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0530901\Desktop\"/>
    </mc:Choice>
  </mc:AlternateContent>
  <xr:revisionPtr revIDLastSave="0" documentId="13_ncr:1_{D33963DF-CBE9-47FF-9EB2-E2497A84987B}" xr6:coauthVersionLast="47" xr6:coauthVersionMax="47" xr10:uidLastSave="{00000000-0000-0000-0000-000000000000}"/>
  <bookViews>
    <workbookView xWindow="22932" yWindow="-108" windowWidth="23256" windowHeight="12456" activeTab="1" xr2:uid="{00000000-000D-0000-FFFF-FFFF00000000}"/>
  </bookViews>
  <sheets>
    <sheet name="提出書類一覧" sheetId="1" r:id="rId1"/>
    <sheet name="届出書（別紙2）" sheetId="5" r:id="rId2"/>
    <sheet name="別紙１ー1" sheetId="6" r:id="rId3"/>
    <sheet name="備考（1）" sheetId="7" r:id="rId4"/>
    <sheet name="別紙１－２" sheetId="8" r:id="rId5"/>
    <sheet name="備考（1－2）" sheetId="9" r:id="rId6"/>
    <sheet name="別紙12-2" sheetId="17" r:id="rId7"/>
    <sheet name="別紙14-6" sheetId="18" r:id="rId8"/>
    <sheet name="別紙28" sheetId="19" r:id="rId9"/>
    <sheet name="別紙32" sheetId="20" r:id="rId10"/>
    <sheet name="別紙32-2" sheetId="21" r:id="rId11"/>
    <sheet name="別紙33" sheetId="22" r:id="rId12"/>
    <sheet name="別紙34-2" sheetId="23" r:id="rId13"/>
    <sheet name="別紙35" sheetId="24" r:id="rId14"/>
    <sheet name="参考計算書Ａ（有資格者の割合）" sheetId="2" r:id="rId15"/>
    <sheet name="参考計算書B（勤続年数）" sheetId="3" r:id="rId16"/>
    <sheet name="参考計算書Ｃ（常勤職員の割合）" sheetId="4" r:id="rId17"/>
    <sheet name="参考様式１（勤務表）" sheetId="10" r:id="rId18"/>
    <sheet name="参考様式１（勤務表_シフト記号表）" sheetId="11" r:id="rId19"/>
    <sheet name="プルダウン・リスト" sheetId="15" state="hidden" r:id="rId20"/>
    <sheet name="記入方法" sheetId="12" r:id="rId21"/>
    <sheet name="【記載例】参考様式１（勤務表）" sheetId="13" r:id="rId22"/>
    <sheet name="【記載例】参考様式１（勤務表_シフト記号表）" sheetId="14" r:id="rId23"/>
    <sheet name="別紙5" sheetId="16" r:id="rId24"/>
    <sheet name="参考様式（短期利用）" sheetId="25" state="hidden" r:id="rId25"/>
  </sheets>
  <definedNames>
    <definedName name="_xlnm.Print_Area" localSheetId="0">提出書類一覧!$A$1:$F$87</definedName>
    <definedName name="_xlnm.Print_Area" localSheetId="6">'別紙12-2'!$A$1:$AH$70</definedName>
    <definedName name="_xlnm.Print_Area" localSheetId="7">'別紙14-6'!$A$1:$AE$59</definedName>
    <definedName name="_xlnm.Print_Titles" localSheetId="0">提出書類一覧!$2:$2</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7" l="1"/>
  <c r="T24" i="17"/>
  <c r="D47" i="14"/>
  <c r="L46" i="14"/>
  <c r="L45" i="14"/>
  <c r="L47" i="14" s="1"/>
  <c r="D44" i="14"/>
  <c r="L43" i="14"/>
  <c r="L44" i="14" s="1"/>
  <c r="L42" i="14"/>
  <c r="D41" i="14"/>
  <c r="L40" i="14"/>
  <c r="L39" i="14"/>
  <c r="L41" i="14" s="1"/>
  <c r="D38" i="14"/>
  <c r="D37" i="14"/>
  <c r="D36" i="14"/>
  <c r="D35" i="14"/>
  <c r="D34" i="14"/>
  <c r="D33" i="14"/>
  <c r="D32" i="14"/>
  <c r="D31" i="14"/>
  <c r="D30" i="14"/>
  <c r="D29" i="14"/>
  <c r="D28" i="14"/>
  <c r="D27" i="14"/>
  <c r="D26" i="14"/>
  <c r="D25" i="14"/>
  <c r="D24" i="14"/>
  <c r="D23" i="14"/>
  <c r="L22" i="14"/>
  <c r="D22" i="14"/>
  <c r="L21" i="14"/>
  <c r="D21" i="14"/>
  <c r="L20" i="14"/>
  <c r="D20" i="14"/>
  <c r="L19" i="14"/>
  <c r="D19" i="14"/>
  <c r="L18" i="14"/>
  <c r="D18" i="14"/>
  <c r="L17" i="14"/>
  <c r="D17" i="14"/>
  <c r="L16" i="14"/>
  <c r="D16" i="14"/>
  <c r="L15" i="14"/>
  <c r="D15" i="14"/>
  <c r="L14" i="14"/>
  <c r="D14" i="14"/>
  <c r="L13" i="14"/>
  <c r="D13" i="14"/>
  <c r="L12" i="14"/>
  <c r="D12" i="14"/>
  <c r="L11" i="14"/>
  <c r="D11" i="14"/>
  <c r="L10" i="14"/>
  <c r="D10" i="14"/>
  <c r="L9" i="14"/>
  <c r="D9" i="14"/>
  <c r="L8" i="14"/>
  <c r="D8" i="14"/>
  <c r="L7" i="14"/>
  <c r="D7" i="14"/>
  <c r="L6" i="14"/>
  <c r="D6" i="14"/>
  <c r="AA96" i="13"/>
  <c r="AF91" i="13"/>
  <c r="AA91" i="13"/>
  <c r="P91" i="13"/>
  <c r="K91" i="13"/>
  <c r="U91" i="13" s="1"/>
  <c r="P96" i="13" s="1"/>
  <c r="AA90" i="13"/>
  <c r="P90" i="13"/>
  <c r="K90" i="13"/>
  <c r="AH88" i="13"/>
  <c r="AF90" i="13" s="1"/>
  <c r="AM86" i="13"/>
  <c r="AJ86" i="13"/>
  <c r="AH86" i="13"/>
  <c r="W86" i="13"/>
  <c r="K96" i="13" s="1"/>
  <c r="T86" i="13"/>
  <c r="R86" i="13"/>
  <c r="O84"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BB76" i="13" s="1"/>
  <c r="BD76" i="13" s="1"/>
  <c r="H76" i="13"/>
  <c r="F76"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H74" i="13"/>
  <c r="F74"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W72" i="13"/>
  <c r="H72" i="13"/>
  <c r="F72"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BB70" i="13" s="1"/>
  <c r="BD70" i="13" s="1"/>
  <c r="Y70" i="13"/>
  <c r="X70" i="13"/>
  <c r="W70" i="13"/>
  <c r="H70" i="13"/>
  <c r="F70"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H68" i="13"/>
  <c r="F68"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BB66" i="13" s="1"/>
  <c r="BD66" i="13" s="1"/>
  <c r="AB66" i="13"/>
  <c r="AA66" i="13"/>
  <c r="Z66" i="13"/>
  <c r="Y66" i="13"/>
  <c r="X66" i="13"/>
  <c r="W66" i="13"/>
  <c r="H66" i="13"/>
  <c r="F66"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H64" i="13"/>
  <c r="F64" i="13"/>
  <c r="BA62" i="13"/>
  <c r="AZ62" i="13"/>
  <c r="AY62" i="13"/>
  <c r="AX62" i="13"/>
  <c r="AW62" i="13"/>
  <c r="AV62" i="13"/>
  <c r="AU62" i="13"/>
  <c r="AT62" i="13"/>
  <c r="AS62" i="13"/>
  <c r="AR62" i="13"/>
  <c r="AQ62" i="13"/>
  <c r="AP62" i="13"/>
  <c r="AO62" i="13"/>
  <c r="AN62" i="13"/>
  <c r="AM62" i="13"/>
  <c r="AL62" i="13"/>
  <c r="AK62" i="13"/>
  <c r="AJ62" i="13"/>
  <c r="AI62" i="13"/>
  <c r="AH62" i="13"/>
  <c r="AG62" i="13"/>
  <c r="BB62" i="13" s="1"/>
  <c r="BD62" i="13" s="1"/>
  <c r="AF62" i="13"/>
  <c r="AE62" i="13"/>
  <c r="AD62" i="13"/>
  <c r="AC62" i="13"/>
  <c r="AB62" i="13"/>
  <c r="AA62" i="13"/>
  <c r="Z62" i="13"/>
  <c r="Y62" i="13"/>
  <c r="X62" i="13"/>
  <c r="W62" i="13"/>
  <c r="H62" i="13"/>
  <c r="F62" i="13"/>
  <c r="BA60" i="13"/>
  <c r="AZ60" i="13"/>
  <c r="AY60" i="13"/>
  <c r="AX60" i="13"/>
  <c r="AW60" i="13"/>
  <c r="AV60" i="13"/>
  <c r="AU60" i="13"/>
  <c r="AT60" i="13"/>
  <c r="AS60" i="13"/>
  <c r="AR60" i="13"/>
  <c r="AQ60" i="13"/>
  <c r="AP60" i="13"/>
  <c r="AO60" i="13"/>
  <c r="AN60" i="13"/>
  <c r="AM60" i="13"/>
  <c r="AL60" i="13"/>
  <c r="BB60" i="13" s="1"/>
  <c r="BD60" i="13" s="1"/>
  <c r="AK60" i="13"/>
  <c r="AJ60" i="13"/>
  <c r="AI60" i="13"/>
  <c r="AH60" i="13"/>
  <c r="AG60" i="13"/>
  <c r="AF60" i="13"/>
  <c r="AE60" i="13"/>
  <c r="AD60" i="13"/>
  <c r="AC60" i="13"/>
  <c r="AB60" i="13"/>
  <c r="AA60" i="13"/>
  <c r="Z60" i="13"/>
  <c r="Y60" i="13"/>
  <c r="X60" i="13"/>
  <c r="W60" i="13"/>
  <c r="H60" i="13"/>
  <c r="F60"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BB58" i="13" s="1"/>
  <c r="BD58" i="13" s="1"/>
  <c r="H58" i="13"/>
  <c r="F58"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BB56" i="13" s="1"/>
  <c r="BD56" i="13" s="1"/>
  <c r="H56" i="13"/>
  <c r="F56"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BB54" i="13" s="1"/>
  <c r="BD54" i="13" s="1"/>
  <c r="W54" i="13"/>
  <c r="H54" i="13"/>
  <c r="F54"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BB52" i="13" s="1"/>
  <c r="BD52" i="13" s="1"/>
  <c r="H52" i="13"/>
  <c r="F52"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BB50" i="13" s="1"/>
  <c r="BD50" i="13" s="1"/>
  <c r="AB50" i="13"/>
  <c r="AA50" i="13"/>
  <c r="Z50" i="13"/>
  <c r="Y50" i="13"/>
  <c r="X50" i="13"/>
  <c r="W50" i="13"/>
  <c r="H50" i="13"/>
  <c r="F50" i="13"/>
  <c r="BA48" i="13"/>
  <c r="AZ48" i="13"/>
  <c r="AY48" i="13"/>
  <c r="AX48" i="13"/>
  <c r="AW48" i="13"/>
  <c r="AV48" i="13"/>
  <c r="AU48" i="13"/>
  <c r="AT48" i="13"/>
  <c r="AS48" i="13"/>
  <c r="AR48" i="13"/>
  <c r="AQ48" i="13"/>
  <c r="AP48" i="13"/>
  <c r="AO48" i="13"/>
  <c r="AN48" i="13"/>
  <c r="AM48" i="13"/>
  <c r="AL48" i="13"/>
  <c r="AK48" i="13"/>
  <c r="AJ48" i="13"/>
  <c r="AI48" i="13"/>
  <c r="AH48" i="13"/>
  <c r="AG48" i="13"/>
  <c r="AF48" i="13"/>
  <c r="BB48" i="13" s="1"/>
  <c r="BD48" i="13" s="1"/>
  <c r="AE48" i="13"/>
  <c r="AD48" i="13"/>
  <c r="AC48" i="13"/>
  <c r="AB48" i="13"/>
  <c r="AA48" i="13"/>
  <c r="Z48" i="13"/>
  <c r="Y48" i="13"/>
  <c r="X48" i="13"/>
  <c r="W48" i="13"/>
  <c r="H48" i="13"/>
  <c r="F48"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BB46" i="13" s="1"/>
  <c r="BD46" i="13" s="1"/>
  <c r="H46" i="13"/>
  <c r="F46"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BB44" i="13" s="1"/>
  <c r="BD44" i="13" s="1"/>
  <c r="X44" i="13"/>
  <c r="W44" i="13"/>
  <c r="H44" i="13"/>
  <c r="F44"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BB42" i="13" s="1"/>
  <c r="BD42" i="13" s="1"/>
  <c r="H42" i="13"/>
  <c r="F42"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BB40" i="13" s="1"/>
  <c r="BD40" i="13" s="1"/>
  <c r="Y40" i="13"/>
  <c r="X40" i="13"/>
  <c r="W40" i="13"/>
  <c r="H40" i="13"/>
  <c r="F40"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BB38" i="13" s="1"/>
  <c r="AA38" i="13"/>
  <c r="Z38" i="13"/>
  <c r="Y38" i="13"/>
  <c r="X38" i="13"/>
  <c r="W38" i="13"/>
  <c r="H38" i="13"/>
  <c r="F38"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BB36" i="13" s="1"/>
  <c r="BD36" i="13" s="1"/>
  <c r="AD36" i="13"/>
  <c r="AC36" i="13"/>
  <c r="AB36" i="13"/>
  <c r="AA36" i="13"/>
  <c r="Z36" i="13"/>
  <c r="Y36" i="13"/>
  <c r="X36" i="13"/>
  <c r="W36" i="13"/>
  <c r="H36" i="13"/>
  <c r="F36" i="13"/>
  <c r="BA34" i="13"/>
  <c r="AZ34" i="13"/>
  <c r="AY34" i="13"/>
  <c r="AX34" i="13"/>
  <c r="AW34" i="13"/>
  <c r="AV34" i="13"/>
  <c r="AU34" i="13"/>
  <c r="AT34" i="13"/>
  <c r="AS34" i="13"/>
  <c r="AR34" i="13"/>
  <c r="AQ34" i="13"/>
  <c r="AP34" i="13"/>
  <c r="AO34" i="13"/>
  <c r="AN34" i="13"/>
  <c r="AM34" i="13"/>
  <c r="AL34" i="13"/>
  <c r="AK34" i="13"/>
  <c r="BB34" i="13" s="1"/>
  <c r="BD34" i="13" s="1"/>
  <c r="AJ34" i="13"/>
  <c r="AI34" i="13"/>
  <c r="AH34" i="13"/>
  <c r="AG34" i="13"/>
  <c r="AF34" i="13"/>
  <c r="AE34" i="13"/>
  <c r="AD34" i="13"/>
  <c r="AC34" i="13"/>
  <c r="AB34" i="13"/>
  <c r="AA34" i="13"/>
  <c r="Z34" i="13"/>
  <c r="Y34" i="13"/>
  <c r="X34" i="13"/>
  <c r="W34" i="13"/>
  <c r="H34" i="13"/>
  <c r="F34"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BB32" i="13" s="1"/>
  <c r="BD32" i="13" s="1"/>
  <c r="W32" i="13"/>
  <c r="H32" i="13"/>
  <c r="F32"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BB30" i="13" s="1"/>
  <c r="BD30" i="13" s="1"/>
  <c r="H30" i="13"/>
  <c r="F30"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BB28" i="13" s="1"/>
  <c r="BD28" i="13" s="1"/>
  <c r="X28" i="13"/>
  <c r="W28" i="13"/>
  <c r="H28" i="13"/>
  <c r="F28"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BB26" i="13" s="1"/>
  <c r="BD26" i="13" s="1"/>
  <c r="H26" i="13"/>
  <c r="F26"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BB24" i="13" s="1"/>
  <c r="AC24" i="13"/>
  <c r="AB24" i="13"/>
  <c r="AA24" i="13"/>
  <c r="Z24" i="13"/>
  <c r="Y24" i="13"/>
  <c r="X24" i="13"/>
  <c r="W24" i="13"/>
  <c r="H24" i="13"/>
  <c r="F24" i="13"/>
  <c r="BA22" i="13"/>
  <c r="AZ22" i="13"/>
  <c r="AY22" i="13"/>
  <c r="AX22" i="13"/>
  <c r="AW22" i="13"/>
  <c r="AV22" i="13"/>
  <c r="AU22" i="13"/>
  <c r="AT22" i="13"/>
  <c r="AS22" i="13"/>
  <c r="AR22" i="13"/>
  <c r="AQ22" i="13"/>
  <c r="AP22" i="13"/>
  <c r="AO22" i="13"/>
  <c r="AN22" i="13"/>
  <c r="AM22" i="13"/>
  <c r="AL22" i="13"/>
  <c r="AK22" i="13"/>
  <c r="BB22" i="13" s="1"/>
  <c r="M82" i="13" s="1"/>
  <c r="AJ22" i="13"/>
  <c r="AI22" i="13"/>
  <c r="AH22" i="13"/>
  <c r="AG22" i="13"/>
  <c r="AF22" i="13"/>
  <c r="AE22" i="13"/>
  <c r="AD22" i="13"/>
  <c r="AC22" i="13"/>
  <c r="AB22" i="13"/>
  <c r="AA22" i="13"/>
  <c r="Z22" i="13"/>
  <c r="Y22" i="13"/>
  <c r="X22" i="13"/>
  <c r="W22" i="13"/>
  <c r="H22" i="13"/>
  <c r="F22" i="13"/>
  <c r="M84" i="13" s="1"/>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BB20" i="13" s="1"/>
  <c r="BD20" i="13" s="1"/>
  <c r="X20" i="13"/>
  <c r="W20" i="13"/>
  <c r="H20" i="13"/>
  <c r="F20" i="13"/>
  <c r="AE85" i="13" s="1"/>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H18" i="13"/>
  <c r="F18" i="13"/>
  <c r="B17" i="13"/>
  <c r="B19" i="13" s="1"/>
  <c r="B21" i="13" s="1"/>
  <c r="B23" i="13" s="1"/>
  <c r="B25" i="13" s="1"/>
  <c r="B27" i="13" s="1"/>
  <c r="B29" i="13" s="1"/>
  <c r="B31" i="13" s="1"/>
  <c r="B33" i="13" s="1"/>
  <c r="B35" i="13" s="1"/>
  <c r="B37" i="13" s="1"/>
  <c r="B39" i="13" s="1"/>
  <c r="B41" i="13" s="1"/>
  <c r="B43" i="13" s="1"/>
  <c r="B45" i="13" s="1"/>
  <c r="B47" i="13" s="1"/>
  <c r="B49" i="13" s="1"/>
  <c r="B51" i="13" s="1"/>
  <c r="B53" i="13" s="1"/>
  <c r="B55" i="13" s="1"/>
  <c r="B57" i="13" s="1"/>
  <c r="B59" i="13" s="1"/>
  <c r="B61" i="13" s="1"/>
  <c r="B63" i="13" s="1"/>
  <c r="B65" i="13" s="1"/>
  <c r="B67" i="13" s="1"/>
  <c r="B69" i="13" s="1"/>
  <c r="B71" i="13" s="1"/>
  <c r="B73" i="13" s="1"/>
  <c r="B75" i="13" s="1"/>
  <c r="BA14" i="13"/>
  <c r="BA15" i="13" s="1"/>
  <c r="BA16" i="13" s="1"/>
  <c r="AZ14" i="13"/>
  <c r="AZ15" i="13" s="1"/>
  <c r="AZ16" i="13" s="1"/>
  <c r="AY14" i="13"/>
  <c r="AY15" i="13" s="1"/>
  <c r="AY16" i="13" s="1"/>
  <c r="BB12" i="13"/>
  <c r="AF2" i="13"/>
  <c r="AS15" i="13" s="1"/>
  <c r="AS16" i="13" s="1"/>
  <c r="D47" i="11"/>
  <c r="L46" i="11"/>
  <c r="L45" i="11"/>
  <c r="L47" i="11" s="1"/>
  <c r="D44" i="11"/>
  <c r="L43" i="11"/>
  <c r="L42" i="11"/>
  <c r="L44" i="11" s="1"/>
  <c r="D41" i="11"/>
  <c r="L40" i="11"/>
  <c r="L39" i="11"/>
  <c r="L41" i="11" s="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AA236" i="10"/>
  <c r="K236" i="10"/>
  <c r="AF231" i="10"/>
  <c r="P231" i="10"/>
  <c r="AA230" i="10"/>
  <c r="P230" i="10"/>
  <c r="K230" i="10"/>
  <c r="AH228" i="10"/>
  <c r="AF230" i="10" s="1"/>
  <c r="AM226" i="10"/>
  <c r="AJ226" i="10"/>
  <c r="AA231" i="10" s="1"/>
  <c r="AK231" i="10" s="1"/>
  <c r="AF236" i="10" s="1"/>
  <c r="AK236" i="10" s="1"/>
  <c r="AV222" i="10" s="1"/>
  <c r="AH226" i="10"/>
  <c r="W226" i="10"/>
  <c r="T226" i="10"/>
  <c r="K231" i="10" s="1"/>
  <c r="U231" i="10" s="1"/>
  <c r="P236" i="10" s="1"/>
  <c r="R226" i="10"/>
  <c r="BA216" i="10"/>
  <c r="AZ216" i="10"/>
  <c r="AY216" i="10"/>
  <c r="AX216" i="10"/>
  <c r="AW216" i="10"/>
  <c r="AV216" i="10"/>
  <c r="AU216" i="10"/>
  <c r="AT216" i="10"/>
  <c r="AS216" i="10"/>
  <c r="AR216" i="10"/>
  <c r="AQ216" i="10"/>
  <c r="AP216" i="10"/>
  <c r="AO216" i="10"/>
  <c r="AN216" i="10"/>
  <c r="AM216" i="10"/>
  <c r="AL216" i="10"/>
  <c r="BB216" i="10" s="1"/>
  <c r="BD216" i="10" s="1"/>
  <c r="AK216" i="10"/>
  <c r="AJ216" i="10"/>
  <c r="AI216" i="10"/>
  <c r="AH216" i="10"/>
  <c r="AG216" i="10"/>
  <c r="AF216" i="10"/>
  <c r="AE216" i="10"/>
  <c r="AD216" i="10"/>
  <c r="AC216" i="10"/>
  <c r="AB216" i="10"/>
  <c r="AA216" i="10"/>
  <c r="Z216" i="10"/>
  <c r="Y216" i="10"/>
  <c r="X216" i="10"/>
  <c r="W216" i="10"/>
  <c r="H216" i="10"/>
  <c r="F216" i="10"/>
  <c r="BA214" i="10"/>
  <c r="AZ214" i="10"/>
  <c r="AY214" i="10"/>
  <c r="AX214" i="10"/>
  <c r="AW214" i="10"/>
  <c r="AV214" i="10"/>
  <c r="AU214" i="10"/>
  <c r="AT214" i="10"/>
  <c r="AS214" i="10"/>
  <c r="AR214" i="10"/>
  <c r="AQ214" i="10"/>
  <c r="AP214" i="10"/>
  <c r="AO214" i="10"/>
  <c r="AN214" i="10"/>
  <c r="AM214" i="10"/>
  <c r="AL214" i="10"/>
  <c r="AK214" i="10"/>
  <c r="AJ214" i="10"/>
  <c r="AI214" i="10"/>
  <c r="AH214" i="10"/>
  <c r="AG214" i="10"/>
  <c r="AF214" i="10"/>
  <c r="AE214" i="10"/>
  <c r="AD214" i="10"/>
  <c r="AC214" i="10"/>
  <c r="AB214" i="10"/>
  <c r="AA214" i="10"/>
  <c r="Z214" i="10"/>
  <c r="Y214" i="10"/>
  <c r="X214" i="10"/>
  <c r="BB214" i="10" s="1"/>
  <c r="BD214" i="10" s="1"/>
  <c r="W214" i="10"/>
  <c r="H214" i="10"/>
  <c r="F214" i="10"/>
  <c r="BA212" i="10"/>
  <c r="AZ212" i="10"/>
  <c r="AY212" i="10"/>
  <c r="AX212" i="10"/>
  <c r="AW212" i="10"/>
  <c r="AV212" i="10"/>
  <c r="AU212" i="10"/>
  <c r="AT212" i="10"/>
  <c r="AS212" i="10"/>
  <c r="AR212" i="10"/>
  <c r="AQ212" i="10"/>
  <c r="AP212" i="10"/>
  <c r="AO212" i="10"/>
  <c r="AN212" i="10"/>
  <c r="AM212" i="10"/>
  <c r="AL212" i="10"/>
  <c r="AK212" i="10"/>
  <c r="AJ212" i="10"/>
  <c r="AI212" i="10"/>
  <c r="AH212" i="10"/>
  <c r="AG212" i="10"/>
  <c r="AF212" i="10"/>
  <c r="AE212" i="10"/>
  <c r="AD212" i="10"/>
  <c r="AC212" i="10"/>
  <c r="AB212" i="10"/>
  <c r="AA212" i="10"/>
  <c r="Z212" i="10"/>
  <c r="Y212" i="10"/>
  <c r="X212" i="10"/>
  <c r="W212" i="10"/>
  <c r="BB212" i="10" s="1"/>
  <c r="BD212" i="10" s="1"/>
  <c r="H212" i="10"/>
  <c r="F212" i="10"/>
  <c r="BA210" i="10"/>
  <c r="AZ210" i="10"/>
  <c r="AY210" i="10"/>
  <c r="AX210" i="10"/>
  <c r="AW210" i="10"/>
  <c r="AV210" i="10"/>
  <c r="AU210" i="10"/>
  <c r="AT210" i="10"/>
  <c r="AS210" i="10"/>
  <c r="AR210" i="10"/>
  <c r="AQ210" i="10"/>
  <c r="AP210" i="10"/>
  <c r="AO210" i="10"/>
  <c r="AN210" i="10"/>
  <c r="AM210" i="10"/>
  <c r="AL210" i="10"/>
  <c r="AK210" i="10"/>
  <c r="AJ210" i="10"/>
  <c r="AI210" i="10"/>
  <c r="AH210" i="10"/>
  <c r="AG210" i="10"/>
  <c r="AF210" i="10"/>
  <c r="AE210" i="10"/>
  <c r="AD210" i="10"/>
  <c r="AC210" i="10"/>
  <c r="AB210" i="10"/>
  <c r="AA210" i="10"/>
  <c r="Z210" i="10"/>
  <c r="Y210" i="10"/>
  <c r="BB210" i="10" s="1"/>
  <c r="BD210" i="10" s="1"/>
  <c r="X210" i="10"/>
  <c r="W210" i="10"/>
  <c r="H210" i="10"/>
  <c r="F210" i="10"/>
  <c r="BA208" i="10"/>
  <c r="AZ208" i="10"/>
  <c r="AY208" i="10"/>
  <c r="AX208" i="10"/>
  <c r="AW208" i="10"/>
  <c r="AV208" i="10"/>
  <c r="AU208" i="10"/>
  <c r="AT208" i="10"/>
  <c r="AS208" i="10"/>
  <c r="AR208" i="10"/>
  <c r="AQ208" i="10"/>
  <c r="AP208" i="10"/>
  <c r="AO208" i="10"/>
  <c r="AN208" i="10"/>
  <c r="AM208" i="10"/>
  <c r="AL208" i="10"/>
  <c r="AK208" i="10"/>
  <c r="AJ208" i="10"/>
  <c r="AI208" i="10"/>
  <c r="AH208" i="10"/>
  <c r="AG208" i="10"/>
  <c r="AF208" i="10"/>
  <c r="AE208" i="10"/>
  <c r="AD208" i="10"/>
  <c r="AC208" i="10"/>
  <c r="AB208" i="10"/>
  <c r="AA208" i="10"/>
  <c r="Z208" i="10"/>
  <c r="Y208" i="10"/>
  <c r="X208" i="10"/>
  <c r="W208" i="10"/>
  <c r="BB208" i="10" s="1"/>
  <c r="BD208" i="10" s="1"/>
  <c r="H208" i="10"/>
  <c r="F208" i="10"/>
  <c r="BA206" i="10"/>
  <c r="AZ206" i="10"/>
  <c r="AY206" i="10"/>
  <c r="AX206" i="10"/>
  <c r="AW206" i="10"/>
  <c r="AV206" i="10"/>
  <c r="AU206" i="10"/>
  <c r="AT206" i="10"/>
  <c r="AS206" i="10"/>
  <c r="AR206" i="10"/>
  <c r="AQ206" i="10"/>
  <c r="AP206" i="10"/>
  <c r="AO206" i="10"/>
  <c r="AN206" i="10"/>
  <c r="AM206" i="10"/>
  <c r="AL206" i="10"/>
  <c r="AK206" i="10"/>
  <c r="AJ206" i="10"/>
  <c r="AI206" i="10"/>
  <c r="AH206" i="10"/>
  <c r="AG206" i="10"/>
  <c r="AF206" i="10"/>
  <c r="AE206" i="10"/>
  <c r="AD206" i="10"/>
  <c r="AC206" i="10"/>
  <c r="BB206" i="10" s="1"/>
  <c r="BD206" i="10" s="1"/>
  <c r="AB206" i="10"/>
  <c r="AA206" i="10"/>
  <c r="Z206" i="10"/>
  <c r="Y206" i="10"/>
  <c r="X206" i="10"/>
  <c r="W206" i="10"/>
  <c r="H206" i="10"/>
  <c r="F206" i="10"/>
  <c r="BA204" i="10"/>
  <c r="AZ204" i="10"/>
  <c r="AY204" i="10"/>
  <c r="AX204" i="10"/>
  <c r="AW204" i="10"/>
  <c r="AV204" i="10"/>
  <c r="AU204" i="10"/>
  <c r="AT204" i="10"/>
  <c r="AS204" i="10"/>
  <c r="AR204" i="10"/>
  <c r="AQ204" i="10"/>
  <c r="AP204" i="10"/>
  <c r="AO204" i="10"/>
  <c r="AN204" i="10"/>
  <c r="AM204" i="10"/>
  <c r="AL204" i="10"/>
  <c r="AK204" i="10"/>
  <c r="AJ204" i="10"/>
  <c r="AI204" i="10"/>
  <c r="AH204" i="10"/>
  <c r="AG204" i="10"/>
  <c r="AF204" i="10"/>
  <c r="BB204" i="10" s="1"/>
  <c r="BD204" i="10" s="1"/>
  <c r="AE204" i="10"/>
  <c r="AD204" i="10"/>
  <c r="AC204" i="10"/>
  <c r="AB204" i="10"/>
  <c r="AA204" i="10"/>
  <c r="Z204" i="10"/>
  <c r="Y204" i="10"/>
  <c r="X204" i="10"/>
  <c r="W204" i="10"/>
  <c r="H204" i="10"/>
  <c r="F204" i="10"/>
  <c r="BB202" i="10"/>
  <c r="BD202" i="10" s="1"/>
  <c r="BA202" i="10"/>
  <c r="AZ202" i="10"/>
  <c r="AY202" i="10"/>
  <c r="AX202" i="10"/>
  <c r="AW202" i="10"/>
  <c r="AV202" i="10"/>
  <c r="AU202" i="10"/>
  <c r="AT202" i="10"/>
  <c r="AS202" i="10"/>
  <c r="AR202" i="10"/>
  <c r="AQ202" i="10"/>
  <c r="AP202" i="10"/>
  <c r="AO202" i="10"/>
  <c r="AN202" i="10"/>
  <c r="AM202" i="10"/>
  <c r="AL202" i="10"/>
  <c r="AK202" i="10"/>
  <c r="AJ202" i="10"/>
  <c r="AI202" i="10"/>
  <c r="AH202" i="10"/>
  <c r="AG202" i="10"/>
  <c r="AF202" i="10"/>
  <c r="AE202" i="10"/>
  <c r="AD202" i="10"/>
  <c r="AC202" i="10"/>
  <c r="AB202" i="10"/>
  <c r="AA202" i="10"/>
  <c r="Z202" i="10"/>
  <c r="Y202" i="10"/>
  <c r="X202" i="10"/>
  <c r="W202" i="10"/>
  <c r="H202" i="10"/>
  <c r="F202" i="10"/>
  <c r="BA200" i="10"/>
  <c r="AZ200" i="10"/>
  <c r="AY200" i="10"/>
  <c r="AX200" i="10"/>
  <c r="AW200" i="10"/>
  <c r="AV200" i="10"/>
  <c r="AU200" i="10"/>
  <c r="AT200" i="10"/>
  <c r="AS200" i="10"/>
  <c r="AR200" i="10"/>
  <c r="AQ200" i="10"/>
  <c r="AP200" i="10"/>
  <c r="AO200" i="10"/>
  <c r="AN200" i="10"/>
  <c r="AM200" i="10"/>
  <c r="AL200" i="10"/>
  <c r="AK200" i="10"/>
  <c r="AJ200" i="10"/>
  <c r="AI200" i="10"/>
  <c r="AH200" i="10"/>
  <c r="AG200" i="10"/>
  <c r="AF200" i="10"/>
  <c r="AE200" i="10"/>
  <c r="AD200" i="10"/>
  <c r="AC200" i="10"/>
  <c r="AB200" i="10"/>
  <c r="AA200" i="10"/>
  <c r="Z200" i="10"/>
  <c r="Y200" i="10"/>
  <c r="X200" i="10"/>
  <c r="BB200" i="10" s="1"/>
  <c r="BD200" i="10" s="1"/>
  <c r="W200" i="10"/>
  <c r="H200" i="10"/>
  <c r="F200" i="10"/>
  <c r="BA198" i="10"/>
  <c r="AZ198" i="10"/>
  <c r="AY198" i="10"/>
  <c r="AX198" i="10"/>
  <c r="AW198" i="10"/>
  <c r="AV198" i="10"/>
  <c r="AU198" i="10"/>
  <c r="AT198" i="10"/>
  <c r="AS198" i="10"/>
  <c r="AR198" i="10"/>
  <c r="AQ198" i="10"/>
  <c r="AP198" i="10"/>
  <c r="AO198" i="10"/>
  <c r="AN198" i="10"/>
  <c r="AM198" i="10"/>
  <c r="AL198" i="10"/>
  <c r="AK198" i="10"/>
  <c r="AJ198" i="10"/>
  <c r="AI198" i="10"/>
  <c r="AH198" i="10"/>
  <c r="AG198" i="10"/>
  <c r="AF198" i="10"/>
  <c r="AE198" i="10"/>
  <c r="AD198" i="10"/>
  <c r="AC198" i="10"/>
  <c r="AB198" i="10"/>
  <c r="AA198" i="10"/>
  <c r="Z198" i="10"/>
  <c r="Y198" i="10"/>
  <c r="X198" i="10"/>
  <c r="W198" i="10"/>
  <c r="BB198" i="10" s="1"/>
  <c r="BD198" i="10" s="1"/>
  <c r="H198" i="10"/>
  <c r="F198" i="10"/>
  <c r="BA196" i="10"/>
  <c r="AZ196" i="10"/>
  <c r="AY196" i="10"/>
  <c r="AX196" i="10"/>
  <c r="AW196" i="10"/>
  <c r="AV196" i="10"/>
  <c r="AU196" i="10"/>
  <c r="AT196" i="10"/>
  <c r="AS196" i="10"/>
  <c r="AR196" i="10"/>
  <c r="AQ196" i="10"/>
  <c r="AP196" i="10"/>
  <c r="AO196" i="10"/>
  <c r="AN196" i="10"/>
  <c r="AM196" i="10"/>
  <c r="AL196" i="10"/>
  <c r="AK196" i="10"/>
  <c r="AJ196" i="10"/>
  <c r="AI196" i="10"/>
  <c r="AH196" i="10"/>
  <c r="AG196" i="10"/>
  <c r="AF196" i="10"/>
  <c r="AE196" i="10"/>
  <c r="AD196" i="10"/>
  <c r="AC196" i="10"/>
  <c r="AB196" i="10"/>
  <c r="AA196" i="10"/>
  <c r="Z196" i="10"/>
  <c r="Y196" i="10"/>
  <c r="BB196" i="10" s="1"/>
  <c r="BD196" i="10" s="1"/>
  <c r="X196" i="10"/>
  <c r="W196" i="10"/>
  <c r="H196" i="10"/>
  <c r="F196" i="10"/>
  <c r="BA194" i="10"/>
  <c r="AZ194" i="10"/>
  <c r="AY194" i="10"/>
  <c r="AX194" i="10"/>
  <c r="AW194" i="10"/>
  <c r="AV194" i="10"/>
  <c r="AU194" i="10"/>
  <c r="AT194" i="10"/>
  <c r="AS194" i="10"/>
  <c r="AR194" i="10"/>
  <c r="AQ194" i="10"/>
  <c r="AP194" i="10"/>
  <c r="AO194" i="10"/>
  <c r="AN194" i="10"/>
  <c r="AM194" i="10"/>
  <c r="AL194" i="10"/>
  <c r="AK194" i="10"/>
  <c r="AJ194" i="10"/>
  <c r="AI194" i="10"/>
  <c r="AH194" i="10"/>
  <c r="AG194" i="10"/>
  <c r="AF194" i="10"/>
  <c r="AE194" i="10"/>
  <c r="AD194" i="10"/>
  <c r="AC194" i="10"/>
  <c r="AB194" i="10"/>
  <c r="AA194" i="10"/>
  <c r="Z194" i="10"/>
  <c r="Y194" i="10"/>
  <c r="X194" i="10"/>
  <c r="W194" i="10"/>
  <c r="BB194" i="10" s="1"/>
  <c r="BD194" i="10" s="1"/>
  <c r="H194" i="10"/>
  <c r="F194" i="10"/>
  <c r="BA192" i="10"/>
  <c r="AZ192" i="10"/>
  <c r="AY192" i="10"/>
  <c r="AX192" i="10"/>
  <c r="AW192" i="10"/>
  <c r="AV192" i="10"/>
  <c r="AU192" i="10"/>
  <c r="AT192" i="10"/>
  <c r="AS192" i="10"/>
  <c r="AR192" i="10"/>
  <c r="AQ192" i="10"/>
  <c r="AP192" i="10"/>
  <c r="AO192" i="10"/>
  <c r="AN192" i="10"/>
  <c r="AM192" i="10"/>
  <c r="AL192" i="10"/>
  <c r="AK192" i="10"/>
  <c r="AJ192" i="10"/>
  <c r="AI192" i="10"/>
  <c r="AH192" i="10"/>
  <c r="AG192" i="10"/>
  <c r="AF192" i="10"/>
  <c r="AE192" i="10"/>
  <c r="AD192" i="10"/>
  <c r="AC192" i="10"/>
  <c r="BB192" i="10" s="1"/>
  <c r="BD192" i="10" s="1"/>
  <c r="AB192" i="10"/>
  <c r="AA192" i="10"/>
  <c r="Z192" i="10"/>
  <c r="Y192" i="10"/>
  <c r="X192" i="10"/>
  <c r="W192" i="10"/>
  <c r="H192" i="10"/>
  <c r="F192" i="10"/>
  <c r="BA190" i="10"/>
  <c r="AZ190" i="10"/>
  <c r="AY190" i="10"/>
  <c r="AX190" i="10"/>
  <c r="AW190" i="10"/>
  <c r="AV190" i="10"/>
  <c r="AU190" i="10"/>
  <c r="AT190" i="10"/>
  <c r="AS190" i="10"/>
  <c r="AR190" i="10"/>
  <c r="AQ190" i="10"/>
  <c r="AP190" i="10"/>
  <c r="AO190" i="10"/>
  <c r="AN190" i="10"/>
  <c r="AM190" i="10"/>
  <c r="AL190" i="10"/>
  <c r="AK190" i="10"/>
  <c r="AJ190" i="10"/>
  <c r="AI190" i="10"/>
  <c r="AH190" i="10"/>
  <c r="AG190" i="10"/>
  <c r="AF190" i="10"/>
  <c r="AE190" i="10"/>
  <c r="AD190" i="10"/>
  <c r="AC190" i="10"/>
  <c r="AB190" i="10"/>
  <c r="AA190" i="10"/>
  <c r="Z190" i="10"/>
  <c r="Y190" i="10"/>
  <c r="X190" i="10"/>
  <c r="W190" i="10"/>
  <c r="BB190" i="10" s="1"/>
  <c r="BD190" i="10" s="1"/>
  <c r="H190" i="10"/>
  <c r="F190" i="10"/>
  <c r="BA188" i="10"/>
  <c r="AZ188" i="10"/>
  <c r="AY188" i="10"/>
  <c r="AX188" i="10"/>
  <c r="AW188" i="10"/>
  <c r="AV188" i="10"/>
  <c r="AU188" i="10"/>
  <c r="AT188" i="10"/>
  <c r="AS188" i="10"/>
  <c r="AR188" i="10"/>
  <c r="AQ188" i="10"/>
  <c r="AP188" i="10"/>
  <c r="AO188" i="10"/>
  <c r="AN188" i="10"/>
  <c r="AM188" i="10"/>
  <c r="AL188" i="10"/>
  <c r="BB188" i="10" s="1"/>
  <c r="BD188" i="10" s="1"/>
  <c r="AK188" i="10"/>
  <c r="AJ188" i="10"/>
  <c r="AI188" i="10"/>
  <c r="AH188" i="10"/>
  <c r="AG188" i="10"/>
  <c r="AF188" i="10"/>
  <c r="AE188" i="10"/>
  <c r="AD188" i="10"/>
  <c r="AC188" i="10"/>
  <c r="AB188" i="10"/>
  <c r="AA188" i="10"/>
  <c r="Z188" i="10"/>
  <c r="Y188" i="10"/>
  <c r="X188" i="10"/>
  <c r="W188" i="10"/>
  <c r="H188" i="10"/>
  <c r="F188" i="10"/>
  <c r="BA186" i="10"/>
  <c r="AZ186" i="10"/>
  <c r="AY186" i="10"/>
  <c r="AX186" i="10"/>
  <c r="AW186" i="10"/>
  <c r="AV186" i="10"/>
  <c r="AU186" i="10"/>
  <c r="AT186" i="10"/>
  <c r="AS186" i="10"/>
  <c r="AR186" i="10"/>
  <c r="AQ186" i="10"/>
  <c r="AP186" i="10"/>
  <c r="AO186" i="10"/>
  <c r="AN186" i="10"/>
  <c r="AM186" i="10"/>
  <c r="AL186" i="10"/>
  <c r="AK186" i="10"/>
  <c r="AJ186" i="10"/>
  <c r="AI186" i="10"/>
  <c r="AH186" i="10"/>
  <c r="AG186" i="10"/>
  <c r="AF186" i="10"/>
  <c r="AE186" i="10"/>
  <c r="AD186" i="10"/>
  <c r="AC186" i="10"/>
  <c r="AB186" i="10"/>
  <c r="AA186" i="10"/>
  <c r="Z186" i="10"/>
  <c r="Y186" i="10"/>
  <c r="X186" i="10"/>
  <c r="BB186" i="10" s="1"/>
  <c r="BD186" i="10" s="1"/>
  <c r="W186" i="10"/>
  <c r="H186" i="10"/>
  <c r="F186" i="10"/>
  <c r="BA184" i="10"/>
  <c r="AZ184" i="10"/>
  <c r="AY184" i="10"/>
  <c r="AX184" i="10"/>
  <c r="AW184" i="10"/>
  <c r="AV184" i="10"/>
  <c r="AU184" i="10"/>
  <c r="AT184" i="10"/>
  <c r="AS184"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BB184" i="10" s="1"/>
  <c r="BD184" i="10" s="1"/>
  <c r="H184" i="10"/>
  <c r="F184" i="10"/>
  <c r="BA182" i="10"/>
  <c r="AZ182" i="10"/>
  <c r="AY182" i="10"/>
  <c r="AX182" i="10"/>
  <c r="AW182" i="10"/>
  <c r="AV182" i="10"/>
  <c r="AU182" i="10"/>
  <c r="AT182" i="10"/>
  <c r="AS182" i="10"/>
  <c r="AR182" i="10"/>
  <c r="AQ182" i="10"/>
  <c r="AP182" i="10"/>
  <c r="AO182" i="10"/>
  <c r="AN182" i="10"/>
  <c r="AM182" i="10"/>
  <c r="AL182" i="10"/>
  <c r="AK182" i="10"/>
  <c r="AJ182" i="10"/>
  <c r="AI182" i="10"/>
  <c r="AH182" i="10"/>
  <c r="AG182" i="10"/>
  <c r="AF182" i="10"/>
  <c r="AE182" i="10"/>
  <c r="AD182" i="10"/>
  <c r="AC182" i="10"/>
  <c r="AB182" i="10"/>
  <c r="AA182" i="10"/>
  <c r="Z182" i="10"/>
  <c r="Y182" i="10"/>
  <c r="X182" i="10"/>
  <c r="BB182" i="10" s="1"/>
  <c r="BD182" i="10" s="1"/>
  <c r="W182" i="10"/>
  <c r="H182" i="10"/>
  <c r="F182" i="10"/>
  <c r="BA180" i="10"/>
  <c r="AZ180" i="10"/>
  <c r="AY180" i="10"/>
  <c r="AX180" i="10"/>
  <c r="AW180" i="10"/>
  <c r="AV180" i="10"/>
  <c r="AU180" i="10"/>
  <c r="AT180" i="10"/>
  <c r="AS180" i="10"/>
  <c r="AR180" i="10"/>
  <c r="AQ180" i="10"/>
  <c r="AP180" i="10"/>
  <c r="AO180" i="10"/>
  <c r="AN180" i="10"/>
  <c r="AM180" i="10"/>
  <c r="AL180" i="10"/>
  <c r="AK180" i="10"/>
  <c r="AJ180" i="10"/>
  <c r="AI180" i="10"/>
  <c r="AH180" i="10"/>
  <c r="AG180" i="10"/>
  <c r="AF180" i="10"/>
  <c r="AE180" i="10"/>
  <c r="AD180" i="10"/>
  <c r="AC180" i="10"/>
  <c r="AB180" i="10"/>
  <c r="AA180" i="10"/>
  <c r="Z180" i="10"/>
  <c r="Y180" i="10"/>
  <c r="X180" i="10"/>
  <c r="W180" i="10"/>
  <c r="BB180" i="10" s="1"/>
  <c r="BD180" i="10" s="1"/>
  <c r="H180" i="10"/>
  <c r="F180" i="10"/>
  <c r="BA178" i="10"/>
  <c r="AZ178" i="10"/>
  <c r="AY178" i="10"/>
  <c r="AX178" i="10"/>
  <c r="AW178" i="10"/>
  <c r="AV178" i="10"/>
  <c r="AU178" i="10"/>
  <c r="AT178" i="10"/>
  <c r="AS178" i="10"/>
  <c r="AR178" i="10"/>
  <c r="AQ178" i="10"/>
  <c r="AP178" i="10"/>
  <c r="AO178" i="10"/>
  <c r="AN178" i="10"/>
  <c r="AM178" i="10"/>
  <c r="AL178" i="10"/>
  <c r="AK178" i="10"/>
  <c r="AJ178" i="10"/>
  <c r="AI178" i="10"/>
  <c r="AH178" i="10"/>
  <c r="AG178" i="10"/>
  <c r="AF178" i="10"/>
  <c r="AE178" i="10"/>
  <c r="AD178" i="10"/>
  <c r="AC178" i="10"/>
  <c r="BB178" i="10" s="1"/>
  <c r="BD178" i="10" s="1"/>
  <c r="AB178" i="10"/>
  <c r="AA178" i="10"/>
  <c r="Z178" i="10"/>
  <c r="Y178" i="10"/>
  <c r="X178" i="10"/>
  <c r="W178" i="10"/>
  <c r="H178" i="10"/>
  <c r="F178" i="10"/>
  <c r="BA176" i="10"/>
  <c r="AZ176" i="10"/>
  <c r="AY176" i="10"/>
  <c r="AX176" i="10"/>
  <c r="AW176" i="10"/>
  <c r="AV176" i="10"/>
  <c r="AU176" i="10"/>
  <c r="AT176" i="10"/>
  <c r="AS176" i="10"/>
  <c r="AR176" i="10"/>
  <c r="AQ176" i="10"/>
  <c r="AP176" i="10"/>
  <c r="AO176" i="10"/>
  <c r="AN176" i="10"/>
  <c r="AM176" i="10"/>
  <c r="AL176" i="10"/>
  <c r="AK176" i="10"/>
  <c r="AJ176" i="10"/>
  <c r="AI176" i="10"/>
  <c r="AH176" i="10"/>
  <c r="AG176" i="10"/>
  <c r="AF176" i="10"/>
  <c r="AE176" i="10"/>
  <c r="AD176" i="10"/>
  <c r="AC176" i="10"/>
  <c r="AB176" i="10"/>
  <c r="AA176" i="10"/>
  <c r="Z176" i="10"/>
  <c r="Y176" i="10"/>
  <c r="X176" i="10"/>
  <c r="W176" i="10"/>
  <c r="BB176" i="10" s="1"/>
  <c r="BD176" i="10" s="1"/>
  <c r="H176" i="10"/>
  <c r="F176" i="10"/>
  <c r="BA174" i="10"/>
  <c r="AZ174" i="10"/>
  <c r="AY174" i="10"/>
  <c r="AX174" i="10"/>
  <c r="AW174" i="10"/>
  <c r="AV174" i="10"/>
  <c r="AU174" i="10"/>
  <c r="AT174" i="10"/>
  <c r="AS174" i="10"/>
  <c r="AR174" i="10"/>
  <c r="AQ174" i="10"/>
  <c r="AP174" i="10"/>
  <c r="AO174" i="10"/>
  <c r="AN174" i="10"/>
  <c r="AM174" i="10"/>
  <c r="AL174" i="10"/>
  <c r="AK174" i="10"/>
  <c r="BB174" i="10" s="1"/>
  <c r="BD174" i="10" s="1"/>
  <c r="AJ174" i="10"/>
  <c r="AI174" i="10"/>
  <c r="AH174" i="10"/>
  <c r="AG174" i="10"/>
  <c r="AF174" i="10"/>
  <c r="AE174" i="10"/>
  <c r="AD174" i="10"/>
  <c r="AC174" i="10"/>
  <c r="AB174" i="10"/>
  <c r="AA174" i="10"/>
  <c r="Z174" i="10"/>
  <c r="Y174" i="10"/>
  <c r="X174" i="10"/>
  <c r="W174" i="10"/>
  <c r="H174" i="10"/>
  <c r="F174" i="10"/>
  <c r="BA172" i="10"/>
  <c r="AZ172" i="10"/>
  <c r="AY172" i="10"/>
  <c r="AX172" i="10"/>
  <c r="AW172" i="10"/>
  <c r="AV172" i="10"/>
  <c r="AU172" i="10"/>
  <c r="AT172" i="10"/>
  <c r="AS172" i="10"/>
  <c r="AR172" i="10"/>
  <c r="AQ172" i="10"/>
  <c r="AP172" i="10"/>
  <c r="AO172" i="10"/>
  <c r="AN172" i="10"/>
  <c r="AM172" i="10"/>
  <c r="AL172" i="10"/>
  <c r="AK172" i="10"/>
  <c r="AJ172" i="10"/>
  <c r="AI172" i="10"/>
  <c r="AH172" i="10"/>
  <c r="AG172" i="10"/>
  <c r="AF172" i="10"/>
  <c r="AE172" i="10"/>
  <c r="AD172" i="10"/>
  <c r="AC172" i="10"/>
  <c r="AB172" i="10"/>
  <c r="AA172" i="10"/>
  <c r="Z172" i="10"/>
  <c r="Y172" i="10"/>
  <c r="X172" i="10"/>
  <c r="BB172" i="10" s="1"/>
  <c r="BD172" i="10" s="1"/>
  <c r="W172" i="10"/>
  <c r="H172" i="10"/>
  <c r="F172" i="10"/>
  <c r="BA170" i="10"/>
  <c r="AZ170" i="10"/>
  <c r="AY170" i="10"/>
  <c r="AX170" i="10"/>
  <c r="AW170" i="10"/>
  <c r="AV170" i="10"/>
  <c r="AU170" i="10"/>
  <c r="AT170" i="10"/>
  <c r="AS170" i="10"/>
  <c r="AR170" i="10"/>
  <c r="AQ170" i="10"/>
  <c r="AP170" i="10"/>
  <c r="AO170" i="10"/>
  <c r="AN170" i="10"/>
  <c r="AM170" i="10"/>
  <c r="AL170" i="10"/>
  <c r="AK170" i="10"/>
  <c r="AJ170" i="10"/>
  <c r="AI170" i="10"/>
  <c r="AH170" i="10"/>
  <c r="AG170" i="10"/>
  <c r="AF170" i="10"/>
  <c r="AE170" i="10"/>
  <c r="AD170" i="10"/>
  <c r="AC170" i="10"/>
  <c r="AB170" i="10"/>
  <c r="AA170" i="10"/>
  <c r="Z170" i="10"/>
  <c r="Y170" i="10"/>
  <c r="X170" i="10"/>
  <c r="W170" i="10"/>
  <c r="BB170" i="10" s="1"/>
  <c r="BD170" i="10" s="1"/>
  <c r="H170" i="10"/>
  <c r="F170" i="10"/>
  <c r="BA168" i="10"/>
  <c r="AZ168" i="10"/>
  <c r="AY168" i="10"/>
  <c r="AX168" i="10"/>
  <c r="AW168" i="10"/>
  <c r="AV168" i="10"/>
  <c r="AU168" i="10"/>
  <c r="AT168" i="10"/>
  <c r="AS168" i="10"/>
  <c r="AR168" i="10"/>
  <c r="AQ168" i="10"/>
  <c r="AP168" i="10"/>
  <c r="AO168" i="10"/>
  <c r="AN168" i="10"/>
  <c r="AM168" i="10"/>
  <c r="AL168" i="10"/>
  <c r="AK168" i="10"/>
  <c r="AJ168" i="10"/>
  <c r="AI168" i="10"/>
  <c r="AH168" i="10"/>
  <c r="AG168" i="10"/>
  <c r="AF168" i="10"/>
  <c r="AE168" i="10"/>
  <c r="AD168" i="10"/>
  <c r="AC168" i="10"/>
  <c r="AB168" i="10"/>
  <c r="AA168" i="10"/>
  <c r="Z168" i="10"/>
  <c r="Y168" i="10"/>
  <c r="X168" i="10"/>
  <c r="BB168" i="10" s="1"/>
  <c r="BD168" i="10" s="1"/>
  <c r="W168" i="10"/>
  <c r="H168" i="10"/>
  <c r="F168" i="10"/>
  <c r="BA166" i="10"/>
  <c r="AZ166" i="10"/>
  <c r="AY166" i="10"/>
  <c r="AX166" i="10"/>
  <c r="AW166" i="10"/>
  <c r="AV166" i="10"/>
  <c r="AU166" i="10"/>
  <c r="AT166" i="10"/>
  <c r="AS166" i="10"/>
  <c r="AR166" i="10"/>
  <c r="AQ166" i="10"/>
  <c r="AP166" i="10"/>
  <c r="AO166" i="10"/>
  <c r="AN166" i="10"/>
  <c r="AM166" i="10"/>
  <c r="AL166" i="10"/>
  <c r="AK166" i="10"/>
  <c r="AJ166" i="10"/>
  <c r="AI166" i="10"/>
  <c r="AH166" i="10"/>
  <c r="AG166" i="10"/>
  <c r="AF166" i="10"/>
  <c r="AE166" i="10"/>
  <c r="AD166" i="10"/>
  <c r="AC166" i="10"/>
  <c r="AB166" i="10"/>
  <c r="AA166" i="10"/>
  <c r="Z166" i="10"/>
  <c r="BB166" i="10" s="1"/>
  <c r="BD166" i="10" s="1"/>
  <c r="Y166" i="10"/>
  <c r="X166" i="10"/>
  <c r="W166" i="10"/>
  <c r="H166" i="10"/>
  <c r="F166" i="10"/>
  <c r="BA164" i="10"/>
  <c r="AZ164" i="10"/>
  <c r="AY164" i="10"/>
  <c r="AX164" i="10"/>
  <c r="AW164" i="10"/>
  <c r="AV164" i="10"/>
  <c r="AU164" i="10"/>
  <c r="AT164" i="10"/>
  <c r="AS164" i="10"/>
  <c r="AR164" i="10"/>
  <c r="AQ164" i="10"/>
  <c r="AP164" i="10"/>
  <c r="AO164" i="10"/>
  <c r="AN164" i="10"/>
  <c r="AM164" i="10"/>
  <c r="AL164" i="10"/>
  <c r="AK164" i="10"/>
  <c r="AJ164" i="10"/>
  <c r="AI164" i="10"/>
  <c r="AH164" i="10"/>
  <c r="AG164" i="10"/>
  <c r="AF164" i="10"/>
  <c r="AE164" i="10"/>
  <c r="AD164" i="10"/>
  <c r="AC164" i="10"/>
  <c r="BB164" i="10" s="1"/>
  <c r="BD164" i="10" s="1"/>
  <c r="AB164" i="10"/>
  <c r="AA164" i="10"/>
  <c r="Z164" i="10"/>
  <c r="Y164" i="10"/>
  <c r="X164" i="10"/>
  <c r="W164" i="10"/>
  <c r="H164" i="10"/>
  <c r="F164" i="10"/>
  <c r="BA162" i="10"/>
  <c r="AZ162" i="10"/>
  <c r="AY162" i="10"/>
  <c r="AX162" i="10"/>
  <c r="AW162" i="10"/>
  <c r="AV162" i="10"/>
  <c r="AU162" i="10"/>
  <c r="AT162" i="10"/>
  <c r="AS162" i="10"/>
  <c r="AR162" i="10"/>
  <c r="AQ162" i="10"/>
  <c r="AP162" i="10"/>
  <c r="AO162" i="10"/>
  <c r="AN162" i="10"/>
  <c r="AM162" i="10"/>
  <c r="AL162" i="10"/>
  <c r="AK162" i="10"/>
  <c r="AJ162" i="10"/>
  <c r="AI162" i="10"/>
  <c r="AH162" i="10"/>
  <c r="AG162" i="10"/>
  <c r="AF162" i="10"/>
  <c r="AE162" i="10"/>
  <c r="AD162" i="10"/>
  <c r="AC162" i="10"/>
  <c r="AB162" i="10"/>
  <c r="AA162" i="10"/>
  <c r="Z162" i="10"/>
  <c r="Y162" i="10"/>
  <c r="X162" i="10"/>
  <c r="W162" i="10"/>
  <c r="BB162" i="10" s="1"/>
  <c r="BD162" i="10" s="1"/>
  <c r="H162" i="10"/>
  <c r="F162" i="10"/>
  <c r="BA160" i="10"/>
  <c r="AZ160" i="10"/>
  <c r="AY160" i="10"/>
  <c r="AX160" i="10"/>
  <c r="AW160" i="10"/>
  <c r="AV160" i="10"/>
  <c r="AU160" i="10"/>
  <c r="AT160" i="10"/>
  <c r="AS160" i="10"/>
  <c r="AR160" i="10"/>
  <c r="AQ160" i="10"/>
  <c r="AP160" i="10"/>
  <c r="AO160" i="10"/>
  <c r="AN160" i="10"/>
  <c r="AM160" i="10"/>
  <c r="AL160" i="10"/>
  <c r="AK160" i="10"/>
  <c r="BB160" i="10" s="1"/>
  <c r="BD160" i="10" s="1"/>
  <c r="AJ160" i="10"/>
  <c r="AI160" i="10"/>
  <c r="AH160" i="10"/>
  <c r="AG160" i="10"/>
  <c r="AF160" i="10"/>
  <c r="AE160" i="10"/>
  <c r="AD160" i="10"/>
  <c r="AC160" i="10"/>
  <c r="AB160" i="10"/>
  <c r="AA160" i="10"/>
  <c r="Z160" i="10"/>
  <c r="Y160" i="10"/>
  <c r="X160" i="10"/>
  <c r="W160" i="10"/>
  <c r="H160" i="10"/>
  <c r="F160"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BB158" i="10" s="1"/>
  <c r="BD158" i="10" s="1"/>
  <c r="H158" i="10"/>
  <c r="F158" i="10"/>
  <c r="BA156" i="10"/>
  <c r="AZ156" i="10"/>
  <c r="AY156" i="10"/>
  <c r="AX156" i="10"/>
  <c r="AW156" i="10"/>
  <c r="AV156" i="10"/>
  <c r="AU156" i="10"/>
  <c r="AT156" i="10"/>
  <c r="AS156" i="10"/>
  <c r="AR156" i="10"/>
  <c r="AQ156" i="10"/>
  <c r="AP156" i="10"/>
  <c r="AO156" i="10"/>
  <c r="AN156" i="10"/>
  <c r="AM156" i="10"/>
  <c r="AL156" i="10"/>
  <c r="AK156" i="10"/>
  <c r="AJ156" i="10"/>
  <c r="AI156" i="10"/>
  <c r="AH156" i="10"/>
  <c r="AG156" i="10"/>
  <c r="AF156" i="10"/>
  <c r="AE156" i="10"/>
  <c r="AD156" i="10"/>
  <c r="AC156" i="10"/>
  <c r="AB156" i="10"/>
  <c r="AA156" i="10"/>
  <c r="Z156" i="10"/>
  <c r="Y156" i="10"/>
  <c r="X156" i="10"/>
  <c r="W156" i="10"/>
  <c r="BB156" i="10" s="1"/>
  <c r="BD156" i="10" s="1"/>
  <c r="H156" i="10"/>
  <c r="F156" i="10"/>
  <c r="BA154" i="10"/>
  <c r="AZ154" i="10"/>
  <c r="AY154" i="10"/>
  <c r="AX154" i="10"/>
  <c r="AW154" i="10"/>
  <c r="AV154" i="10"/>
  <c r="AU154" i="10"/>
  <c r="AT154" i="10"/>
  <c r="AS154" i="10"/>
  <c r="AR154" i="10"/>
  <c r="AQ154" i="10"/>
  <c r="AP154" i="10"/>
  <c r="AO154" i="10"/>
  <c r="AN154" i="10"/>
  <c r="AM154" i="10"/>
  <c r="AL154" i="10"/>
  <c r="AK154" i="10"/>
  <c r="AJ154" i="10"/>
  <c r="AI154" i="10"/>
  <c r="AH154" i="10"/>
  <c r="AG154" i="10"/>
  <c r="AF154" i="10"/>
  <c r="AE154" i="10"/>
  <c r="AD154" i="10"/>
  <c r="AC154" i="10"/>
  <c r="AB154" i="10"/>
  <c r="AA154" i="10"/>
  <c r="Z154" i="10"/>
  <c r="Y154" i="10"/>
  <c r="X154" i="10"/>
  <c r="BB154" i="10" s="1"/>
  <c r="BD154" i="10" s="1"/>
  <c r="W154" i="10"/>
  <c r="H154" i="10"/>
  <c r="F154" i="10"/>
  <c r="BA152" i="10"/>
  <c r="AZ152" i="10"/>
  <c r="AY152" i="10"/>
  <c r="AX152" i="10"/>
  <c r="AW152" i="10"/>
  <c r="AV152" i="10"/>
  <c r="AU152" i="10"/>
  <c r="AT152" i="10"/>
  <c r="AS152" i="10"/>
  <c r="AR152" i="10"/>
  <c r="AQ152" i="10"/>
  <c r="AP152" i="10"/>
  <c r="AO152" i="10"/>
  <c r="AN152" i="10"/>
  <c r="AM152" i="10"/>
  <c r="AL152" i="10"/>
  <c r="AK152" i="10"/>
  <c r="AJ152" i="10"/>
  <c r="AI152" i="10"/>
  <c r="AH152" i="10"/>
  <c r="AG152" i="10"/>
  <c r="AF152" i="10"/>
  <c r="AE152" i="10"/>
  <c r="AD152" i="10"/>
  <c r="AC152" i="10"/>
  <c r="AB152" i="10"/>
  <c r="AA152" i="10"/>
  <c r="Z152" i="10"/>
  <c r="BB152" i="10" s="1"/>
  <c r="BD152" i="10" s="1"/>
  <c r="Y152" i="10"/>
  <c r="X152" i="10"/>
  <c r="W152" i="10"/>
  <c r="H152" i="10"/>
  <c r="F152" i="10"/>
  <c r="BA150" i="10"/>
  <c r="AZ150" i="10"/>
  <c r="AY150" i="10"/>
  <c r="AX150" i="10"/>
  <c r="AW150" i="10"/>
  <c r="AV150" i="10"/>
  <c r="AU150" i="10"/>
  <c r="AT150" i="10"/>
  <c r="AS150" i="10"/>
  <c r="AR150" i="10"/>
  <c r="AQ150" i="10"/>
  <c r="AP150" i="10"/>
  <c r="AO150" i="10"/>
  <c r="AN150" i="10"/>
  <c r="AM150" i="10"/>
  <c r="AL150" i="10"/>
  <c r="AK150" i="10"/>
  <c r="AJ150" i="10"/>
  <c r="AI150" i="10"/>
  <c r="AH150" i="10"/>
  <c r="AG150" i="10"/>
  <c r="AF150" i="10"/>
  <c r="AE150" i="10"/>
  <c r="AD150" i="10"/>
  <c r="AC150" i="10"/>
  <c r="AB150" i="10"/>
  <c r="BB150" i="10" s="1"/>
  <c r="BD150" i="10" s="1"/>
  <c r="AA150" i="10"/>
  <c r="Z150" i="10"/>
  <c r="Y150" i="10"/>
  <c r="X150" i="10"/>
  <c r="W150" i="10"/>
  <c r="H150" i="10"/>
  <c r="F150" i="10"/>
  <c r="BA148" i="10"/>
  <c r="AZ148" i="10"/>
  <c r="AY148" i="10"/>
  <c r="AX148" i="10"/>
  <c r="AW148" i="10"/>
  <c r="AV148" i="10"/>
  <c r="AU148" i="10"/>
  <c r="AT148" i="10"/>
  <c r="AS148" i="10"/>
  <c r="AR148" i="10"/>
  <c r="AQ148" i="10"/>
  <c r="AP148" i="10"/>
  <c r="AO148" i="10"/>
  <c r="AN148" i="10"/>
  <c r="AM148" i="10"/>
  <c r="AL148" i="10"/>
  <c r="AK148" i="10"/>
  <c r="AJ148" i="10"/>
  <c r="AI148" i="10"/>
  <c r="AH148" i="10"/>
  <c r="AG148" i="10"/>
  <c r="AF148" i="10"/>
  <c r="AE148" i="10"/>
  <c r="AD148" i="10"/>
  <c r="AC148" i="10"/>
  <c r="AB148" i="10"/>
  <c r="AA148" i="10"/>
  <c r="Z148" i="10"/>
  <c r="Y148" i="10"/>
  <c r="X148" i="10"/>
  <c r="W148" i="10"/>
  <c r="BB148" i="10" s="1"/>
  <c r="BD148" i="10" s="1"/>
  <c r="H148" i="10"/>
  <c r="F148" i="10"/>
  <c r="BA146" i="10"/>
  <c r="AZ146" i="10"/>
  <c r="AY146" i="10"/>
  <c r="AX146" i="10"/>
  <c r="AW146" i="10"/>
  <c r="AV146" i="10"/>
  <c r="AU146" i="10"/>
  <c r="AT146" i="10"/>
  <c r="AS146" i="10"/>
  <c r="AR146" i="10"/>
  <c r="AQ146" i="10"/>
  <c r="AP146" i="10"/>
  <c r="AO146" i="10"/>
  <c r="AN146" i="10"/>
  <c r="AM146" i="10"/>
  <c r="AL146" i="10"/>
  <c r="AK146" i="10"/>
  <c r="BB146" i="10" s="1"/>
  <c r="BD146" i="10" s="1"/>
  <c r="AJ146" i="10"/>
  <c r="AI146" i="10"/>
  <c r="AH146" i="10"/>
  <c r="AG146" i="10"/>
  <c r="AF146" i="10"/>
  <c r="AE146" i="10"/>
  <c r="AD146" i="10"/>
  <c r="AC146" i="10"/>
  <c r="AB146" i="10"/>
  <c r="AA146" i="10"/>
  <c r="Z146" i="10"/>
  <c r="Y146" i="10"/>
  <c r="X146" i="10"/>
  <c r="W146" i="10"/>
  <c r="H146" i="10"/>
  <c r="F146" i="10"/>
  <c r="BA144" i="10"/>
  <c r="AZ144" i="10"/>
  <c r="AY144" i="10"/>
  <c r="AX144" i="10"/>
  <c r="AW144" i="10"/>
  <c r="AV144" i="10"/>
  <c r="AU144" i="10"/>
  <c r="AT144" i="10"/>
  <c r="AS144" i="10"/>
  <c r="AR144" i="10"/>
  <c r="AQ144" i="10"/>
  <c r="AP144" i="10"/>
  <c r="AO144" i="10"/>
  <c r="AN144" i="10"/>
  <c r="AM144" i="10"/>
  <c r="AL144" i="10"/>
  <c r="AK144" i="10"/>
  <c r="AJ144" i="10"/>
  <c r="AI144" i="10"/>
  <c r="AH144" i="10"/>
  <c r="AG144" i="10"/>
  <c r="AF144" i="10"/>
  <c r="AE144" i="10"/>
  <c r="AD144" i="10"/>
  <c r="AC144" i="10"/>
  <c r="AB144" i="10"/>
  <c r="AA144" i="10"/>
  <c r="Z144" i="10"/>
  <c r="Y144" i="10"/>
  <c r="X144" i="10"/>
  <c r="W144" i="10"/>
  <c r="BB144" i="10" s="1"/>
  <c r="BD144" i="10" s="1"/>
  <c r="H144" i="10"/>
  <c r="F144" i="10"/>
  <c r="BA142" i="10"/>
  <c r="AZ142" i="10"/>
  <c r="AY142" i="10"/>
  <c r="AX142" i="10"/>
  <c r="AW142" i="10"/>
  <c r="AV142" i="10"/>
  <c r="AU142" i="10"/>
  <c r="AT142" i="10"/>
  <c r="AS142" i="10"/>
  <c r="AR142" i="10"/>
  <c r="AQ142" i="10"/>
  <c r="AP142" i="10"/>
  <c r="AO142" i="10"/>
  <c r="AN142" i="10"/>
  <c r="AM142" i="10"/>
  <c r="AL142" i="10"/>
  <c r="AK142" i="10"/>
  <c r="AJ142" i="10"/>
  <c r="AI142" i="10"/>
  <c r="AH142" i="10"/>
  <c r="AG142" i="10"/>
  <c r="AF142" i="10"/>
  <c r="AE142" i="10"/>
  <c r="AD142" i="10"/>
  <c r="AC142" i="10"/>
  <c r="AB142" i="10"/>
  <c r="AA142" i="10"/>
  <c r="Z142" i="10"/>
  <c r="Y142" i="10"/>
  <c r="BB142" i="10" s="1"/>
  <c r="BD142" i="10" s="1"/>
  <c r="X142" i="10"/>
  <c r="W142" i="10"/>
  <c r="H142" i="10"/>
  <c r="F142"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BB140" i="10" s="1"/>
  <c r="BD140" i="10" s="1"/>
  <c r="W140" i="10"/>
  <c r="H140" i="10"/>
  <c r="F140" i="10"/>
  <c r="BA138" i="10"/>
  <c r="AZ138" i="10"/>
  <c r="AY138" i="10"/>
  <c r="AX138" i="10"/>
  <c r="AW138" i="10"/>
  <c r="AV138" i="10"/>
  <c r="AU138" i="10"/>
  <c r="AT138" i="10"/>
  <c r="AS138" i="10"/>
  <c r="AR138" i="10"/>
  <c r="AQ138" i="10"/>
  <c r="AP138" i="10"/>
  <c r="AO138" i="10"/>
  <c r="AN138" i="10"/>
  <c r="AM138" i="10"/>
  <c r="AL138" i="10"/>
  <c r="AK138" i="10"/>
  <c r="AJ138" i="10"/>
  <c r="AI138" i="10"/>
  <c r="AH138" i="10"/>
  <c r="AG138" i="10"/>
  <c r="AF138" i="10"/>
  <c r="AE138" i="10"/>
  <c r="AD138" i="10"/>
  <c r="AC138" i="10"/>
  <c r="AB138" i="10"/>
  <c r="AA138" i="10"/>
  <c r="Z138" i="10"/>
  <c r="BB138" i="10" s="1"/>
  <c r="BD138" i="10" s="1"/>
  <c r="Y138" i="10"/>
  <c r="X138" i="10"/>
  <c r="W138" i="10"/>
  <c r="H138" i="10"/>
  <c r="F138" i="10"/>
  <c r="BA136" i="10"/>
  <c r="AZ136" i="10"/>
  <c r="AY136" i="10"/>
  <c r="AX136" i="10"/>
  <c r="AW136" i="10"/>
  <c r="AV136" i="10"/>
  <c r="AU136" i="10"/>
  <c r="AT136" i="10"/>
  <c r="AS136" i="10"/>
  <c r="AR136" i="10"/>
  <c r="AQ136" i="10"/>
  <c r="AP136" i="10"/>
  <c r="AO136" i="10"/>
  <c r="AN136" i="10"/>
  <c r="AM136" i="10"/>
  <c r="AL136" i="10"/>
  <c r="AK136" i="10"/>
  <c r="AJ136" i="10"/>
  <c r="AI136" i="10"/>
  <c r="AH136" i="10"/>
  <c r="AG136" i="10"/>
  <c r="AF136" i="10"/>
  <c r="AE136" i="10"/>
  <c r="AD136" i="10"/>
  <c r="AC136" i="10"/>
  <c r="AB136" i="10"/>
  <c r="BB136" i="10" s="1"/>
  <c r="BD136" i="10" s="1"/>
  <c r="AA136" i="10"/>
  <c r="Z136" i="10"/>
  <c r="Y136" i="10"/>
  <c r="X136" i="10"/>
  <c r="W136" i="10"/>
  <c r="H136" i="10"/>
  <c r="F136" i="10"/>
  <c r="BA134" i="10"/>
  <c r="AZ134" i="10"/>
  <c r="AY134" i="10"/>
  <c r="AX134" i="10"/>
  <c r="AW134" i="10"/>
  <c r="AV134" i="10"/>
  <c r="AU134" i="10"/>
  <c r="AT134" i="10"/>
  <c r="AS134" i="10"/>
  <c r="AR134" i="10"/>
  <c r="AQ134" i="10"/>
  <c r="AP134" i="10"/>
  <c r="AO134" i="10"/>
  <c r="AN134" i="10"/>
  <c r="AM134" i="10"/>
  <c r="AL134" i="10"/>
  <c r="AK134" i="10"/>
  <c r="AJ134" i="10"/>
  <c r="AI134" i="10"/>
  <c r="AH134" i="10"/>
  <c r="AG134" i="10"/>
  <c r="AF134" i="10"/>
  <c r="AE134" i="10"/>
  <c r="AD134" i="10"/>
  <c r="BB134" i="10" s="1"/>
  <c r="BD134" i="10" s="1"/>
  <c r="AC134" i="10"/>
  <c r="AB134" i="10"/>
  <c r="AA134" i="10"/>
  <c r="Z134" i="10"/>
  <c r="Y134" i="10"/>
  <c r="X134" i="10"/>
  <c r="W134" i="10"/>
  <c r="H134" i="10"/>
  <c r="F134" i="10"/>
  <c r="BA132" i="10"/>
  <c r="AZ132" i="10"/>
  <c r="AY132" i="10"/>
  <c r="AX132" i="10"/>
  <c r="AW132" i="10"/>
  <c r="AV132" i="10"/>
  <c r="AU132" i="10"/>
  <c r="AT132" i="10"/>
  <c r="AS132" i="10"/>
  <c r="AR132" i="10"/>
  <c r="AQ132" i="10"/>
  <c r="AP132" i="10"/>
  <c r="AO132" i="10"/>
  <c r="AN132" i="10"/>
  <c r="AM132" i="10"/>
  <c r="AL132" i="10"/>
  <c r="AK132" i="10"/>
  <c r="BB132" i="10" s="1"/>
  <c r="BD132" i="10" s="1"/>
  <c r="AJ132" i="10"/>
  <c r="AI132" i="10"/>
  <c r="AH132" i="10"/>
  <c r="AG132" i="10"/>
  <c r="AF132" i="10"/>
  <c r="AE132" i="10"/>
  <c r="AD132" i="10"/>
  <c r="AC132" i="10"/>
  <c r="AB132" i="10"/>
  <c r="AA132" i="10"/>
  <c r="Z132" i="10"/>
  <c r="Y132" i="10"/>
  <c r="X132" i="10"/>
  <c r="W132" i="10"/>
  <c r="H132" i="10"/>
  <c r="F132" i="10"/>
  <c r="BA130" i="10"/>
  <c r="AZ130" i="10"/>
  <c r="AY130" i="10"/>
  <c r="AX130" i="10"/>
  <c r="AW130" i="10"/>
  <c r="AV130" i="10"/>
  <c r="AU130" i="10"/>
  <c r="AT130" i="10"/>
  <c r="AS130" i="10"/>
  <c r="AR130" i="10"/>
  <c r="AQ130" i="10"/>
  <c r="AP130" i="10"/>
  <c r="AO130" i="10"/>
  <c r="AN130" i="10"/>
  <c r="AM130" i="10"/>
  <c r="AL130" i="10"/>
  <c r="AK130" i="10"/>
  <c r="AJ130" i="10"/>
  <c r="AI130" i="10"/>
  <c r="AH130" i="10"/>
  <c r="AG130" i="10"/>
  <c r="AF130" i="10"/>
  <c r="AE130" i="10"/>
  <c r="AD130" i="10"/>
  <c r="AC130" i="10"/>
  <c r="AB130" i="10"/>
  <c r="AA130" i="10"/>
  <c r="Z130" i="10"/>
  <c r="Y130" i="10"/>
  <c r="X130" i="10"/>
  <c r="W130" i="10"/>
  <c r="BB130" i="10" s="1"/>
  <c r="BD130" i="10" s="1"/>
  <c r="H130" i="10"/>
  <c r="F130" i="10"/>
  <c r="BA128" i="10"/>
  <c r="AZ128" i="10"/>
  <c r="AY128" i="10"/>
  <c r="AX128" i="10"/>
  <c r="AW128" i="10"/>
  <c r="AV128" i="10"/>
  <c r="AU128" i="10"/>
  <c r="AT128" i="10"/>
  <c r="AS128" i="10"/>
  <c r="AR128" i="10"/>
  <c r="AQ128" i="10"/>
  <c r="AP128" i="10"/>
  <c r="AO128" i="10"/>
  <c r="AN128" i="10"/>
  <c r="AM128" i="10"/>
  <c r="AL128" i="10"/>
  <c r="AK128" i="10"/>
  <c r="AJ128" i="10"/>
  <c r="AI128" i="10"/>
  <c r="AH128" i="10"/>
  <c r="AG128" i="10"/>
  <c r="AF128" i="10"/>
  <c r="AE128" i="10"/>
  <c r="AD128" i="10"/>
  <c r="AC128" i="10"/>
  <c r="AB128" i="10"/>
  <c r="AA128" i="10"/>
  <c r="Z128" i="10"/>
  <c r="Y128" i="10"/>
  <c r="BB128" i="10" s="1"/>
  <c r="BD128" i="10" s="1"/>
  <c r="X128" i="10"/>
  <c r="W128" i="10"/>
  <c r="H128" i="10"/>
  <c r="F128"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Z126" i="10"/>
  <c r="Y126" i="10"/>
  <c r="X126" i="10"/>
  <c r="W126" i="10"/>
  <c r="BB126" i="10" s="1"/>
  <c r="BD126" i="10" s="1"/>
  <c r="H126" i="10"/>
  <c r="F126" i="10"/>
  <c r="BA124" i="10"/>
  <c r="AZ124" i="10"/>
  <c r="AY124" i="10"/>
  <c r="AX124" i="10"/>
  <c r="AW124" i="10"/>
  <c r="AV124" i="10"/>
  <c r="AU124" i="10"/>
  <c r="AT124" i="10"/>
  <c r="AS124" i="10"/>
  <c r="AR124" i="10"/>
  <c r="AQ124" i="10"/>
  <c r="AP124" i="10"/>
  <c r="AO124" i="10"/>
  <c r="AN124" i="10"/>
  <c r="AM124" i="10"/>
  <c r="AL124" i="10"/>
  <c r="AK124" i="10"/>
  <c r="AJ124" i="10"/>
  <c r="AI124" i="10"/>
  <c r="AH124" i="10"/>
  <c r="AG124" i="10"/>
  <c r="AF124" i="10"/>
  <c r="AE124" i="10"/>
  <c r="AD124" i="10"/>
  <c r="AC124" i="10"/>
  <c r="AB124" i="10"/>
  <c r="AA124" i="10"/>
  <c r="Z124" i="10"/>
  <c r="BB124" i="10" s="1"/>
  <c r="BD124" i="10" s="1"/>
  <c r="Y124" i="10"/>
  <c r="X124" i="10"/>
  <c r="W124" i="10"/>
  <c r="H124" i="10"/>
  <c r="F124"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BB122" i="10" s="1"/>
  <c r="BD122" i="10" s="1"/>
  <c r="AA122" i="10"/>
  <c r="Z122" i="10"/>
  <c r="Y122" i="10"/>
  <c r="X122" i="10"/>
  <c r="W122" i="10"/>
  <c r="H122" i="10"/>
  <c r="F122"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BB120" i="10" s="1"/>
  <c r="BD120" i="10" s="1"/>
  <c r="AC120" i="10"/>
  <c r="AB120" i="10"/>
  <c r="AA120" i="10"/>
  <c r="Z120" i="10"/>
  <c r="Y120" i="10"/>
  <c r="X120" i="10"/>
  <c r="W120" i="10"/>
  <c r="H120" i="10"/>
  <c r="F120" i="10"/>
  <c r="BA118" i="10"/>
  <c r="AZ118" i="10"/>
  <c r="AY118" i="10"/>
  <c r="AX118" i="10"/>
  <c r="AW118" i="10"/>
  <c r="AV118" i="10"/>
  <c r="AU118" i="10"/>
  <c r="AT118" i="10"/>
  <c r="AS118" i="10"/>
  <c r="AR118" i="10"/>
  <c r="AQ118" i="10"/>
  <c r="AP118" i="10"/>
  <c r="AO118" i="10"/>
  <c r="AN118" i="10"/>
  <c r="AM118" i="10"/>
  <c r="AL118" i="10"/>
  <c r="AK118" i="10"/>
  <c r="AJ118" i="10"/>
  <c r="AI118" i="10"/>
  <c r="AH118" i="10"/>
  <c r="AG118" i="10"/>
  <c r="BB118" i="10" s="1"/>
  <c r="BD118" i="10" s="1"/>
  <c r="AF118" i="10"/>
  <c r="AE118" i="10"/>
  <c r="AD118" i="10"/>
  <c r="AC118" i="10"/>
  <c r="AB118" i="10"/>
  <c r="AA118" i="10"/>
  <c r="Z118" i="10"/>
  <c r="Y118" i="10"/>
  <c r="X118" i="10"/>
  <c r="W118" i="10"/>
  <c r="H118" i="10"/>
  <c r="F118"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Z116" i="10"/>
  <c r="Y116" i="10"/>
  <c r="X116" i="10"/>
  <c r="W116" i="10"/>
  <c r="BB116" i="10" s="1"/>
  <c r="BD116" i="10" s="1"/>
  <c r="H116" i="10"/>
  <c r="F116"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Z114" i="10"/>
  <c r="Y114" i="10"/>
  <c r="BB114" i="10" s="1"/>
  <c r="BD114" i="10" s="1"/>
  <c r="X114" i="10"/>
  <c r="W114" i="10"/>
  <c r="H114" i="10"/>
  <c r="F114" i="10"/>
  <c r="BA112" i="10"/>
  <c r="AZ112" i="10"/>
  <c r="AY112" i="10"/>
  <c r="AX112" i="10"/>
  <c r="AW112" i="10"/>
  <c r="AV112" i="10"/>
  <c r="AU112" i="10"/>
  <c r="AT112" i="10"/>
  <c r="AS112" i="10"/>
  <c r="AR112" i="10"/>
  <c r="AQ112" i="10"/>
  <c r="AP112" i="10"/>
  <c r="AO112" i="10"/>
  <c r="AN112" i="10"/>
  <c r="AM112" i="10"/>
  <c r="AL112" i="10"/>
  <c r="AK112" i="10"/>
  <c r="AJ112" i="10"/>
  <c r="AI112" i="10"/>
  <c r="AH112" i="10"/>
  <c r="AG112" i="10"/>
  <c r="AF112" i="10"/>
  <c r="AE112" i="10"/>
  <c r="AD112" i="10"/>
  <c r="AC112" i="10"/>
  <c r="AB112" i="10"/>
  <c r="AA112" i="10"/>
  <c r="Z112" i="10"/>
  <c r="Y112" i="10"/>
  <c r="X112" i="10"/>
  <c r="W112" i="10"/>
  <c r="BB112" i="10" s="1"/>
  <c r="BD112" i="10" s="1"/>
  <c r="H112" i="10"/>
  <c r="F112"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Z110" i="10"/>
  <c r="Y110" i="10"/>
  <c r="BB110" i="10" s="1"/>
  <c r="BD110" i="10" s="1"/>
  <c r="X110" i="10"/>
  <c r="W110" i="10"/>
  <c r="H110" i="10"/>
  <c r="F110"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BB108" i="10" s="1"/>
  <c r="BD108" i="10" s="1"/>
  <c r="AA108" i="10"/>
  <c r="Z108" i="10"/>
  <c r="Y108" i="10"/>
  <c r="X108" i="10"/>
  <c r="W108" i="10"/>
  <c r="H108" i="10"/>
  <c r="F108" i="10"/>
  <c r="BA106" i="10"/>
  <c r="AZ106" i="10"/>
  <c r="AY106" i="10"/>
  <c r="AX106" i="10"/>
  <c r="AW106" i="10"/>
  <c r="AV106" i="10"/>
  <c r="AU106" i="10"/>
  <c r="AT106" i="10"/>
  <c r="AS106" i="10"/>
  <c r="AR106" i="10"/>
  <c r="AQ106" i="10"/>
  <c r="AP106" i="10"/>
  <c r="AO106" i="10"/>
  <c r="AN106" i="10"/>
  <c r="AM106" i="10"/>
  <c r="AL106" i="10"/>
  <c r="AK106" i="10"/>
  <c r="AJ106" i="10"/>
  <c r="AI106" i="10"/>
  <c r="AH106" i="10"/>
  <c r="AG106" i="10"/>
  <c r="AF106" i="10"/>
  <c r="AE106" i="10"/>
  <c r="AD106" i="10"/>
  <c r="BB106" i="10" s="1"/>
  <c r="BD106" i="10" s="1"/>
  <c r="AC106" i="10"/>
  <c r="AB106" i="10"/>
  <c r="AA106" i="10"/>
  <c r="Z106" i="10"/>
  <c r="Y106" i="10"/>
  <c r="X106" i="10"/>
  <c r="W106" i="10"/>
  <c r="H106" i="10"/>
  <c r="F106"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BB104" i="10" s="1"/>
  <c r="BD104" i="10" s="1"/>
  <c r="AE104" i="10"/>
  <c r="AD104" i="10"/>
  <c r="AC104" i="10"/>
  <c r="AB104" i="10"/>
  <c r="AA104" i="10"/>
  <c r="Z104" i="10"/>
  <c r="Y104" i="10"/>
  <c r="X104" i="10"/>
  <c r="W104" i="10"/>
  <c r="H104" i="10"/>
  <c r="F104" i="10"/>
  <c r="BA102" i="10"/>
  <c r="AZ102" i="10"/>
  <c r="AY102" i="10"/>
  <c r="AX102" i="10"/>
  <c r="AW102" i="10"/>
  <c r="AV102" i="10"/>
  <c r="AU102" i="10"/>
  <c r="AT102" i="10"/>
  <c r="AS102" i="10"/>
  <c r="AR102" i="10"/>
  <c r="AQ102" i="10"/>
  <c r="AP102" i="10"/>
  <c r="AO102" i="10"/>
  <c r="AN102" i="10"/>
  <c r="AM102" i="10"/>
  <c r="AL102" i="10"/>
  <c r="BB102" i="10" s="1"/>
  <c r="BD102" i="10" s="1"/>
  <c r="AK102" i="10"/>
  <c r="AJ102" i="10"/>
  <c r="AI102" i="10"/>
  <c r="AH102" i="10"/>
  <c r="AG102" i="10"/>
  <c r="AF102" i="10"/>
  <c r="AE102" i="10"/>
  <c r="AD102" i="10"/>
  <c r="AC102" i="10"/>
  <c r="AB102" i="10"/>
  <c r="AA102" i="10"/>
  <c r="Z102" i="10"/>
  <c r="Y102" i="10"/>
  <c r="X102" i="10"/>
  <c r="W102" i="10"/>
  <c r="H102" i="10"/>
  <c r="F102" i="10"/>
  <c r="BA100" i="10"/>
  <c r="AZ100" i="10"/>
  <c r="AY100" i="10"/>
  <c r="AX100" i="10"/>
  <c r="AW100" i="10"/>
  <c r="AV100" i="10"/>
  <c r="AU100" i="10"/>
  <c r="AT100" i="10"/>
  <c r="AS100" i="10"/>
  <c r="AR100" i="10"/>
  <c r="AQ100" i="10"/>
  <c r="AP100" i="10"/>
  <c r="AO100" i="10"/>
  <c r="AN100" i="10"/>
  <c r="AM100" i="10"/>
  <c r="AL100" i="10"/>
  <c r="AK100" i="10"/>
  <c r="AJ100" i="10"/>
  <c r="AI100" i="10"/>
  <c r="AH100" i="10"/>
  <c r="AG100" i="10"/>
  <c r="AF100" i="10"/>
  <c r="AE100" i="10"/>
  <c r="AD100" i="10"/>
  <c r="AC100" i="10"/>
  <c r="AB100" i="10"/>
  <c r="AA100" i="10"/>
  <c r="Z100" i="10"/>
  <c r="Y100" i="10"/>
  <c r="BB100" i="10" s="1"/>
  <c r="BD100" i="10" s="1"/>
  <c r="X100" i="10"/>
  <c r="W100" i="10"/>
  <c r="H100" i="10"/>
  <c r="F100" i="10"/>
  <c r="BA98" i="10"/>
  <c r="AZ98" i="10"/>
  <c r="AY98" i="10"/>
  <c r="AX98" i="10"/>
  <c r="AW98" i="10"/>
  <c r="AV98" i="10"/>
  <c r="AU98" i="10"/>
  <c r="AT98" i="10"/>
  <c r="AS98" i="10"/>
  <c r="AR98" i="10"/>
  <c r="AQ98" i="10"/>
  <c r="AP98" i="10"/>
  <c r="AO98" i="10"/>
  <c r="AN98" i="10"/>
  <c r="AM98" i="10"/>
  <c r="AL98" i="10"/>
  <c r="AK98" i="10"/>
  <c r="AJ98" i="10"/>
  <c r="AI98" i="10"/>
  <c r="AH98" i="10"/>
  <c r="AG98" i="10"/>
  <c r="AF98" i="10"/>
  <c r="AE98" i="10"/>
  <c r="AD98" i="10"/>
  <c r="AC98" i="10"/>
  <c r="AB98" i="10"/>
  <c r="AA98" i="10"/>
  <c r="Z98" i="10"/>
  <c r="Y98" i="10"/>
  <c r="X98" i="10"/>
  <c r="W98" i="10"/>
  <c r="BB98" i="10" s="1"/>
  <c r="BD98" i="10" s="1"/>
  <c r="H98" i="10"/>
  <c r="F98" i="10"/>
  <c r="BA96" i="10"/>
  <c r="AZ96" i="10"/>
  <c r="AY96" i="10"/>
  <c r="AX96" i="10"/>
  <c r="AW96" i="10"/>
  <c r="AV96" i="10"/>
  <c r="AU96" i="10"/>
  <c r="AT96" i="10"/>
  <c r="AS96" i="10"/>
  <c r="AR96" i="10"/>
  <c r="AQ96" i="10"/>
  <c r="AP96" i="10"/>
  <c r="AO96" i="10"/>
  <c r="AN96" i="10"/>
  <c r="AM96" i="10"/>
  <c r="AL96" i="10"/>
  <c r="AK96" i="10"/>
  <c r="AJ96" i="10"/>
  <c r="AI96" i="10"/>
  <c r="AH96" i="10"/>
  <c r="AG96" i="10"/>
  <c r="AF96" i="10"/>
  <c r="AE96" i="10"/>
  <c r="AD96" i="10"/>
  <c r="AC96" i="10"/>
  <c r="AB96" i="10"/>
  <c r="AA96" i="10"/>
  <c r="Z96" i="10"/>
  <c r="Y96" i="10"/>
  <c r="BB96" i="10" s="1"/>
  <c r="BD96" i="10" s="1"/>
  <c r="X96" i="10"/>
  <c r="W96" i="10"/>
  <c r="H96" i="10"/>
  <c r="F96" i="10"/>
  <c r="BA94" i="10"/>
  <c r="AZ94" i="10"/>
  <c r="AY94" i="10"/>
  <c r="AX94" i="10"/>
  <c r="AW94" i="10"/>
  <c r="AV94" i="10"/>
  <c r="AU94" i="10"/>
  <c r="AT94" i="10"/>
  <c r="AS94" i="10"/>
  <c r="AR94" i="10"/>
  <c r="AQ94" i="10"/>
  <c r="AP94" i="10"/>
  <c r="AO94" i="10"/>
  <c r="AN94" i="10"/>
  <c r="AM94" i="10"/>
  <c r="AL94" i="10"/>
  <c r="AK94" i="10"/>
  <c r="AJ94" i="10"/>
  <c r="AI94" i="10"/>
  <c r="AH94" i="10"/>
  <c r="AG94" i="10"/>
  <c r="AF94" i="10"/>
  <c r="AE94" i="10"/>
  <c r="AD94" i="10"/>
  <c r="AC94" i="10"/>
  <c r="AB94" i="10"/>
  <c r="AA94" i="10"/>
  <c r="Z94" i="10"/>
  <c r="Y94" i="10"/>
  <c r="X94" i="10"/>
  <c r="W94" i="10"/>
  <c r="BB94" i="10" s="1"/>
  <c r="BD94" i="10" s="1"/>
  <c r="H94" i="10"/>
  <c r="F94"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BB92" i="10" s="1"/>
  <c r="BD92" i="10" s="1"/>
  <c r="AC92" i="10"/>
  <c r="AB92" i="10"/>
  <c r="AA92" i="10"/>
  <c r="Z92" i="10"/>
  <c r="Y92" i="10"/>
  <c r="X92" i="10"/>
  <c r="W92" i="10"/>
  <c r="H92" i="10"/>
  <c r="F92" i="10"/>
  <c r="BA90" i="10"/>
  <c r="AZ90" i="10"/>
  <c r="AY90" i="10"/>
  <c r="AX90" i="10"/>
  <c r="AW90" i="10"/>
  <c r="AV90" i="10"/>
  <c r="AU90" i="10"/>
  <c r="AT90" i="10"/>
  <c r="AS90" i="10"/>
  <c r="AR90" i="10"/>
  <c r="AQ90" i="10"/>
  <c r="AP90" i="10"/>
  <c r="AO90" i="10"/>
  <c r="AN90" i="10"/>
  <c r="AM90" i="10"/>
  <c r="AL90" i="10"/>
  <c r="AK90" i="10"/>
  <c r="AJ90" i="10"/>
  <c r="AI90" i="10"/>
  <c r="AH90" i="10"/>
  <c r="AG90" i="10"/>
  <c r="BB90" i="10" s="1"/>
  <c r="BD90" i="10" s="1"/>
  <c r="AF90" i="10"/>
  <c r="AE90" i="10"/>
  <c r="AD90" i="10"/>
  <c r="AC90" i="10"/>
  <c r="AB90" i="10"/>
  <c r="AA90" i="10"/>
  <c r="Z90" i="10"/>
  <c r="Y90" i="10"/>
  <c r="X90" i="10"/>
  <c r="W90" i="10"/>
  <c r="H90" i="10"/>
  <c r="F90" i="10"/>
  <c r="BA88" i="10"/>
  <c r="AZ88" i="10"/>
  <c r="AY88" i="10"/>
  <c r="AX88" i="10"/>
  <c r="AW88" i="10"/>
  <c r="AV88" i="10"/>
  <c r="AU88" i="10"/>
  <c r="AT88" i="10"/>
  <c r="AS88" i="10"/>
  <c r="AR88" i="10"/>
  <c r="AQ88" i="10"/>
  <c r="AP88" i="10"/>
  <c r="AO88" i="10"/>
  <c r="AN88" i="10"/>
  <c r="AM88" i="10"/>
  <c r="AL88" i="10"/>
  <c r="BB88" i="10" s="1"/>
  <c r="BD88" i="10" s="1"/>
  <c r="AK88" i="10"/>
  <c r="AJ88" i="10"/>
  <c r="AI88" i="10"/>
  <c r="AH88" i="10"/>
  <c r="AG88" i="10"/>
  <c r="AF88" i="10"/>
  <c r="AE88" i="10"/>
  <c r="AD88" i="10"/>
  <c r="AC88" i="10"/>
  <c r="AB88" i="10"/>
  <c r="AA88" i="10"/>
  <c r="Z88" i="10"/>
  <c r="Y88" i="10"/>
  <c r="X88" i="10"/>
  <c r="W88" i="10"/>
  <c r="H88" i="10"/>
  <c r="F88" i="10"/>
  <c r="BA86" i="10"/>
  <c r="AZ86" i="10"/>
  <c r="AY86" i="10"/>
  <c r="AX86"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BB86" i="10" s="1"/>
  <c r="BD86" i="10" s="1"/>
  <c r="W86" i="10"/>
  <c r="H86" i="10"/>
  <c r="F86" i="10"/>
  <c r="BA84" i="10"/>
  <c r="AZ84" i="10"/>
  <c r="AY84" i="10"/>
  <c r="AX84" i="10"/>
  <c r="AW84" i="10"/>
  <c r="AV84" i="10"/>
  <c r="AU84" i="10"/>
  <c r="AT84" i="10"/>
  <c r="AS84" i="10"/>
  <c r="AR84" i="10"/>
  <c r="AQ84" i="10"/>
  <c r="AP84" i="10"/>
  <c r="AO84" i="10"/>
  <c r="AN84" i="10"/>
  <c r="AM84" i="10"/>
  <c r="AL84" i="10"/>
  <c r="AK84" i="10"/>
  <c r="AJ84" i="10"/>
  <c r="AI84" i="10"/>
  <c r="AH84" i="10"/>
  <c r="AG84" i="10"/>
  <c r="AF84" i="10"/>
  <c r="AE84" i="10"/>
  <c r="AD84" i="10"/>
  <c r="AC84" i="10"/>
  <c r="AB84" i="10"/>
  <c r="AA84" i="10"/>
  <c r="Z84" i="10"/>
  <c r="Y84" i="10"/>
  <c r="X84" i="10"/>
  <c r="W84" i="10"/>
  <c r="BB84" i="10" s="1"/>
  <c r="BD84" i="10" s="1"/>
  <c r="H84" i="10"/>
  <c r="F84" i="10"/>
  <c r="BA82" i="10"/>
  <c r="AZ82" i="10"/>
  <c r="AY82" i="10"/>
  <c r="AX82" i="10"/>
  <c r="AW82" i="10"/>
  <c r="AV82" i="10"/>
  <c r="AU82" i="10"/>
  <c r="AT82" i="10"/>
  <c r="AS82" i="10"/>
  <c r="AR82" i="10"/>
  <c r="AQ82" i="10"/>
  <c r="AP82" i="10"/>
  <c r="AO82" i="10"/>
  <c r="AN82" i="10"/>
  <c r="AM82" i="10"/>
  <c r="AL82" i="10"/>
  <c r="AK82" i="10"/>
  <c r="AJ82" i="10"/>
  <c r="AI82" i="10"/>
  <c r="AH82" i="10"/>
  <c r="AG82" i="10"/>
  <c r="AF82" i="10"/>
  <c r="AE82" i="10"/>
  <c r="AD82" i="10"/>
  <c r="AC82" i="10"/>
  <c r="AB82" i="10"/>
  <c r="AA82" i="10"/>
  <c r="Z82" i="10"/>
  <c r="BB82" i="10" s="1"/>
  <c r="BD82" i="10" s="1"/>
  <c r="Y82" i="10"/>
  <c r="X82" i="10"/>
  <c r="W82" i="10"/>
  <c r="H82" i="10"/>
  <c r="F82" i="10"/>
  <c r="BA80" i="10"/>
  <c r="AZ80" i="10"/>
  <c r="AY80" i="10"/>
  <c r="AX80" i="10"/>
  <c r="AW80" i="10"/>
  <c r="AV80" i="10"/>
  <c r="AU80" i="10"/>
  <c r="AT80" i="10"/>
  <c r="AS80" i="10"/>
  <c r="AR80" i="10"/>
  <c r="AQ80" i="10"/>
  <c r="AP80" i="10"/>
  <c r="AO80" i="10"/>
  <c r="AN80" i="10"/>
  <c r="AM80" i="10"/>
  <c r="AL80" i="10"/>
  <c r="AK80" i="10"/>
  <c r="AJ80" i="10"/>
  <c r="AI80" i="10"/>
  <c r="AH80" i="10"/>
  <c r="AG80" i="10"/>
  <c r="AF80" i="10"/>
  <c r="AE80" i="10"/>
  <c r="AD80" i="10"/>
  <c r="AC80" i="10"/>
  <c r="AB80" i="10"/>
  <c r="BB80" i="10" s="1"/>
  <c r="BD80" i="10" s="1"/>
  <c r="AA80" i="10"/>
  <c r="Z80" i="10"/>
  <c r="Y80" i="10"/>
  <c r="X80" i="10"/>
  <c r="W80" i="10"/>
  <c r="H80" i="10"/>
  <c r="F80" i="10"/>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BB78" i="10" s="1"/>
  <c r="BD78" i="10" s="1"/>
  <c r="AC78" i="10"/>
  <c r="AB78" i="10"/>
  <c r="AA78" i="10"/>
  <c r="Z78" i="10"/>
  <c r="Y78" i="10"/>
  <c r="X78" i="10"/>
  <c r="W78" i="10"/>
  <c r="H78" i="10"/>
  <c r="F78" i="10"/>
  <c r="BA76" i="10"/>
  <c r="AZ76" i="10"/>
  <c r="AY76" i="10"/>
  <c r="AX76" i="10"/>
  <c r="AW76" i="10"/>
  <c r="AV76" i="10"/>
  <c r="AU76" i="10"/>
  <c r="AT76" i="10"/>
  <c r="AS76" i="10"/>
  <c r="AR76" i="10"/>
  <c r="AQ76" i="10"/>
  <c r="AP76" i="10"/>
  <c r="AO76" i="10"/>
  <c r="AN76" i="10"/>
  <c r="AM76" i="10"/>
  <c r="AL76" i="10"/>
  <c r="AK76" i="10"/>
  <c r="BB76" i="10" s="1"/>
  <c r="BD76" i="10" s="1"/>
  <c r="AJ76" i="10"/>
  <c r="AI76" i="10"/>
  <c r="AH76" i="10"/>
  <c r="AG76" i="10"/>
  <c r="AF76" i="10"/>
  <c r="AE76" i="10"/>
  <c r="AD76" i="10"/>
  <c r="AC76" i="10"/>
  <c r="AB76" i="10"/>
  <c r="AA76" i="10"/>
  <c r="Z76" i="10"/>
  <c r="Y76" i="10"/>
  <c r="X76" i="10"/>
  <c r="W76" i="10"/>
  <c r="H76" i="10"/>
  <c r="F76"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B74" i="10" s="1"/>
  <c r="BD74" i="10" s="1"/>
  <c r="H74" i="10"/>
  <c r="F74"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BB72" i="10" s="1"/>
  <c r="BD72" i="10" s="1"/>
  <c r="X72" i="10"/>
  <c r="W72" i="10"/>
  <c r="H72" i="10"/>
  <c r="F72"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BB70" i="10" s="1"/>
  <c r="BD70" i="10" s="1"/>
  <c r="H70" i="10"/>
  <c r="F70"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BB68" i="10" s="1"/>
  <c r="BD68" i="10" s="1"/>
  <c r="Y68" i="10"/>
  <c r="X68" i="10"/>
  <c r="W68" i="10"/>
  <c r="H68" i="10"/>
  <c r="F68"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BB66" i="10" s="1"/>
  <c r="BD66" i="10" s="1"/>
  <c r="AA66" i="10"/>
  <c r="Z66" i="10"/>
  <c r="Y66" i="10"/>
  <c r="X66" i="10"/>
  <c r="W66" i="10"/>
  <c r="H66" i="10"/>
  <c r="F66"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BB64" i="10" s="1"/>
  <c r="BD64" i="10" s="1"/>
  <c r="AC64" i="10"/>
  <c r="AB64" i="10"/>
  <c r="AA64" i="10"/>
  <c r="Z64" i="10"/>
  <c r="Y64" i="10"/>
  <c r="X64" i="10"/>
  <c r="W64" i="10"/>
  <c r="H64" i="10"/>
  <c r="F64" i="10"/>
  <c r="BA62" i="10"/>
  <c r="AZ62" i="10"/>
  <c r="AY62" i="10"/>
  <c r="AX62" i="10"/>
  <c r="AW62" i="10"/>
  <c r="AV62" i="10"/>
  <c r="AU62" i="10"/>
  <c r="AT62" i="10"/>
  <c r="AS62" i="10"/>
  <c r="AR62" i="10"/>
  <c r="AQ62" i="10"/>
  <c r="AP62" i="10"/>
  <c r="AO62" i="10"/>
  <c r="AN62" i="10"/>
  <c r="AM62" i="10"/>
  <c r="AL62" i="10"/>
  <c r="AK62" i="10"/>
  <c r="AJ62" i="10"/>
  <c r="AI62" i="10"/>
  <c r="AH62" i="10"/>
  <c r="AG62" i="10"/>
  <c r="BB62" i="10" s="1"/>
  <c r="BD62" i="10" s="1"/>
  <c r="AF62" i="10"/>
  <c r="AE62" i="10"/>
  <c r="AD62" i="10"/>
  <c r="AC62" i="10"/>
  <c r="AB62" i="10"/>
  <c r="AA62" i="10"/>
  <c r="Z62" i="10"/>
  <c r="Y62" i="10"/>
  <c r="X62" i="10"/>
  <c r="W62" i="10"/>
  <c r="H62" i="10"/>
  <c r="F62"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BB60" i="10" s="1"/>
  <c r="BD60" i="10" s="1"/>
  <c r="H60" i="10"/>
  <c r="F60"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BB58" i="10" s="1"/>
  <c r="BD58" i="10" s="1"/>
  <c r="X58" i="10"/>
  <c r="W58" i="10"/>
  <c r="H58" i="10"/>
  <c r="F58"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BB56" i="10" s="1"/>
  <c r="BD56" i="10" s="1"/>
  <c r="H56" i="10"/>
  <c r="F56"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BB54" i="10" s="1"/>
  <c r="BD54" i="10" s="1"/>
  <c r="X54" i="10"/>
  <c r="W54" i="10"/>
  <c r="H54" i="10"/>
  <c r="F54"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BB52" i="10" s="1"/>
  <c r="BD52" i="10" s="1"/>
  <c r="AA52" i="10"/>
  <c r="Z52" i="10"/>
  <c r="Y52" i="10"/>
  <c r="X52" i="10"/>
  <c r="W52" i="10"/>
  <c r="H52" i="10"/>
  <c r="F52"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BB50" i="10" s="1"/>
  <c r="BD50" i="10" s="1"/>
  <c r="AD50" i="10"/>
  <c r="AC50" i="10"/>
  <c r="AB50" i="10"/>
  <c r="AA50" i="10"/>
  <c r="Z50" i="10"/>
  <c r="Y50" i="10"/>
  <c r="X50" i="10"/>
  <c r="W50" i="10"/>
  <c r="H50" i="10"/>
  <c r="F50" i="10"/>
  <c r="BA48" i="10"/>
  <c r="AZ48" i="10"/>
  <c r="AY48" i="10"/>
  <c r="AX48" i="10"/>
  <c r="AW48" i="10"/>
  <c r="AV48" i="10"/>
  <c r="AU48" i="10"/>
  <c r="AT48" i="10"/>
  <c r="AS48" i="10"/>
  <c r="AR48" i="10"/>
  <c r="AQ48" i="10"/>
  <c r="AP48" i="10"/>
  <c r="AO48" i="10"/>
  <c r="AN48" i="10"/>
  <c r="AM48" i="10"/>
  <c r="AL48" i="10"/>
  <c r="AK48" i="10"/>
  <c r="BB48" i="10" s="1"/>
  <c r="BD48" i="10" s="1"/>
  <c r="AJ48" i="10"/>
  <c r="AI48" i="10"/>
  <c r="AH48" i="10"/>
  <c r="AG48" i="10"/>
  <c r="AF48" i="10"/>
  <c r="AE48" i="10"/>
  <c r="AD48" i="10"/>
  <c r="AC48" i="10"/>
  <c r="AB48" i="10"/>
  <c r="AA48" i="10"/>
  <c r="Z48" i="10"/>
  <c r="Y48" i="10"/>
  <c r="X48" i="10"/>
  <c r="W48" i="10"/>
  <c r="H48" i="10"/>
  <c r="F48"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BB46" i="10" s="1"/>
  <c r="BD46" i="10" s="1"/>
  <c r="H46" i="10"/>
  <c r="F46"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BB44" i="10" s="1"/>
  <c r="BD44" i="10" s="1"/>
  <c r="H44" i="10"/>
  <c r="F44"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BB42" i="10" s="1"/>
  <c r="BD42" i="10" s="1"/>
  <c r="W42" i="10"/>
  <c r="H42" i="10"/>
  <c r="F42"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BB40" i="10" s="1"/>
  <c r="BD40" i="10" s="1"/>
  <c r="Y40" i="10"/>
  <c r="X40" i="10"/>
  <c r="W40" i="10"/>
  <c r="H40" i="10"/>
  <c r="F40"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BB38" i="10" s="1"/>
  <c r="BD38" i="10" s="1"/>
  <c r="AA38" i="10"/>
  <c r="Z38" i="10"/>
  <c r="Y38" i="10"/>
  <c r="X38" i="10"/>
  <c r="W38" i="10"/>
  <c r="H38" i="10"/>
  <c r="F38"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BB36" i="10" s="1"/>
  <c r="BD36" i="10" s="1"/>
  <c r="AD36" i="10"/>
  <c r="AC36" i="10"/>
  <c r="AB36" i="10"/>
  <c r="AA36" i="10"/>
  <c r="Z36" i="10"/>
  <c r="Y36" i="10"/>
  <c r="X36" i="10"/>
  <c r="W36" i="10"/>
  <c r="H36" i="10"/>
  <c r="F36" i="10"/>
  <c r="BA34" i="10"/>
  <c r="AZ34" i="10"/>
  <c r="AY34" i="10"/>
  <c r="AX34" i="10"/>
  <c r="AW34" i="10"/>
  <c r="AV34" i="10"/>
  <c r="AU34" i="10"/>
  <c r="AT34" i="10"/>
  <c r="AS34" i="10"/>
  <c r="AR34" i="10"/>
  <c r="AQ34" i="10"/>
  <c r="AP34" i="10"/>
  <c r="AO34" i="10"/>
  <c r="AN34" i="10"/>
  <c r="AM34" i="10"/>
  <c r="AL34" i="10"/>
  <c r="BB34" i="10" s="1"/>
  <c r="BD34" i="10" s="1"/>
  <c r="AK34" i="10"/>
  <c r="AJ34" i="10"/>
  <c r="AI34" i="10"/>
  <c r="AH34" i="10"/>
  <c r="AG34" i="10"/>
  <c r="AF34" i="10"/>
  <c r="AE34" i="10"/>
  <c r="AD34" i="10"/>
  <c r="AC34" i="10"/>
  <c r="AB34" i="10"/>
  <c r="AA34" i="10"/>
  <c r="Z34" i="10"/>
  <c r="Y34" i="10"/>
  <c r="X34" i="10"/>
  <c r="W34" i="10"/>
  <c r="H34" i="10"/>
  <c r="F34"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BB32" i="10" s="1"/>
  <c r="BD32" i="10" s="1"/>
  <c r="W32" i="10"/>
  <c r="H32" i="10"/>
  <c r="F32"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BB30" i="10" s="1"/>
  <c r="BD30" i="10" s="1"/>
  <c r="H30" i="10"/>
  <c r="F30"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BB28" i="10" s="1"/>
  <c r="BD28" i="10" s="1"/>
  <c r="X28" i="10"/>
  <c r="W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BB26" i="10" s="1"/>
  <c r="BD26" i="10" s="1"/>
  <c r="H26" i="10"/>
  <c r="F26"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BB24" i="10" s="1"/>
  <c r="BD24" i="10" s="1"/>
  <c r="AB24" i="10"/>
  <c r="AA24" i="10"/>
  <c r="Z24" i="10"/>
  <c r="Y24" i="10"/>
  <c r="X24" i="10"/>
  <c r="W24" i="10"/>
  <c r="H24" i="10"/>
  <c r="F24" i="10"/>
  <c r="BA22" i="10"/>
  <c r="AZ22" i="10"/>
  <c r="AY22" i="10"/>
  <c r="AX22" i="10"/>
  <c r="AW22" i="10"/>
  <c r="AV22" i="10"/>
  <c r="AU22" i="10"/>
  <c r="AT22" i="10"/>
  <c r="AS22" i="10"/>
  <c r="AR22" i="10"/>
  <c r="AQ22" i="10"/>
  <c r="AP22" i="10"/>
  <c r="AO22" i="10"/>
  <c r="AN22" i="10"/>
  <c r="AM22" i="10"/>
  <c r="AL22" i="10"/>
  <c r="AK22" i="10"/>
  <c r="AJ22" i="10"/>
  <c r="AI22" i="10"/>
  <c r="AH22" i="10"/>
  <c r="AG22" i="10"/>
  <c r="AF22" i="10"/>
  <c r="BB22" i="10" s="1"/>
  <c r="BD22" i="10" s="1"/>
  <c r="AE22" i="10"/>
  <c r="AD22" i="10"/>
  <c r="AC22" i="10"/>
  <c r="AB22" i="10"/>
  <c r="AA22" i="10"/>
  <c r="Z22" i="10"/>
  <c r="Y22" i="10"/>
  <c r="X22" i="10"/>
  <c r="W22" i="10"/>
  <c r="H22" i="10"/>
  <c r="F22" i="10"/>
  <c r="B21" i="10"/>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B79" i="10" s="1"/>
  <c r="B81" i="10" s="1"/>
  <c r="B83" i="10" s="1"/>
  <c r="B85" i="10" s="1"/>
  <c r="B87" i="10" s="1"/>
  <c r="B89" i="10" s="1"/>
  <c r="B91" i="10" s="1"/>
  <c r="B93" i="10" s="1"/>
  <c r="B95" i="10" s="1"/>
  <c r="B97" i="10" s="1"/>
  <c r="B99" i="10" s="1"/>
  <c r="B101" i="10" s="1"/>
  <c r="B103" i="10" s="1"/>
  <c r="B105" i="10" s="1"/>
  <c r="B107" i="10" s="1"/>
  <c r="B109" i="10" s="1"/>
  <c r="B111" i="10" s="1"/>
  <c r="B113" i="10" s="1"/>
  <c r="B115" i="10" s="1"/>
  <c r="B117" i="10" s="1"/>
  <c r="B119" i="10" s="1"/>
  <c r="B121" i="10" s="1"/>
  <c r="B123" i="10" s="1"/>
  <c r="B125" i="10" s="1"/>
  <c r="B127" i="10" s="1"/>
  <c r="B129" i="10" s="1"/>
  <c r="B131" i="10" s="1"/>
  <c r="B133" i="10" s="1"/>
  <c r="B135" i="10" s="1"/>
  <c r="B137" i="10" s="1"/>
  <c r="B139" i="10" s="1"/>
  <c r="B141" i="10" s="1"/>
  <c r="B143" i="10" s="1"/>
  <c r="B145" i="10" s="1"/>
  <c r="B147" i="10" s="1"/>
  <c r="B149" i="10" s="1"/>
  <c r="B151" i="10" s="1"/>
  <c r="B153" i="10" s="1"/>
  <c r="B155" i="10" s="1"/>
  <c r="B157" i="10" s="1"/>
  <c r="B159" i="10" s="1"/>
  <c r="B161" i="10" s="1"/>
  <c r="B163" i="10" s="1"/>
  <c r="B165" i="10" s="1"/>
  <c r="B167" i="10" s="1"/>
  <c r="B169" i="10" s="1"/>
  <c r="B171" i="10" s="1"/>
  <c r="B173" i="10" s="1"/>
  <c r="B175" i="10" s="1"/>
  <c r="B177" i="10" s="1"/>
  <c r="B179" i="10" s="1"/>
  <c r="B181" i="10" s="1"/>
  <c r="B183" i="10" s="1"/>
  <c r="B185" i="10" s="1"/>
  <c r="B187" i="10" s="1"/>
  <c r="B189" i="10" s="1"/>
  <c r="B191" i="10" s="1"/>
  <c r="B193" i="10" s="1"/>
  <c r="B195" i="10" s="1"/>
  <c r="B197" i="10" s="1"/>
  <c r="B199" i="10" s="1"/>
  <c r="B201" i="10" s="1"/>
  <c r="B203" i="10" s="1"/>
  <c r="B205" i="10" s="1"/>
  <c r="B207" i="10" s="1"/>
  <c r="B209" i="10" s="1"/>
  <c r="B211" i="10" s="1"/>
  <c r="B213" i="10" s="1"/>
  <c r="B215" i="10" s="1"/>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BB20" i="10" s="1"/>
  <c r="BD20" i="10" s="1"/>
  <c r="W20" i="10"/>
  <c r="H20" i="10"/>
  <c r="F20" i="10"/>
  <c r="B19"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5" i="10"/>
  <c r="BA16" i="10" s="1"/>
  <c r="AZ15" i="10"/>
  <c r="AZ16" i="10" s="1"/>
  <c r="AY15" i="10"/>
  <c r="AY16" i="10" s="1"/>
  <c r="AJ15" i="10"/>
  <c r="AJ16" i="10" s="1"/>
  <c r="BA14" i="10"/>
  <c r="AZ14" i="10"/>
  <c r="AY14" i="10"/>
  <c r="BB12" i="10"/>
  <c r="AF2" i="10"/>
  <c r="AX15" i="10" s="1"/>
  <c r="AX16" i="10" s="1"/>
  <c r="H52" i="4"/>
  <c r="P21" i="4" s="1"/>
  <c r="H50" i="4"/>
  <c r="H48" i="4"/>
  <c r="P20" i="4" s="1"/>
  <c r="H46" i="4"/>
  <c r="N20" i="4" s="1"/>
  <c r="H44" i="4"/>
  <c r="P19" i="4" s="1"/>
  <c r="H42" i="4"/>
  <c r="N19" i="4" s="1"/>
  <c r="H40" i="4"/>
  <c r="P18" i="4" s="1"/>
  <c r="H38" i="4"/>
  <c r="N18" i="4" s="1"/>
  <c r="H36" i="4"/>
  <c r="P17" i="4" s="1"/>
  <c r="L34" i="4"/>
  <c r="H34" i="4"/>
  <c r="N17" i="4" s="1"/>
  <c r="L32" i="4"/>
  <c r="P33" i="4" s="1"/>
  <c r="H32" i="4"/>
  <c r="P16" i="4" s="1"/>
  <c r="H30" i="4"/>
  <c r="N16" i="4" s="1"/>
  <c r="H28" i="4"/>
  <c r="P15" i="4" s="1"/>
  <c r="H26" i="4"/>
  <c r="N15" i="4" s="1"/>
  <c r="H24" i="4"/>
  <c r="P14" i="4" s="1"/>
  <c r="H22" i="4"/>
  <c r="N21" i="4"/>
  <c r="H20" i="4"/>
  <c r="P13" i="4" s="1"/>
  <c r="H18" i="4"/>
  <c r="N13" i="4" s="1"/>
  <c r="H16" i="4"/>
  <c r="P12" i="4" s="1"/>
  <c r="N14" i="4"/>
  <c r="H14" i="4"/>
  <c r="N12" i="4"/>
  <c r="H12" i="4"/>
  <c r="P11" i="4" s="1"/>
  <c r="H10" i="4"/>
  <c r="N11" i="4" s="1"/>
  <c r="H52" i="3"/>
  <c r="P21" i="3" s="1"/>
  <c r="H50" i="3"/>
  <c r="N21" i="3" s="1"/>
  <c r="H48" i="3"/>
  <c r="P20" i="3" s="1"/>
  <c r="H46" i="3"/>
  <c r="H44" i="3"/>
  <c r="P19" i="3" s="1"/>
  <c r="H42" i="3"/>
  <c r="N19" i="3" s="1"/>
  <c r="H40" i="3"/>
  <c r="P18" i="3" s="1"/>
  <c r="H38" i="3"/>
  <c r="N18" i="3" s="1"/>
  <c r="H36" i="3"/>
  <c r="P17" i="3" s="1"/>
  <c r="L34" i="3"/>
  <c r="H34" i="3"/>
  <c r="N17" i="3" s="1"/>
  <c r="L32" i="3"/>
  <c r="P33" i="3" s="1"/>
  <c r="H32" i="3"/>
  <c r="P16" i="3" s="1"/>
  <c r="H30" i="3"/>
  <c r="N16" i="3" s="1"/>
  <c r="H28" i="3"/>
  <c r="H26" i="3"/>
  <c r="H24" i="3"/>
  <c r="P14" i="3" s="1"/>
  <c r="H22" i="3"/>
  <c r="N14" i="3" s="1"/>
  <c r="N20" i="3"/>
  <c r="H20" i="3"/>
  <c r="H18" i="3"/>
  <c r="N13" i="3" s="1"/>
  <c r="H16" i="3"/>
  <c r="P12" i="3" s="1"/>
  <c r="P15" i="3"/>
  <c r="N15" i="3"/>
  <c r="H14" i="3"/>
  <c r="N12" i="3" s="1"/>
  <c r="P13" i="3"/>
  <c r="H12" i="3"/>
  <c r="P11" i="3" s="1"/>
  <c r="H10" i="3"/>
  <c r="N11" i="3" s="1"/>
  <c r="H52" i="2"/>
  <c r="P21" i="2" s="1"/>
  <c r="H50" i="2"/>
  <c r="N21" i="2" s="1"/>
  <c r="H48" i="2"/>
  <c r="H46" i="2"/>
  <c r="N20" i="2" s="1"/>
  <c r="H44" i="2"/>
  <c r="P19" i="2" s="1"/>
  <c r="H42" i="2"/>
  <c r="N19" i="2" s="1"/>
  <c r="H40" i="2"/>
  <c r="P18" i="2" s="1"/>
  <c r="H38" i="2"/>
  <c r="N18" i="2" s="1"/>
  <c r="H36" i="2"/>
  <c r="L34" i="2"/>
  <c r="H34" i="2"/>
  <c r="N17" i="2" s="1"/>
  <c r="L32" i="2"/>
  <c r="P33" i="2" s="1"/>
  <c r="H32" i="2"/>
  <c r="P16" i="2" s="1"/>
  <c r="H30" i="2"/>
  <c r="H28" i="2"/>
  <c r="P15" i="2" s="1"/>
  <c r="H26" i="2"/>
  <c r="N15" i="2" s="1"/>
  <c r="H24" i="2"/>
  <c r="P14" i="2" s="1"/>
  <c r="H22" i="2"/>
  <c r="N14" i="2" s="1"/>
  <c r="P20" i="2"/>
  <c r="H20" i="2"/>
  <c r="H18" i="2"/>
  <c r="N13" i="2" s="1"/>
  <c r="P17" i="2"/>
  <c r="N16" i="2"/>
  <c r="H16" i="2"/>
  <c r="P12" i="2" s="1"/>
  <c r="H14" i="2"/>
  <c r="N12" i="2" s="1"/>
  <c r="P13" i="2"/>
  <c r="H12" i="2"/>
  <c r="P11" i="2" s="1"/>
  <c r="H10" i="2"/>
  <c r="N11" i="2" s="1"/>
  <c r="U236" i="10" l="1"/>
  <c r="AQ222" i="10" s="1"/>
  <c r="M83" i="13"/>
  <c r="BD24" i="13"/>
  <c r="O83" i="13" s="1"/>
  <c r="P22" i="3"/>
  <c r="W15" i="10"/>
  <c r="W16" i="10" s="1"/>
  <c r="AQ15" i="10"/>
  <c r="AQ16" i="10" s="1"/>
  <c r="Y15" i="10"/>
  <c r="Y16" i="10" s="1"/>
  <c r="AT15" i="10"/>
  <c r="AT16" i="10" s="1"/>
  <c r="AB15" i="10"/>
  <c r="AB16" i="10" s="1"/>
  <c r="AU15" i="10"/>
  <c r="AU16" i="10" s="1"/>
  <c r="BB68" i="13"/>
  <c r="BD68" i="13" s="1"/>
  <c r="AN15" i="10"/>
  <c r="AN16" i="10" s="1"/>
  <c r="AS15" i="10"/>
  <c r="AS16" i="10" s="1"/>
  <c r="P22" i="2"/>
  <c r="AA15" i="10"/>
  <c r="AA16" i="10" s="1"/>
  <c r="N22" i="3"/>
  <c r="AC15" i="10"/>
  <c r="AC16" i="10" s="1"/>
  <c r="AV15" i="10"/>
  <c r="AV16" i="10" s="1"/>
  <c r="AE225" i="10"/>
  <c r="AD15" i="10"/>
  <c r="AD16" i="10" s="1"/>
  <c r="AK15" i="10"/>
  <c r="AK16" i="10" s="1"/>
  <c r="AE15" i="10"/>
  <c r="AE16" i="10" s="1"/>
  <c r="BB72" i="13"/>
  <c r="BD72" i="13" s="1"/>
  <c r="AF15" i="10"/>
  <c r="AF16" i="10" s="1"/>
  <c r="AC83" i="13"/>
  <c r="BB18" i="10"/>
  <c r="BD18" i="10" s="1"/>
  <c r="AI15" i="10"/>
  <c r="AI16" i="10" s="1"/>
  <c r="AE83" i="13"/>
  <c r="M85" i="13"/>
  <c r="AL15" i="10"/>
  <c r="AL16" i="10" s="1"/>
  <c r="O85" i="13"/>
  <c r="AC85" i="13"/>
  <c r="AK91" i="13"/>
  <c r="AF96" i="13" s="1"/>
  <c r="AK96" i="13" s="1"/>
  <c r="AV82" i="13" s="1"/>
  <c r="BB74" i="13"/>
  <c r="BD74" i="13" s="1"/>
  <c r="AM15" i="10"/>
  <c r="AM16" i="10" s="1"/>
  <c r="AO15" i="10"/>
  <c r="AO16" i="10" s="1"/>
  <c r="X15" i="10"/>
  <c r="X16" i="10" s="1"/>
  <c r="AR15" i="10"/>
  <c r="AR16" i="10" s="1"/>
  <c r="BB64" i="13"/>
  <c r="BD64" i="13" s="1"/>
  <c r="AE84" i="13" s="1"/>
  <c r="BB18" i="13"/>
  <c r="BD18" i="13" s="1"/>
  <c r="X15" i="13"/>
  <c r="X16" i="13" s="1"/>
  <c r="AO15" i="13"/>
  <c r="AO16" i="13" s="1"/>
  <c r="AP15" i="13"/>
  <c r="AP16" i="13" s="1"/>
  <c r="Z15" i="13"/>
  <c r="Z16" i="13" s="1"/>
  <c r="AN15" i="13"/>
  <c r="AN16" i="13" s="1"/>
  <c r="Y15" i="13"/>
  <c r="Y16" i="13" s="1"/>
  <c r="AD15" i="13"/>
  <c r="AD16" i="13" s="1"/>
  <c r="AT15" i="13"/>
  <c r="AT16" i="13" s="1"/>
  <c r="AE15" i="13"/>
  <c r="AE16" i="13" s="1"/>
  <c r="AU15" i="13"/>
  <c r="AU16" i="13" s="1"/>
  <c r="AF15" i="13"/>
  <c r="AF16" i="13" s="1"/>
  <c r="AV15" i="13"/>
  <c r="AV16" i="13" s="1"/>
  <c r="AG15" i="13"/>
  <c r="AG16" i="13" s="1"/>
  <c r="AW15" i="13"/>
  <c r="AW16" i="13" s="1"/>
  <c r="BE8" i="13"/>
  <c r="AH15" i="13"/>
  <c r="AH16" i="13" s="1"/>
  <c r="AX15" i="13"/>
  <c r="AX16" i="13" s="1"/>
  <c r="AI15" i="13"/>
  <c r="AI16" i="13" s="1"/>
  <c r="AJ15" i="13"/>
  <c r="AJ16" i="13" s="1"/>
  <c r="AK15" i="13"/>
  <c r="AK16" i="13" s="1"/>
  <c r="AL15" i="13"/>
  <c r="AL16" i="13" s="1"/>
  <c r="W15" i="13"/>
  <c r="W16" i="13" s="1"/>
  <c r="AM15" i="13"/>
  <c r="AM16" i="13" s="1"/>
  <c r="AA15" i="13"/>
  <c r="AA16" i="13" s="1"/>
  <c r="AB15" i="13"/>
  <c r="AB16" i="13" s="1"/>
  <c r="AR15" i="13"/>
  <c r="AR16" i="13" s="1"/>
  <c r="AQ15" i="13"/>
  <c r="AQ16" i="13" s="1"/>
  <c r="AC15" i="13"/>
  <c r="AC16" i="13" s="1"/>
  <c r="Z15" i="10"/>
  <c r="Z16" i="10" s="1"/>
  <c r="AP15" i="10"/>
  <c r="AP16" i="10" s="1"/>
  <c r="AG15" i="10"/>
  <c r="AG16" i="10" s="1"/>
  <c r="AW15" i="10"/>
  <c r="AW16" i="10" s="1"/>
  <c r="BE8" i="10"/>
  <c r="AH15" i="10"/>
  <c r="AH16" i="10" s="1"/>
  <c r="AC223" i="10"/>
  <c r="AE223" i="10"/>
  <c r="AC225" i="10"/>
  <c r="M222" i="10"/>
  <c r="O222" i="10"/>
  <c r="AC222" i="10"/>
  <c r="AE222" i="10"/>
  <c r="M223" i="10"/>
  <c r="O223" i="10"/>
  <c r="M224" i="10"/>
  <c r="O224" i="10"/>
  <c r="AC224" i="10"/>
  <c r="AE224" i="10"/>
  <c r="M225" i="10"/>
  <c r="O225" i="10"/>
  <c r="U96" i="13"/>
  <c r="AQ82" i="13" s="1"/>
  <c r="BA222" i="10"/>
  <c r="M86" i="13"/>
  <c r="AC84" i="13"/>
  <c r="BD22" i="13"/>
  <c r="O82" i="13" s="1"/>
  <c r="BD38" i="13"/>
  <c r="N22" i="2"/>
  <c r="N22" i="4"/>
  <c r="P22" i="4"/>
  <c r="BA82" i="13" l="1"/>
  <c r="AC82" i="13"/>
  <c r="AC86" i="13" s="1"/>
  <c r="AE82" i="13"/>
  <c r="AE86" i="13" s="1"/>
  <c r="O86" i="13"/>
  <c r="AE226" i="10"/>
  <c r="AC226" i="10"/>
  <c r="O226" i="10"/>
  <c r="M226" i="10"/>
</calcChain>
</file>

<file path=xl/sharedStrings.xml><?xml version="1.0" encoding="utf-8"?>
<sst xmlns="http://schemas.openxmlformats.org/spreadsheetml/2006/main" count="4329" uniqueCount="1051">
  <si>
    <t>■職員の欠員による減算の状況</t>
    <rPh sb="1" eb="3">
      <t>ショクイン</t>
    </rPh>
    <rPh sb="4" eb="6">
      <t>ケツイン</t>
    </rPh>
    <rPh sb="9" eb="11">
      <t>ゲンサン</t>
    </rPh>
    <rPh sb="12" eb="14">
      <t>ジョウキョウ</t>
    </rPh>
    <phoneticPr fontId="2"/>
  </si>
  <si>
    <t>■入居継続支援加算</t>
    <rPh sb="1" eb="3">
      <t>ニュウキョ</t>
    </rPh>
    <rPh sb="3" eb="5">
      <t>ケイゾク</t>
    </rPh>
    <rPh sb="5" eb="7">
      <t>シエン</t>
    </rPh>
    <rPh sb="7" eb="9">
      <t>カサン</t>
    </rPh>
    <phoneticPr fontId="2"/>
  </si>
  <si>
    <t>・介護福祉士の割合が分かる資料</t>
    <rPh sb="1" eb="3">
      <t>カイゴ</t>
    </rPh>
    <rPh sb="3" eb="6">
      <t>フクシシ</t>
    </rPh>
    <rPh sb="7" eb="9">
      <t>ワリアイ</t>
    </rPh>
    <rPh sb="10" eb="11">
      <t>ワ</t>
    </rPh>
    <rPh sb="13" eb="15">
      <t>シリョウ</t>
    </rPh>
    <phoneticPr fontId="2"/>
  </si>
  <si>
    <t>・入居者の状況が分かる資料</t>
    <rPh sb="1" eb="4">
      <t>ニュウキョシャ</t>
    </rPh>
    <rPh sb="5" eb="7">
      <t>ジョウキョウ</t>
    </rPh>
    <rPh sb="8" eb="9">
      <t>ワ</t>
    </rPh>
    <rPh sb="11" eb="13">
      <t>シリョウ</t>
    </rPh>
    <phoneticPr fontId="2"/>
  </si>
  <si>
    <t>■生活機能向上連携加算</t>
    <rPh sb="1" eb="3">
      <t>セイカツ</t>
    </rPh>
    <rPh sb="3" eb="5">
      <t>キノウ</t>
    </rPh>
    <rPh sb="5" eb="7">
      <t>コウジョウ</t>
    </rPh>
    <rPh sb="7" eb="9">
      <t>レンケイ</t>
    </rPh>
    <rPh sb="9" eb="11">
      <t>カサン</t>
    </rPh>
    <phoneticPr fontId="2"/>
  </si>
  <si>
    <t>■テクノロジーの導入（入居継続支援加算関係）</t>
    <rPh sb="8" eb="10">
      <t>ドウニュウ</t>
    </rPh>
    <rPh sb="11" eb="13">
      <t>ニュウキョ</t>
    </rPh>
    <rPh sb="13" eb="15">
      <t>ケイゾク</t>
    </rPh>
    <rPh sb="15" eb="17">
      <t>シエン</t>
    </rPh>
    <rPh sb="17" eb="19">
      <t>カサン</t>
    </rPh>
    <rPh sb="19" eb="21">
      <t>カンケイ</t>
    </rPh>
    <phoneticPr fontId="2"/>
  </si>
  <si>
    <t>・訪問リハ事業所、通所リハ事業所、リハビリ実施医療提供施設（原則として許可病床数200床未満）と連携していることが分かる契約書等（協定書を含む。）の写し</t>
    <rPh sb="1" eb="3">
      <t>ホウモン</t>
    </rPh>
    <rPh sb="5" eb="8">
      <t>ジギョウショ</t>
    </rPh>
    <rPh sb="9" eb="11">
      <t>ツウショ</t>
    </rPh>
    <rPh sb="13" eb="16">
      <t>ジギョウショ</t>
    </rPh>
    <rPh sb="21" eb="23">
      <t>ジッシ</t>
    </rPh>
    <rPh sb="23" eb="25">
      <t>イリョウ</t>
    </rPh>
    <rPh sb="25" eb="27">
      <t>テイキョウ</t>
    </rPh>
    <rPh sb="27" eb="29">
      <t>シセツ</t>
    </rPh>
    <rPh sb="30" eb="32">
      <t>ゲンソク</t>
    </rPh>
    <rPh sb="35" eb="37">
      <t>キョカ</t>
    </rPh>
    <rPh sb="37" eb="40">
      <t>ビョウショウスウ</t>
    </rPh>
    <rPh sb="43" eb="44">
      <t>ショウ</t>
    </rPh>
    <rPh sb="44" eb="46">
      <t>ミマン</t>
    </rPh>
    <rPh sb="48" eb="50">
      <t>レンケイ</t>
    </rPh>
    <rPh sb="57" eb="58">
      <t>ワ</t>
    </rPh>
    <rPh sb="60" eb="63">
      <t>ケイヤクショ</t>
    </rPh>
    <rPh sb="63" eb="64">
      <t>トウ</t>
    </rPh>
    <rPh sb="65" eb="68">
      <t>キョウテイショ</t>
    </rPh>
    <rPh sb="69" eb="70">
      <t>フク</t>
    </rPh>
    <rPh sb="74" eb="75">
      <t>ウツ</t>
    </rPh>
    <phoneticPr fontId="2"/>
  </si>
  <si>
    <t>■個別機能訓練加算</t>
    <rPh sb="1" eb="3">
      <t>コベツ</t>
    </rPh>
    <rPh sb="3" eb="5">
      <t>キノウ</t>
    </rPh>
    <rPh sb="5" eb="7">
      <t>クンレン</t>
    </rPh>
    <rPh sb="7" eb="9">
      <t>カサン</t>
    </rPh>
    <phoneticPr fontId="2"/>
  </si>
  <si>
    <t>・オンコール体制マニュアル（緊急時）</t>
    <rPh sb="6" eb="8">
      <t>タイセイ</t>
    </rPh>
    <rPh sb="14" eb="17">
      <t>キンキュウジ</t>
    </rPh>
    <phoneticPr fontId="2"/>
  </si>
  <si>
    <t>・重度化した場合における対応に係る指針</t>
    <rPh sb="1" eb="4">
      <t>ジュウドカ</t>
    </rPh>
    <rPh sb="6" eb="8">
      <t>バアイ</t>
    </rPh>
    <rPh sb="12" eb="14">
      <t>タイオウ</t>
    </rPh>
    <rPh sb="15" eb="16">
      <t>カカ</t>
    </rPh>
    <rPh sb="17" eb="19">
      <t>シシン</t>
    </rPh>
    <phoneticPr fontId="2"/>
  </si>
  <si>
    <t>■看取り介護加算（※夜間看護体制加算の届出をしている施設のみ届出可能）</t>
    <rPh sb="1" eb="3">
      <t>ミト</t>
    </rPh>
    <rPh sb="4" eb="6">
      <t>カイゴ</t>
    </rPh>
    <rPh sb="6" eb="8">
      <t>カサン</t>
    </rPh>
    <rPh sb="10" eb="12">
      <t>ヤカン</t>
    </rPh>
    <rPh sb="12" eb="14">
      <t>カンゴ</t>
    </rPh>
    <rPh sb="14" eb="16">
      <t>タイセイ</t>
    </rPh>
    <rPh sb="16" eb="18">
      <t>カサン</t>
    </rPh>
    <rPh sb="19" eb="21">
      <t>トドケデ</t>
    </rPh>
    <rPh sb="26" eb="28">
      <t>シセツ</t>
    </rPh>
    <rPh sb="30" eb="32">
      <t>トドケデ</t>
    </rPh>
    <rPh sb="32" eb="34">
      <t>カノウ</t>
    </rPh>
    <phoneticPr fontId="2"/>
  </si>
  <si>
    <t>・看取りに関する指針</t>
    <rPh sb="1" eb="3">
      <t>ミト</t>
    </rPh>
    <rPh sb="5" eb="6">
      <t>カン</t>
    </rPh>
    <rPh sb="8" eb="10">
      <t>シシン</t>
    </rPh>
    <phoneticPr fontId="2"/>
  </si>
  <si>
    <t>■認知症専門ケア加算</t>
    <rPh sb="1" eb="4">
      <t>ニンチショウ</t>
    </rPh>
    <rPh sb="4" eb="6">
      <t>センモン</t>
    </rPh>
    <rPh sb="8" eb="10">
      <t>カサン</t>
    </rPh>
    <phoneticPr fontId="2"/>
  </si>
  <si>
    <t>■サービス提供体制強化加算</t>
    <rPh sb="5" eb="7">
      <t>テイキョウ</t>
    </rPh>
    <rPh sb="7" eb="9">
      <t>タイセイ</t>
    </rPh>
    <rPh sb="9" eb="11">
      <t>キョウカ</t>
    </rPh>
    <rPh sb="11" eb="13">
      <t>カサン</t>
    </rPh>
    <phoneticPr fontId="2"/>
  </si>
  <si>
    <t>（</t>
    <phoneticPr fontId="2"/>
  </si>
  <si>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5"/>
  </si>
  <si>
    <t>事業所名</t>
    <rPh sb="0" eb="3">
      <t>ジギョウショ</t>
    </rPh>
    <rPh sb="3" eb="4">
      <t>メイ</t>
    </rPh>
    <phoneticPr fontId="2"/>
  </si>
  <si>
    <t>事業所番号</t>
    <rPh sb="0" eb="3">
      <t>ジギョウショ</t>
    </rPh>
    <rPh sb="3" eb="5">
      <t>バンゴウ</t>
    </rPh>
    <phoneticPr fontId="2"/>
  </si>
  <si>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5"/>
  </si>
  <si>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</si>
  <si>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5"/>
  </si>
  <si>
    <t>４月</t>
    <rPh sb="1" eb="2">
      <t>ガツ</t>
    </rPh>
    <phoneticPr fontId="5"/>
  </si>
  <si>
    <t>常勤職員の
勤務時間
【Ａ】</t>
    <rPh sb="0" eb="2">
      <t>ジョウキン</t>
    </rPh>
    <rPh sb="2" eb="4">
      <t>ショクイン</t>
    </rPh>
    <rPh sb="6" eb="8">
      <t>キンム</t>
    </rPh>
    <rPh sb="8" eb="10">
      <t>ジカン</t>
    </rPh>
    <phoneticPr fontId="2"/>
  </si>
  <si>
    <t>介護職員の総勤務時間数</t>
    <rPh sb="0" eb="2">
      <t>カイゴ</t>
    </rPh>
    <rPh sb="2" eb="4">
      <t>ショクイン</t>
    </rPh>
    <rPh sb="5" eb="6">
      <t>ソウ</t>
    </rPh>
    <rPh sb="6" eb="8">
      <t>キンム</t>
    </rPh>
    <rPh sb="8" eb="10">
      <t>ジカン</t>
    </rPh>
    <rPh sb="10" eb="11">
      <t>スウ</t>
    </rPh>
    <phoneticPr fontId="5"/>
  </si>
  <si>
    <t>⇒</t>
    <phoneticPr fontId="5"/>
  </si>
  <si>
    <t>（ァ）</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</si>
  <si>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</si>
  <si>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</si>
  <si>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</si>
  <si>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(ァ)÷【A】　＝</t>
    <phoneticPr fontId="5"/>
  </si>
  <si>
    <t>1)</t>
    <phoneticPr fontId="5"/>
  </si>
  <si>
    <t>人</t>
    <rPh sb="0" eb="1">
      <t>ニン</t>
    </rPh>
    <phoneticPr fontId="5"/>
  </si>
  <si>
    <t>介護職員</t>
    <rPh sb="0" eb="2">
      <t>カイゴ</t>
    </rPh>
    <rPh sb="2" eb="4">
      <t>ショクイン</t>
    </rPh>
    <phoneticPr fontId="5"/>
  </si>
  <si>
    <t>介護福祉士</t>
    <rPh sb="0" eb="2">
      <t>カイゴ</t>
    </rPh>
    <rPh sb="2" eb="4">
      <t>フクシ</t>
    </rPh>
    <rPh sb="4" eb="5">
      <t>シ</t>
    </rPh>
    <phoneticPr fontId="5"/>
  </si>
  <si>
    <t>時間</t>
    <rPh sb="0" eb="2">
      <t>ジカン</t>
    </rPh>
    <phoneticPr fontId="2"/>
  </si>
  <si>
    <t>介護福祉士の総勤務時間数</t>
    <rPh sb="6" eb="7">
      <t>ソウ</t>
    </rPh>
    <rPh sb="7" eb="9">
      <t>キンム</t>
    </rPh>
    <rPh sb="9" eb="11">
      <t>ジカン</t>
    </rPh>
    <rPh sb="11" eb="12">
      <t>スウ</t>
    </rPh>
    <phoneticPr fontId="5"/>
  </si>
  <si>
    <t>（イ）</t>
    <phoneticPr fontId="5"/>
  </si>
  <si>
    <t>４月</t>
    <rPh sb="1" eb="2">
      <t>ガツ</t>
    </rPh>
    <phoneticPr fontId="2"/>
  </si>
  <si>
    <t>2)</t>
    <phoneticPr fontId="5"/>
  </si>
  <si>
    <t>(イ)÷【A】　＝</t>
    <phoneticPr fontId="5"/>
  </si>
  <si>
    <t>５月</t>
    <rPh sb="1" eb="2">
      <t>ガツ</t>
    </rPh>
    <phoneticPr fontId="2"/>
  </si>
  <si>
    <t>3)</t>
    <phoneticPr fontId="5"/>
  </si>
  <si>
    <t>4)</t>
    <phoneticPr fontId="5"/>
  </si>
  <si>
    <t>５月</t>
    <rPh sb="1" eb="2">
      <t>ガツ</t>
    </rPh>
    <phoneticPr fontId="5"/>
  </si>
  <si>
    <t>（ア）</t>
    <phoneticPr fontId="5"/>
  </si>
  <si>
    <t>６月</t>
    <rPh sb="1" eb="2">
      <t>ガツ</t>
    </rPh>
    <phoneticPr fontId="2"/>
  </si>
  <si>
    <t>5)</t>
    <phoneticPr fontId="5"/>
  </si>
  <si>
    <t>6)</t>
    <phoneticPr fontId="5"/>
  </si>
  <si>
    <t>（ア）÷【Ａ】　＝</t>
  </si>
  <si>
    <t>７月</t>
  </si>
  <si>
    <t>7)</t>
    <phoneticPr fontId="5"/>
  </si>
  <si>
    <t>8)</t>
    <phoneticPr fontId="5"/>
  </si>
  <si>
    <t>８月</t>
  </si>
  <si>
    <t>9)</t>
    <phoneticPr fontId="5"/>
  </si>
  <si>
    <t>10)</t>
    <phoneticPr fontId="5"/>
  </si>
  <si>
    <t>（イ）÷【Ａ】　＝</t>
  </si>
  <si>
    <t>９月</t>
  </si>
  <si>
    <t>11)</t>
    <phoneticPr fontId="5"/>
  </si>
  <si>
    <t>12)</t>
    <phoneticPr fontId="5"/>
  </si>
  <si>
    <t>１０月</t>
  </si>
  <si>
    <t>13)</t>
    <phoneticPr fontId="5"/>
  </si>
  <si>
    <t>14)</t>
    <phoneticPr fontId="5"/>
  </si>
  <si>
    <t>１１月</t>
  </si>
  <si>
    <t>15)</t>
    <phoneticPr fontId="5"/>
  </si>
  <si>
    <t>16)</t>
    <phoneticPr fontId="5"/>
  </si>
  <si>
    <t>１２月</t>
  </si>
  <si>
    <t>17)</t>
    <phoneticPr fontId="5"/>
  </si>
  <si>
    <t>18)</t>
    <phoneticPr fontId="5"/>
  </si>
  <si>
    <t>１月</t>
  </si>
  <si>
    <t>19)</t>
    <phoneticPr fontId="5"/>
  </si>
  <si>
    <t>20)</t>
    <phoneticPr fontId="5"/>
  </si>
  <si>
    <t>７月</t>
    <rPh sb="1" eb="2">
      <t>ガツ</t>
    </rPh>
    <phoneticPr fontId="2"/>
  </si>
  <si>
    <t>２月</t>
  </si>
  <si>
    <t>21)</t>
    <phoneticPr fontId="5"/>
  </si>
  <si>
    <t>22)</t>
    <phoneticPr fontId="5"/>
  </si>
  <si>
    <t>合計</t>
    <rPh sb="0" eb="2">
      <t>ゴウケイ</t>
    </rPh>
    <phoneticPr fontId="5"/>
  </si>
  <si>
    <t>【B】</t>
    <phoneticPr fontId="2"/>
  </si>
  <si>
    <t>【C】</t>
    <phoneticPr fontId="2"/>
  </si>
  <si>
    <t>（【B】÷実績月数）</t>
    <rPh sb="5" eb="7">
      <t>ジッセキ</t>
    </rPh>
    <rPh sb="7" eb="8">
      <t>ツキ</t>
    </rPh>
    <rPh sb="8" eb="9">
      <t>スウ</t>
    </rPh>
    <phoneticPr fontId="5"/>
  </si>
  <si>
    <t>（【C】÷実績月数）</t>
    <rPh sb="5" eb="7">
      <t>ジッセキ</t>
    </rPh>
    <rPh sb="7" eb="9">
      <t>ツキスウ</t>
    </rPh>
    <phoneticPr fontId="5"/>
  </si>
  <si>
    <t>８月</t>
    <rPh sb="1" eb="2">
      <t>ガツ</t>
    </rPh>
    <phoneticPr fontId="2"/>
  </si>
  <si>
    <t>１月当たりの平均値</t>
    <rPh sb="1" eb="2">
      <t>ツキ</t>
    </rPh>
    <rPh sb="2" eb="3">
      <t>ア</t>
    </rPh>
    <rPh sb="6" eb="9">
      <t>ヘイキンチ</t>
    </rPh>
    <phoneticPr fontId="5"/>
  </si>
  <si>
    <t>【D】</t>
    <phoneticPr fontId="2"/>
  </si>
  <si>
    <t>【E】</t>
    <phoneticPr fontId="2"/>
  </si>
  <si>
    <t>９月</t>
    <rPh sb="1" eb="2">
      <t>ガツ</t>
    </rPh>
    <phoneticPr fontId="2"/>
  </si>
  <si>
    <t>【以下は自動計算】</t>
    <rPh sb="1" eb="3">
      <t>イカ</t>
    </rPh>
    <rPh sb="4" eb="6">
      <t>ジドウ</t>
    </rPh>
    <rPh sb="6" eb="8">
      <t>ケイサン</t>
    </rPh>
    <phoneticPr fontId="2"/>
  </si>
  <si>
    <t>【E】</t>
    <phoneticPr fontId="5"/>
  </si>
  <si>
    <t>10月</t>
    <rPh sb="2" eb="3">
      <t>ガツ</t>
    </rPh>
    <phoneticPr fontId="2"/>
  </si>
  <si>
    <t>×100%＝</t>
    <phoneticPr fontId="5"/>
  </si>
  <si>
    <t>％【F】</t>
    <phoneticPr fontId="5"/>
  </si>
  <si>
    <t>【D】</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</si>
  <si>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</si>
  <si>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11月</t>
    <rPh sb="2" eb="3">
      <t>ガツ</t>
    </rPh>
    <phoneticPr fontId="2"/>
  </si>
  <si>
    <t>12月</t>
    <rPh sb="2" eb="3">
      <t>ガツ</t>
    </rPh>
    <phoneticPr fontId="2"/>
  </si>
  <si>
    <t>１月</t>
    <rPh sb="1" eb="2">
      <t>ガツ</t>
    </rPh>
    <phoneticPr fontId="2"/>
  </si>
  <si>
    <t>２月</t>
    <rPh sb="1" eb="2">
      <t>ガツ</t>
    </rPh>
    <phoneticPr fontId="5"/>
  </si>
  <si>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5"/>
  </si>
  <si>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5"/>
  </si>
  <si>
    <t>１　各月ごとに、実績数を元に常勤換算方法により、人数を計算してください。
　　※常勤換算人数は自動計算
　　※直接提供職員とは、『生活相談員、看護職員、介護職員、機能訓練指導員』を指します。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</si>
  <si>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</si>
  <si>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(ァ)÷【Ａ】　＝</t>
    <phoneticPr fontId="5"/>
  </si>
  <si>
    <t>直接提供職員</t>
    <rPh sb="0" eb="2">
      <t>チョクセツ</t>
    </rPh>
    <rPh sb="2" eb="4">
      <t>テイキョウ</t>
    </rPh>
    <rPh sb="4" eb="6">
      <t>ショクイン</t>
    </rPh>
    <phoneticPr fontId="5"/>
  </si>
  <si>
    <t>勤続７年以上</t>
    <rPh sb="0" eb="2">
      <t>キンゾク</t>
    </rPh>
    <rPh sb="3" eb="4">
      <t>ネン</t>
    </rPh>
    <rPh sb="4" eb="6">
      <t>イジョウ</t>
    </rPh>
    <phoneticPr fontId="5"/>
  </si>
  <si>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5"/>
  </si>
  <si>
    <t>参考計算書（Ｃ）
常勤職員の割合の計算用</t>
    <rPh sb="0" eb="2">
      <t>サンコウ</t>
    </rPh>
    <rPh sb="2" eb="4">
      <t>ケイサン</t>
    </rPh>
    <rPh sb="4" eb="5">
      <t>ショ</t>
    </rPh>
    <rPh sb="9" eb="11">
      <t>ジョウキン</t>
    </rPh>
    <rPh sb="11" eb="13">
      <t>ショクイン</t>
    </rPh>
    <rPh sb="14" eb="16">
      <t>ワリアイ</t>
    </rPh>
    <rPh sb="17" eb="19">
      <t>ケイサン</t>
    </rPh>
    <rPh sb="19" eb="20">
      <t>ヨウ</t>
    </rPh>
    <phoneticPr fontId="5"/>
  </si>
  <si>
    <t>介護・看護職員の総勤務時間数</t>
    <rPh sb="0" eb="2">
      <t>カイゴ</t>
    </rPh>
    <rPh sb="3" eb="5">
      <t>カンゴ</t>
    </rPh>
    <rPh sb="5" eb="7">
      <t>ショクイン</t>
    </rPh>
    <rPh sb="8" eb="9">
      <t>ソウ</t>
    </rPh>
    <rPh sb="9" eb="11">
      <t>キンム</t>
    </rPh>
    <rPh sb="11" eb="13">
      <t>ジカン</t>
    </rPh>
    <rPh sb="13" eb="14">
      <t>スウ</t>
    </rPh>
    <phoneticPr fontId="5"/>
  </si>
  <si>
    <t>介護・看護職員</t>
    <rPh sb="0" eb="2">
      <t>カイゴ</t>
    </rPh>
    <rPh sb="3" eb="5">
      <t>カンゴ</t>
    </rPh>
    <rPh sb="5" eb="7">
      <t>ショクイン</t>
    </rPh>
    <phoneticPr fontId="5"/>
  </si>
  <si>
    <t>常勤職員</t>
    <rPh sb="0" eb="2">
      <t>ジョウキン</t>
    </rPh>
    <rPh sb="2" eb="4">
      <t>ショクイン</t>
    </rPh>
    <phoneticPr fontId="5"/>
  </si>
  <si>
    <t>常勤職員の総勤務時間数</t>
    <rPh sb="0" eb="2">
      <t>ジョウキン</t>
    </rPh>
    <rPh sb="2" eb="4">
      <t>ショクイン</t>
    </rPh>
    <rPh sb="5" eb="6">
      <t>ソウ</t>
    </rPh>
    <rPh sb="6" eb="8">
      <t>キンム</t>
    </rPh>
    <rPh sb="8" eb="10">
      <t>ジカン</t>
    </rPh>
    <rPh sb="10" eb="11">
      <t>スウ</t>
    </rPh>
    <phoneticPr fontId="5"/>
  </si>
  <si>
    <r>
      <t>介護・看護職員のうち、常勤職員が</t>
    </r>
    <r>
      <rPr>
        <b/>
        <sz val="10"/>
        <rFont val="ＭＳ Ｐゴシック"/>
        <family val="3"/>
        <charset val="128"/>
      </rPr>
      <t>７５％以上</t>
    </r>
    <rPh sb="0" eb="2">
      <t>カイゴ</t>
    </rPh>
    <rPh sb="3" eb="5">
      <t>カンゴ</t>
    </rPh>
    <rPh sb="5" eb="7">
      <t>ショクイン</t>
    </rPh>
    <rPh sb="11" eb="13">
      <t>ジョウキン</t>
    </rPh>
    <rPh sb="13" eb="15">
      <t>ショクイン</t>
    </rPh>
    <rPh sb="19" eb="21">
      <t>イジョウ</t>
    </rPh>
    <phoneticPr fontId="5"/>
  </si>
  <si>
    <r>
      <t xml:space="preserve">　「常勤職員の割合の算出」について、常勤換算方法により算出した前年度（３月を除く）の平均を用いて計算します。
　（例）令和3年度については、令和２年4月から令和３年2月までの常勤換算により算出した毎月の数値の平均をもって判断します。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57" eb="58">
      <t>レイ</t>
    </rPh>
    <phoneticPr fontId="5"/>
  </si>
  <si>
    <t>・資格証の写し（該当職種全員分）　※減算あり→なしに変更する場合のみ</t>
    <rPh sb="1" eb="3">
      <t>シカク</t>
    </rPh>
    <rPh sb="3" eb="4">
      <t>ショウ</t>
    </rPh>
    <rPh sb="5" eb="6">
      <t>ウツ</t>
    </rPh>
    <rPh sb="8" eb="10">
      <t>ガイトウ</t>
    </rPh>
    <rPh sb="10" eb="12">
      <t>ショクシュ</t>
    </rPh>
    <rPh sb="12" eb="14">
      <t>ゼンイン</t>
    </rPh>
    <rPh sb="14" eb="15">
      <t>ブン</t>
    </rPh>
    <phoneticPr fontId="2"/>
  </si>
  <si>
    <t>・資格証の写し（看護職員全員分）</t>
    <rPh sb="1" eb="3">
      <t>シカク</t>
    </rPh>
    <rPh sb="3" eb="4">
      <t>ショウ</t>
    </rPh>
    <rPh sb="5" eb="6">
      <t>ウツ</t>
    </rPh>
    <rPh sb="8" eb="10">
      <t>カンゴ</t>
    </rPh>
    <rPh sb="10" eb="12">
      <t>ショクイン</t>
    </rPh>
    <rPh sb="12" eb="14">
      <t>ゼンイン</t>
    </rPh>
    <rPh sb="14" eb="15">
      <t>ブン</t>
    </rPh>
    <phoneticPr fontId="2"/>
  </si>
  <si>
    <t>・資格証の写し（機能訓練指導員全員分）</t>
    <rPh sb="1" eb="3">
      <t>シカク</t>
    </rPh>
    <rPh sb="3" eb="4">
      <t>ショウ</t>
    </rPh>
    <rPh sb="5" eb="6">
      <t>ウツ</t>
    </rPh>
    <rPh sb="8" eb="10">
      <t>キノウ</t>
    </rPh>
    <rPh sb="10" eb="12">
      <t>クンレン</t>
    </rPh>
    <rPh sb="12" eb="15">
      <t>シドウイン</t>
    </rPh>
    <rPh sb="15" eb="17">
      <t>ゼンイン</t>
    </rPh>
    <rPh sb="17" eb="18">
      <t>ブン</t>
    </rPh>
    <phoneticPr fontId="2"/>
  </si>
  <si>
    <t>※令和６年３月１５日付老老発０３１５第４号「科学的介護情報システム（LIFE）関連加算に関する基本的な考え方並びに事務処理手順及び様式例の提示について」を参照すること。</t>
    <rPh sb="1" eb="3">
      <t>レイワ</t>
    </rPh>
    <rPh sb="4" eb="5">
      <t>ネン</t>
    </rPh>
    <rPh sb="6" eb="7">
      <t>ガツ</t>
    </rPh>
    <rPh sb="9" eb="10">
      <t>ニチ</t>
    </rPh>
    <rPh sb="10" eb="11">
      <t>ヅケ</t>
    </rPh>
    <rPh sb="11" eb="13">
      <t>ロウロウ</t>
    </rPh>
    <rPh sb="13" eb="14">
      <t>ハッ</t>
    </rPh>
    <rPh sb="18" eb="19">
      <t>ダイ</t>
    </rPh>
    <rPh sb="20" eb="21">
      <t>ゴウ</t>
    </rPh>
    <rPh sb="22" eb="24">
      <t>カガク</t>
    </rPh>
    <rPh sb="77" eb="79">
      <t>サンショウ</t>
    </rPh>
    <phoneticPr fontId="2"/>
  </si>
  <si>
    <t>・認知症介護実践リーダー研修の修了証の写し　※加算（Ⅰ）の場合</t>
    <rPh sb="1" eb="4">
      <t>ニンチショウ</t>
    </rPh>
    <rPh sb="4" eb="6">
      <t>カイゴ</t>
    </rPh>
    <rPh sb="6" eb="8">
      <t>ジッセン</t>
    </rPh>
    <rPh sb="12" eb="14">
      <t>ケンシュウ</t>
    </rPh>
    <rPh sb="15" eb="18">
      <t>シュウリョウショウ</t>
    </rPh>
    <rPh sb="19" eb="20">
      <t>ウツ</t>
    </rPh>
    <phoneticPr fontId="2"/>
  </si>
  <si>
    <t>・認知症介護指導者養成研修等の修了証の写し　※加算（Ⅱ）の場合</t>
    <rPh sb="1" eb="4">
      <t>ニンチショウ</t>
    </rPh>
    <rPh sb="4" eb="6">
      <t>カイゴ</t>
    </rPh>
    <rPh sb="6" eb="9">
      <t>シドウシャ</t>
    </rPh>
    <rPh sb="9" eb="11">
      <t>ヨウセイ</t>
    </rPh>
    <rPh sb="11" eb="13">
      <t>ケンシュウ</t>
    </rPh>
    <rPh sb="13" eb="14">
      <t>トウ</t>
    </rPh>
    <rPh sb="15" eb="18">
      <t>シュウリョウショウ</t>
    </rPh>
    <rPh sb="19" eb="20">
      <t>ウツ</t>
    </rPh>
    <phoneticPr fontId="2"/>
  </si>
  <si>
    <t>※加算（Ⅰ）の場合【介護福祉士の割合（70％以上）】</t>
    <phoneticPr fontId="2"/>
  </si>
  <si>
    <t>※加算（Ⅰ）の場合【勤続年数10年以上介護福祉士の割合（25％以上）】</t>
  </si>
  <si>
    <t>※加算（Ⅱ）の場合【介護福祉士の割合（60％以上）】</t>
  </si>
  <si>
    <t>※加算（Ⅲ）の場合【介護福祉士の割合（50％以上）】</t>
    <phoneticPr fontId="2"/>
  </si>
  <si>
    <t>※加算（Ⅲ）の場合【勤続年数７年以上職員の割合（30％以上）】</t>
    <phoneticPr fontId="2"/>
  </si>
  <si>
    <t>※加算（Ⅲ）の場合【常勤職員の割合（75％以上）】</t>
    <phoneticPr fontId="2"/>
  </si>
  <si>
    <t>＜添付書類＞</t>
    <rPh sb="1" eb="3">
      <t>テンプ</t>
    </rPh>
    <rPh sb="3" eb="5">
      <t>ショルイ</t>
    </rPh>
    <phoneticPr fontId="2"/>
  </si>
  <si>
    <t>＜共通＞</t>
    <rPh sb="1" eb="3">
      <t>キョウツウ</t>
    </rPh>
    <phoneticPr fontId="2"/>
  </si>
  <si>
    <t>（別紙２）</t>
    <rPh sb="1" eb="3">
      <t>ベッシ</t>
    </rPh>
    <phoneticPr fontId="5"/>
  </si>
  <si>
    <t>受付番号</t>
    <phoneticPr fontId="5"/>
  </si>
  <si>
    <t>介護給付費算定に係る体制等に関する届出書＜指定事業者用＞</t>
    <phoneticPr fontId="5"/>
  </si>
  <si>
    <t>令和</t>
    <rPh sb="0" eb="2">
      <t>レイワ</t>
    </rPh>
    <phoneticPr fontId="5"/>
  </si>
  <si>
    <t>年</t>
    <rPh sb="0" eb="1">
      <t>ネン</t>
    </rPh>
    <phoneticPr fontId="5"/>
  </si>
  <si>
    <t>月</t>
    <rPh sb="0" eb="1">
      <t>ゲツ</t>
    </rPh>
    <phoneticPr fontId="5"/>
  </si>
  <si>
    <t>日</t>
    <rPh sb="0" eb="1">
      <t>ヒ</t>
    </rPh>
    <phoneticPr fontId="5"/>
  </si>
  <si>
    <t>知事</t>
    <rPh sb="0" eb="2">
      <t>チジ</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</si>
  <si>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</si>
  <si>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</si>
  <si>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</si>
  <si>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</si>
  <si>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</si>
  <si>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</si>
  <si>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</si>
  <si>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</si>
  <si>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</si>
  <si>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</si>
  <si>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</si>
  <si>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</si>
  <si>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</si>
  <si>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</si>
  <si>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</si>
  <si>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</si>
  <si>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</si>
  <si>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</si>
  <si>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</si>
  <si>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phoneticPr fontId="5"/>
  </si>
  <si>
    <t>法人所轄庁</t>
  </si>
  <si>
    <t>代表者の職・氏名</t>
    <phoneticPr fontId="5"/>
  </si>
  <si>
    <t>職名</t>
  </si>
  <si>
    <t>氏名</t>
  </si>
  <si>
    <t>代表者の住所</t>
  </si>
  <si>
    <t>事業所・施設の状況</t>
  </si>
  <si>
    <t>フリガナ</t>
    <phoneticPr fontId="5"/>
  </si>
  <si>
    <t>事業所・施設の名称</t>
    <phoneticPr fontId="5"/>
  </si>
  <si>
    <t>主たる事業所・施設の所在地</t>
    <phoneticPr fontId="5"/>
  </si>
  <si>
    <t>主たる事業所の所在地以外の場所で一部実施する場合の出張所等の所在地</t>
    <phoneticPr fontId="5"/>
  </si>
  <si>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</si>
  <si>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</si>
  <si>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</si>
  <si>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</si>
  <si>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</si>
  <si>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</si>
  <si>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</si>
  <si>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</si>
  <si>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</si>
  <si>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</si>
  <si>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</si>
  <si>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指定居宅サービス</t>
  </si>
  <si>
    <t>訪問介護</t>
  </si>
  <si>
    <t>□</t>
  </si>
  <si>
    <t>1新規</t>
  </si>
  <si>
    <t>2変更</t>
    <phoneticPr fontId="5"/>
  </si>
  <si>
    <t>3終了</t>
    <phoneticPr fontId="5"/>
  </si>
  <si>
    <t>訪問入浴介護</t>
  </si>
  <si>
    <t>訪問看護</t>
  </si>
  <si>
    <t>訪問ﾘﾊﾋﾞﾘﾃｰｼｮﾝ</t>
    <phoneticPr fontId="5"/>
  </si>
  <si>
    <t>居宅療養管理指導</t>
  </si>
  <si>
    <t>通所介護</t>
  </si>
  <si>
    <t>通所ﾘﾊﾋﾞﾘﾃｰｼｮﾝ</t>
    <phoneticPr fontId="5"/>
  </si>
  <si>
    <t>短期入所生活介護</t>
  </si>
  <si>
    <t>短期入所療養介護</t>
  </si>
  <si>
    <t>特定施設入居者生活介護</t>
    <rPh sb="5" eb="6">
      <t>キョ</t>
    </rPh>
    <phoneticPr fontId="5"/>
  </si>
  <si>
    <t>福祉用具貸与</t>
  </si>
  <si>
    <t>介護予防訪問入浴介護</t>
    <rPh sb="0" eb="2">
      <t>カイゴ</t>
    </rPh>
    <rPh sb="2" eb="4">
      <t>ヨボウ</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</si>
  <si>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</si>
  <si>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</si>
  <si>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</si>
  <si>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</si>
  <si>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介護予防短期入所生活介護</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</si>
  <si>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</si>
  <si>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</si>
  <si>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</si>
  <si>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</si>
  <si>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介護老人福祉施設</t>
  </si>
  <si>
    <t>介護老人保健施設</t>
  </si>
  <si>
    <t>介護医療院</t>
    <rPh sb="0" eb="2">
      <t>カイゴ</t>
    </rPh>
    <rPh sb="2" eb="4">
      <t>イリョウ</t>
    </rPh>
    <rPh sb="4" eb="5">
      <t>イン</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</si>
  <si>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</si>
  <si>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</si>
  <si>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</si>
  <si>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</si>
  <si>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</si>
  <si>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</si>
  <si>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</si>
  <si>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</si>
  <si>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</si>
  <si>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</si>
  <si>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</si>
  <si>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</si>
  <si>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「異動等の区分」欄には、今回届出を行う事業所・施設について該当する数字の横の□を■にしてください。</t>
    <rPh sb="40" eb="41">
      <t>ヨコ</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</si>
  <si>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</si>
  <si>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</si>
  <si>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</si>
  <si>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</si>
  <si>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</si>
  <si>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東京都知事</t>
    <rPh sb="0" eb="2">
      <t>トウキョウ</t>
    </rPh>
    <rPh sb="2" eb="3">
      <t>ト</t>
    </rPh>
    <rPh sb="3" eb="5">
      <t>チジ</t>
    </rPh>
    <phoneticPr fontId="5"/>
  </si>
  <si>
    <t>（別紙１－１）</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</si>
  <si>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</si>
  <si>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</si>
  <si>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</si>
  <si>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</si>
  <si>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</si>
  <si>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</si>
  <si>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</si>
  <si>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</si>
  <si>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</si>
  <si>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</si>
  <si>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</si>
  <si>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</si>
  <si>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</si>
  <si>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</si>
  <si>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</si>
  <si>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</si>
  <si>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</si>
  <si>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</si>
  <si>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</si>
  <si>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5"/>
  </si>
  <si>
    <t>２ 看護職員</t>
    <rPh sb="2" eb="4">
      <t>カンゴ</t>
    </rPh>
    <rPh sb="4" eb="6">
      <t>ショクイン</t>
    </rPh>
    <phoneticPr fontId="5"/>
  </si>
  <si>
    <t>３ 介護職員</t>
    <rPh sb="2" eb="4">
      <t>カイゴ</t>
    </rPh>
    <rPh sb="4" eb="6">
      <t>ショクイン</t>
    </rPh>
    <phoneticPr fontId="5"/>
  </si>
  <si>
    <t>１　なし</t>
  </si>
  <si>
    <t>身体拘束廃止取組の有無</t>
    <phoneticPr fontId="5"/>
  </si>
  <si>
    <t>１ 減算型</t>
    <phoneticPr fontId="5"/>
  </si>
  <si>
    <t>２ 基準型</t>
    <rPh sb="2" eb="4">
      <t>キジュン</t>
    </rPh>
    <rPh sb="4" eb="5">
      <t>ガタ</t>
    </rPh>
    <phoneticPr fontId="5"/>
  </si>
  <si>
    <t>２　あり</t>
  </si>
  <si>
    <t>高齢者虐待防止措置実施の有無</t>
    <phoneticPr fontId="5"/>
  </si>
  <si>
    <t>２ 基準型</t>
    <phoneticPr fontId="5"/>
  </si>
  <si>
    <t>業務継続計画策定の有無</t>
    <phoneticPr fontId="5"/>
  </si>
  <si>
    <t>入居継続支援加算</t>
    <rPh sb="0" eb="2">
      <t>ニュウキョ</t>
    </rPh>
    <rPh sb="2" eb="4">
      <t>ケイゾク</t>
    </rPh>
    <rPh sb="4" eb="6">
      <t>シエン</t>
    </rPh>
    <phoneticPr fontId="5"/>
  </si>
  <si>
    <t>２ 加算Ⅰ</t>
    <phoneticPr fontId="5"/>
  </si>
  <si>
    <t>３ 加算Ⅱ</t>
    <phoneticPr fontId="5"/>
  </si>
  <si>
    <t>テクノロジーの導入
（入居継続支援加算関係）</t>
    <rPh sb="11" eb="13">
      <t>ニュウキョ</t>
    </rPh>
    <rPh sb="13" eb="15">
      <t>ケイゾク</t>
    </rPh>
    <rPh sb="15" eb="17">
      <t>シエン</t>
    </rPh>
    <rPh sb="17" eb="19">
      <t>カサン</t>
    </rPh>
    <rPh sb="19" eb="21">
      <t>カンケイ</t>
    </rPh>
    <phoneticPr fontId="5"/>
  </si>
  <si>
    <t>２ あり</t>
    <phoneticPr fontId="5"/>
  </si>
  <si>
    <t>生活機能向上連携加算</t>
    <phoneticPr fontId="5"/>
  </si>
  <si>
    <t>３ 加算Ⅰ</t>
    <phoneticPr fontId="5"/>
  </si>
  <si>
    <t>２ 加算Ⅱ</t>
    <phoneticPr fontId="5"/>
  </si>
  <si>
    <t>１　有料老人ホーム（介護専用型）</t>
  </si>
  <si>
    <t>個別機能訓練加算</t>
    <rPh sb="0" eb="2">
      <t>コベツ</t>
    </rPh>
    <rPh sb="6" eb="8">
      <t>カサン</t>
    </rPh>
    <phoneticPr fontId="5"/>
  </si>
  <si>
    <t>２　軽費老人ホーム（介護専用型）</t>
  </si>
  <si>
    <t>１　一般型</t>
  </si>
  <si>
    <t>ADL維持等加算〔申出〕の有無</t>
  </si>
  <si>
    <t>特定施設入居者生活介護</t>
    <phoneticPr fontId="5"/>
  </si>
  <si>
    <t>３　養護老人ホーム（介護専用型）</t>
  </si>
  <si>
    <t>２　外部サービス</t>
  </si>
  <si>
    <t>３ 加算Ⅰ</t>
    <rPh sb="2" eb="4">
      <t>カサン</t>
    </rPh>
    <phoneticPr fontId="5"/>
  </si>
  <si>
    <t>５　有料老人ホーム（混合型）</t>
  </si>
  <si>
    <t>　　利用型</t>
  </si>
  <si>
    <t>若年性認知症入居者受入加算</t>
    <phoneticPr fontId="5"/>
  </si>
  <si>
    <t>６　軽費老人ホーム（混合型）</t>
  </si>
  <si>
    <t>科学的介護推進体制加算</t>
    <rPh sb="0" eb="3">
      <t>カガクテキ</t>
    </rPh>
    <rPh sb="3" eb="5">
      <t>カイゴ</t>
    </rPh>
    <rPh sb="5" eb="7">
      <t>スイシン</t>
    </rPh>
    <rPh sb="7" eb="9">
      <t>タイセイ</t>
    </rPh>
    <rPh sb="9" eb="11">
      <t>カサン</t>
    </rPh>
    <phoneticPr fontId="5"/>
  </si>
  <si>
    <t>７　養護老人ホーム（混合型）</t>
  </si>
  <si>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</si>
  <si>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</si>
  <si>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生産性向上推進体制加算</t>
    <phoneticPr fontId="5"/>
  </si>
  <si>
    <t>サービス提供体制強化加算</t>
    <phoneticPr fontId="5"/>
  </si>
  <si>
    <t>６ 加算Ⅰ</t>
    <phoneticPr fontId="5"/>
  </si>
  <si>
    <t>７ 加算Ⅲ</t>
    <phoneticPr fontId="5"/>
  </si>
  <si>
    <t>介護職員処遇改善加算</t>
    <rPh sb="0" eb="2">
      <t>カイゴ</t>
    </rPh>
    <rPh sb="2" eb="4">
      <t>ショクイン</t>
    </rPh>
    <rPh sb="4" eb="6">
      <t>ショグウ</t>
    </rPh>
    <rPh sb="6" eb="8">
      <t>カイゼン</t>
    </rPh>
    <rPh sb="8" eb="10">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</si>
  <si>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</si>
  <si>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</si>
  <si>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</si>
  <si>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</si>
  <si>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</si>
  <si>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（別紙８）を添付して下さい。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</si>
  <si>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</si>
  <si>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</si>
  <si>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また、「認知症チームケア推進加算」については、「認知症チームケア推進加算に係る届出書」（別紙42）を添付してください。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</si>
  <si>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</si>
  <si>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</si>
  <si>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</si>
  <si>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</si>
  <si>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20 「送迎体制」については、実際に利用者の送迎が可能な場合に記載してください。</t>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</si>
  <si>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</si>
  <si>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</si>
  <si>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</si>
  <si>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</si>
  <si>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</si>
  <si>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</si>
  <si>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</si>
  <si>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</si>
  <si>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</si>
  <si>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</si>
  <si>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</si>
  <si>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</si>
  <si>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</si>
  <si>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</si>
  <si>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</si>
  <si>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</si>
  <si>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</si>
  <si>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</si>
  <si>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</si>
  <si>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（別紙１－２）</t>
    <phoneticPr fontId="5"/>
  </si>
  <si>
    <t>介 護 給 付 費 算 定 に 係 る 体 制 等 状 況 一 覧 表 （介護予防サービス）</t>
    <rPh sb="37" eb="38">
      <t>スケ</t>
    </rPh>
    <rPh sb="38" eb="39">
      <t>ユズル</t>
    </rPh>
    <rPh sb="39" eb="40">
      <t>ヨ</t>
    </rPh>
    <rPh sb="40" eb="41">
      <t>ボウ</t>
    </rPh>
    <phoneticPr fontId="5"/>
  </si>
  <si>
    <t>提供サービス</t>
  </si>
  <si>
    <t>そ　 　　の　 　　他　　 　該　　 　当　　 　す 　　　る 　　　体 　　　制 　　　等</t>
  </si>
  <si>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</si>
  <si>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</si>
  <si>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</si>
  <si>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</si>
  <si>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</si>
  <si>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</si>
  <si>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</si>
  <si>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</si>
  <si>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</si>
  <si>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11　「その他該当する体制等」欄で人員配置に係る加算（減算）の届出については、それぞれ加算（減算）の要件となる職員の配置状況や勤務体制がわかる書類を添付してください。</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</si>
  <si>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</si>
  <si>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</si>
  <si>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</si>
  <si>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</si>
  <si>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</si>
  <si>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</si>
  <si>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</si>
  <si>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</si>
  <si>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</si>
  <si>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備考　（別紙１－２）介護予防サービス　サテライト事業所</t>
    <rPh sb="0" eb="2">
      <t>ビコウ</t>
    </rPh>
    <rPh sb="10" eb="12">
      <t>カイゴ</t>
    </rPh>
    <rPh sb="12" eb="14">
      <t>ヨボウ</t>
    </rPh>
    <rPh sb="24" eb="27">
      <t>ジギョウショ</t>
    </rPh>
    <phoneticPr fontId="5"/>
  </si>
  <si>
    <t>介護給付費算定に係る体制等に関する届出書　提出書類一覧
（特定施設入居者生活介護、介護予防特定施設入居者生活介護）</t>
    <rPh sb="0" eb="2">
      <t>カイゴ</t>
    </rPh>
    <rPh sb="2" eb="4">
      <t>キュウフ</t>
    </rPh>
    <rPh sb="4" eb="5">
      <t>ヒ</t>
    </rPh>
    <rPh sb="5" eb="7">
      <t>サンテイ</t>
    </rPh>
    <rPh sb="8" eb="9">
      <t>カカ</t>
    </rPh>
    <rPh sb="10" eb="12">
      <t>タイセイ</t>
    </rPh>
    <rPh sb="12" eb="13">
      <t>トウ</t>
    </rPh>
    <rPh sb="14" eb="15">
      <t>カン</t>
    </rPh>
    <rPh sb="17" eb="18">
      <t>トドケ</t>
    </rPh>
    <rPh sb="18" eb="19">
      <t>デ</t>
    </rPh>
    <rPh sb="19" eb="20">
      <t>ショ</t>
    </rPh>
    <rPh sb="21" eb="23">
      <t>テイシュツ</t>
    </rPh>
    <rPh sb="23" eb="25">
      <t>ショルイ</t>
    </rPh>
    <rPh sb="25" eb="27">
      <t>イチラン</t>
    </rPh>
    <rPh sb="29" eb="31">
      <t>トクテイ</t>
    </rPh>
    <rPh sb="31" eb="33">
      <t>シセツ</t>
    </rPh>
    <rPh sb="33" eb="35">
      <t>ニュウキョ</t>
    </rPh>
    <rPh sb="35" eb="36">
      <t>シャ</t>
    </rPh>
    <rPh sb="36" eb="38">
      <t>セイカツ</t>
    </rPh>
    <rPh sb="38" eb="40">
      <t>カイゴ</t>
    </rPh>
    <rPh sb="41" eb="43">
      <t>カイゴ</t>
    </rPh>
    <rPh sb="43" eb="45">
      <t>ヨボウ</t>
    </rPh>
    <rPh sb="45" eb="47">
      <t>トクテイ</t>
    </rPh>
    <rPh sb="47" eb="49">
      <t>シセツ</t>
    </rPh>
    <rPh sb="49" eb="52">
      <t>ニュウキョシャ</t>
    </rPh>
    <rPh sb="52" eb="54">
      <t>セイカツ</t>
    </rPh>
    <rPh sb="54" eb="56">
      <t>カイゴ</t>
    </rPh>
    <phoneticPr fontId="2"/>
  </si>
  <si>
    <t>※特定施設入居者生活介護（短期利用含む。）の場合</t>
    <rPh sb="1" eb="12">
      <t>トクテイシセツニュウキョシャセイカツカイゴ</t>
    </rPh>
    <rPh sb="13" eb="15">
      <t>タンキ</t>
    </rPh>
    <rPh sb="15" eb="17">
      <t>リヨウ</t>
    </rPh>
    <rPh sb="17" eb="18">
      <t>フク</t>
    </rPh>
    <rPh sb="22" eb="24">
      <t>バアイ</t>
    </rPh>
    <phoneticPr fontId="2"/>
  </si>
  <si>
    <t>※介護予防特定施設入居者生活介護の場合</t>
    <rPh sb="1" eb="3">
      <t>カイゴ</t>
    </rPh>
    <rPh sb="3" eb="5">
      <t>ヨボウ</t>
    </rPh>
    <rPh sb="5" eb="16">
      <t>トクテイシセツニュウキョシャセイカツカイゴ</t>
    </rPh>
    <rPh sb="17" eb="19">
      <t>バアイ</t>
    </rPh>
    <phoneticPr fontId="2"/>
  </si>
  <si>
    <t>＜加算ごとの必要書類＞</t>
    <rPh sb="1" eb="3">
      <t>カサン</t>
    </rPh>
    <rPh sb="6" eb="8">
      <t>ヒツヨウ</t>
    </rPh>
    <rPh sb="8" eb="10">
      <t>ショルイ</t>
    </rPh>
    <phoneticPr fontId="2"/>
  </si>
  <si>
    <t>※協力医療機関連携加算については、体制届・加算届の提出は必要ありませんが、指定基準において定める協力医療機関に関する届出を行っている必要があります。</t>
    <rPh sb="1" eb="3">
      <t>キョウリョク</t>
    </rPh>
    <rPh sb="3" eb="5">
      <t>イリョウ</t>
    </rPh>
    <rPh sb="5" eb="7">
      <t>キカン</t>
    </rPh>
    <rPh sb="7" eb="9">
      <t>レンケイ</t>
    </rPh>
    <rPh sb="9" eb="11">
      <t>カサン</t>
    </rPh>
    <rPh sb="17" eb="19">
      <t>タイセイ</t>
    </rPh>
    <rPh sb="19" eb="20">
      <t>トドケ</t>
    </rPh>
    <rPh sb="21" eb="23">
      <t>カサン</t>
    </rPh>
    <rPh sb="23" eb="24">
      <t>トドケ</t>
    </rPh>
    <rPh sb="25" eb="27">
      <t>テイシュツ</t>
    </rPh>
    <rPh sb="28" eb="30">
      <t>ヒツヨウ</t>
    </rPh>
    <rPh sb="37" eb="39">
      <t>シテイ</t>
    </rPh>
    <rPh sb="39" eb="41">
      <t>キジュン</t>
    </rPh>
    <rPh sb="45" eb="46">
      <t>サダ</t>
    </rPh>
    <rPh sb="48" eb="50">
      <t>キョウリョク</t>
    </rPh>
    <rPh sb="50" eb="52">
      <t>イリョウ</t>
    </rPh>
    <rPh sb="52" eb="54">
      <t>キカン</t>
    </rPh>
    <rPh sb="55" eb="56">
      <t>カン</t>
    </rPh>
    <rPh sb="58" eb="59">
      <t>トド</t>
    </rPh>
    <rPh sb="59" eb="60">
      <t>デ</t>
    </rPh>
    <rPh sb="61" eb="62">
      <t>オコナ</t>
    </rPh>
    <rPh sb="66" eb="68">
      <t>ヒツヨウ</t>
    </rPh>
    <phoneticPr fontId="2"/>
  </si>
  <si>
    <t>※口腔・栄養スクリーニング加算については、体制届・加算届の提出は必要ありません。</t>
    <rPh sb="1" eb="3">
      <t>コウクウ</t>
    </rPh>
    <rPh sb="4" eb="6">
      <t>エイヨウ</t>
    </rPh>
    <rPh sb="13" eb="15">
      <t>カサン</t>
    </rPh>
    <rPh sb="21" eb="23">
      <t>タイセイ</t>
    </rPh>
    <rPh sb="23" eb="24">
      <t>トドケ</t>
    </rPh>
    <rPh sb="25" eb="27">
      <t>カサン</t>
    </rPh>
    <rPh sb="27" eb="28">
      <t>トドケ</t>
    </rPh>
    <rPh sb="29" eb="31">
      <t>テイシュツ</t>
    </rPh>
    <rPh sb="32" eb="34">
      <t>ヒツヨウ</t>
    </rPh>
    <phoneticPr fontId="2"/>
  </si>
  <si>
    <t>※退院・退所時連携加算については、体制届・加算届の提出は必要ありません。</t>
    <rPh sb="1" eb="3">
      <t>タイイン</t>
    </rPh>
    <rPh sb="4" eb="6">
      <t>タイショ</t>
    </rPh>
    <rPh sb="6" eb="7">
      <t>ジ</t>
    </rPh>
    <rPh sb="7" eb="9">
      <t>レンケイ</t>
    </rPh>
    <rPh sb="9" eb="11">
      <t>カサン</t>
    </rPh>
    <phoneticPr fontId="2"/>
  </si>
  <si>
    <t>※退居時情報提供加算については、体制届・加算届の提出は必要ありません。</t>
    <rPh sb="1" eb="3">
      <t>タイキョ</t>
    </rPh>
    <rPh sb="3" eb="4">
      <t>ジ</t>
    </rPh>
    <rPh sb="4" eb="6">
      <t>ジョウホウ</t>
    </rPh>
    <rPh sb="6" eb="8">
      <t>テイキョウ</t>
    </rPh>
    <rPh sb="8" eb="10">
      <t>カサン</t>
    </rPh>
    <phoneticPr fontId="2"/>
  </si>
  <si>
    <t>■身体拘束廃止取組の有無　（添付書類なし）</t>
    <rPh sb="1" eb="3">
      <t>シンタイ</t>
    </rPh>
    <rPh sb="3" eb="5">
      <t>コウソク</t>
    </rPh>
    <rPh sb="5" eb="7">
      <t>ハイシ</t>
    </rPh>
    <rPh sb="7" eb="8">
      <t>ト</t>
    </rPh>
    <rPh sb="8" eb="9">
      <t>ク</t>
    </rPh>
    <rPh sb="10" eb="12">
      <t>ウム</t>
    </rPh>
    <phoneticPr fontId="2"/>
  </si>
  <si>
    <t>■ADL維持等加算〔申出〕の有無　（添付書類なし）</t>
    <rPh sb="4" eb="6">
      <t>イジ</t>
    </rPh>
    <rPh sb="6" eb="7">
      <t>トウ</t>
    </rPh>
    <rPh sb="7" eb="9">
      <t>カサン</t>
    </rPh>
    <rPh sb="10" eb="11">
      <t>モウ</t>
    </rPh>
    <rPh sb="11" eb="12">
      <t>デ</t>
    </rPh>
    <rPh sb="14" eb="16">
      <t>ウム</t>
    </rPh>
    <phoneticPr fontId="2"/>
  </si>
  <si>
    <t>■若年性認知症入居者受入加算　（添付書類なし）</t>
    <rPh sb="1" eb="4">
      <t>ジャクネンセイ</t>
    </rPh>
    <rPh sb="4" eb="7">
      <t>ニンチショウ</t>
    </rPh>
    <rPh sb="7" eb="10">
      <t>ニュウキョシャ</t>
    </rPh>
    <rPh sb="10" eb="11">
      <t>ウ</t>
    </rPh>
    <rPh sb="11" eb="12">
      <t>イ</t>
    </rPh>
    <rPh sb="12" eb="14">
      <t>カサン</t>
    </rPh>
    <phoneticPr fontId="2"/>
  </si>
  <si>
    <t>■科学的介護推進体制加算　（添付書類なし）</t>
    <rPh sb="1" eb="4">
      <t>カガクテキ</t>
    </rPh>
    <rPh sb="4" eb="6">
      <t>カイゴ</t>
    </rPh>
    <rPh sb="6" eb="8">
      <t>スイシン</t>
    </rPh>
    <rPh sb="8" eb="10">
      <t>タイセイ</t>
    </rPh>
    <rPh sb="10" eb="12">
      <t>カサン</t>
    </rPh>
    <phoneticPr fontId="2"/>
  </si>
  <si>
    <t>夜間看護体制加算</t>
    <rPh sb="0" eb="2">
      <t>ヤカン</t>
    </rPh>
    <rPh sb="2" eb="4">
      <t>カンゴ</t>
    </rPh>
    <rPh sb="4" eb="6">
      <t>タイセイ</t>
    </rPh>
    <rPh sb="6" eb="8">
      <t>カサン</t>
    </rPh>
    <phoneticPr fontId="5"/>
  </si>
  <si>
    <t>２ 加算Ⅱ</t>
    <rPh sb="2" eb="4">
      <t>カサン</t>
    </rPh>
    <phoneticPr fontId="5"/>
  </si>
  <si>
    <t>高齢者施設等感染対策向上加算Ⅰ</t>
    <phoneticPr fontId="5"/>
  </si>
  <si>
    <t>高齢者施設等感染対策向上加算Ⅱ</t>
    <phoneticPr fontId="5"/>
  </si>
  <si>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</si>
  <si>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４）を添付してください。</t>
    <phoneticPr fontId="5"/>
  </si>
  <si>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</si>
  <si>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</si>
  <si>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rPh sb="7" eb="10">
      <t>ニンチショウ</t>
    </rPh>
    <rPh sb="10" eb="12">
      <t>センモン</t>
    </rPh>
    <rPh sb="14" eb="16">
      <t>カサン</t>
    </rPh>
    <rPh sb="24" eb="27">
      <t>ニンチショウ</t>
    </rPh>
    <rPh sb="27" eb="29">
      <t>センモン</t>
    </rPh>
    <rPh sb="31" eb="33">
      <t>カサン</t>
    </rPh>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</si>
  <si>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</si>
  <si>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</si>
  <si>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</si>
  <si>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</si>
  <si>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</si>
  <si>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「認知症加算」については、「認知症加算に係る届出書」（別紙23）及び「利用者の割合に関する計算書」（別紙23-２）を添付してください。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</si>
  <si>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</si>
  <si>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</si>
  <si>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</si>
  <si>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「看護体制加算」については、「看護体制加算に係る届出書」（別紙25-２）を、「看取り介護体制」については、「看取り介護体制に係る届出書」（別紙34）を、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</si>
  <si>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「看取り介護加算」については、「看取り介護体制に係る届出書」（別紙34-２）を添付してください。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</si>
  <si>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</si>
  <si>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</si>
  <si>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10）」を、「加算（Ⅰ）、（Ⅲ）」の重度要介護者等対応要件の①を選択する
　　　　　場合は、「重度要介護者等対応要件の割合に関する計算書（特定事業所加算（Ⅰ）・（Ⅲ）」（別紙9-３）を、「加算（Ⅴ）」は「特定事業所加算（Ⅴ）に係る届出書」（別紙9-２）を添付してください。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</si>
  <si>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</si>
  <si>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</si>
  <si>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マネジメント加算に係る届出書（居宅介護支援事業所）」（別紙36）を、「特定事業所加算（A）」については、「特定事業所加算(A)に係る届出書（居宅介護支援事業所）」（別紙36-２）を添付してください。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</si>
  <si>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</si>
  <si>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</si>
  <si>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</si>
  <si>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２）、「テクノロジーの導入による入居継続支援加算に関する届出書」（別紙32-２）、「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</si>
  <si>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</si>
  <si>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</si>
  <si>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</si>
  <si>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</si>
  <si>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</si>
  <si>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</si>
  <si>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</si>
  <si>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</si>
  <si>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xml:space="preserve">         42「ケアプランデータ連携システムの活用及び事務職員の配置の体制」については、要件を満たし、かつ居宅介護支援費（Ⅱ）を算定する場合は「２　あり」を選択してください。</t>
    <phoneticPr fontId="5"/>
  </si>
  <si>
    <t xml:space="preserve">         43「口腔連携強化加算」については、「口腔連携強化加算に関する届出書」（別紙11）を添付してください。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</si>
  <si>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</si>
  <si>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</si>
  <si>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　　　８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</si>
  <si>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</si>
  <si>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</si>
  <si>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</si>
  <si>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</si>
  <si>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</si>
  <si>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</si>
  <si>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</si>
  <si>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</si>
  <si>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</si>
  <si>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</si>
  <si>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</si>
  <si>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（参考様式1）</t>
    <rPh sb="1" eb="3">
      <t>サンコウ</t>
    </rPh>
    <rPh sb="3" eb="5">
      <t>ヨウシキ</t>
    </rPh>
    <phoneticPr fontId="5"/>
  </si>
  <si>
    <t>従業者の勤務の体制及び勤務形態一覧表　</t>
  </si>
  <si>
    <t>サービス種別（</t>
    <rPh sb="4" eb="6">
      <t>シュベツ</t>
    </rPh>
    <phoneticPr fontId="2"/>
  </si>
  <si>
    <t>特定施設入居者生活介護</t>
    <rPh sb="0" eb="2">
      <t>トクテイ</t>
    </rPh>
    <rPh sb="2" eb="4">
      <t>シセツ</t>
    </rPh>
    <rPh sb="4" eb="7">
      <t>ニュウキョシャ</t>
    </rPh>
    <rPh sb="7" eb="9">
      <t>セイカツ</t>
    </rPh>
    <rPh sb="9" eb="11">
      <t>カイゴ</t>
    </rPh>
    <phoneticPr fontId="2"/>
  </si>
  <si>
    <t>）</t>
    <phoneticPr fontId="2"/>
  </si>
  <si>
    <t>令和</t>
    <rPh sb="0" eb="2">
      <t>レイワ</t>
    </rPh>
    <phoneticPr fontId="2"/>
  </si>
  <si>
    <t>(</t>
    <phoneticPr fontId="2"/>
  </si>
  <si>
    <t>)</t>
    <phoneticPr fontId="2"/>
  </si>
  <si>
    <t>年</t>
    <rPh sb="0" eb="1">
      <t>ネン</t>
    </rPh>
    <phoneticPr fontId="2"/>
  </si>
  <si>
    <t>月</t>
    <rPh sb="0" eb="1">
      <t>ゲツ</t>
    </rPh>
    <phoneticPr fontId="2"/>
  </si>
  <si>
    <t>事業所名（</t>
    <rPh sb="0" eb="3">
      <t>ジギョウショ</t>
    </rPh>
    <rPh sb="3" eb="4">
      <t>メイ</t>
    </rPh>
    <phoneticPr fontId="2"/>
  </si>
  <si>
    <t>(1)</t>
    <phoneticPr fontId="2"/>
  </si>
  <si>
    <t>４週</t>
  </si>
  <si>
    <t>(2)</t>
    <phoneticPr fontId="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</si>
  <si>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</si>
  <si>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</si>
  <si>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</si>
  <si>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</si>
  <si>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</si>
  <si>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</si>
  <si>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</si>
  <si>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</si>
  <si>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</si>
  <si>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No</t>
    <phoneticPr fontId="2"/>
  </si>
  <si>
    <t>(5) 
職種</t>
    <phoneticPr fontId="5"/>
  </si>
  <si>
    <t>(6)
勤務
形態</t>
    <phoneticPr fontId="5"/>
  </si>
  <si>
    <t>(7) 資格</t>
    <rPh sb="4" eb="6">
      <t>シカク</t>
    </rPh>
    <phoneticPr fontId="2"/>
  </si>
  <si>
    <t>(8) 氏　名</t>
    <phoneticPr fontId="5"/>
  </si>
  <si>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</si>
  <si>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</si>
  <si>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</si>
  <si>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</si>
  <si>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</si>
  <si>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</si>
  <si>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</si>
  <si>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</si>
  <si>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シフト記号</t>
    <rPh sb="3" eb="5">
      <t>キゴウ</t>
    </rPh>
    <phoneticPr fontId="45"/>
  </si>
  <si>
    <t>勤務時間数</t>
    <rPh sb="0" eb="2">
      <t>キンム</t>
    </rPh>
    <rPh sb="2" eb="5">
      <t>ジカンスウ</t>
    </rPh>
    <phoneticPr fontId="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</si>
  <si>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</si>
  <si>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①看護職員</t>
    <rPh sb="1" eb="3">
      <t>カンゴ</t>
    </rPh>
    <rPh sb="3" eb="5">
      <t>ショクイン</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</si>
  <si>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</si>
  <si>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</si>
  <si>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</si>
  <si>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</si>
  <si>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</si>
  <si>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</si>
  <si>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</si>
  <si>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</si>
  <si>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</si>
  <si>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看護職員</t>
    <rPh sb="0" eb="2">
      <t>カンゴ</t>
    </rPh>
    <rPh sb="2" eb="4">
      <t>ショクイン</t>
    </rPh>
    <phoneticPr fontId="2"/>
  </si>
  <si>
    <t>介護職員</t>
    <rPh sb="0" eb="2">
      <t>カイゴ</t>
    </rPh>
    <rPh sb="2" eb="4">
      <t>ショクイン</t>
    </rPh>
    <phoneticPr fontId="2"/>
  </si>
  <si>
    <t>合計</t>
    <rPh sb="0" eb="2">
      <t>ゴウケイ</t>
    </rPh>
    <phoneticPr fontId="2"/>
  </si>
  <si>
    <t>A</t>
    <phoneticPr fontId="2"/>
  </si>
  <si>
    <t>＋</t>
    <phoneticPr fontId="2"/>
  </si>
  <si>
    <t>＝</t>
    <phoneticPr fontId="2"/>
  </si>
  <si>
    <t>B</t>
    <phoneticPr fontId="2"/>
  </si>
  <si>
    <t>C</t>
    <phoneticPr fontId="2"/>
  </si>
  <si>
    <t>-</t>
    <phoneticPr fontId="2"/>
  </si>
  <si>
    <t>D</t>
    <phoneticPr fontId="2"/>
  </si>
  <si>
    <t>（勤務形態の記号）</t>
    <rPh sb="1" eb="3">
      <t>キンム</t>
    </rPh>
    <rPh sb="3" eb="5">
      <t>ケイタイ</t>
    </rPh>
    <rPh sb="6" eb="8">
      <t>キゴウ</t>
    </rPh>
    <phoneticPr fontId="2"/>
  </si>
  <si>
    <t>記号</t>
    <rPh sb="0" eb="2">
      <t>キゴウ</t>
    </rPh>
    <phoneticPr fontId="2"/>
  </si>
  <si>
    <t>区分</t>
    <rPh sb="0" eb="2">
      <t>クブン</t>
    </rPh>
    <phoneticPr fontId="2"/>
  </si>
  <si>
    <t>常勤で専従</t>
    <rPh sb="0" eb="2">
      <t>ジョウキン</t>
    </rPh>
    <rPh sb="3" eb="5">
      <t>センジュウ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</si>
  <si>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</si>
  <si>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</si>
  <si>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</si>
  <si>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常勤で兼務</t>
    <rPh sb="0" eb="2">
      <t>ジョウキン</t>
    </rPh>
    <rPh sb="3" eb="5">
      <t>ケンム</t>
    </rPh>
    <phoneticPr fontId="2"/>
  </si>
  <si>
    <t>常勤換算の</t>
    <rPh sb="0" eb="2">
      <t>ジョウキン</t>
    </rPh>
    <rPh sb="2" eb="4">
      <t>カンサン</t>
    </rPh>
    <phoneticPr fontId="2"/>
  </si>
  <si>
    <t>常勤の従業者が</t>
    <rPh sb="0" eb="2">
      <t>ジョウキン</t>
    </rPh>
    <rPh sb="3" eb="6">
      <t>ジュウギョウシャ</t>
    </rPh>
    <phoneticPr fontId="2"/>
  </si>
  <si>
    <t>非常勤で専従</t>
    <rPh sb="0" eb="3">
      <t>ヒジョウキン</t>
    </rPh>
    <rPh sb="4" eb="6">
      <t>センジュウ</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</si>
  <si>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</si>
  <si>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</si>
  <si>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</si>
  <si>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</si>
  <si>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</si>
  <si>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</si>
  <si>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常勤の従業者の人数</t>
  </si>
  <si>
    <t>常勤換算方法による人数</t>
    <rPh sb="0" eb="2">
      <t>ジョウキン</t>
    </rPh>
    <rPh sb="2" eb="4">
      <t>カンサン</t>
    </rPh>
    <rPh sb="4" eb="6">
      <t>ホウホウ</t>
    </rPh>
    <rPh sb="9" eb="11">
      <t>ニンズウ</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</si>
  <si>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</si>
  <si>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</si>
  <si>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</si>
  <si>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</si>
  <si>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勤務時間</t>
    <rPh sb="0" eb="2">
      <t>キンム</t>
    </rPh>
    <rPh sb="2" eb="4">
      <t>ジカン</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</si>
  <si>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</si>
  <si>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</si>
  <si>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</si>
  <si>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うち、休憩時間</t>
    <rPh sb="3" eb="5">
      <t>キュウケイ</t>
    </rPh>
    <rPh sb="5" eb="7">
      <t>ジカン</t>
    </rPh>
    <phoneticPr fontId="2"/>
  </si>
  <si>
    <t>a</t>
    <phoneticPr fontId="2"/>
  </si>
  <si>
    <t>：</t>
    <phoneticPr fontId="2"/>
  </si>
  <si>
    <t>～</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</si>
  <si>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</si>
  <si>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</si>
  <si>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</si>
  <si>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</si>
  <si>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</si>
  <si>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</si>
  <si>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</si>
  <si>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</si>
  <si>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</si>
  <si>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</si>
  <si>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</si>
  <si>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</si>
  <si>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</si>
  <si>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</si>
  <si>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</si>
  <si>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</si>
  <si>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</si>
  <si>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</si>
  <si>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</si>
  <si>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</si>
  <si>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</si>
  <si>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</si>
  <si>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</si>
  <si>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</si>
  <si>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</si>
  <si>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</si>
  <si>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</si>
  <si>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</si>
  <si>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</si>
  <si>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</si>
  <si>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</si>
  <si>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ag</t>
    <phoneticPr fontId="2"/>
  </si>
  <si>
    <t>ah</t>
    <phoneticPr fontId="2"/>
  </si>
  <si>
    <t>ai</t>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</si>
  <si>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</si>
  <si>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</si>
  <si>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</si>
  <si>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</si>
  <si>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</si>
  <si>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</si>
  <si>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≪提出不要≫</t>
    <rPh sb="1" eb="3">
      <t>テイシュツ</t>
    </rPh>
    <rPh sb="3" eb="5">
      <t>フヨウ</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</si>
  <si>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</si>
  <si>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</si>
  <si>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</si>
  <si>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</si>
  <si>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</si>
  <si>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</si>
  <si>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</si>
  <si>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</si>
  <si>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</si>
  <si>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</si>
  <si>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</si>
  <si>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</si>
  <si>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</si>
  <si>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職種名</t>
    <rPh sb="0" eb="2">
      <t>ショクシュ</t>
    </rPh>
    <rPh sb="2" eb="3">
      <t>メイ</t>
    </rPh>
    <phoneticPr fontId="2"/>
  </si>
  <si>
    <t>管理者</t>
    <rPh sb="0" eb="3">
      <t>カンリシャ</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</si>
  <si>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</si>
  <si>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</si>
  <si>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</si>
  <si>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</si>
  <si>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</si>
  <si>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非常勤で兼務</t>
    <rPh sb="0" eb="1">
      <t>ヒ</t>
    </rPh>
    <rPh sb="1" eb="3">
      <t>ジョウキン</t>
    </rPh>
    <rPh sb="4" eb="6">
      <t>ケンム</t>
    </rPh>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</si>
  <si>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</si>
  <si>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</si>
  <si>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</si>
  <si>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</si>
  <si>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</si>
  <si>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</si>
  <si>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</si>
  <si>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</si>
  <si>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</si>
  <si>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</si>
  <si>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</si>
  <si>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</si>
  <si>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</si>
  <si>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</si>
  <si>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その他、特記事項欄としてもご活用ください。</t>
    <rPh sb="6" eb="7">
      <t>タ</t>
    </rPh>
    <rPh sb="8" eb="10">
      <t>トッキ</t>
    </rPh>
    <rPh sb="10" eb="12">
      <t>ジコウ</t>
    </rPh>
    <rPh sb="12" eb="13">
      <t>ラン</t>
    </rPh>
    <rPh sb="18" eb="20">
      <t>カツヨウ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</si>
  <si>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</si>
  <si>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</si>
  <si>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</si>
  <si>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</si>
  <si>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</si>
  <si>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</si>
  <si>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</si>
  <si>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</si>
  <si>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t>
    <phoneticPr fontId="2"/>
  </si>
  <si>
    <t>(4) 
職種</t>
    <phoneticPr fontId="5"/>
  </si>
  <si>
    <t>(5)
勤務
形態</t>
    <phoneticPr fontId="5"/>
  </si>
  <si>
    <t>(6) 資格</t>
    <rPh sb="4" eb="6">
      <t>シカク</t>
    </rPh>
    <phoneticPr fontId="2"/>
  </si>
  <si>
    <t>(7) 氏　名</t>
    <phoneticPr fontId="5"/>
  </si>
  <si>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</si>
  <si>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</si>
  <si>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</si>
  <si>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A</t>
  </si>
  <si>
    <t>ー</t>
  </si>
  <si>
    <t>厚労　太郎</t>
    <rPh sb="0" eb="2">
      <t>コウロウ</t>
    </rPh>
    <rPh sb="3" eb="5">
      <t>タロウ</t>
    </rPh>
    <phoneticPr fontId="2"/>
  </si>
  <si>
    <t>b</t>
  </si>
  <si>
    <t>社会福祉主事任用資格</t>
    <rPh sb="0" eb="2">
      <t>シャカイ</t>
    </rPh>
    <rPh sb="2" eb="4">
      <t>フクシ</t>
    </rPh>
    <rPh sb="4" eb="6">
      <t>シュジ</t>
    </rPh>
    <rPh sb="6" eb="8">
      <t>ニンヨウ</t>
    </rPh>
    <rPh sb="8" eb="10">
      <t>シカク</t>
    </rPh>
    <phoneticPr fontId="2"/>
  </si>
  <si>
    <t>○○　A男</t>
    <rPh sb="4" eb="5">
      <t>オトコ</t>
    </rPh>
    <phoneticPr fontId="2"/>
  </si>
  <si>
    <t>看護師</t>
    <rPh sb="0" eb="3">
      <t>カンゴシ</t>
    </rPh>
    <phoneticPr fontId="43"/>
  </si>
  <si>
    <t>○○　B子</t>
    <rPh sb="4" eb="5">
      <t>コ</t>
    </rPh>
    <phoneticPr fontId="2"/>
  </si>
  <si>
    <t>B</t>
  </si>
  <si>
    <t>看護師</t>
    <rPh sb="0" eb="3">
      <t>カンゴシ</t>
    </rPh>
    <phoneticPr fontId="2"/>
  </si>
  <si>
    <t>○○　C太</t>
    <rPh sb="4" eb="5">
      <t>タ</t>
    </rPh>
    <phoneticPr fontId="2"/>
  </si>
  <si>
    <t>f</t>
  </si>
  <si>
    <t>○○　D美</t>
    <rPh sb="4" eb="5">
      <t>ウツク</t>
    </rPh>
    <phoneticPr fontId="2"/>
  </si>
  <si>
    <t>○○　E太</t>
    <phoneticPr fontId="2"/>
  </si>
  <si>
    <t>○○　E子</t>
    <rPh sb="4" eb="5">
      <t>コ</t>
    </rPh>
    <phoneticPr fontId="2"/>
  </si>
  <si>
    <t>介護福祉士</t>
    <rPh sb="0" eb="2">
      <t>カイゴ</t>
    </rPh>
    <rPh sb="2" eb="5">
      <t>フクシシ</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</si>
  <si>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</si>
  <si>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</si>
  <si>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</si>
  <si>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</si>
  <si>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</si>
  <si>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d</t>
  </si>
  <si>
    <t>C</t>
  </si>
  <si>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</si>
  <si>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</si>
  <si>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</si>
  <si>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</si>
  <si>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</si>
  <si>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i</t>
  </si>
  <si>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</si>
  <si>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</si>
  <si>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</si>
  <si>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</si>
  <si>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</si>
  <si>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</si>
  <si>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</si>
  <si>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</si>
  <si>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</si>
  <si>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</si>
  <si>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</si>
  <si>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</si>
  <si>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rPh sb="1" eb="3">
      <t>ヤキン</t>
    </rPh>
    <rPh sb="10" eb="11">
      <t>ヨク</t>
    </rPh>
    <rPh sb="15" eb="17">
      <t>キンム</t>
    </rPh>
    <phoneticPr fontId="2"/>
  </si>
  <si>
    <t>（夜勤）16:00～翌9:00勤務</t>
    <phoneticPr fontId="2"/>
  </si>
  <si>
    <t>1日に2回勤務する場合</t>
    <rPh sb="1" eb="2">
      <t>ニチ</t>
    </rPh>
    <rPh sb="4" eb="5">
      <t>カイ</t>
    </rPh>
    <rPh sb="5" eb="7">
      <t>キンム</t>
    </rPh>
    <rPh sb="9" eb="11">
      <t>バアイ</t>
    </rPh>
    <phoneticPr fontId="2"/>
  </si>
  <si>
    <t>1日に2回勤務する場合</t>
    <phoneticPr fontId="2"/>
  </si>
  <si>
    <t>１．サービス種別</t>
    <rPh sb="6" eb="8">
      <t>シュベツ</t>
    </rPh>
    <phoneticPr fontId="2"/>
  </si>
  <si>
    <t>サービス種別</t>
    <rPh sb="4" eb="6">
      <t>シュベツ</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</si>
  <si>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</si>
  <si>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</si>
  <si>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</si>
  <si>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</si>
  <si>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</si>
  <si>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</si>
  <si>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</si>
  <si>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ー</t>
    <phoneticPr fontId="2"/>
  </si>
  <si>
    <t>２．職種名・資格名称</t>
    <rPh sb="2" eb="4">
      <t>ショクシュ</t>
    </rPh>
    <rPh sb="4" eb="5">
      <t>メイ</t>
    </rPh>
    <rPh sb="6" eb="8">
      <t>シカク</t>
    </rPh>
    <rPh sb="8" eb="10">
      <t>メイショウ</t>
    </rPh>
    <phoneticPr fontId="2"/>
  </si>
  <si>
    <t>資格</t>
    <rPh sb="0" eb="2">
      <t>シカク</t>
    </rPh>
    <phoneticPr fontId="2"/>
  </si>
  <si>
    <t>理学療法士</t>
    <rPh sb="0" eb="2">
      <t>リガク</t>
    </rPh>
    <rPh sb="2" eb="5">
      <t>リョウホウシ</t>
    </rPh>
    <phoneticPr fontId="2"/>
  </si>
  <si>
    <t>介護支援専門員</t>
    <rPh sb="0" eb="2">
      <t>カイゴ</t>
    </rPh>
    <rPh sb="2" eb="4">
      <t>シエン</t>
    </rPh>
    <rPh sb="4" eb="7">
      <t>センモンイン</t>
    </rPh>
    <phoneticPr fontId="2"/>
  </si>
  <si>
    <t>准看護師</t>
    <rPh sb="0" eb="4">
      <t>ジュンカンゴシ</t>
    </rPh>
    <phoneticPr fontId="2"/>
  </si>
  <si>
    <t>作業療法士</t>
    <rPh sb="0" eb="2">
      <t>サギョウ</t>
    </rPh>
    <rPh sb="2" eb="5">
      <t>リョウホウシ</t>
    </rPh>
    <phoneticPr fontId="2"/>
  </si>
  <si>
    <t>言語聴覚士</t>
    <rPh sb="0" eb="2">
      <t>ゲンゴ</t>
    </rPh>
    <rPh sb="2" eb="5">
      <t>チョウカクシ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</si>
  <si>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</si>
  <si>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</si>
  <si>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</si>
  <si>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</si>
  <si>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【自治体の皆様へ】</t>
    <rPh sb="1" eb="4">
      <t>ジチタイ</t>
    </rPh>
    <rPh sb="5" eb="7">
      <t>ミナサマ</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</si>
  <si>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</si>
  <si>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21行目・・・「職種」</t>
    <rPh sb="3" eb="5">
      <t>ギョウメ</t>
    </rPh>
    <rPh sb="9" eb="11">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</si>
  <si>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</si>
  <si>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</si>
  <si>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</si>
  <si>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</si>
  <si>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</si>
  <si>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</si>
  <si>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</si>
  <si>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</si>
  <si>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</si>
  <si>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</si>
  <si>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</si>
  <si>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</si>
  <si>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</si>
  <si>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</si>
  <si>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（別紙５）</t>
    <phoneticPr fontId="5"/>
  </si>
  <si>
    <t>事業所・施設名</t>
    <rPh sb="0" eb="3">
      <t>ジギョウショ</t>
    </rPh>
    <rPh sb="4" eb="6">
      <t>シセツ</t>
    </rPh>
    <rPh sb="6" eb="7">
      <t>メイ</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</si>
  <si>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</si>
  <si>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</si>
  <si>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</si>
  <si>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</si>
  <si>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</si>
  <si>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</si>
  <si>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（例）10</t>
    <rPh sb="1" eb="2">
      <t>レイ</t>
    </rPh>
    <phoneticPr fontId="5"/>
  </si>
  <si>
    <t>％</t>
  </si>
  <si>
    <t>　（例）毎日　午後２時から午後４時まで</t>
    <rPh sb="2" eb="3">
      <t>レイ</t>
    </rPh>
    <rPh sb="4" eb="6">
      <t>マイニチ</t>
    </rPh>
    <rPh sb="7" eb="9">
      <t>ゴゴ</t>
    </rPh>
    <rPh sb="10" eb="11">
      <t>ジ</t>
    </rPh>
    <rPh sb="13" eb="15">
      <t>ゴゴ</t>
    </rPh>
    <rPh sb="16" eb="17">
      <t>ジ</t>
    </rPh>
    <phoneticPr fontId="5"/>
  </si>
  <si>
    <t>特定施設入居者生活介護</t>
    <rPh sb="0" eb="2">
      <t>トクテイ</t>
    </rPh>
    <rPh sb="2" eb="4">
      <t>シセツ</t>
    </rPh>
    <rPh sb="4" eb="7">
      <t>ニュウキョシャ</t>
    </rPh>
    <rPh sb="7" eb="9">
      <t>セイカツ</t>
    </rPh>
    <rPh sb="9" eb="11">
      <t>カイゴ</t>
    </rPh>
    <phoneticPr fontId="5"/>
  </si>
  <si>
    <t>介護老人福祉施設</t>
    <rPh sb="0" eb="2">
      <t>カイゴ</t>
    </rPh>
    <rPh sb="2" eb="4">
      <t>ロウジン</t>
    </rPh>
    <rPh sb="4" eb="6">
      <t>フクシ</t>
    </rPh>
    <rPh sb="6" eb="8">
      <t>シセツ</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</si>
  <si>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</si>
  <si>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</si>
  <si>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</si>
  <si>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</si>
  <si>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</si>
  <si>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日</t>
    <rPh sb="0" eb="1">
      <t>ニチ</t>
    </rPh>
    <phoneticPr fontId="5"/>
  </si>
  <si>
    <t>（別紙12-２）</t>
    <phoneticPr fontId="5"/>
  </si>
  <si>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</si>
  <si>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</si>
  <si>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事 業 所 名</t>
    <phoneticPr fontId="5"/>
  </si>
  <si>
    <t>異動等区分</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</si>
  <si>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</si>
  <si>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</si>
  <si>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</si>
  <si>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</si>
  <si>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</si>
  <si>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</si>
  <si>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</si>
  <si>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</si>
  <si>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</si>
  <si>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</si>
  <si>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</si>
  <si>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</si>
  <si>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届 出 項 目</t>
    <phoneticPr fontId="5"/>
  </si>
  <si>
    <t>１　認知症専門ケア加算（Ⅰ）　　　</t>
    <phoneticPr fontId="5"/>
  </si>
  <si>
    <t>２　認知症専門ケア加算（Ⅱ）</t>
  </si>
  <si>
    <t>有</t>
    <rPh sb="0" eb="1">
      <t>ア</t>
    </rPh>
    <phoneticPr fontId="5"/>
  </si>
  <si>
    <t>・</t>
    <phoneticPr fontId="5"/>
  </si>
  <si>
    <t>無</t>
    <rPh sb="0" eb="1">
      <t>ナ</t>
    </rPh>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</si>
  <si>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</si>
  <si>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</si>
  <si>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</si>
  <si>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</si>
  <si>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</si>
  <si>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</si>
  <si>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</si>
  <si>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</si>
  <si>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</si>
  <si>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</si>
  <si>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</si>
  <si>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</si>
  <si>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</si>
  <si>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</si>
  <si>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</si>
  <si>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</si>
  <si>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</si>
  <si>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</si>
  <si>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</si>
  <si>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</si>
  <si>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</si>
  <si>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</si>
  <si>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</si>
  <si>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</si>
  <si>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</si>
  <si>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</si>
  <si>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</si>
  <si>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</si>
  <si>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</si>
  <si>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</si>
  <si>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</si>
  <si>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</si>
  <si>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</si>
  <si>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</si>
  <si>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</si>
  <si>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</si>
  <si>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</si>
  <si>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</si>
  <si>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</si>
  <si>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</si>
  <si>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</si>
  <si>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</si>
  <si>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</si>
  <si>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</si>
  <si>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</si>
  <si>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</si>
  <si>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</si>
  <si>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</si>
  <si>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</si>
  <si>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</si>
  <si>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</si>
  <si>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</si>
  <si>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</si>
  <si>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</si>
  <si>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</si>
  <si>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</si>
  <si>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</si>
  <si>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（別紙14－6）</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</si>
  <si>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</si>
  <si>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</si>
  <si>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</si>
  <si>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</si>
  <si>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</si>
  <si>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</si>
  <si>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</si>
  <si>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</si>
  <si>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</si>
  <si>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</si>
  <si>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</si>
  <si>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</si>
  <si>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</si>
  <si>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</si>
  <si>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</si>
  <si>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</si>
  <si>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</si>
  <si>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</si>
  <si>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</si>
  <si>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</si>
  <si>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</si>
  <si>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</si>
  <si>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</si>
  <si>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</si>
  <si>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</si>
  <si>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</si>
  <si>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</si>
  <si>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</si>
  <si>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</si>
  <si>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</si>
  <si>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</si>
  <si>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</si>
  <si>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</si>
  <si>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</si>
  <si>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</si>
  <si>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</si>
  <si>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</si>
  <si>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</si>
  <si>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</si>
  <si>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</si>
  <si>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</si>
  <si>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
（常勤換算）</t>
    <phoneticPr fontId="5"/>
  </si>
  <si>
    <t>備考</t>
    <rPh sb="0" eb="2">
      <t>ビコウ</t>
    </rPh>
    <phoneticPr fontId="5"/>
  </si>
  <si>
    <t>要件を満たすことが分かる根拠書類を準備し、指定権者からの求めがあった場合には、速やかに提出すること。</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</si>
  <si>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</si>
  <si>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</si>
  <si>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</si>
  <si>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</si>
  <si>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</si>
  <si>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</si>
  <si>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</si>
  <si>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</si>
  <si>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</si>
  <si>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</si>
  <si>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</si>
  <si>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</si>
  <si>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</si>
  <si>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</si>
  <si>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</si>
  <si>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</si>
  <si>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</si>
  <si>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</si>
  <si>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</si>
  <si>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</si>
  <si>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</si>
  <si>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</si>
  <si>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</si>
  <si>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</si>
  <si>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</si>
  <si>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</si>
  <si>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</si>
  <si>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</si>
  <si>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</si>
  <si>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</si>
  <si>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</si>
  <si>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（導入機器）</t>
    <rPh sb="1" eb="3">
      <t>ドウニュウ</t>
    </rPh>
    <rPh sb="3" eb="5">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</si>
  <si>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</si>
  <si>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</si>
  <si>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</si>
  <si>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</si>
  <si>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</si>
  <si>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</si>
  <si>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</si>
  <si>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</si>
  <si>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</si>
  <si>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</si>
  <si>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</si>
  <si>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</si>
  <si>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</si>
  <si>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</si>
  <si>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</si>
  <si>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</si>
  <si>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</si>
  <si>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</si>
  <si>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</si>
  <si>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</si>
  <si>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</si>
  <si>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</si>
  <si>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</si>
  <si>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</si>
  <si>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</si>
  <si>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（別紙32）</t>
    <phoneticPr fontId="5"/>
  </si>
  <si>
    <t>入居継続支援加算に係る届出書</t>
    <rPh sb="0" eb="2">
      <t>ニュウキョ</t>
    </rPh>
    <rPh sb="2" eb="4">
      <t>ケイゾク</t>
    </rPh>
    <rPh sb="4" eb="6">
      <t>シエン</t>
    </rPh>
    <rPh sb="6" eb="8">
      <t>カサン</t>
    </rPh>
    <rPh sb="9" eb="10">
      <t>カカ</t>
    </rPh>
    <rPh sb="11" eb="13">
      <t>トドケデ</t>
    </rPh>
    <rPh sb="13" eb="14">
      <t>ショ</t>
    </rPh>
    <phoneticPr fontId="5"/>
  </si>
  <si>
    <t>3　施 設 種 別</t>
    <rPh sb="2" eb="3">
      <t>シ</t>
    </rPh>
    <rPh sb="4" eb="5">
      <t>セツ</t>
    </rPh>
    <rPh sb="6" eb="7">
      <t>タネ</t>
    </rPh>
    <rPh sb="8" eb="9">
      <t>ベツ</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</si>
  <si>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</si>
  <si>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</si>
  <si>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</si>
  <si>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</si>
  <si>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</si>
  <si>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</si>
  <si>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</si>
  <si>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</si>
  <si>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　入居者（要介護）総数</t>
    <rPh sb="1" eb="3">
      <t>ニュウキョ</t>
    </rPh>
    <rPh sb="3" eb="4">
      <t>シャ</t>
    </rPh>
    <rPh sb="5" eb="8">
      <t>ヨウカイゴ</t>
    </rPh>
    <rPh sb="9" eb="11">
      <t>ソウスウ</t>
    </rPh>
    <phoneticPr fontId="5"/>
  </si>
  <si>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5"/>
  </si>
  <si>
    <t>→</t>
    <phoneticPr fontId="5"/>
  </si>
  <si>
    <t>　又は</t>
    <rPh sb="1" eb="2">
      <t>マタ</t>
    </rPh>
    <phoneticPr fontId="5"/>
  </si>
  <si>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5"/>
  </si>
  <si>
    <t>①に占める③の割合が
15％以上</t>
    <rPh sb="2" eb="3">
      <t>シ</t>
    </rPh>
    <rPh sb="7" eb="8">
      <t>ワリ</t>
    </rPh>
    <rPh sb="8" eb="9">
      <t>ゴウ</t>
    </rPh>
    <rPh sb="14" eb="16">
      <t>イジョウ</t>
    </rPh>
    <phoneticPr fontId="5"/>
  </si>
  <si>
    <t>看護職員の状況</t>
    <rPh sb="0" eb="2">
      <t>カンゴ</t>
    </rPh>
    <rPh sb="2" eb="4">
      <t>ショクイン</t>
    </rPh>
    <rPh sb="5" eb="7">
      <t>ジョウキョウ</t>
    </rPh>
    <phoneticPr fontId="5"/>
  </si>
  <si>
    <t>④</t>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</si>
  <si>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</si>
  <si>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※④は、③が「有」に該当する場合のみ届け出ること。</t>
    <rPh sb="7" eb="8">
      <t>ア</t>
    </rPh>
    <rPh sb="10" eb="12">
      <t>ガイトウ</t>
    </rPh>
    <rPh sb="14" eb="16">
      <t>バアイ</t>
    </rPh>
    <rPh sb="18" eb="19">
      <t>トド</t>
    </rPh>
    <rPh sb="20" eb="21">
      <t>デ</t>
    </rPh>
    <phoneticPr fontId="5"/>
  </si>
  <si>
    <t>介護福祉士の割合</t>
    <rPh sb="0" eb="2">
      <t>カイゴ</t>
    </rPh>
    <rPh sb="2" eb="5">
      <t>フクシシ</t>
    </rPh>
    <rPh sb="6" eb="8">
      <t>ワリアイ</t>
    </rPh>
    <phoneticPr fontId="5"/>
  </si>
  <si>
    <t>⑤</t>
    <phoneticPr fontId="5"/>
  </si>
  <si>
    <t>　介護福祉士数</t>
    <phoneticPr fontId="5"/>
  </si>
  <si>
    <t>　常勤換算</t>
    <rPh sb="1" eb="3">
      <t>ジョウキン</t>
    </rPh>
    <rPh sb="3" eb="5">
      <t>カンサン</t>
    </rPh>
    <phoneticPr fontId="5"/>
  </si>
  <si>
    <t>介護福祉士数：
入所者数が
１：６以上</t>
    <rPh sb="0" eb="2">
      <t>カイゴ</t>
    </rPh>
    <rPh sb="2" eb="5">
      <t>フクシシ</t>
    </rPh>
    <rPh sb="5" eb="6">
      <t>スウ</t>
    </rPh>
    <rPh sb="8" eb="11">
      <t>ニュウショシャ</t>
    </rPh>
    <rPh sb="11" eb="12">
      <t>スウ</t>
    </rPh>
    <rPh sb="17" eb="19">
      <t>イジョウ</t>
    </rPh>
    <phoneticPr fontId="5"/>
  </si>
  <si>
    <t>事業所の状況</t>
    <rPh sb="0" eb="3">
      <t>ジギョウショ</t>
    </rPh>
    <rPh sb="4" eb="6">
      <t>ジョウキョウ</t>
    </rPh>
    <phoneticPr fontId="5"/>
  </si>
  <si>
    <t>⑥</t>
    <phoneticPr fontId="5"/>
  </si>
  <si>
    <t>　人員基準欠如に該当していない。</t>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</si>
  <si>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</si>
  <si>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</si>
  <si>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①に占める③の割合が
５％以上</t>
    <rPh sb="2" eb="3">
      <t>シ</t>
    </rPh>
    <rPh sb="7" eb="8">
      <t>ワリ</t>
    </rPh>
    <rPh sb="8" eb="9">
      <t>ゴウ</t>
    </rPh>
    <rPh sb="13" eb="15">
      <t>イジョウ</t>
    </rPh>
    <phoneticPr fontId="5"/>
  </si>
  <si>
    <t>※④は、③が「有」の場合に届け出ること。</t>
    <rPh sb="7" eb="8">
      <t>ア</t>
    </rPh>
    <rPh sb="10" eb="12">
      <t>バアイ</t>
    </rPh>
    <rPh sb="13" eb="14">
      <t>トド</t>
    </rPh>
    <rPh sb="15" eb="16">
      <t>デ</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</si>
  <si>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</si>
  <si>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（別紙32－２）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</si>
  <si>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</si>
  <si>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</si>
  <si>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入居者（要介護）総数</t>
    <rPh sb="0" eb="2">
      <t>ニュウキョ</t>
    </rPh>
    <rPh sb="2" eb="3">
      <t>シャ</t>
    </rPh>
    <rPh sb="4" eb="7">
      <t>ヨウカイゴ</t>
    </rPh>
    <rPh sb="8" eb="10">
      <t>ソウスウ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</si>
  <si>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</si>
  <si>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①に占める②の割合が
１５％以上</t>
    <rPh sb="2" eb="3">
      <t>シ</t>
    </rPh>
    <rPh sb="7" eb="8">
      <t>ワリ</t>
    </rPh>
    <rPh sb="8" eb="9">
      <t>ゴウ</t>
    </rPh>
    <rPh sb="14" eb="16">
      <t>イジョウ</t>
    </rPh>
    <phoneticPr fontId="5"/>
  </si>
  <si>
    <t>①に占める③の割合が
１５％以上</t>
    <rPh sb="2" eb="3">
      <t>シ</t>
    </rPh>
    <rPh sb="7" eb="8">
      <t>ワリ</t>
    </rPh>
    <rPh sb="8" eb="9">
      <t>ゴウ</t>
    </rPh>
    <rPh sb="14" eb="16">
      <t>イジョウ</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</si>
  <si>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</si>
  <si>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</si>
  <si>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</si>
  <si>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</si>
  <si>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以下の①から④の取組をすべて実施していること。</t>
    <rPh sb="0" eb="2">
      <t>イカ</t>
    </rPh>
    <rPh sb="8" eb="10">
      <t>トリクミ</t>
    </rPh>
    <rPh sb="14" eb="16">
      <t>ジッシ</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</si>
  <si>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</si>
  <si>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</si>
  <si>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</si>
  <si>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</si>
  <si>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</si>
  <si>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</si>
  <si>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</si>
  <si>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　ⅰ  利用者の安全並びに介護サービスの質の確保及び職員の負担軽減に資する
　　 方策を検討するための委員会の設置</t>
    <rPh sb="34" eb="35">
      <t>シ</t>
    </rPh>
    <phoneticPr fontId="5"/>
  </si>
  <si>
    <t>　ⅱ 職員に対する十分な休憩時間の確保等の勤務・雇用条件への配慮</t>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</si>
  <si>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</si>
  <si>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</si>
  <si>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</si>
  <si>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④ ケアのアセスメント評価や人員体制の見直しをPDCAサイクルによって継続して実施</t>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</si>
  <si>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</si>
  <si>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</si>
  <si>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（別紙33）</t>
    <phoneticPr fontId="5"/>
  </si>
  <si>
    <t>１　特定施設入居者生活介護</t>
    <phoneticPr fontId="5"/>
  </si>
  <si>
    <t>２　地域密着型特定施設入居者生活介護</t>
    <phoneticPr fontId="5"/>
  </si>
  <si>
    <t>４．届 出 項 目</t>
    <rPh sb="2" eb="3">
      <t>トドケ</t>
    </rPh>
    <rPh sb="4" eb="5">
      <t>デ</t>
    </rPh>
    <rPh sb="6" eb="7">
      <t>コウ</t>
    </rPh>
    <rPh sb="8" eb="9">
      <t>メ</t>
    </rPh>
    <phoneticPr fontId="5"/>
  </si>
  <si>
    <t>１　夜間看護体制加算（Ⅰ）</t>
    <rPh sb="2" eb="4">
      <t>ヤカン</t>
    </rPh>
    <rPh sb="4" eb="6">
      <t>カンゴ</t>
    </rPh>
    <rPh sb="6" eb="10">
      <t>タイセイカサン</t>
    </rPh>
    <phoneticPr fontId="5"/>
  </si>
  <si>
    <t>２　夜間看護体制加算（Ⅱ）</t>
    <rPh sb="2" eb="4">
      <t>ヤカン</t>
    </rPh>
    <rPh sb="4" eb="6">
      <t>カンゴ</t>
    </rPh>
    <rPh sb="6" eb="10">
      <t>タイセイカサン</t>
    </rPh>
    <phoneticPr fontId="5"/>
  </si>
  <si>
    <t xml:space="preserve"> ５．夜間看護体制加算（Ⅰ）に係る届出内容</t>
    <rPh sb="3" eb="5">
      <t>ヤカン</t>
    </rPh>
    <rPh sb="7" eb="9">
      <t>タイセイ</t>
    </rPh>
    <rPh sb="15" eb="16">
      <t>カカ</t>
    </rPh>
    <rPh sb="17" eb="19">
      <t>トドケデ</t>
    </rPh>
    <rPh sb="19" eb="21">
      <t>ナイヨウ</t>
    </rPh>
    <phoneticPr fontId="5"/>
  </si>
  <si>
    <t>　保健師</t>
    <phoneticPr fontId="5"/>
  </si>
  <si>
    <t>　常勤</t>
    <phoneticPr fontId="5"/>
  </si>
  <si>
    <t>人</t>
  </si>
  <si>
    <t>　看護師</t>
    <phoneticPr fontId="5"/>
  </si>
  <si>
    <t>　准看護師</t>
    <rPh sb="1" eb="2">
      <t>ジュン</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</si>
  <si>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</si>
  <si>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</si>
  <si>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5"/>
  </si>
  <si>
    <t xml:space="preserve"> ６．夜間看護体制加算（Ⅱ）に係る届出内容</t>
    <rPh sb="3" eb="5">
      <t>ヤカン</t>
    </rPh>
    <rPh sb="7" eb="9">
      <t>タイセイ</t>
    </rPh>
    <rPh sb="15" eb="16">
      <t>カカ</t>
    </rPh>
    <rPh sb="17" eb="19">
      <t>トドケデ</t>
    </rPh>
    <rPh sb="19" eb="21">
      <t>ナイヨウ</t>
    </rPh>
    <phoneticPr fontId="5"/>
  </si>
  <si>
    <t>　24時間常時連絡できる体制を整備している。</t>
    <phoneticPr fontId="5"/>
  </si>
  <si>
    <t>（別紙34－2）</t>
    <phoneticPr fontId="5"/>
  </si>
  <si>
    <t>看取り介護体制に係る届出書</t>
    <rPh sb="0" eb="2">
      <t>ミト</t>
    </rPh>
    <rPh sb="3" eb="5">
      <t>カイゴ</t>
    </rPh>
    <rPh sb="5" eb="7">
      <t>タイセイ</t>
    </rPh>
    <rPh sb="8" eb="9">
      <t>カカ</t>
    </rPh>
    <rPh sb="10" eb="13">
      <t>トドケデショ</t>
    </rPh>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</si>
  <si>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</si>
  <si>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</si>
  <si>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</si>
  <si>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看 護 師</t>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</si>
  <si>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</si>
  <si>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</si>
  <si>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</si>
  <si>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</si>
  <si>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</si>
  <si>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</si>
  <si>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</si>
  <si>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</si>
  <si>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</si>
  <si>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</si>
  <si>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</si>
  <si>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</si>
  <si>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</si>
  <si>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</si>
  <si>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</si>
  <si>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</si>
  <si>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</si>
  <si>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</si>
  <si>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</si>
  <si>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</si>
  <si>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</si>
  <si>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</si>
  <si>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</si>
  <si>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</si>
  <si>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</si>
  <si>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</si>
  <si>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</si>
  <si>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</si>
  <si>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</si>
  <si>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</si>
  <si>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</si>
  <si>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</si>
  <si>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</si>
  <si>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</si>
  <si>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</si>
  <si>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</si>
  <si>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</si>
  <si>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</si>
  <si>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</si>
  <si>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</si>
  <si>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</si>
  <si>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</si>
  <si>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</si>
  <si>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</si>
  <si>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r>
      <t>３</t>
    </r>
    <r>
      <rPr>
        <sz val="10"/>
        <rFont val="HGSｺﾞｼｯｸM"/>
        <family val="3"/>
        <charset val="128"/>
      </rPr>
      <t>（介護予防）特定施設入居者生活介護　</t>
    </r>
    <rPh sb="2" eb="4">
      <t>カイゴ</t>
    </rPh>
    <rPh sb="4" eb="6">
      <t>ヨボウ</t>
    </rPh>
    <phoneticPr fontId="5"/>
  </si>
  <si>
    <t xml:space="preserve">  資するICTを使用 </t>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</si>
  <si>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</si>
  <si>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①に占める②の割合が
15％以上</t>
    <rPh sb="2" eb="3">
      <t>シ</t>
    </rPh>
    <rPh sb="7" eb="8">
      <t>ワリ</t>
    </rPh>
    <rPh sb="8" eb="9">
      <t>ゴウ</t>
    </rPh>
    <rPh sb="14" eb="16">
      <t>イジョウ</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</si>
  <si>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</si>
  <si>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１．事 業 所 名</t>
    <phoneticPr fontId="5"/>
  </si>
  <si>
    <t>２．異 動 区 分</t>
    <rPh sb="2" eb="3">
      <t>イ</t>
    </rPh>
    <rPh sb="4" eb="5">
      <t>ドウ</t>
    </rPh>
    <rPh sb="6" eb="7">
      <t>ク</t>
    </rPh>
    <rPh sb="8" eb="9">
      <t>ブン</t>
    </rPh>
    <phoneticPr fontId="5"/>
  </si>
  <si>
    <t>３．施 設 種 別</t>
    <rPh sb="2" eb="3">
      <t>シ</t>
    </rPh>
    <rPh sb="4" eb="5">
      <t>セツ</t>
    </rPh>
    <rPh sb="6" eb="7">
      <t>タネ</t>
    </rPh>
    <rPh sb="8" eb="9">
      <t>ベツ</t>
    </rPh>
    <phoneticPr fontId="5"/>
  </si>
  <si>
    <r>
      <t>○介護給付費算定に係る体制等状況一覧表</t>
    </r>
    <r>
      <rPr>
        <b/>
        <sz val="10"/>
        <color theme="1"/>
        <rFont val="游ゴシック"/>
        <family val="3"/>
        <charset val="128"/>
        <scheme val="minor"/>
      </rPr>
      <t>（居宅サービス・施設サービス・居宅介護支援）</t>
    </r>
    <r>
      <rPr>
        <b/>
        <sz val="12"/>
        <color rgb="FFFF0000"/>
        <rFont val="游ゴシック"/>
        <family val="3"/>
        <charset val="128"/>
        <scheme val="minor"/>
      </rPr>
      <t>（別紙１－１）</t>
    </r>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キョタク</t>
    </rPh>
    <rPh sb="27" eb="29">
      <t>シセツ</t>
    </rPh>
    <rPh sb="34" eb="36">
      <t>キョタク</t>
    </rPh>
    <rPh sb="36" eb="38">
      <t>カイゴ</t>
    </rPh>
    <rPh sb="38" eb="40">
      <t>シエン</t>
    </rPh>
    <rPh sb="42" eb="44">
      <t>ベッシ</t>
    </rPh>
    <phoneticPr fontId="2"/>
  </si>
  <si>
    <r>
      <t>○介護給付費算定に係る体制等に関する届出書＜指定事業者用＞</t>
    </r>
    <r>
      <rPr>
        <b/>
        <sz val="12"/>
        <color rgb="FFFF0000"/>
        <rFont val="游ゴシック"/>
        <family val="3"/>
        <charset val="128"/>
        <scheme val="minor"/>
      </rPr>
      <t>（別紙２）</t>
    </r>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シテイ</t>
    </rPh>
    <rPh sb="24" eb="27">
      <t>ジギョウシャ</t>
    </rPh>
    <rPh sb="27" eb="28">
      <t>ヨウ</t>
    </rPh>
    <rPh sb="30" eb="32">
      <t>ベッシ</t>
    </rPh>
    <phoneticPr fontId="2"/>
  </si>
  <si>
    <r>
      <t>○介護給付費算定に係る体制等状況一覧表</t>
    </r>
    <r>
      <rPr>
        <b/>
        <sz val="10"/>
        <color theme="1"/>
        <rFont val="游ゴシック"/>
        <family val="3"/>
        <charset val="128"/>
        <scheme val="minor"/>
      </rPr>
      <t>（介護予防サービス）</t>
    </r>
    <r>
      <rPr>
        <b/>
        <sz val="12"/>
        <color rgb="FFFF0000"/>
        <rFont val="游ゴシック"/>
        <family val="3"/>
        <charset val="128"/>
        <scheme val="minor"/>
      </rPr>
      <t>（別紙１－２）</t>
    </r>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カイゴ</t>
    </rPh>
    <rPh sb="22" eb="24">
      <t>ヨボウ</t>
    </rPh>
    <rPh sb="30" eb="32">
      <t>ベッシ</t>
    </rPh>
    <phoneticPr fontId="2"/>
  </si>
  <si>
    <r>
      <t>・従業者の勤務の体制及び勤務形態一覧表</t>
    </r>
    <r>
      <rPr>
        <sz val="12"/>
        <color rgb="FFFF0000"/>
        <rFont val="游ゴシック"/>
        <family val="3"/>
        <charset val="128"/>
        <scheme val="minor"/>
      </rPr>
      <t>（参考様式１）</t>
    </r>
    <rPh sb="1" eb="4">
      <t>ジュウギョウシャ</t>
    </rPh>
    <rPh sb="5" eb="7">
      <t>キンム</t>
    </rPh>
    <rPh sb="8" eb="10">
      <t>タイセイ</t>
    </rPh>
    <rPh sb="10" eb="11">
      <t>オヨ</t>
    </rPh>
    <rPh sb="12" eb="14">
      <t>キンム</t>
    </rPh>
    <rPh sb="14" eb="16">
      <t>ケイタイ</t>
    </rPh>
    <rPh sb="16" eb="18">
      <t>イチラン</t>
    </rPh>
    <rPh sb="18" eb="19">
      <t>ヒョウ</t>
    </rPh>
    <phoneticPr fontId="2"/>
  </si>
  <si>
    <r>
      <t>・入居継続支援加算に係る届出書</t>
    </r>
    <r>
      <rPr>
        <sz val="12"/>
        <color rgb="FFFF0000"/>
        <rFont val="游ゴシック"/>
        <family val="3"/>
        <charset val="128"/>
        <scheme val="minor"/>
      </rPr>
      <t>（別紙32）</t>
    </r>
    <rPh sb="1" eb="3">
      <t>ニュウキョ</t>
    </rPh>
    <rPh sb="3" eb="5">
      <t>ケイゾク</t>
    </rPh>
    <rPh sb="5" eb="7">
      <t>シエン</t>
    </rPh>
    <rPh sb="7" eb="9">
      <t>カサン</t>
    </rPh>
    <rPh sb="10" eb="11">
      <t>カカ</t>
    </rPh>
    <rPh sb="12" eb="15">
      <t>トドケデショ</t>
    </rPh>
    <rPh sb="16" eb="18">
      <t>ベッシ</t>
    </rPh>
    <phoneticPr fontId="2"/>
  </si>
  <si>
    <r>
      <t>・「テクノロジーの導入による入居継続支援加算に関する届出書」</t>
    </r>
    <r>
      <rPr>
        <sz val="12"/>
        <color rgb="FFFF0000"/>
        <rFont val="游ゴシック"/>
        <family val="3"/>
        <charset val="128"/>
        <scheme val="minor"/>
      </rPr>
      <t>（別紙32-２）</t>
    </r>
    <phoneticPr fontId="2"/>
  </si>
  <si>
    <r>
      <t>・従業者の勤務の体制及び勤務形態一覧表（加算適用開始月のもの）</t>
    </r>
    <r>
      <rPr>
        <sz val="12"/>
        <color rgb="FFFF0000"/>
        <rFont val="游ゴシック"/>
        <family val="3"/>
        <charset val="128"/>
        <scheme val="minor"/>
      </rPr>
      <t>（参考様式１）</t>
    </r>
    <rPh sb="1" eb="4">
      <t>ジュウギョウシャ</t>
    </rPh>
    <rPh sb="5" eb="7">
      <t>キンム</t>
    </rPh>
    <rPh sb="8" eb="10">
      <t>タイセイ</t>
    </rPh>
    <rPh sb="10" eb="11">
      <t>オヨ</t>
    </rPh>
    <rPh sb="12" eb="14">
      <t>キンム</t>
    </rPh>
    <rPh sb="14" eb="16">
      <t>ケイタイ</t>
    </rPh>
    <rPh sb="16" eb="18">
      <t>イチラン</t>
    </rPh>
    <rPh sb="18" eb="19">
      <t>ヒョウ</t>
    </rPh>
    <rPh sb="20" eb="22">
      <t>カサン</t>
    </rPh>
    <rPh sb="22" eb="24">
      <t>テキヨウ</t>
    </rPh>
    <rPh sb="24" eb="26">
      <t>カイシ</t>
    </rPh>
    <rPh sb="26" eb="27">
      <t>ツキ</t>
    </rPh>
    <phoneticPr fontId="2"/>
  </si>
  <si>
    <r>
      <t>・夜間看護体制加算に係る届出書</t>
    </r>
    <r>
      <rPr>
        <sz val="12"/>
        <color rgb="FFFF0000"/>
        <rFont val="游ゴシック"/>
        <family val="3"/>
        <charset val="128"/>
        <scheme val="minor"/>
      </rPr>
      <t>（別紙33）</t>
    </r>
    <rPh sb="1" eb="3">
      <t>ヤカン</t>
    </rPh>
    <rPh sb="3" eb="5">
      <t>カンゴ</t>
    </rPh>
    <rPh sb="5" eb="7">
      <t>タイセイ</t>
    </rPh>
    <rPh sb="7" eb="9">
      <t>カサン</t>
    </rPh>
    <rPh sb="10" eb="11">
      <t>カカ</t>
    </rPh>
    <rPh sb="12" eb="15">
      <t>トドケデショ</t>
    </rPh>
    <rPh sb="16" eb="18">
      <t>ベッシ</t>
    </rPh>
    <phoneticPr fontId="2"/>
  </si>
  <si>
    <r>
      <t>・看取り介護体制に係る届出書</t>
    </r>
    <r>
      <rPr>
        <sz val="12"/>
        <color rgb="FFFF0000"/>
        <rFont val="游ゴシック"/>
        <family val="3"/>
        <charset val="128"/>
        <scheme val="minor"/>
      </rPr>
      <t>（別紙34－２）</t>
    </r>
    <rPh sb="1" eb="3">
      <t>ミト</t>
    </rPh>
    <rPh sb="4" eb="6">
      <t>カイゴ</t>
    </rPh>
    <rPh sb="6" eb="8">
      <t>タイセイ</t>
    </rPh>
    <rPh sb="9" eb="10">
      <t>カカ</t>
    </rPh>
    <rPh sb="11" eb="14">
      <t>トドケデショ</t>
    </rPh>
    <rPh sb="15" eb="17">
      <t>ベッシ</t>
    </rPh>
    <phoneticPr fontId="2"/>
  </si>
  <si>
    <r>
      <t>・認知症専門ケア加算に係る届出書</t>
    </r>
    <r>
      <rPr>
        <sz val="12"/>
        <color rgb="FFFF0000"/>
        <rFont val="游ゴシック"/>
        <family val="3"/>
        <charset val="128"/>
        <scheme val="minor"/>
      </rPr>
      <t>（別紙12－２）</t>
    </r>
    <rPh sb="1" eb="4">
      <t>ニンチショウ</t>
    </rPh>
    <rPh sb="4" eb="6">
      <t>センモン</t>
    </rPh>
    <rPh sb="8" eb="10">
      <t>カサン</t>
    </rPh>
    <rPh sb="11" eb="12">
      <t>カカ</t>
    </rPh>
    <rPh sb="13" eb="16">
      <t>トドケデショ</t>
    </rPh>
    <rPh sb="17" eb="19">
      <t>ベッシ</t>
    </rPh>
    <phoneticPr fontId="2"/>
  </si>
  <si>
    <r>
      <t>・高齢者施設等感染対策向上加算に係る届出書</t>
    </r>
    <r>
      <rPr>
        <sz val="12"/>
        <color rgb="FFFF0000"/>
        <rFont val="游ゴシック"/>
        <family val="3"/>
        <charset val="128"/>
        <scheme val="minor"/>
      </rPr>
      <t>（別紙35）</t>
    </r>
    <rPh sb="1" eb="4">
      <t>コウレイシャ</t>
    </rPh>
    <rPh sb="4" eb="6">
      <t>シセツ</t>
    </rPh>
    <rPh sb="6" eb="7">
      <t>トウ</t>
    </rPh>
    <rPh sb="7" eb="9">
      <t>カンセン</t>
    </rPh>
    <rPh sb="9" eb="11">
      <t>タイサク</t>
    </rPh>
    <rPh sb="11" eb="13">
      <t>コウジョウ</t>
    </rPh>
    <rPh sb="13" eb="15">
      <t>カサン</t>
    </rPh>
    <rPh sb="16" eb="17">
      <t>カカ</t>
    </rPh>
    <rPh sb="18" eb="21">
      <t>トドケデショ</t>
    </rPh>
    <rPh sb="22" eb="24">
      <t>ベッシ</t>
    </rPh>
    <phoneticPr fontId="2"/>
  </si>
  <si>
    <r>
      <t>・生産性向上推進体制加算に係る届出書</t>
    </r>
    <r>
      <rPr>
        <sz val="12"/>
        <color rgb="FFFF0000"/>
        <rFont val="游ゴシック"/>
        <family val="3"/>
        <charset val="128"/>
        <scheme val="minor"/>
      </rPr>
      <t>（別紙28）</t>
    </r>
    <rPh sb="1" eb="4">
      <t>セイサンセイ</t>
    </rPh>
    <rPh sb="4" eb="6">
      <t>コウジョウ</t>
    </rPh>
    <rPh sb="6" eb="8">
      <t>スイシン</t>
    </rPh>
    <rPh sb="8" eb="10">
      <t>タイセイ</t>
    </rPh>
    <rPh sb="10" eb="12">
      <t>カサン</t>
    </rPh>
    <rPh sb="13" eb="14">
      <t>カカ</t>
    </rPh>
    <rPh sb="15" eb="18">
      <t>トドケデショ</t>
    </rPh>
    <rPh sb="19" eb="21">
      <t>ベッシ</t>
    </rPh>
    <phoneticPr fontId="2"/>
  </si>
  <si>
    <r>
      <t>・サービス提供体制強化加算に関する届出書</t>
    </r>
    <r>
      <rPr>
        <sz val="12"/>
        <color rgb="FFFF0000"/>
        <rFont val="游ゴシック"/>
        <family val="3"/>
        <charset val="128"/>
        <scheme val="minor"/>
      </rPr>
      <t>（別紙14－６）</t>
    </r>
    <rPh sb="5" eb="7">
      <t>テイキョウ</t>
    </rPh>
    <rPh sb="7" eb="9">
      <t>タイセイ</t>
    </rPh>
    <rPh sb="9" eb="11">
      <t>キョウカ</t>
    </rPh>
    <rPh sb="11" eb="13">
      <t>カサン</t>
    </rPh>
    <rPh sb="14" eb="15">
      <t>カン</t>
    </rPh>
    <rPh sb="17" eb="20">
      <t>トドケデショ</t>
    </rPh>
    <rPh sb="21" eb="23">
      <t>ベッシ</t>
    </rPh>
    <phoneticPr fontId="2"/>
  </si>
  <si>
    <r>
      <t>・</t>
    </r>
    <r>
      <rPr>
        <sz val="12"/>
        <color rgb="FFFF0000"/>
        <rFont val="游ゴシック"/>
        <family val="3"/>
        <charset val="128"/>
        <scheme val="minor"/>
      </rPr>
      <t>参考計算書Ａ</t>
    </r>
    <phoneticPr fontId="2"/>
  </si>
  <si>
    <r>
      <t>・</t>
    </r>
    <r>
      <rPr>
        <sz val="12"/>
        <color rgb="FFFF0000"/>
        <rFont val="游ゴシック"/>
        <family val="3"/>
        <charset val="128"/>
        <scheme val="minor"/>
      </rPr>
      <t>参考計算書Ｂ</t>
    </r>
    <phoneticPr fontId="2"/>
  </si>
  <si>
    <r>
      <t>・</t>
    </r>
    <r>
      <rPr>
        <sz val="12"/>
        <color rgb="FFFF0000"/>
        <rFont val="游ゴシック"/>
        <family val="3"/>
        <charset val="128"/>
        <scheme val="minor"/>
      </rPr>
      <t>参考計算書Ｃ</t>
    </r>
    <phoneticPr fontId="2"/>
  </si>
  <si>
    <t>短期利用に係る届出書</t>
    <rPh sb="0" eb="2">
      <t>タンキ</t>
    </rPh>
    <rPh sb="2" eb="4">
      <t>リヨウ</t>
    </rPh>
    <rPh sb="5" eb="6">
      <t>カカ</t>
    </rPh>
    <rPh sb="7" eb="10">
      <t>トドケデショ</t>
    </rPh>
    <phoneticPr fontId="5"/>
  </si>
  <si>
    <t>（特定施設入居者生活介護）</t>
    <rPh sb="1" eb="3">
      <t>トクテイ</t>
    </rPh>
    <rPh sb="3" eb="5">
      <t>シセツ</t>
    </rPh>
    <rPh sb="5" eb="8">
      <t>ニュウキョシャ</t>
    </rPh>
    <rPh sb="8" eb="10">
      <t>セイカツ</t>
    </rPh>
    <rPh sb="10" eb="12">
      <t>カイゴ</t>
    </rPh>
    <phoneticPr fontId="5"/>
  </si>
  <si>
    <t>事業所名</t>
    <rPh sb="0" eb="3">
      <t>ジギョウショ</t>
    </rPh>
    <rPh sb="3" eb="4">
      <t>メイ</t>
    </rPh>
    <phoneticPr fontId="5"/>
  </si>
  <si>
    <t>　届出内容</t>
    <rPh sb="1" eb="2">
      <t>トドケ</t>
    </rPh>
    <rPh sb="2" eb="3">
      <t>デ</t>
    </rPh>
    <rPh sb="3" eb="5">
      <t>ナイヨウ</t>
    </rPh>
    <phoneticPr fontId="5"/>
  </si>
  <si>
    <t>入居定員</t>
    <rPh sb="0" eb="2">
      <t>ニュウキョ</t>
    </rPh>
    <rPh sb="2" eb="4">
      <t>テイイン</t>
    </rPh>
    <phoneticPr fontId="5"/>
  </si>
  <si>
    <t>短期利用者の上限人数</t>
    <rPh sb="0" eb="2">
      <t>タンキ</t>
    </rPh>
    <rPh sb="2" eb="5">
      <t>リヨウシャ</t>
    </rPh>
    <rPh sb="6" eb="8">
      <t>ジョウゲン</t>
    </rPh>
    <rPh sb="8" eb="10">
      <t>ニンズウ</t>
    </rPh>
    <phoneticPr fontId="5"/>
  </si>
  <si>
    <t>事業者が、指定居宅サービス、指定地域密着型サービス、指定居宅介護支援等の事業又は介護保険施設等の運営について３年以上の経験を有している。</t>
    <rPh sb="0" eb="3">
      <t>ジギョウシャ</t>
    </rPh>
    <rPh sb="5" eb="7">
      <t>シテイ</t>
    </rPh>
    <rPh sb="7" eb="9">
      <t>キョタク</t>
    </rPh>
    <rPh sb="14" eb="16">
      <t>シテイ</t>
    </rPh>
    <rPh sb="16" eb="18">
      <t>チイキ</t>
    </rPh>
    <rPh sb="18" eb="20">
      <t>ミッチャク</t>
    </rPh>
    <rPh sb="20" eb="21">
      <t>ガタ</t>
    </rPh>
    <rPh sb="26" eb="28">
      <t>シテイ</t>
    </rPh>
    <rPh sb="28" eb="30">
      <t>キョタク</t>
    </rPh>
    <rPh sb="30" eb="32">
      <t>カイゴ</t>
    </rPh>
    <rPh sb="32" eb="34">
      <t>シエン</t>
    </rPh>
    <rPh sb="34" eb="35">
      <t>トウ</t>
    </rPh>
    <rPh sb="36" eb="38">
      <t>ジギョウ</t>
    </rPh>
    <rPh sb="38" eb="39">
      <t>マタ</t>
    </rPh>
    <rPh sb="40" eb="42">
      <t>カイゴ</t>
    </rPh>
    <rPh sb="42" eb="44">
      <t>ホケン</t>
    </rPh>
    <rPh sb="44" eb="46">
      <t>シセツ</t>
    </rPh>
    <rPh sb="46" eb="47">
      <t>トウ</t>
    </rPh>
    <rPh sb="48" eb="50">
      <t>ウンエイ</t>
    </rPh>
    <rPh sb="55" eb="56">
      <t>ネン</t>
    </rPh>
    <rPh sb="56" eb="58">
      <t>イジョウ</t>
    </rPh>
    <rPh sb="59" eb="61">
      <t>ケイケン</t>
    </rPh>
    <rPh sb="62" eb="63">
      <t>ユウ</t>
    </rPh>
    <phoneticPr fontId="5"/>
  </si>
  <si>
    <t>はい・いいえ</t>
    <phoneticPr fontId="5"/>
  </si>
  <si>
    <t>入居定員の範囲内で、空いている居室等（定員が一人であるものに限る。）を利用するものであること。ただし、短期利用の入居者数は、１又は特定施設の入居定員の１０％以下である。</t>
    <rPh sb="0" eb="2">
      <t>ニュウキョ</t>
    </rPh>
    <rPh sb="2" eb="4">
      <t>テイイン</t>
    </rPh>
    <rPh sb="5" eb="8">
      <t>ハンイナイ</t>
    </rPh>
    <rPh sb="10" eb="11">
      <t>ア</t>
    </rPh>
    <rPh sb="15" eb="17">
      <t>キョシツ</t>
    </rPh>
    <rPh sb="17" eb="18">
      <t>トウ</t>
    </rPh>
    <rPh sb="19" eb="21">
      <t>テイイン</t>
    </rPh>
    <rPh sb="22" eb="24">
      <t>ヒトリ</t>
    </rPh>
    <rPh sb="30" eb="31">
      <t>カギ</t>
    </rPh>
    <rPh sb="35" eb="37">
      <t>リヨウ</t>
    </rPh>
    <rPh sb="51" eb="53">
      <t>タンキ</t>
    </rPh>
    <rPh sb="53" eb="55">
      <t>リヨウ</t>
    </rPh>
    <rPh sb="56" eb="59">
      <t>ニュウキョシャ</t>
    </rPh>
    <rPh sb="59" eb="60">
      <t>スウ</t>
    </rPh>
    <rPh sb="63" eb="64">
      <t>マタ</t>
    </rPh>
    <rPh sb="65" eb="67">
      <t>トクテイ</t>
    </rPh>
    <rPh sb="67" eb="69">
      <t>シセツ</t>
    </rPh>
    <rPh sb="70" eb="72">
      <t>ニュウキョ</t>
    </rPh>
    <rPh sb="72" eb="74">
      <t>テイイン</t>
    </rPh>
    <rPh sb="78" eb="80">
      <t>イカ</t>
    </rPh>
    <phoneticPr fontId="5"/>
  </si>
  <si>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5"/>
  </si>
  <si>
    <t>家賃、敷金、介護等その他の日常生活上必要な便宜の供与の対価として
受領する費用を除くほか、権利金その他の金品を受領していない。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3" eb="35">
      <t>ジュリョウ</t>
    </rPh>
    <rPh sb="37" eb="39">
      <t>ヒヨウ</t>
    </rPh>
    <rPh sb="40" eb="41">
      <t>ノゾ</t>
    </rPh>
    <rPh sb="45" eb="48">
      <t>ケンリキン</t>
    </rPh>
    <rPh sb="50" eb="51">
      <t>タ</t>
    </rPh>
    <rPh sb="52" eb="54">
      <t>キンピン</t>
    </rPh>
    <rPh sb="55" eb="57">
      <t>ジュリョウ</t>
    </rPh>
    <phoneticPr fontId="5"/>
  </si>
  <si>
    <t>介護保険法等に基づく勧告、命令、指示を受けたことがある場合にあっては
当該勧告等を受けた日から起算して５年以上の期間が経過している。</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5" eb="37">
      <t>トウガイ</t>
    </rPh>
    <rPh sb="37" eb="39">
      <t>カンコク</t>
    </rPh>
    <rPh sb="39" eb="40">
      <t>トウ</t>
    </rPh>
    <rPh sb="41" eb="42">
      <t>ウ</t>
    </rPh>
    <rPh sb="44" eb="45">
      <t>ヒ</t>
    </rPh>
    <rPh sb="47" eb="49">
      <t>キサン</t>
    </rPh>
    <rPh sb="52" eb="53">
      <t>ネン</t>
    </rPh>
    <rPh sb="53" eb="55">
      <t>イジョウ</t>
    </rPh>
    <rPh sb="56" eb="58">
      <t>キカン</t>
    </rPh>
    <rPh sb="59" eb="61">
      <t>ケイカ</t>
    </rPh>
    <phoneticPr fontId="5"/>
  </si>
  <si>
    <t>※短期利用に係る入居契約書を添付すること。</t>
    <rPh sb="1" eb="3">
      <t>タンキ</t>
    </rPh>
    <rPh sb="3" eb="5">
      <t>リヨウ</t>
    </rPh>
    <rPh sb="6" eb="7">
      <t>カカ</t>
    </rPh>
    <rPh sb="8" eb="10">
      <t>ニュウキョ</t>
    </rPh>
    <rPh sb="10" eb="12">
      <t>ケイヤク</t>
    </rPh>
    <rPh sb="12" eb="13">
      <t>ショ</t>
    </rPh>
    <rPh sb="14" eb="16">
      <t>テンプ</t>
    </rPh>
    <phoneticPr fontId="5"/>
  </si>
  <si>
    <t>　　　</t>
    <phoneticPr fontId="5"/>
  </si>
  <si>
    <t>人</t>
    <rPh sb="0" eb="1">
      <t>ヒト</t>
    </rPh>
    <phoneticPr fontId="2"/>
  </si>
  <si>
    <r>
      <t>■高齢者虐待防止措置実施の有無　（添付書類なし）</t>
    </r>
    <r>
      <rPr>
        <b/>
        <sz val="10"/>
        <color theme="1"/>
        <rFont val="游ゴシック"/>
        <family val="3"/>
        <charset val="128"/>
        <scheme val="minor"/>
      </rPr>
      <t>※届出がない場合は「減算型」とみなされます。</t>
    </r>
    <rPh sb="1" eb="4">
      <t>コウレイシャ</t>
    </rPh>
    <rPh sb="4" eb="6">
      <t>ギャクタイ</t>
    </rPh>
    <rPh sb="6" eb="8">
      <t>ボウシ</t>
    </rPh>
    <rPh sb="8" eb="10">
      <t>ソチ</t>
    </rPh>
    <rPh sb="10" eb="12">
      <t>ジッシ</t>
    </rPh>
    <rPh sb="13" eb="15">
      <t>ウム</t>
    </rPh>
    <rPh sb="25" eb="27">
      <t>トドケデ</t>
    </rPh>
    <rPh sb="30" eb="32">
      <t>バアイ</t>
    </rPh>
    <rPh sb="34" eb="36">
      <t>ゲンサン</t>
    </rPh>
    <rPh sb="36" eb="37">
      <t>ガタ</t>
    </rPh>
    <phoneticPr fontId="2"/>
  </si>
  <si>
    <r>
      <t>■業務継続計画策定の有無　（添付書類なし）</t>
    </r>
    <r>
      <rPr>
        <b/>
        <sz val="10"/>
        <color theme="1"/>
        <rFont val="游ゴシック"/>
        <family val="3"/>
        <charset val="128"/>
        <scheme val="minor"/>
      </rPr>
      <t>※届出がない場合は「減算型」とみなされます。</t>
    </r>
    <rPh sb="1" eb="3">
      <t>ギョウム</t>
    </rPh>
    <rPh sb="3" eb="5">
      <t>ケイゾク</t>
    </rPh>
    <rPh sb="5" eb="7">
      <t>ケイカク</t>
    </rPh>
    <rPh sb="7" eb="9">
      <t>サクテイ</t>
    </rPh>
    <rPh sb="10" eb="12">
      <t>ウム</t>
    </rPh>
    <phoneticPr fontId="2"/>
  </si>
  <si>
    <r>
      <t>■生産性向上推進体制加算　</t>
    </r>
    <r>
      <rPr>
        <b/>
        <sz val="10"/>
        <color theme="1"/>
        <rFont val="游ゴシック"/>
        <family val="3"/>
        <charset val="128"/>
        <scheme val="minor"/>
      </rPr>
      <t>※届出がない場合は「なし」とみなされます。</t>
    </r>
    <rPh sb="1" eb="4">
      <t>セイサンセイ</t>
    </rPh>
    <rPh sb="4" eb="6">
      <t>コウジョウ</t>
    </rPh>
    <rPh sb="6" eb="8">
      <t>スイシン</t>
    </rPh>
    <rPh sb="8" eb="10">
      <t>タイセイ</t>
    </rPh>
    <rPh sb="10" eb="12">
      <t>カサン</t>
    </rPh>
    <phoneticPr fontId="2"/>
  </si>
  <si>
    <r>
      <t>■高齢者施設等感染対策向上加算Ⅰ　</t>
    </r>
    <r>
      <rPr>
        <b/>
        <sz val="10"/>
        <color theme="1"/>
        <rFont val="游ゴシック"/>
        <family val="3"/>
        <charset val="128"/>
        <scheme val="minor"/>
      </rPr>
      <t>※届出がない場合は「なし」とみなされます。</t>
    </r>
    <rPh sb="1" eb="4">
      <t>コウレイシャ</t>
    </rPh>
    <rPh sb="4" eb="6">
      <t>シセツ</t>
    </rPh>
    <rPh sb="6" eb="7">
      <t>トウ</t>
    </rPh>
    <rPh sb="7" eb="9">
      <t>カンセン</t>
    </rPh>
    <rPh sb="9" eb="11">
      <t>タイサク</t>
    </rPh>
    <rPh sb="11" eb="13">
      <t>コウジョウ</t>
    </rPh>
    <rPh sb="13" eb="15">
      <t>カサン</t>
    </rPh>
    <phoneticPr fontId="2"/>
  </si>
  <si>
    <r>
      <t>■高齢者施設等感染対策向上加算Ⅱ　</t>
    </r>
    <r>
      <rPr>
        <b/>
        <sz val="10"/>
        <color theme="1"/>
        <rFont val="游ゴシック"/>
        <family val="3"/>
        <charset val="128"/>
        <scheme val="minor"/>
      </rPr>
      <t>※届出がない場合は「なし」とみなされます。</t>
    </r>
    <rPh sb="1" eb="4">
      <t>コウレイシャ</t>
    </rPh>
    <rPh sb="4" eb="6">
      <t>シセツ</t>
    </rPh>
    <rPh sb="6" eb="7">
      <t>トウ</t>
    </rPh>
    <rPh sb="7" eb="9">
      <t>カンセン</t>
    </rPh>
    <rPh sb="9" eb="11">
      <t>タイサク</t>
    </rPh>
    <rPh sb="11" eb="13">
      <t>コウジョウ</t>
    </rPh>
    <rPh sb="13" eb="15">
      <t>カサン</t>
    </rPh>
    <phoneticPr fontId="2"/>
  </si>
  <si>
    <r>
      <t>■夜間看護体制加算　</t>
    </r>
    <r>
      <rPr>
        <b/>
        <sz val="10"/>
        <color theme="1"/>
        <rFont val="游ゴシック"/>
        <family val="3"/>
        <charset val="128"/>
        <scheme val="minor"/>
      </rPr>
      <t>※加算（Ⅰ）を取得する場合には新たな届出が必要です。</t>
    </r>
    <rPh sb="1" eb="3">
      <t>ヤカン</t>
    </rPh>
    <rPh sb="3" eb="5">
      <t>カンゴ</t>
    </rPh>
    <rPh sb="5" eb="7">
      <t>タイセイ</t>
    </rPh>
    <rPh sb="7" eb="9">
      <t>カサン</t>
    </rPh>
    <rPh sb="11" eb="13">
      <t>カサン</t>
    </rPh>
    <rPh sb="17" eb="19">
      <t>シュトク</t>
    </rPh>
    <rPh sb="21" eb="23">
      <t>バアイ</t>
    </rPh>
    <rPh sb="25" eb="26">
      <t>アラ</t>
    </rPh>
    <rPh sb="28" eb="30">
      <t>トドケデ</t>
    </rPh>
    <rPh sb="31" eb="33">
      <t>ヒツヨウ</t>
    </rPh>
    <phoneticPr fontId="2"/>
  </si>
  <si>
    <t>7 加算Ⅰ</t>
    <phoneticPr fontId="5"/>
  </si>
  <si>
    <t>8 加算Ⅱ</t>
    <phoneticPr fontId="5"/>
  </si>
  <si>
    <t>9 加算Ⅲ</t>
    <phoneticPr fontId="5"/>
  </si>
  <si>
    <t>A加算Ⅳ</t>
    <rPh sb="1" eb="3">
      <t>カサン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</si>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</sst>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_ "/>
    <numFmt numFmtId="178" formatCode="0.0_);[Red]\(0.0\)"/>
    <numFmt numFmtId="179" formatCode="0.0_ "/>
    <numFmt numFmtId="180" formatCode="0.0"/>
    <numFmt numFmtId="181" formatCode="0.00_ "/>
    <numFmt numFmtId="182" formatCode="#,##0.00_ "/>
    <numFmt numFmtId="183" formatCode="#,##0.0#"/>
    <numFmt numFmtId="184" formatCode="#,##0.##"/>
    <numFmt numFmtId="185" formatCode="#,##0.0&quot;人&quot;"/>
    <numFmt numFmtId="186" formatCode="#,##0&quot;人&quot;"/>
    <numFmt numFmtId="187" formatCode="0.0%"/>
    <numFmt numFmtId="188" formatCode="[&lt;=999]000;[&lt;=9999]000\-00;000\-0000"/>
  </numFmts>
  <fonts count="6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HG創英角ｺﾞｼｯｸUB"/>
      <family val="3"/>
      <charset val="128"/>
    </font>
    <font>
      <sz val="6"/>
      <name val="ＭＳ Ｐゴシック"/>
      <family val="3"/>
      <charset val="128"/>
    </font>
    <font>
      <sz val="9"/>
      <name val="ＭＳ Ｐゴシック"/>
      <family val="3"/>
      <charset val="128"/>
    </font>
    <font>
      <sz val="14"/>
      <name val="ＭＳ Ｐゴシック"/>
      <family val="3"/>
      <charset val="128"/>
    </font>
    <font>
      <sz val="9"/>
      <name val="ＭＳ Ｐ明朝"/>
      <family val="1"/>
      <charset val="128"/>
    </font>
    <font>
      <b/>
      <u/>
      <sz val="9"/>
      <name val="ＭＳ Ｐ明朝"/>
      <family val="1"/>
      <charset val="128"/>
    </font>
    <font>
      <sz val="9"/>
      <color rgb="FFFF0000"/>
      <name val="ＭＳ Ｐ明朝"/>
      <family val="1"/>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sz val="8"/>
      <name val="ＭＳ Ｐゴシック"/>
      <family val="3"/>
      <charset val="128"/>
    </font>
    <font>
      <b/>
      <sz val="9"/>
      <name val="ＭＳ ゴシック"/>
      <family val="3"/>
      <charset val="128"/>
    </font>
    <font>
      <sz val="9"/>
      <color rgb="FFFF0000"/>
      <name val="ＭＳ ゴシック"/>
      <family val="3"/>
      <charset val="128"/>
    </font>
    <font>
      <sz val="9"/>
      <name val="ＭＳ 明朝"/>
      <family val="1"/>
      <charset val="128"/>
    </font>
    <font>
      <b/>
      <sz val="11"/>
      <color rgb="FFFF0000"/>
      <name val="ＭＳ ゴシック"/>
      <family val="3"/>
      <charset val="128"/>
    </font>
    <font>
      <sz val="8"/>
      <name val="ＭＳ Ｐ明朝"/>
      <family val="1"/>
      <charset val="128"/>
    </font>
    <font>
      <b/>
      <sz val="8"/>
      <name val="ＭＳ Ｐゴシック"/>
      <family val="3"/>
      <charset val="128"/>
    </font>
    <font>
      <sz val="11"/>
      <color indexed="10"/>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0"/>
      <name val="HG創英角ﾎﾟｯﾌﾟ体"/>
      <family val="3"/>
      <charset val="128"/>
    </font>
    <font>
      <b/>
      <sz val="10"/>
      <name val="ＭＳ Ｐゴシック"/>
      <family val="3"/>
      <charset val="128"/>
    </font>
    <font>
      <sz val="12"/>
      <name val="HG創英角ｺﾞｼｯｸUB"/>
      <family val="3"/>
      <charset val="128"/>
    </font>
    <font>
      <sz val="9"/>
      <name val="HG創英角ﾎﾟｯﾌﾟ体"/>
      <family val="3"/>
      <charset val="128"/>
    </font>
    <font>
      <b/>
      <sz val="9"/>
      <color rgb="FFFF0000"/>
      <name val="ＭＳ ゴシック"/>
      <family val="3"/>
      <charset val="128"/>
    </font>
    <font>
      <sz val="8"/>
      <name val="ＭＳ 明朝"/>
      <family val="1"/>
      <charset val="128"/>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6"/>
      <name val="HGSｺﾞｼｯｸM"/>
      <family val="3"/>
      <charset val="128"/>
    </font>
    <font>
      <sz val="14"/>
      <name val="HGSｺﾞｼｯｸM"/>
      <family val="3"/>
      <charset val="128"/>
    </font>
    <font>
      <sz val="12"/>
      <name val="HGSｺﾞｼｯｸM"/>
      <family val="3"/>
      <charset val="128"/>
    </font>
    <font>
      <b/>
      <sz val="16"/>
      <name val="ＭＳ Ｐゴシック"/>
      <family val="3"/>
      <charset val="128"/>
    </font>
    <font>
      <b/>
      <sz val="16"/>
      <color rgb="FFFF0000"/>
      <name val="游ゴシック"/>
      <family val="2"/>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2"/>
      <name val="ＭＳ Ｐ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
      <patternFill patternType="solid">
        <fgColor rgb="FFCCFFFF"/>
        <bgColor indexed="64"/>
      </patternFill>
    </fill>
    <fill>
      <patternFill patternType="solid">
        <fgColor indexed="9"/>
        <bgColor indexed="64"/>
      </patternFill>
    </fill>
    <fill>
      <patternFill patternType="solid">
        <fgColor theme="6" tint="0.59999389629810485"/>
        <bgColor indexed="64"/>
      </patternFill>
    </fill>
    <fill>
      <patternFill patternType="solid">
        <fgColor indexed="4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s>
  <borders count="19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top/>
      <bottom/>
      <diagonal/>
    </border>
    <border>
      <left/>
      <right style="thin">
        <color auto="1"/>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auto="1"/>
      </right>
      <top style="double">
        <color auto="1"/>
      </top>
      <bottom style="double">
        <color auto="1"/>
      </bottom>
      <diagonal/>
    </border>
    <border>
      <left/>
      <right style="double">
        <color indexed="64"/>
      </right>
      <top/>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auto="1"/>
      </top>
      <bottom style="medium">
        <color indexed="64"/>
      </bottom>
      <diagonal/>
    </border>
  </borders>
  <cellStyleXfs count="9">
    <xf numFmtId="0" fontId="0" fillId="0" borderId="0">
      <alignment vertical="center"/>
    </xf>
    <xf numFmtId="0" fontId="3" fillId="0" borderId="0"/>
    <xf numFmtId="0" fontId="15" fillId="0" borderId="0"/>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cellStyleXfs>
  <cellXfs count="1196">
    <xf numFmtId="0" fontId="0" fillId="0" borderId="0" xfId="0">
      <alignment vertical="center"/>
    </xf>
    <xf numFmtId="0" fontId="4" fillId="0" borderId="0" xfId="1" applyFont="1" applyAlignment="1">
      <alignment vertical="center"/>
    </xf>
    <xf numFmtId="0" fontId="6" fillId="0" borderId="0" xfId="1" applyFont="1" applyAlignment="1">
      <alignment vertical="center"/>
    </xf>
    <xf numFmtId="0" fontId="6" fillId="0" borderId="0" xfId="1" applyFont="1" applyAlignment="1">
      <alignment vertical="top"/>
    </xf>
    <xf numFmtId="0" fontId="12" fillId="0" borderId="0" xfId="1" applyFont="1" applyAlignment="1">
      <alignment vertical="top"/>
    </xf>
    <xf numFmtId="0" fontId="12" fillId="0" borderId="0" xfId="1" applyFont="1" applyAlignment="1">
      <alignment vertical="center"/>
    </xf>
    <xf numFmtId="0" fontId="13"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horizontal="right" vertical="center"/>
    </xf>
    <xf numFmtId="177" fontId="11" fillId="0" borderId="0" xfId="1" applyNumberFormat="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0" fontId="18" fillId="0" borderId="6" xfId="1" applyFont="1" applyBorder="1" applyAlignment="1">
      <alignment vertical="center"/>
    </xf>
    <xf numFmtId="0" fontId="6" fillId="0" borderId="6" xfId="1" applyFont="1" applyBorder="1" applyAlignment="1">
      <alignment horizontal="center" vertical="center"/>
    </xf>
    <xf numFmtId="0" fontId="15" fillId="0" borderId="6" xfId="1" applyFont="1" applyBorder="1" applyAlignment="1">
      <alignment horizontal="right" vertical="center" shrinkToFit="1"/>
    </xf>
    <xf numFmtId="177" fontId="6" fillId="3" borderId="7" xfId="1" applyNumberFormat="1" applyFont="1" applyFill="1" applyBorder="1" applyAlignment="1">
      <alignment vertical="center"/>
    </xf>
    <xf numFmtId="0" fontId="15" fillId="3" borderId="8" xfId="1" applyFont="1" applyFill="1" applyBorder="1" applyAlignment="1">
      <alignment vertical="center"/>
    </xf>
    <xf numFmtId="0" fontId="6" fillId="0" borderId="0" xfId="1" applyFont="1" applyAlignment="1">
      <alignment horizontal="center" vertical="center"/>
    </xf>
    <xf numFmtId="0" fontId="15" fillId="0" borderId="0" xfId="1" applyFont="1" applyAlignment="1">
      <alignment horizontal="right" vertical="center" shrinkToFit="1"/>
    </xf>
    <xf numFmtId="178" fontId="6" fillId="4" borderId="16" xfId="1" applyNumberFormat="1" applyFont="1" applyFill="1" applyBorder="1" applyAlignment="1">
      <alignment vertical="center"/>
    </xf>
    <xf numFmtId="0" fontId="15" fillId="4" borderId="17" xfId="1" applyFont="1" applyFill="1" applyBorder="1" applyAlignment="1">
      <alignment vertical="center"/>
    </xf>
    <xf numFmtId="0" fontId="6" fillId="0" borderId="0" xfId="1" applyFont="1" applyAlignment="1">
      <alignment horizontal="center" vertical="center" wrapText="1"/>
    </xf>
    <xf numFmtId="0" fontId="18" fillId="0" borderId="0" xfId="1" applyFont="1" applyAlignment="1">
      <alignment vertical="center"/>
    </xf>
    <xf numFmtId="0" fontId="15" fillId="3" borderId="17" xfId="1" applyFont="1" applyFill="1" applyBorder="1" applyAlignment="1">
      <alignment vertical="center"/>
    </xf>
    <xf numFmtId="0" fontId="6" fillId="0" borderId="1" xfId="2" applyFont="1" applyBorder="1" applyAlignment="1">
      <alignment horizontal="center" vertical="center"/>
    </xf>
    <xf numFmtId="0" fontId="20" fillId="4" borderId="23" xfId="1" applyFont="1" applyFill="1" applyBorder="1" applyAlignment="1">
      <alignment horizontal="center" vertical="center" shrinkToFit="1"/>
    </xf>
    <xf numFmtId="178" fontId="6" fillId="4" borderId="24" xfId="1" applyNumberFormat="1" applyFont="1" applyFill="1" applyBorder="1" applyAlignment="1">
      <alignment vertical="center"/>
    </xf>
    <xf numFmtId="0" fontId="6" fillId="0" borderId="2" xfId="1" applyFont="1" applyBorder="1" applyAlignment="1">
      <alignment horizontal="center" vertical="center"/>
    </xf>
    <xf numFmtId="0" fontId="15" fillId="0" borderId="2" xfId="1" applyFont="1" applyBorder="1" applyAlignment="1">
      <alignment horizontal="right" vertical="center" shrinkToFit="1"/>
    </xf>
    <xf numFmtId="0" fontId="15" fillId="4" borderId="28" xfId="1" applyFont="1" applyFill="1" applyBorder="1" applyAlignment="1">
      <alignment vertical="center"/>
    </xf>
    <xf numFmtId="0" fontId="12" fillId="0" borderId="0" xfId="1" applyFont="1" applyAlignment="1">
      <alignment vertical="center" wrapText="1"/>
    </xf>
    <xf numFmtId="0" fontId="18" fillId="0" borderId="0" xfId="1" applyFont="1" applyAlignment="1">
      <alignment vertical="center" shrinkToFit="1"/>
    </xf>
    <xf numFmtId="0" fontId="20" fillId="4" borderId="29" xfId="1" applyFont="1" applyFill="1" applyBorder="1" applyAlignment="1">
      <alignment horizontal="center" vertical="center" shrinkToFit="1"/>
    </xf>
    <xf numFmtId="178" fontId="6" fillId="4" borderId="30" xfId="1" applyNumberFormat="1" applyFont="1" applyFill="1" applyBorder="1" applyAlignment="1">
      <alignment vertical="center"/>
    </xf>
    <xf numFmtId="0" fontId="12" fillId="0" borderId="18" xfId="1" applyFont="1" applyBorder="1" applyAlignment="1">
      <alignment horizontal="center" vertical="center" wrapText="1"/>
    </xf>
    <xf numFmtId="0" fontId="21" fillId="0" borderId="18" xfId="1" applyFont="1" applyBorder="1" applyAlignment="1">
      <alignment horizontal="center" vertical="center" wrapText="1"/>
    </xf>
    <xf numFmtId="179" fontId="12" fillId="0" borderId="18" xfId="1" applyNumberFormat="1" applyFont="1" applyBorder="1" applyAlignment="1">
      <alignment vertical="center" wrapText="1"/>
    </xf>
    <xf numFmtId="0" fontId="12" fillId="0" borderId="0" xfId="1" applyFont="1" applyAlignment="1">
      <alignment horizontal="center" vertical="center" wrapText="1"/>
    </xf>
    <xf numFmtId="0" fontId="12" fillId="0" borderId="23" xfId="1" applyFont="1" applyBorder="1" applyAlignment="1">
      <alignment horizontal="center" vertical="center" shrinkToFit="1"/>
    </xf>
    <xf numFmtId="2" fontId="21" fillId="5" borderId="16" xfId="1" applyNumberFormat="1" applyFont="1" applyFill="1" applyBorder="1" applyAlignment="1">
      <alignment horizontal="center" vertical="center" wrapText="1"/>
    </xf>
    <xf numFmtId="179" fontId="12" fillId="5" borderId="31" xfId="1" applyNumberFormat="1" applyFont="1" applyFill="1" applyBorder="1" applyAlignment="1">
      <alignment vertical="center" wrapText="1"/>
    </xf>
    <xf numFmtId="180" fontId="21" fillId="5" borderId="16" xfId="1" applyNumberFormat="1" applyFont="1" applyFill="1" applyBorder="1" applyAlignment="1">
      <alignment horizontal="center" vertical="center" wrapText="1"/>
    </xf>
    <xf numFmtId="180" fontId="12" fillId="5" borderId="31" xfId="1" applyNumberFormat="1" applyFont="1" applyFill="1" applyBorder="1" applyAlignment="1">
      <alignment vertical="center" wrapText="1"/>
    </xf>
    <xf numFmtId="176" fontId="6" fillId="0" borderId="0" xfId="1" applyNumberFormat="1" applyFont="1" applyAlignment="1">
      <alignment horizontal="right" vertical="center"/>
    </xf>
    <xf numFmtId="181" fontId="6" fillId="0" borderId="0" xfId="1" applyNumberFormat="1" applyFont="1" applyAlignment="1">
      <alignment vertical="center"/>
    </xf>
    <xf numFmtId="176" fontId="6" fillId="6" borderId="0" xfId="1" applyNumberFormat="1" applyFont="1" applyFill="1" applyAlignment="1">
      <alignment horizontal="center" vertical="center" wrapText="1"/>
    </xf>
    <xf numFmtId="179" fontId="12" fillId="7" borderId="16" xfId="1" applyNumberFormat="1" applyFont="1" applyFill="1" applyBorder="1" applyAlignment="1">
      <alignment vertical="center"/>
    </xf>
    <xf numFmtId="181" fontId="6" fillId="7" borderId="0" xfId="1" applyNumberFormat="1" applyFont="1" applyFill="1" applyAlignment="1">
      <alignment vertical="center"/>
    </xf>
    <xf numFmtId="176" fontId="6" fillId="6" borderId="0" xfId="1" applyNumberFormat="1" applyFont="1" applyFill="1" applyAlignment="1">
      <alignment horizontal="right" vertical="center"/>
    </xf>
    <xf numFmtId="179" fontId="6" fillId="4" borderId="16" xfId="1" applyNumberFormat="1" applyFont="1" applyFill="1" applyBorder="1" applyAlignment="1">
      <alignment vertical="center"/>
    </xf>
    <xf numFmtId="181" fontId="6" fillId="6" borderId="0" xfId="1" applyNumberFormat="1" applyFont="1" applyFill="1" applyAlignment="1">
      <alignment vertical="center"/>
    </xf>
    <xf numFmtId="0" fontId="6" fillId="6" borderId="0" xfId="1" applyFont="1" applyFill="1" applyAlignment="1">
      <alignment vertical="center"/>
    </xf>
    <xf numFmtId="176" fontId="6" fillId="0" borderId="0" xfId="1" applyNumberFormat="1" applyFont="1" applyAlignment="1">
      <alignment horizontal="left" vertical="center"/>
    </xf>
    <xf numFmtId="176" fontId="25" fillId="0" borderId="0" xfId="3" applyNumberFormat="1" applyFont="1" applyAlignment="1">
      <alignment vertical="center" wrapText="1"/>
    </xf>
    <xf numFmtId="181" fontId="26" fillId="0" borderId="0" xfId="1" applyNumberFormat="1" applyFont="1" applyAlignment="1">
      <alignment vertical="center"/>
    </xf>
    <xf numFmtId="176" fontId="27" fillId="0" borderId="0" xfId="3" applyNumberFormat="1" applyFont="1" applyAlignment="1">
      <alignment vertical="center" wrapText="1"/>
    </xf>
    <xf numFmtId="176" fontId="6" fillId="0" borderId="0" xfId="1" applyNumberFormat="1" applyFont="1" applyAlignment="1">
      <alignment vertical="center" wrapText="1"/>
    </xf>
    <xf numFmtId="176" fontId="6" fillId="0" borderId="0" xfId="1" applyNumberFormat="1" applyFont="1" applyAlignment="1">
      <alignment horizontal="left" vertical="center" wrapText="1"/>
    </xf>
    <xf numFmtId="176" fontId="25" fillId="0" borderId="0" xfId="1" applyNumberFormat="1" applyFont="1" applyAlignment="1">
      <alignment vertical="center" wrapText="1"/>
    </xf>
    <xf numFmtId="181" fontId="25" fillId="0" borderId="0" xfId="1" applyNumberFormat="1" applyFont="1" applyAlignment="1">
      <alignment vertical="center"/>
    </xf>
    <xf numFmtId="177" fontId="6" fillId="5" borderId="7" xfId="1" applyNumberFormat="1" applyFont="1" applyFill="1" applyBorder="1" applyAlignment="1">
      <alignment vertical="center"/>
    </xf>
    <xf numFmtId="0" fontId="15" fillId="0" borderId="33" xfId="1" applyFont="1" applyBorder="1" applyAlignment="1">
      <alignment horizontal="right" vertical="center" shrinkToFit="1"/>
    </xf>
    <xf numFmtId="0" fontId="16" fillId="0" borderId="0" xfId="1" applyFont="1" applyAlignment="1">
      <alignment vertical="center"/>
    </xf>
    <xf numFmtId="0" fontId="15" fillId="0" borderId="0" xfId="1" applyFont="1" applyAlignment="1">
      <alignment vertical="center" shrinkToFit="1"/>
    </xf>
    <xf numFmtId="182" fontId="6" fillId="0" borderId="0" xfId="1" applyNumberFormat="1" applyFont="1" applyAlignment="1">
      <alignment vertical="center"/>
    </xf>
    <xf numFmtId="0" fontId="15" fillId="0" borderId="0" xfId="1" applyFont="1" applyAlignment="1">
      <alignment vertical="center"/>
    </xf>
    <xf numFmtId="0" fontId="6" fillId="0" borderId="0" xfId="1" applyFont="1" applyAlignment="1">
      <alignment vertical="center" wrapText="1"/>
    </xf>
    <xf numFmtId="0" fontId="8" fillId="0" borderId="0" xfId="1" applyFont="1" applyAlignment="1">
      <alignment horizontal="left" vertical="top" wrapText="1"/>
    </xf>
    <xf numFmtId="0" fontId="28" fillId="0" borderId="0" xfId="1" applyFont="1" applyAlignment="1">
      <alignment vertical="center" wrapText="1"/>
    </xf>
    <xf numFmtId="0" fontId="6" fillId="0" borderId="0" xfId="1" applyFont="1" applyAlignment="1">
      <alignment horizontal="right" vertical="center"/>
    </xf>
    <xf numFmtId="0" fontId="18" fillId="0" borderId="35" xfId="1" applyFont="1" applyBorder="1" applyAlignment="1">
      <alignment vertical="center"/>
    </xf>
    <xf numFmtId="181" fontId="29" fillId="0" borderId="0" xfId="1" applyNumberFormat="1" applyFont="1" applyAlignment="1">
      <alignment vertical="center"/>
    </xf>
    <xf numFmtId="0" fontId="6" fillId="0" borderId="37" xfId="1" applyFont="1" applyBorder="1" applyAlignment="1">
      <alignment horizontal="center" vertical="center"/>
    </xf>
    <xf numFmtId="0" fontId="18" fillId="0" borderId="37" xfId="1" applyFont="1" applyBorder="1" applyAlignment="1">
      <alignment vertical="center" shrinkToFit="1"/>
    </xf>
    <xf numFmtId="0" fontId="6" fillId="0" borderId="39" xfId="1" applyFont="1" applyBorder="1" applyAlignment="1">
      <alignment horizontal="center" vertical="center"/>
    </xf>
    <xf numFmtId="181" fontId="12" fillId="0" borderId="0" xfId="1" applyNumberFormat="1" applyFont="1" applyAlignment="1">
      <alignment vertical="center"/>
    </xf>
    <xf numFmtId="176" fontId="25" fillId="0" borderId="0" xfId="1" applyNumberFormat="1" applyFont="1" applyAlignment="1">
      <alignment vertical="center"/>
    </xf>
    <xf numFmtId="181" fontId="25" fillId="0" borderId="0" xfId="1" applyNumberFormat="1" applyFont="1" applyAlignment="1">
      <alignment horizontal="left" vertical="center"/>
    </xf>
    <xf numFmtId="181" fontId="26" fillId="0" borderId="0" xfId="1" applyNumberFormat="1" applyFont="1" applyAlignment="1">
      <alignment horizontal="left" vertical="center"/>
    </xf>
    <xf numFmtId="0" fontId="18" fillId="0" borderId="35" xfId="4" applyFont="1" applyBorder="1" applyAlignment="1">
      <alignment vertical="center" shrinkToFit="1"/>
    </xf>
    <xf numFmtId="0" fontId="31" fillId="0" borderId="37" xfId="4" applyFont="1" applyBorder="1" applyAlignment="1">
      <alignment vertical="center" shrinkToFit="1"/>
    </xf>
    <xf numFmtId="180" fontId="12" fillId="7" borderId="16" xfId="1" applyNumberFormat="1" applyFont="1" applyFill="1" applyBorder="1" applyAlignment="1">
      <alignment vertical="center"/>
    </xf>
    <xf numFmtId="0" fontId="3" fillId="0" borderId="0" xfId="4"/>
    <xf numFmtId="0" fontId="3" fillId="0" borderId="0" xfId="4" applyAlignment="1">
      <alignment horizontal="right"/>
    </xf>
    <xf numFmtId="0" fontId="3" fillId="0" borderId="43" xfId="4" applyBorder="1"/>
    <xf numFmtId="0" fontId="32" fillId="0" borderId="0" xfId="4" applyFont="1" applyAlignment="1">
      <alignment horizontal="center" vertical="center"/>
    </xf>
    <xf numFmtId="0" fontId="32" fillId="0" borderId="0" xfId="4" applyFont="1" applyAlignment="1">
      <alignment vertical="center"/>
    </xf>
    <xf numFmtId="0" fontId="32" fillId="0" borderId="0" xfId="4" applyFont="1" applyAlignment="1">
      <alignment horizontal="right" vertical="center"/>
    </xf>
    <xf numFmtId="0" fontId="32" fillId="9" borderId="57" xfId="4" applyFont="1" applyFill="1" applyBorder="1" applyAlignment="1">
      <alignment vertical="center" wrapText="1"/>
    </xf>
    <xf numFmtId="0" fontId="32" fillId="9" borderId="58" xfId="4" applyFont="1" applyFill="1" applyBorder="1" applyAlignment="1">
      <alignment vertical="center" wrapText="1"/>
    </xf>
    <xf numFmtId="0" fontId="3" fillId="9" borderId="0" xfId="4" applyFill="1"/>
    <xf numFmtId="0" fontId="3" fillId="9" borderId="74" xfId="4" applyFill="1" applyBorder="1"/>
    <xf numFmtId="0" fontId="3" fillId="9" borderId="75" xfId="4" applyFill="1" applyBorder="1"/>
    <xf numFmtId="0" fontId="3" fillId="9" borderId="76" xfId="4" applyFill="1" applyBorder="1"/>
    <xf numFmtId="0" fontId="34"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left" vertical="center"/>
    </xf>
    <xf numFmtId="0" fontId="32" fillId="0" borderId="24" xfId="4" applyFont="1" applyBorder="1" applyAlignment="1">
      <alignment horizontal="center" vertical="center"/>
    </xf>
    <xf numFmtId="0" fontId="32" fillId="0" borderId="10" xfId="4" applyFont="1" applyBorder="1" applyAlignment="1">
      <alignment vertical="center"/>
    </xf>
    <xf numFmtId="0" fontId="32" fillId="0" borderId="12" xfId="4" applyFont="1" applyBorder="1" applyAlignment="1">
      <alignment horizontal="center" vertical="center"/>
    </xf>
    <xf numFmtId="0" fontId="32" fillId="0" borderId="10" xfId="4" applyFont="1" applyBorder="1" applyAlignment="1">
      <alignment horizontal="left" vertical="center"/>
    </xf>
    <xf numFmtId="0" fontId="32" fillId="0" borderId="12" xfId="4" applyFont="1" applyBorder="1" applyAlignment="1">
      <alignment vertical="center" wrapText="1"/>
    </xf>
    <xf numFmtId="0" fontId="32" fillId="0" borderId="10" xfId="4" applyFont="1" applyBorder="1" applyAlignment="1">
      <alignment horizontal="left" vertical="center" wrapText="1"/>
    </xf>
    <xf numFmtId="0" fontId="32" fillId="0" borderId="84" xfId="4" applyFont="1" applyBorder="1" applyAlignment="1">
      <alignment vertical="center"/>
    </xf>
    <xf numFmtId="0" fontId="3" fillId="0" borderId="44" xfId="4" applyBorder="1" applyAlignment="1">
      <alignment horizontal="center" vertical="center"/>
    </xf>
    <xf numFmtId="0" fontId="32" fillId="0" borderId="45" xfId="4" applyFont="1" applyBorder="1" applyAlignment="1">
      <alignment vertical="center"/>
    </xf>
    <xf numFmtId="0" fontId="32" fillId="0" borderId="45" xfId="4" applyFont="1" applyBorder="1" applyAlignment="1">
      <alignment horizontal="left" vertical="center" wrapText="1"/>
    </xf>
    <xf numFmtId="0" fontId="3" fillId="0" borderId="45" xfId="4" applyBorder="1" applyAlignment="1">
      <alignment horizontal="center" vertical="center"/>
    </xf>
    <xf numFmtId="0" fontId="32" fillId="0" borderId="45" xfId="4" applyFont="1" applyBorder="1" applyAlignment="1">
      <alignment horizontal="left" vertical="center"/>
    </xf>
    <xf numFmtId="0" fontId="3" fillId="0" borderId="45" xfId="4" applyBorder="1" applyAlignment="1">
      <alignment vertical="center"/>
    </xf>
    <xf numFmtId="0" fontId="3" fillId="0" borderId="46" xfId="4" applyBorder="1" applyAlignment="1">
      <alignment vertical="center"/>
    </xf>
    <xf numFmtId="0" fontId="3" fillId="0" borderId="10" xfId="4" applyBorder="1" applyAlignment="1">
      <alignment horizontal="center" vertical="center"/>
    </xf>
    <xf numFmtId="0" fontId="32" fillId="0" borderId="11" xfId="4" applyFont="1" applyBorder="1" applyAlignment="1">
      <alignment vertical="center"/>
    </xf>
    <xf numFmtId="0" fontId="32" fillId="0" borderId="12" xfId="4" applyFont="1" applyBorder="1" applyAlignment="1">
      <alignment vertical="top"/>
    </xf>
    <xf numFmtId="0" fontId="32" fillId="0" borderId="14" xfId="4" applyFont="1" applyBorder="1" applyAlignment="1">
      <alignment vertical="center"/>
    </xf>
    <xf numFmtId="0" fontId="32" fillId="0" borderId="15" xfId="4" applyFont="1" applyBorder="1" applyAlignment="1">
      <alignment horizontal="center" vertical="center"/>
    </xf>
    <xf numFmtId="0" fontId="32" fillId="0" borderId="47" xfId="4" applyFont="1" applyBorder="1" applyAlignment="1">
      <alignment vertical="center"/>
    </xf>
    <xf numFmtId="0" fontId="32" fillId="0" borderId="14" xfId="4" applyFont="1" applyBorder="1" applyAlignment="1">
      <alignment horizontal="left" vertical="center"/>
    </xf>
    <xf numFmtId="0" fontId="32" fillId="0" borderId="15" xfId="4" applyFont="1" applyBorder="1" applyAlignment="1">
      <alignment vertical="center" wrapText="1"/>
    </xf>
    <xf numFmtId="0" fontId="32" fillId="0" borderId="14" xfId="4" applyFont="1" applyBorder="1" applyAlignment="1">
      <alignment horizontal="left" vertical="center" wrapText="1"/>
    </xf>
    <xf numFmtId="0" fontId="32" fillId="0" borderId="85" xfId="4" applyFont="1" applyBorder="1" applyAlignment="1">
      <alignment vertical="center"/>
    </xf>
    <xf numFmtId="0" fontId="3" fillId="0" borderId="86" xfId="4" applyBorder="1" applyAlignment="1">
      <alignment horizontal="center" vertical="center"/>
    </xf>
    <xf numFmtId="0" fontId="32" fillId="0" borderId="87" xfId="4" applyFont="1" applyBorder="1" applyAlignment="1">
      <alignment vertical="center"/>
    </xf>
    <xf numFmtId="0" fontId="3" fillId="0" borderId="87" xfId="4" applyBorder="1" applyAlignment="1">
      <alignment vertical="center"/>
    </xf>
    <xf numFmtId="0" fontId="32" fillId="0" borderId="87" xfId="4" applyFont="1" applyBorder="1" applyAlignment="1">
      <alignment horizontal="left" vertical="center" wrapText="1"/>
    </xf>
    <xf numFmtId="0" fontId="3" fillId="0" borderId="87" xfId="4" applyBorder="1" applyAlignment="1">
      <alignment horizontal="center" vertical="center"/>
    </xf>
    <xf numFmtId="0" fontId="3" fillId="0" borderId="87" xfId="4" applyBorder="1" applyAlignment="1">
      <alignment horizontal="left" vertical="center"/>
    </xf>
    <xf numFmtId="0" fontId="32" fillId="0" borderId="88" xfId="4" applyFont="1" applyBorder="1" applyAlignment="1">
      <alignment vertical="center"/>
    </xf>
    <xf numFmtId="0" fontId="3" fillId="0" borderId="14" xfId="4" applyBorder="1" applyAlignment="1">
      <alignment horizontal="center" vertical="center"/>
    </xf>
    <xf numFmtId="0" fontId="32" fillId="0" borderId="0" xfId="4" applyFont="1" applyAlignment="1">
      <alignment vertical="top"/>
    </xf>
    <xf numFmtId="0" fontId="32" fillId="0" borderId="15" xfId="4" applyFont="1" applyBorder="1" applyAlignment="1">
      <alignment vertical="top"/>
    </xf>
    <xf numFmtId="0" fontId="32" fillId="0" borderId="15" xfId="4" applyFont="1" applyBorder="1" applyAlignment="1">
      <alignment vertical="center"/>
    </xf>
    <xf numFmtId="0" fontId="32" fillId="0" borderId="14" xfId="4" applyFont="1" applyBorder="1" applyAlignment="1">
      <alignment vertical="top"/>
    </xf>
    <xf numFmtId="0" fontId="32" fillId="0" borderId="85" xfId="4" applyFont="1" applyBorder="1" applyAlignment="1">
      <alignment vertical="center" wrapText="1"/>
    </xf>
    <xf numFmtId="0" fontId="32" fillId="0" borderId="85" xfId="4" applyFont="1" applyBorder="1" applyAlignment="1">
      <alignment horizontal="left" vertical="center" wrapText="1"/>
    </xf>
    <xf numFmtId="0" fontId="32" fillId="0" borderId="47" xfId="4" applyFont="1" applyBorder="1" applyAlignment="1">
      <alignment vertical="center" shrinkToFit="1"/>
    </xf>
    <xf numFmtId="0" fontId="32" fillId="0" borderId="85" xfId="4" applyFont="1" applyBorder="1" applyAlignment="1">
      <alignment horizontal="left" vertical="center"/>
    </xf>
    <xf numFmtId="0" fontId="32" fillId="0" borderId="87" xfId="4" applyFont="1" applyBorder="1" applyAlignment="1">
      <alignment horizontal="left" vertical="center"/>
    </xf>
    <xf numFmtId="0" fontId="32" fillId="0" borderId="54" xfId="4" applyFont="1" applyBorder="1" applyAlignment="1">
      <alignment vertical="center"/>
    </xf>
    <xf numFmtId="0" fontId="32" fillId="0" borderId="56" xfId="4" applyFont="1" applyBorder="1" applyAlignment="1">
      <alignment horizontal="center" vertical="center"/>
    </xf>
    <xf numFmtId="0" fontId="32" fillId="0" borderId="18" xfId="4" applyFont="1" applyBorder="1" applyAlignment="1">
      <alignment vertical="center"/>
    </xf>
    <xf numFmtId="0" fontId="32" fillId="0" borderId="54" xfId="4" applyFont="1" applyBorder="1" applyAlignment="1">
      <alignment horizontal="left" vertical="center"/>
    </xf>
    <xf numFmtId="0" fontId="32" fillId="0" borderId="54" xfId="4" applyFont="1" applyBorder="1" applyAlignment="1">
      <alignment horizontal="left" vertical="center" wrapText="1"/>
    </xf>
    <xf numFmtId="0" fontId="32" fillId="0" borderId="56" xfId="4" applyFont="1" applyBorder="1" applyAlignment="1">
      <alignment vertical="center"/>
    </xf>
    <xf numFmtId="0" fontId="32" fillId="0" borderId="9" xfId="4" applyFont="1" applyBorder="1" applyAlignment="1">
      <alignment vertical="center" wrapText="1"/>
    </xf>
    <xf numFmtId="0" fontId="32" fillId="0" borderId="12" xfId="4" applyFont="1" applyBorder="1" applyAlignment="1">
      <alignment vertical="center"/>
    </xf>
    <xf numFmtId="0" fontId="32" fillId="0" borderId="47" xfId="4" applyFont="1" applyBorder="1" applyAlignment="1">
      <alignment vertical="center" wrapText="1"/>
    </xf>
    <xf numFmtId="0" fontId="36" fillId="0" borderId="0" xfId="4" applyFont="1" applyAlignment="1">
      <alignment horizontal="left" vertical="center"/>
    </xf>
    <xf numFmtId="0" fontId="32" fillId="0" borderId="0" xfId="4" applyFont="1" applyAlignment="1">
      <alignment horizontal="center"/>
    </xf>
    <xf numFmtId="0" fontId="32" fillId="0" borderId="0" xfId="4" applyFont="1"/>
    <xf numFmtId="0" fontId="37" fillId="0" borderId="0" xfId="4" applyFont="1" applyAlignment="1">
      <alignment horizontal="center" vertical="center"/>
    </xf>
    <xf numFmtId="0" fontId="37" fillId="0" borderId="0" xfId="4" applyFont="1" applyAlignment="1">
      <alignment horizontal="left" vertical="center"/>
    </xf>
    <xf numFmtId="0" fontId="32" fillId="0" borderId="0" xfId="4" applyFont="1" applyAlignment="1">
      <alignment vertical="top" wrapText="1"/>
    </xf>
    <xf numFmtId="0" fontId="3" fillId="0" borderId="0" xfId="4" applyAlignment="1">
      <alignment horizontal="center" vertical="center"/>
    </xf>
    <xf numFmtId="0" fontId="32" fillId="0" borderId="0" xfId="4" applyFont="1" applyAlignment="1">
      <alignment horizontal="left" vertical="top"/>
    </xf>
    <xf numFmtId="0" fontId="34" fillId="0" borderId="0" xfId="4" applyFont="1" applyAlignment="1">
      <alignment horizontal="left" vertical="center"/>
    </xf>
    <xf numFmtId="0" fontId="3" fillId="0" borderId="11" xfId="4" applyBorder="1" applyAlignment="1">
      <alignment horizontal="center" vertical="center"/>
    </xf>
    <xf numFmtId="14" fontId="32" fillId="0" borderId="0" xfId="4" applyNumberFormat="1" applyFont="1" applyAlignment="1">
      <alignment horizontal="left" vertical="center"/>
    </xf>
    <xf numFmtId="0" fontId="32" fillId="0" borderId="0" xfId="4" applyFont="1" applyAlignment="1">
      <alignment vertical="center" wrapText="1"/>
    </xf>
    <xf numFmtId="0" fontId="40" fillId="0" borderId="0" xfId="0" applyFont="1">
      <alignment vertical="center"/>
    </xf>
    <xf numFmtId="0" fontId="39" fillId="0" borderId="0" xfId="0" applyFont="1">
      <alignment vertical="center"/>
    </xf>
    <xf numFmtId="0" fontId="39" fillId="0" borderId="94" xfId="0" applyFont="1" applyBorder="1">
      <alignment vertical="center"/>
    </xf>
    <xf numFmtId="0" fontId="32" fillId="0" borderId="86" xfId="4" applyFont="1" applyBorder="1" applyAlignment="1">
      <alignment vertical="center"/>
    </xf>
    <xf numFmtId="0" fontId="3" fillId="0" borderId="88" xfId="4" applyBorder="1" applyAlignment="1">
      <alignment horizontal="left" vertical="center"/>
    </xf>
    <xf numFmtId="0" fontId="3" fillId="0" borderId="88" xfId="4" applyBorder="1" applyAlignment="1">
      <alignment vertical="center"/>
    </xf>
    <xf numFmtId="0" fontId="32" fillId="0" borderId="52" xfId="4" applyFont="1" applyBorder="1" applyAlignment="1">
      <alignment vertical="center"/>
    </xf>
    <xf numFmtId="0" fontId="32" fillId="0" borderId="89" xfId="4" applyFont="1" applyBorder="1" applyAlignment="1">
      <alignment vertical="center"/>
    </xf>
    <xf numFmtId="0" fontId="3" fillId="0" borderId="57" xfId="4" applyBorder="1" applyAlignment="1">
      <alignment horizontal="left" vertical="center"/>
    </xf>
    <xf numFmtId="0" fontId="3" fillId="0" borderId="58" xfId="4" applyBorder="1" applyAlignment="1">
      <alignment horizontal="left" vertical="center"/>
    </xf>
    <xf numFmtId="0" fontId="32" fillId="9" borderId="64" xfId="4" applyFont="1" applyFill="1" applyBorder="1" applyAlignment="1">
      <alignment horizontal="center" vertical="center"/>
    </xf>
    <xf numFmtId="0" fontId="32" fillId="9" borderId="77" xfId="4" applyFont="1" applyFill="1" applyBorder="1" applyAlignment="1">
      <alignment horizontal="center" vertical="center"/>
    </xf>
    <xf numFmtId="0" fontId="32" fillId="9" borderId="24" xfId="4" applyFont="1" applyFill="1" applyBorder="1" applyAlignment="1">
      <alignment horizontal="center" vertical="center"/>
    </xf>
    <xf numFmtId="0" fontId="3" fillId="9" borderId="14" xfId="4" applyFill="1" applyBorder="1" applyAlignment="1">
      <alignment horizontal="center" vertical="center"/>
    </xf>
    <xf numFmtId="0" fontId="32" fillId="9" borderId="15" xfId="4" applyFont="1" applyFill="1" applyBorder="1" applyAlignment="1">
      <alignment horizontal="center" vertical="center"/>
    </xf>
    <xf numFmtId="0" fontId="32" fillId="9" borderId="47" xfId="4" applyFont="1" applyFill="1" applyBorder="1" applyAlignment="1">
      <alignment vertical="center"/>
    </xf>
    <xf numFmtId="0" fontId="32" fillId="9" borderId="15" xfId="4" applyFont="1" applyFill="1" applyBorder="1" applyAlignment="1">
      <alignment vertical="center" wrapText="1"/>
    </xf>
    <xf numFmtId="0" fontId="32" fillId="9" borderId="47" xfId="4" applyFont="1" applyFill="1" applyBorder="1" applyAlignment="1">
      <alignment vertical="center" wrapText="1"/>
    </xf>
    <xf numFmtId="0" fontId="32" fillId="9" borderId="90" xfId="4" applyFont="1" applyFill="1" applyBorder="1" applyAlignment="1">
      <alignment horizontal="center" vertical="center"/>
    </xf>
    <xf numFmtId="0" fontId="3" fillId="0" borderId="0" xfId="4" applyAlignment="1">
      <alignment horizontal="left" vertical="center"/>
    </xf>
    <xf numFmtId="0" fontId="34" fillId="0" borderId="0" xfId="5" applyFont="1">
      <alignment vertical="center"/>
    </xf>
    <xf numFmtId="0" fontId="34" fillId="0" borderId="0" xfId="5" applyFont="1" applyAlignment="1">
      <alignment horizontal="left" vertical="center"/>
    </xf>
    <xf numFmtId="0" fontId="42" fillId="0" borderId="0" xfId="5" applyFont="1" applyAlignment="1">
      <alignment horizontal="left" vertical="center"/>
    </xf>
    <xf numFmtId="0" fontId="42" fillId="0" borderId="0" xfId="5" applyFont="1" applyAlignment="1">
      <alignment horizontal="right" vertical="center"/>
    </xf>
    <xf numFmtId="0" fontId="42" fillId="0" borderId="0" xfId="5" applyFont="1">
      <alignment vertical="center"/>
    </xf>
    <xf numFmtId="0" fontId="42" fillId="13" borderId="0" xfId="5" applyFont="1" applyFill="1">
      <alignment vertical="center"/>
    </xf>
    <xf numFmtId="0" fontId="42" fillId="13" borderId="0" xfId="5" applyFont="1" applyFill="1" applyAlignment="1">
      <alignment horizontal="center" vertical="center"/>
    </xf>
    <xf numFmtId="0" fontId="34" fillId="13" borderId="0" xfId="5" quotePrefix="1" applyFont="1" applyFill="1">
      <alignment vertical="center"/>
    </xf>
    <xf numFmtId="0" fontId="42" fillId="0" borderId="0" xfId="5" applyFont="1" applyAlignment="1">
      <alignment horizontal="center" vertical="center"/>
    </xf>
    <xf numFmtId="0" fontId="34" fillId="0" borderId="0" xfId="5" applyFont="1" applyAlignment="1">
      <alignment horizontal="right" vertical="center"/>
    </xf>
    <xf numFmtId="20" fontId="34" fillId="13" borderId="0" xfId="5" applyNumberFormat="1" applyFont="1" applyFill="1">
      <alignment vertical="center"/>
    </xf>
    <xf numFmtId="0" fontId="34" fillId="13" borderId="0" xfId="5" applyFont="1" applyFill="1" applyAlignment="1">
      <alignment horizontal="center" vertical="center"/>
    </xf>
    <xf numFmtId="0" fontId="34" fillId="13" borderId="0" xfId="5" applyFont="1" applyFill="1">
      <alignment vertical="center"/>
    </xf>
    <xf numFmtId="0" fontId="43" fillId="0" borderId="0" xfId="5" applyFont="1">
      <alignment vertical="center"/>
    </xf>
    <xf numFmtId="0" fontId="34" fillId="0" borderId="0" xfId="5" applyFont="1" applyAlignment="1">
      <alignment horizontal="center" vertical="center"/>
    </xf>
    <xf numFmtId="0" fontId="34" fillId="13" borderId="0" xfId="5" applyFont="1" applyFill="1" applyAlignment="1">
      <alignment horizontal="left" vertical="center"/>
    </xf>
    <xf numFmtId="20" fontId="34" fillId="0" borderId="0" xfId="5" applyNumberFormat="1" applyFont="1">
      <alignment vertical="center"/>
    </xf>
    <xf numFmtId="180" fontId="34" fillId="0" borderId="0" xfId="5" applyNumberFormat="1" applyFont="1">
      <alignment vertical="center"/>
    </xf>
    <xf numFmtId="0" fontId="43" fillId="0" borderId="0" xfId="5" applyFont="1" applyAlignment="1">
      <alignment horizontal="left" vertical="center"/>
    </xf>
    <xf numFmtId="0" fontId="44" fillId="0" borderId="0" xfId="5" applyFont="1">
      <alignment vertical="center"/>
    </xf>
    <xf numFmtId="0" fontId="44" fillId="0" borderId="0" xfId="5" applyFont="1" applyAlignment="1">
      <alignment horizontal="left" vertical="center"/>
    </xf>
    <xf numFmtId="0" fontId="44" fillId="0" borderId="0" xfId="5" applyFont="1" applyAlignment="1">
      <alignment horizontal="right" vertical="center"/>
    </xf>
    <xf numFmtId="0" fontId="34" fillId="0" borderId="4" xfId="5" applyFont="1" applyBorder="1" applyAlignment="1">
      <alignment horizontal="center" vertical="center" wrapText="1"/>
    </xf>
    <xf numFmtId="0" fontId="34" fillId="0" borderId="5" xfId="5" applyFont="1" applyBorder="1" applyAlignment="1">
      <alignment horizontal="center" vertical="center" wrapText="1"/>
    </xf>
    <xf numFmtId="0" fontId="34" fillId="0" borderId="6" xfId="5" applyFont="1" applyBorder="1" applyAlignment="1">
      <alignment vertical="center" wrapText="1"/>
    </xf>
    <xf numFmtId="0" fontId="34" fillId="0" borderId="8" xfId="5" applyFont="1" applyBorder="1" applyAlignment="1">
      <alignment vertical="center" wrapText="1"/>
    </xf>
    <xf numFmtId="0" fontId="34" fillId="0" borderId="14" xfId="5" applyFont="1" applyBorder="1" applyAlignment="1">
      <alignment horizontal="center" vertical="center" wrapText="1"/>
    </xf>
    <xf numFmtId="0" fontId="34" fillId="0" borderId="15" xfId="5" applyFont="1" applyBorder="1" applyAlignment="1">
      <alignment horizontal="center" vertical="center" wrapText="1"/>
    </xf>
    <xf numFmtId="0" fontId="34" fillId="0" borderId="0" xfId="5" applyFont="1" applyAlignment="1">
      <alignment vertical="center" wrapText="1"/>
    </xf>
    <xf numFmtId="0" fontId="34" fillId="0" borderId="17" xfId="5" applyFont="1" applyBorder="1" applyAlignment="1">
      <alignment vertical="center" wrapText="1"/>
    </xf>
    <xf numFmtId="0" fontId="43" fillId="0" borderId="24" xfId="5" applyFont="1" applyBorder="1" applyAlignment="1">
      <alignment horizontal="center" vertical="center"/>
    </xf>
    <xf numFmtId="0" fontId="43" fillId="0" borderId="1" xfId="5" applyFont="1" applyBorder="1" applyAlignment="1">
      <alignment horizontal="center" vertical="center"/>
    </xf>
    <xf numFmtId="0" fontId="43" fillId="0" borderId="104" xfId="5" applyFont="1" applyBorder="1" applyAlignment="1">
      <alignment horizontal="center" vertical="center"/>
    </xf>
    <xf numFmtId="0" fontId="43" fillId="0" borderId="105" xfId="5" applyFont="1" applyBorder="1" applyAlignment="1">
      <alignment horizontal="center" vertical="center"/>
    </xf>
    <xf numFmtId="0" fontId="34" fillId="0" borderId="26" xfId="5" applyFont="1" applyBorder="1" applyAlignment="1">
      <alignment horizontal="center" vertical="center" wrapText="1"/>
    </xf>
    <xf numFmtId="0" fontId="34" fillId="0" borderId="27" xfId="5" applyFont="1" applyBorder="1" applyAlignment="1">
      <alignment horizontal="center" vertical="center" wrapText="1"/>
    </xf>
    <xf numFmtId="0" fontId="34" fillId="0" borderId="2" xfId="5" applyFont="1" applyBorder="1" applyAlignment="1">
      <alignment vertical="center" wrapText="1"/>
    </xf>
    <xf numFmtId="0" fontId="34" fillId="0" borderId="28" xfId="5" applyFont="1" applyBorder="1" applyAlignment="1">
      <alignment vertical="center" wrapText="1"/>
    </xf>
    <xf numFmtId="0" fontId="43" fillId="0" borderId="108" xfId="5" applyFont="1" applyBorder="1" applyAlignment="1">
      <alignment horizontal="center" vertical="center" wrapText="1"/>
    </xf>
    <xf numFmtId="0" fontId="43" fillId="0" borderId="109" xfId="5" applyFont="1" applyBorder="1" applyAlignment="1">
      <alignment horizontal="center" vertical="center" wrapText="1"/>
    </xf>
    <xf numFmtId="0" fontId="43" fillId="0" borderId="110" xfId="5" applyFont="1" applyBorder="1" applyAlignment="1">
      <alignment horizontal="center" vertical="center" wrapText="1"/>
    </xf>
    <xf numFmtId="0" fontId="43" fillId="0" borderId="111" xfId="5" applyFont="1" applyBorder="1" applyAlignment="1">
      <alignment horizontal="center" vertical="center" wrapText="1"/>
    </xf>
    <xf numFmtId="0" fontId="34" fillId="13" borderId="4" xfId="5" applyFont="1" applyFill="1" applyBorder="1" applyAlignment="1">
      <alignment horizontal="center" vertical="center" shrinkToFit="1"/>
    </xf>
    <xf numFmtId="0" fontId="34" fillId="13" borderId="5" xfId="5" applyFont="1" applyFill="1" applyBorder="1" applyAlignment="1">
      <alignment horizontal="center" vertical="center" shrinkToFit="1"/>
    </xf>
    <xf numFmtId="0" fontId="44" fillId="0" borderId="4" xfId="5" applyFont="1" applyBorder="1">
      <alignment vertical="center"/>
    </xf>
    <xf numFmtId="0" fontId="44" fillId="0" borderId="6" xfId="5" applyFont="1" applyBorder="1">
      <alignment vertical="center"/>
    </xf>
    <xf numFmtId="0" fontId="44" fillId="0" borderId="8" xfId="5" applyFont="1" applyBorder="1">
      <alignment vertical="center"/>
    </xf>
    <xf numFmtId="0" fontId="34" fillId="10" borderId="117" xfId="5" applyFont="1" applyFill="1" applyBorder="1" applyAlignment="1" applyProtection="1">
      <alignment horizontal="center" vertical="center" shrinkToFit="1"/>
      <protection locked="0"/>
    </xf>
    <xf numFmtId="0" fontId="34" fillId="10" borderId="118" xfId="5" applyFont="1" applyFill="1" applyBorder="1" applyAlignment="1" applyProtection="1">
      <alignment horizontal="center" vertical="center" shrinkToFit="1"/>
      <protection locked="0"/>
    </xf>
    <xf numFmtId="0" fontId="34" fillId="10" borderId="119" xfId="5" applyFont="1" applyFill="1" applyBorder="1" applyAlignment="1" applyProtection="1">
      <alignment horizontal="center" vertical="center" shrinkToFit="1"/>
      <protection locked="0"/>
    </xf>
    <xf numFmtId="0" fontId="34" fillId="13" borderId="14" xfId="5" applyFont="1" applyFill="1" applyBorder="1" applyAlignment="1">
      <alignment horizontal="center" vertical="center" shrinkToFit="1"/>
    </xf>
    <xf numFmtId="0" fontId="34" fillId="13" borderId="15" xfId="5" applyFont="1" applyFill="1" applyBorder="1" applyAlignment="1">
      <alignment horizontal="center" vertical="center" shrinkToFit="1"/>
    </xf>
    <xf numFmtId="0" fontId="44" fillId="0" borderId="124" xfId="5" applyFont="1" applyBorder="1">
      <alignment vertical="center"/>
    </xf>
    <xf numFmtId="0" fontId="44" fillId="0" borderId="125" xfId="5" applyFont="1" applyBorder="1">
      <alignment vertical="center"/>
    </xf>
    <xf numFmtId="0" fontId="44" fillId="0" borderId="126" xfId="5" applyFont="1" applyBorder="1">
      <alignment vertical="center"/>
    </xf>
    <xf numFmtId="183" fontId="34" fillId="0" borderId="127" xfId="5" applyNumberFormat="1" applyFont="1" applyBorder="1" applyAlignment="1">
      <alignment horizontal="center" vertical="center" shrinkToFit="1"/>
    </xf>
    <xf numFmtId="183" fontId="34" fillId="0" borderId="128" xfId="5" applyNumberFormat="1" applyFont="1" applyBorder="1" applyAlignment="1">
      <alignment horizontal="center" vertical="center" shrinkToFit="1"/>
    </xf>
    <xf numFmtId="183" fontId="34" fillId="0" borderId="129" xfId="5" applyNumberFormat="1" applyFont="1" applyBorder="1" applyAlignment="1">
      <alignment horizontal="center" vertical="center" shrinkToFit="1"/>
    </xf>
    <xf numFmtId="0" fontId="34" fillId="13" borderId="10" xfId="5" applyFont="1" applyFill="1" applyBorder="1" applyAlignment="1">
      <alignment horizontal="center" vertical="center" shrinkToFit="1"/>
    </xf>
    <xf numFmtId="0" fontId="34" fillId="13" borderId="12" xfId="5" applyFont="1" applyFill="1" applyBorder="1" applyAlignment="1">
      <alignment horizontal="center" vertical="center" shrinkToFit="1"/>
    </xf>
    <xf numFmtId="0" fontId="44" fillId="0" borderId="10" xfId="5" applyFont="1" applyBorder="1">
      <alignment vertical="center"/>
    </xf>
    <xf numFmtId="0" fontId="44" fillId="0" borderId="11" xfId="5" applyFont="1" applyBorder="1">
      <alignment vertical="center"/>
    </xf>
    <xf numFmtId="0" fontId="44" fillId="0" borderId="133" xfId="5" applyFont="1" applyBorder="1">
      <alignment vertical="center"/>
    </xf>
    <xf numFmtId="0" fontId="34" fillId="10" borderId="134" xfId="5" applyFont="1" applyFill="1" applyBorder="1" applyAlignment="1" applyProtection="1">
      <alignment horizontal="center" vertical="center" shrinkToFit="1"/>
      <protection locked="0"/>
    </xf>
    <xf numFmtId="0" fontId="34" fillId="10" borderId="135" xfId="5" applyFont="1" applyFill="1" applyBorder="1" applyAlignment="1" applyProtection="1">
      <alignment horizontal="center" vertical="center" shrinkToFit="1"/>
      <protection locked="0"/>
    </xf>
    <xf numFmtId="0" fontId="34" fillId="10" borderId="136" xfId="5" applyFont="1" applyFill="1" applyBorder="1" applyAlignment="1" applyProtection="1">
      <alignment horizontal="center" vertical="center" shrinkToFit="1"/>
      <protection locked="0"/>
    </xf>
    <xf numFmtId="0" fontId="34" fillId="10" borderId="137" xfId="5" applyFont="1" applyFill="1" applyBorder="1" applyAlignment="1" applyProtection="1">
      <alignment horizontal="center" vertical="center" shrinkToFit="1"/>
      <protection locked="0"/>
    </xf>
    <xf numFmtId="0" fontId="44" fillId="0" borderId="141" xfId="5" applyFont="1" applyBorder="1">
      <alignment vertical="center"/>
    </xf>
    <xf numFmtId="0" fontId="44" fillId="0" borderId="142" xfId="5" applyFont="1" applyBorder="1">
      <alignment vertical="center"/>
    </xf>
    <xf numFmtId="0" fontId="44" fillId="0" borderId="143" xfId="5" applyFont="1" applyBorder="1">
      <alignment vertical="center"/>
    </xf>
    <xf numFmtId="0" fontId="44" fillId="0" borderId="14" xfId="5" applyFont="1" applyBorder="1">
      <alignment vertical="center"/>
    </xf>
    <xf numFmtId="0" fontId="44" fillId="0" borderId="17" xfId="5" applyFont="1" applyBorder="1">
      <alignment vertical="center"/>
    </xf>
    <xf numFmtId="0" fontId="34" fillId="13" borderId="54" xfId="5" applyFont="1" applyFill="1" applyBorder="1" applyAlignment="1">
      <alignment horizontal="center" vertical="center" shrinkToFit="1"/>
    </xf>
    <xf numFmtId="0" fontId="34" fillId="13" borderId="56" xfId="5" applyFont="1" applyFill="1" applyBorder="1" applyAlignment="1">
      <alignment horizontal="center" vertical="center" shrinkToFit="1"/>
    </xf>
    <xf numFmtId="0" fontId="34" fillId="13" borderId="26" xfId="5" applyFont="1" applyFill="1" applyBorder="1" applyAlignment="1">
      <alignment horizontal="center" vertical="center" shrinkToFit="1"/>
    </xf>
    <xf numFmtId="0" fontId="34" fillId="13" borderId="27" xfId="5" applyFont="1" applyFill="1" applyBorder="1" applyAlignment="1">
      <alignment horizontal="center" vertical="center" shrinkToFit="1"/>
    </xf>
    <xf numFmtId="0" fontId="44" fillId="0" borderId="151" xfId="5" applyFont="1" applyBorder="1">
      <alignment vertical="center"/>
    </xf>
    <xf numFmtId="0" fontId="44" fillId="0" borderId="152" xfId="5" applyFont="1" applyBorder="1">
      <alignment vertical="center"/>
    </xf>
    <xf numFmtId="0" fontId="44" fillId="0" borderId="153" xfId="5" applyFont="1" applyBorder="1">
      <alignment vertical="center"/>
    </xf>
    <xf numFmtId="183" fontId="34" fillId="0" borderId="154" xfId="5" applyNumberFormat="1" applyFont="1" applyBorder="1" applyAlignment="1">
      <alignment horizontal="center" vertical="center" shrinkToFit="1"/>
    </xf>
    <xf numFmtId="183" fontId="34" fillId="0" borderId="155" xfId="5" applyNumberFormat="1" applyFont="1" applyBorder="1" applyAlignment="1">
      <alignment horizontal="center" vertical="center" shrinkToFit="1"/>
    </xf>
    <xf numFmtId="183" fontId="34" fillId="0" borderId="156" xfId="5" applyNumberFormat="1" applyFont="1" applyBorder="1" applyAlignment="1">
      <alignment horizontal="center" vertical="center" shrinkToFit="1"/>
    </xf>
    <xf numFmtId="0" fontId="44" fillId="13" borderId="0" xfId="5" applyFont="1" applyFill="1" applyAlignment="1">
      <alignment horizontal="center" vertical="center"/>
    </xf>
    <xf numFmtId="0" fontId="44" fillId="13" borderId="0" xfId="5" applyFont="1" applyFill="1" applyAlignment="1" applyProtection="1">
      <alignment horizontal="center" vertical="center" shrinkToFit="1"/>
      <protection locked="0"/>
    </xf>
    <xf numFmtId="0" fontId="44" fillId="13" borderId="0" xfId="5" applyFont="1" applyFill="1" applyAlignment="1" applyProtection="1">
      <alignment horizontal="center" vertical="center" wrapText="1"/>
      <protection locked="0"/>
    </xf>
    <xf numFmtId="0" fontId="44" fillId="13" borderId="0" xfId="5" applyFont="1" applyFill="1" applyAlignment="1" applyProtection="1">
      <alignment horizontal="left" vertical="center" wrapText="1"/>
      <protection locked="0"/>
    </xf>
    <xf numFmtId="0" fontId="32" fillId="13" borderId="0" xfId="5" applyFont="1" applyFill="1">
      <alignment vertical="center"/>
    </xf>
    <xf numFmtId="0" fontId="33" fillId="13" borderId="0" xfId="5" applyFont="1" applyFill="1">
      <alignment vertical="center"/>
    </xf>
    <xf numFmtId="0" fontId="33" fillId="13" borderId="0" xfId="5" applyFont="1" applyFill="1" applyAlignment="1">
      <alignment horizontal="center" vertical="center"/>
    </xf>
    <xf numFmtId="0" fontId="44" fillId="13" borderId="0" xfId="5" applyFont="1" applyFill="1" applyAlignment="1">
      <alignment horizontal="center" vertical="center" wrapText="1"/>
    </xf>
    <xf numFmtId="1" fontId="44" fillId="13" borderId="0" xfId="5" applyNumberFormat="1" applyFont="1" applyFill="1" applyAlignment="1">
      <alignment horizontal="center" vertical="center" wrapText="1"/>
    </xf>
    <xf numFmtId="0" fontId="43" fillId="13" borderId="0" xfId="5" applyFont="1" applyFill="1" applyAlignment="1" applyProtection="1">
      <alignment horizontal="center" vertical="center" wrapText="1"/>
      <protection locked="0"/>
    </xf>
    <xf numFmtId="0" fontId="43" fillId="13" borderId="0" xfId="5" applyFont="1" applyFill="1" applyAlignment="1">
      <alignment horizontal="center" vertical="center" wrapText="1"/>
    </xf>
    <xf numFmtId="1" fontId="43" fillId="13" borderId="0" xfId="5" applyNumberFormat="1" applyFont="1" applyFill="1" applyAlignment="1">
      <alignment horizontal="center" vertical="center" wrapText="1"/>
    </xf>
    <xf numFmtId="0" fontId="43" fillId="0" borderId="0" xfId="5" applyFont="1" applyAlignment="1">
      <alignment horizontal="centerContinuous" vertical="center"/>
    </xf>
    <xf numFmtId="184" fontId="43" fillId="0" borderId="0" xfId="5" applyNumberFormat="1" applyFont="1">
      <alignment vertical="center"/>
    </xf>
    <xf numFmtId="0" fontId="43" fillId="0" borderId="0" xfId="5" applyFont="1" applyAlignment="1">
      <alignment horizontal="center" vertical="center"/>
    </xf>
    <xf numFmtId="186" fontId="44" fillId="13" borderId="0" xfId="5" applyNumberFormat="1" applyFont="1" applyFill="1" applyAlignment="1">
      <alignment horizontal="center" vertical="center"/>
    </xf>
    <xf numFmtId="0" fontId="43" fillId="13" borderId="0" xfId="5" applyFont="1" applyFill="1" applyAlignment="1" applyProtection="1">
      <alignment horizontal="center" vertical="center" shrinkToFit="1"/>
      <protection locked="0"/>
    </xf>
    <xf numFmtId="0" fontId="43" fillId="13" borderId="0" xfId="5" applyFont="1" applyFill="1" applyAlignment="1" applyProtection="1">
      <alignment horizontal="left" vertical="center" wrapText="1"/>
      <protection locked="0"/>
    </xf>
    <xf numFmtId="0" fontId="43" fillId="13" borderId="0" xfId="5" applyFont="1" applyFill="1">
      <alignment vertical="center"/>
    </xf>
    <xf numFmtId="0" fontId="43" fillId="13" borderId="0" xfId="5" applyFont="1" applyFill="1" applyAlignment="1">
      <alignment horizontal="center" vertical="center"/>
    </xf>
    <xf numFmtId="0" fontId="43" fillId="0" borderId="0" xfId="5" applyFont="1" applyAlignment="1">
      <alignment horizontal="right" vertical="center"/>
    </xf>
    <xf numFmtId="0" fontId="44" fillId="0" borderId="0" xfId="5" applyFont="1" applyAlignment="1">
      <alignment horizontal="left" vertical="center" wrapText="1"/>
    </xf>
    <xf numFmtId="0" fontId="44" fillId="0" borderId="0" xfId="5" applyFont="1" applyAlignment="1">
      <alignment vertical="center" textRotation="90"/>
    </xf>
    <xf numFmtId="0" fontId="46" fillId="13" borderId="0" xfId="5" applyFont="1" applyFill="1" applyAlignment="1">
      <alignment horizontal="left" vertical="center"/>
    </xf>
    <xf numFmtId="0" fontId="40" fillId="13" borderId="0" xfId="5" applyFont="1" applyFill="1" applyAlignment="1">
      <alignment horizontal="center" vertical="center"/>
    </xf>
    <xf numFmtId="0" fontId="40" fillId="13" borderId="0" xfId="5" applyFont="1" applyFill="1">
      <alignment vertical="center"/>
    </xf>
    <xf numFmtId="0" fontId="40" fillId="13" borderId="0" xfId="5" applyFont="1" applyFill="1" applyAlignment="1">
      <alignment horizontal="left" vertical="center"/>
    </xf>
    <xf numFmtId="0" fontId="47" fillId="13" borderId="0" xfId="5" applyFont="1" applyFill="1">
      <alignment vertical="center"/>
    </xf>
    <xf numFmtId="0" fontId="47" fillId="13" borderId="0" xfId="5" applyFont="1" applyFill="1" applyAlignment="1">
      <alignment horizontal="left" vertical="center"/>
    </xf>
    <xf numFmtId="0" fontId="40" fillId="13" borderId="0" xfId="5" applyFont="1" applyFill="1" applyAlignment="1" applyProtection="1">
      <alignment horizontal="center" vertical="center"/>
      <protection locked="0"/>
    </xf>
    <xf numFmtId="0" fontId="40" fillId="12" borderId="1" xfId="5" applyFont="1" applyFill="1" applyBorder="1" applyAlignment="1" applyProtection="1">
      <alignment horizontal="center" vertical="center"/>
      <protection locked="0"/>
    </xf>
    <xf numFmtId="0" fontId="40" fillId="12" borderId="0" xfId="5" applyFont="1" applyFill="1" applyAlignment="1" applyProtection="1">
      <alignment horizontal="center" vertical="center"/>
      <protection locked="0"/>
    </xf>
    <xf numFmtId="20" fontId="40" fillId="12" borderId="1" xfId="5" applyNumberFormat="1" applyFont="1" applyFill="1" applyBorder="1" applyAlignment="1" applyProtection="1">
      <alignment horizontal="center" vertical="center"/>
      <protection locked="0"/>
    </xf>
    <xf numFmtId="0" fontId="40" fillId="13" borderId="0" xfId="5" applyFont="1" applyFill="1" applyAlignment="1" applyProtection="1">
      <alignment horizontal="right" vertical="center"/>
      <protection locked="0"/>
    </xf>
    <xf numFmtId="0" fontId="40" fillId="13" borderId="0" xfId="5" applyFont="1" applyFill="1" applyProtection="1">
      <alignment vertical="center"/>
      <protection locked="0"/>
    </xf>
    <xf numFmtId="0" fontId="40" fillId="13" borderId="1" xfId="5" applyFont="1" applyFill="1" applyBorder="1" applyAlignment="1">
      <alignment horizontal="center" vertical="center"/>
    </xf>
    <xf numFmtId="0" fontId="40" fillId="12" borderId="1" xfId="5" applyFont="1" applyFill="1" applyBorder="1" applyAlignment="1" applyProtection="1">
      <alignment horizontal="left" vertical="center"/>
      <protection locked="0"/>
    </xf>
    <xf numFmtId="20" fontId="40" fillId="13" borderId="1" xfId="5" applyNumberFormat="1" applyFont="1" applyFill="1" applyBorder="1" applyAlignment="1" applyProtection="1">
      <alignment horizontal="center" vertical="center"/>
      <protection locked="0"/>
    </xf>
    <xf numFmtId="0" fontId="48" fillId="12" borderId="9" xfId="5" applyFont="1" applyFill="1" applyBorder="1" applyAlignment="1" applyProtection="1">
      <alignment horizontal="center" vertical="center"/>
      <protection locked="0"/>
    </xf>
    <xf numFmtId="0" fontId="48" fillId="12" borderId="47" xfId="5" applyFont="1" applyFill="1" applyBorder="1" applyAlignment="1" applyProtection="1">
      <alignment horizontal="center" vertical="center"/>
      <protection locked="0"/>
    </xf>
    <xf numFmtId="0" fontId="48" fillId="12" borderId="18" xfId="5" applyFont="1" applyFill="1" applyBorder="1" applyAlignment="1" applyProtection="1">
      <alignment horizontal="center" vertical="center"/>
      <protection locked="0"/>
    </xf>
    <xf numFmtId="0" fontId="1" fillId="13" borderId="0" xfId="5" applyFill="1">
      <alignment vertical="center"/>
    </xf>
    <xf numFmtId="0" fontId="44" fillId="13" borderId="0" xfId="5" applyFont="1" applyFill="1" applyAlignment="1">
      <alignment horizontal="left" vertical="center"/>
    </xf>
    <xf numFmtId="0" fontId="49" fillId="13" borderId="0" xfId="5" applyFont="1" applyFill="1" applyAlignment="1">
      <alignment horizontal="left" vertical="center"/>
    </xf>
    <xf numFmtId="0" fontId="44" fillId="13" borderId="0" xfId="5" applyFont="1" applyFill="1">
      <alignment vertical="center"/>
    </xf>
    <xf numFmtId="0" fontId="44" fillId="12" borderId="1" xfId="5" applyFont="1" applyFill="1" applyBorder="1" applyAlignment="1">
      <alignment horizontal="left" vertical="center"/>
    </xf>
    <xf numFmtId="0" fontId="44" fillId="10" borderId="1" xfId="5" applyFont="1" applyFill="1" applyBorder="1" applyAlignment="1">
      <alignment horizontal="left" vertical="center"/>
    </xf>
    <xf numFmtId="0" fontId="50" fillId="13" borderId="0" xfId="5" applyFont="1" applyFill="1" applyAlignment="1">
      <alignment horizontal="left" vertical="center"/>
    </xf>
    <xf numFmtId="0" fontId="44" fillId="13" borderId="1" xfId="5" applyFont="1" applyFill="1" applyBorder="1" applyAlignment="1">
      <alignment horizontal="center" vertical="center"/>
    </xf>
    <xf numFmtId="0" fontId="44" fillId="13" borderId="1" xfId="5" applyFont="1" applyFill="1" applyBorder="1" applyAlignment="1">
      <alignment horizontal="left" vertical="center"/>
    </xf>
    <xf numFmtId="0" fontId="51" fillId="13" borderId="0" xfId="5" applyFont="1" applyFill="1">
      <alignment vertical="center"/>
    </xf>
    <xf numFmtId="0" fontId="51" fillId="13" borderId="0" xfId="5" applyFont="1" applyFill="1" applyAlignment="1">
      <alignment horizontal="left" vertical="center"/>
    </xf>
    <xf numFmtId="0" fontId="36" fillId="13" borderId="0" xfId="5" applyFont="1" applyFill="1">
      <alignment vertical="center"/>
    </xf>
    <xf numFmtId="0" fontId="51" fillId="13" borderId="0" xfId="5" applyFont="1" applyFill="1" applyAlignment="1">
      <alignment vertical="center" shrinkToFit="1"/>
    </xf>
    <xf numFmtId="0" fontId="44" fillId="13" borderId="0" xfId="5" applyFont="1" applyFill="1" applyAlignment="1">
      <alignment vertical="center" wrapText="1"/>
    </xf>
    <xf numFmtId="0" fontId="53" fillId="13" borderId="0" xfId="5" applyFont="1" applyFill="1" applyAlignment="1">
      <alignment horizontal="left" vertical="center"/>
    </xf>
    <xf numFmtId="0" fontId="53" fillId="0" borderId="0" xfId="5" applyFont="1" applyAlignment="1">
      <alignment horizontal="left" vertical="center"/>
    </xf>
    <xf numFmtId="0" fontId="44" fillId="0" borderId="159" xfId="5" applyFont="1" applyBorder="1">
      <alignment vertical="center"/>
    </xf>
    <xf numFmtId="0" fontId="44" fillId="0" borderId="160" xfId="5" applyFont="1" applyBorder="1">
      <alignment vertical="center"/>
    </xf>
    <xf numFmtId="0" fontId="44" fillId="0" borderId="161" xfId="5" applyFont="1" applyBorder="1">
      <alignment vertical="center"/>
    </xf>
    <xf numFmtId="183" fontId="34" fillId="0" borderId="162" xfId="5" applyNumberFormat="1" applyFont="1" applyBorder="1" applyAlignment="1">
      <alignment horizontal="center" vertical="center" shrinkToFit="1"/>
    </xf>
    <xf numFmtId="0" fontId="44" fillId="13" borderId="1" xfId="5" applyFont="1" applyFill="1" applyBorder="1" applyAlignment="1">
      <alignment horizontal="right" vertical="center"/>
    </xf>
    <xf numFmtId="0" fontId="44" fillId="13" borderId="1" xfId="5" applyFont="1" applyFill="1" applyBorder="1" applyAlignment="1">
      <alignment vertical="center" shrinkToFit="1"/>
    </xf>
    <xf numFmtId="0" fontId="1" fillId="13" borderId="163" xfId="5" applyFill="1" applyBorder="1" applyAlignment="1">
      <alignment horizontal="center" vertical="center"/>
    </xf>
    <xf numFmtId="0" fontId="55" fillId="13" borderId="164" xfId="5" applyFont="1" applyFill="1" applyBorder="1" applyAlignment="1">
      <alignment horizontal="center" vertical="center"/>
    </xf>
    <xf numFmtId="0" fontId="55" fillId="13" borderId="165" xfId="5" applyFont="1" applyFill="1" applyBorder="1" applyAlignment="1">
      <alignment horizontal="center" vertical="center"/>
    </xf>
    <xf numFmtId="0" fontId="38" fillId="13" borderId="165" xfId="5" applyFont="1" applyFill="1" applyBorder="1" applyAlignment="1">
      <alignment horizontal="center" vertical="center"/>
    </xf>
    <xf numFmtId="0" fontId="39" fillId="13" borderId="166" xfId="5" applyFont="1" applyFill="1" applyBorder="1" applyAlignment="1">
      <alignment horizontal="center" vertical="center"/>
    </xf>
    <xf numFmtId="0" fontId="39" fillId="13" borderId="116" xfId="5" applyFont="1" applyFill="1" applyBorder="1" applyAlignment="1">
      <alignment vertical="center" shrinkToFit="1"/>
    </xf>
    <xf numFmtId="0" fontId="39" fillId="13" borderId="168" xfId="5" applyFont="1" applyFill="1" applyBorder="1" applyAlignment="1">
      <alignment vertical="center" shrinkToFit="1"/>
    </xf>
    <xf numFmtId="0" fontId="39" fillId="13" borderId="168" xfId="5" applyFont="1" applyFill="1" applyBorder="1">
      <alignment vertical="center"/>
    </xf>
    <xf numFmtId="0" fontId="39" fillId="13" borderId="1" xfId="5" applyFont="1" applyFill="1" applyBorder="1" applyAlignment="1">
      <alignment vertical="center" shrinkToFit="1"/>
    </xf>
    <xf numFmtId="0" fontId="39" fillId="13" borderId="169" xfId="5" applyFont="1" applyFill="1" applyBorder="1">
      <alignment vertical="center"/>
    </xf>
    <xf numFmtId="0" fontId="39" fillId="13" borderId="1" xfId="5" applyFont="1" applyFill="1" applyBorder="1">
      <alignment vertical="center"/>
    </xf>
    <xf numFmtId="0" fontId="39" fillId="13" borderId="104" xfId="5" applyFont="1" applyFill="1" applyBorder="1">
      <alignment vertical="center"/>
    </xf>
    <xf numFmtId="0" fontId="38" fillId="13" borderId="111" xfId="5" applyFont="1" applyFill="1" applyBorder="1">
      <alignment vertical="center"/>
    </xf>
    <xf numFmtId="0" fontId="39" fillId="13" borderId="109" xfId="5" applyFont="1" applyFill="1" applyBorder="1" applyAlignment="1">
      <alignment vertical="center" shrinkToFit="1"/>
    </xf>
    <xf numFmtId="0" fontId="39" fillId="13" borderId="109" xfId="5" applyFont="1" applyFill="1" applyBorder="1">
      <alignment vertical="center"/>
    </xf>
    <xf numFmtId="0" fontId="39" fillId="13" borderId="110" xfId="5" applyFont="1" applyFill="1" applyBorder="1">
      <alignment vertical="center"/>
    </xf>
    <xf numFmtId="0" fontId="43" fillId="0" borderId="0" xfId="4" applyFont="1" applyAlignment="1">
      <alignment horizontal="left" vertical="top"/>
    </xf>
    <xf numFmtId="0" fontId="43" fillId="0" borderId="0" xfId="4" applyFont="1" applyAlignment="1">
      <alignment horizontal="right" vertical="center"/>
    </xf>
    <xf numFmtId="0" fontId="43" fillId="0" borderId="0" xfId="4" applyFont="1" applyAlignment="1">
      <alignment vertical="center"/>
    </xf>
    <xf numFmtId="0" fontId="43" fillId="0" borderId="0" xfId="4" applyFont="1" applyAlignment="1">
      <alignment horizontal="center" vertical="top"/>
    </xf>
    <xf numFmtId="0" fontId="43" fillId="0" borderId="90" xfId="4" applyFont="1" applyBorder="1" applyAlignment="1">
      <alignment horizontal="center" vertical="center"/>
    </xf>
    <xf numFmtId="0" fontId="43" fillId="0" borderId="77" xfId="4" applyFont="1" applyBorder="1" applyAlignment="1">
      <alignment horizontal="center" vertical="center"/>
    </xf>
    <xf numFmtId="0" fontId="43" fillId="0" borderId="171" xfId="4" applyFont="1" applyBorder="1" applyAlignment="1">
      <alignment horizontal="center" vertical="center"/>
    </xf>
    <xf numFmtId="0" fontId="43" fillId="0" borderId="0" xfId="4" applyFont="1" applyAlignment="1">
      <alignment horizontal="left" vertical="center"/>
    </xf>
    <xf numFmtId="0" fontId="43" fillId="0" borderId="11" xfId="4" applyFont="1" applyBorder="1" applyAlignment="1">
      <alignment horizontal="right" vertical="center"/>
    </xf>
    <xf numFmtId="0" fontId="43" fillId="0" borderId="12" xfId="4" applyFont="1" applyBorder="1" applyAlignment="1">
      <alignment horizontal="left" vertical="center"/>
    </xf>
    <xf numFmtId="0" fontId="43" fillId="0" borderId="23" xfId="4" applyFont="1" applyBorder="1" applyAlignment="1">
      <alignment horizontal="center" vertical="center"/>
    </xf>
    <xf numFmtId="0" fontId="43" fillId="0" borderId="24" xfId="4" applyFont="1" applyBorder="1" applyAlignment="1">
      <alignment horizontal="left" vertical="center"/>
    </xf>
    <xf numFmtId="0" fontId="43" fillId="0" borderId="43" xfId="4" applyFont="1" applyBorder="1" applyAlignment="1">
      <alignment horizontal="left" vertical="center"/>
    </xf>
    <xf numFmtId="0" fontId="43" fillId="0" borderId="0" xfId="4" applyFont="1" applyAlignment="1">
      <alignment horizontal="center" vertical="center"/>
    </xf>
    <xf numFmtId="0" fontId="43" fillId="0" borderId="11" xfId="4" applyFont="1" applyBorder="1" applyAlignment="1">
      <alignment horizontal="left" vertical="center"/>
    </xf>
    <xf numFmtId="0" fontId="43" fillId="0" borderId="55" xfId="4" applyFont="1" applyBorder="1" applyAlignment="1">
      <alignment horizontal="center" vertical="center"/>
    </xf>
    <xf numFmtId="0" fontId="43" fillId="0" borderId="29" xfId="4" applyFont="1" applyBorder="1" applyAlignment="1">
      <alignment horizontal="center" vertical="center"/>
    </xf>
    <xf numFmtId="0" fontId="43" fillId="0" borderId="66" xfId="4" applyFont="1" applyBorder="1" applyAlignment="1">
      <alignment horizontal="left" vertical="center"/>
    </xf>
    <xf numFmtId="0" fontId="43" fillId="0" borderId="54" xfId="4" applyFont="1" applyBorder="1" applyAlignment="1">
      <alignment horizontal="center" vertical="center"/>
    </xf>
    <xf numFmtId="0" fontId="43" fillId="0" borderId="55" xfId="4" applyFont="1" applyBorder="1" applyAlignment="1">
      <alignment horizontal="left" vertical="center"/>
    </xf>
    <xf numFmtId="0" fontId="43" fillId="0" borderId="15" xfId="4" applyFont="1" applyBorder="1" applyAlignment="1">
      <alignment horizontal="left" vertical="center"/>
    </xf>
    <xf numFmtId="0" fontId="43" fillId="0" borderId="56" xfId="4" applyFont="1" applyBorder="1" applyAlignment="1">
      <alignment horizontal="left" vertical="center"/>
    </xf>
    <xf numFmtId="0" fontId="43" fillId="0" borderId="175" xfId="4" applyFont="1" applyBorder="1" applyAlignment="1">
      <alignment horizontal="left" vertical="top"/>
    </xf>
    <xf numFmtId="0" fontId="43" fillId="0" borderId="55" xfId="4" applyFont="1" applyBorder="1" applyAlignment="1">
      <alignment horizontal="left" vertical="top"/>
    </xf>
    <xf numFmtId="0" fontId="43" fillId="0" borderId="11" xfId="4" applyFont="1" applyBorder="1" applyAlignment="1">
      <alignment horizontal="left" vertical="top"/>
    </xf>
    <xf numFmtId="0" fontId="32" fillId="0" borderId="43" xfId="4" applyFont="1" applyBorder="1" applyAlignment="1">
      <alignment vertical="center"/>
    </xf>
    <xf numFmtId="0" fontId="32" fillId="0" borderId="43" xfId="4" applyFont="1" applyBorder="1" applyAlignment="1">
      <alignment horizontal="center" vertical="center"/>
    </xf>
    <xf numFmtId="0" fontId="32" fillId="0" borderId="43" xfId="4" applyFont="1" applyBorder="1" applyAlignment="1">
      <alignment horizontal="left" vertical="center"/>
    </xf>
    <xf numFmtId="0" fontId="32" fillId="0" borderId="24" xfId="4" applyFont="1" applyBorder="1" applyAlignment="1">
      <alignment horizontal="left" vertical="center"/>
    </xf>
    <xf numFmtId="0" fontId="32" fillId="0" borderId="11" xfId="4" applyFont="1" applyBorder="1" applyAlignment="1">
      <alignment horizontal="left" vertical="center"/>
    </xf>
    <xf numFmtId="0" fontId="32" fillId="0" borderId="11" xfId="4" applyFont="1" applyBorder="1" applyAlignment="1">
      <alignment horizontal="center" vertical="center"/>
    </xf>
    <xf numFmtId="0" fontId="32" fillId="0" borderId="12" xfId="4" applyFont="1" applyBorder="1" applyAlignment="1">
      <alignment horizontal="left" vertical="center"/>
    </xf>
    <xf numFmtId="0" fontId="32" fillId="0" borderId="15" xfId="4" applyFont="1" applyBorder="1" applyAlignment="1">
      <alignment horizontal="left" vertical="center"/>
    </xf>
    <xf numFmtId="0" fontId="32" fillId="0" borderId="23" xfId="4" applyFont="1" applyBorder="1" applyAlignment="1">
      <alignment horizontal="left" vertical="center"/>
    </xf>
    <xf numFmtId="0" fontId="32" fillId="0" borderId="14" xfId="4" applyFont="1" applyBorder="1" applyAlignment="1">
      <alignment horizontal="center" vertical="center"/>
    </xf>
    <xf numFmtId="0" fontId="33" fillId="0" borderId="0" xfId="4" applyFont="1" applyAlignment="1">
      <alignment horizontal="center" vertical="center"/>
    </xf>
    <xf numFmtId="0" fontId="57" fillId="0" borderId="0" xfId="4" applyFont="1" applyAlignment="1">
      <alignment horizontal="left" vertical="center"/>
    </xf>
    <xf numFmtId="0" fontId="32" fillId="0" borderId="55" xfId="4" applyFont="1" applyBorder="1" applyAlignment="1">
      <alignment horizontal="left" vertical="center"/>
    </xf>
    <xf numFmtId="0" fontId="32" fillId="0" borderId="56" xfId="4" applyFont="1" applyBorder="1" applyAlignment="1">
      <alignment horizontal="left" vertical="center"/>
    </xf>
    <xf numFmtId="0" fontId="32" fillId="0" borderId="54" xfId="4" applyFont="1" applyBorder="1" applyAlignment="1">
      <alignment horizontal="center" vertical="center"/>
    </xf>
    <xf numFmtId="0" fontId="32" fillId="0" borderId="55" xfId="4" applyFont="1" applyBorder="1" applyAlignment="1">
      <alignment horizontal="center" vertical="center"/>
    </xf>
    <xf numFmtId="0" fontId="58" fillId="0" borderId="43" xfId="4" applyFont="1" applyBorder="1" applyAlignment="1">
      <alignment vertical="center"/>
    </xf>
    <xf numFmtId="0" fontId="58" fillId="0" borderId="24" xfId="4" applyFont="1" applyBorder="1" applyAlignment="1">
      <alignment vertical="center"/>
    </xf>
    <xf numFmtId="0" fontId="58" fillId="0" borderId="0" xfId="4" applyFont="1" applyAlignment="1">
      <alignment vertical="center"/>
    </xf>
    <xf numFmtId="0" fontId="58" fillId="0" borderId="15" xfId="4" applyFont="1" applyBorder="1" applyAlignment="1">
      <alignment vertical="center"/>
    </xf>
    <xf numFmtId="0" fontId="58" fillId="0" borderId="11" xfId="4" applyFont="1" applyBorder="1" applyAlignment="1">
      <alignment vertical="center"/>
    </xf>
    <xf numFmtId="0" fontId="58" fillId="0" borderId="12" xfId="4" applyFont="1" applyBorder="1" applyAlignment="1">
      <alignment vertical="center"/>
    </xf>
    <xf numFmtId="0" fontId="32" fillId="0" borderId="55" xfId="4" applyFont="1" applyBorder="1" applyAlignment="1">
      <alignment vertical="center"/>
    </xf>
    <xf numFmtId="0" fontId="58" fillId="0" borderId="55" xfId="4" applyFont="1" applyBorder="1" applyAlignment="1">
      <alignment vertical="center"/>
    </xf>
    <xf numFmtId="0" fontId="58" fillId="0" borderId="56" xfId="4" applyFont="1" applyBorder="1" applyAlignment="1">
      <alignment vertical="center"/>
    </xf>
    <xf numFmtId="0" fontId="59" fillId="0" borderId="0" xfId="4" applyFont="1" applyAlignment="1">
      <alignment horizontal="center" vertical="center"/>
    </xf>
    <xf numFmtId="0" fontId="57" fillId="0" borderId="15" xfId="4" applyFont="1" applyBorder="1" applyAlignment="1">
      <alignment vertical="center" shrinkToFit="1"/>
    </xf>
    <xf numFmtId="0" fontId="32" fillId="0" borderId="1" xfId="4" applyFont="1" applyBorder="1" applyAlignment="1">
      <alignment horizontal="center" vertical="center"/>
    </xf>
    <xf numFmtId="0" fontId="32" fillId="0" borderId="18" xfId="4" applyFont="1" applyBorder="1" applyAlignment="1">
      <alignment horizontal="center" vertical="center"/>
    </xf>
    <xf numFmtId="187" fontId="32" fillId="0" borderId="0" xfId="4" applyNumberFormat="1" applyFont="1" applyAlignment="1">
      <alignment vertical="center"/>
    </xf>
    <xf numFmtId="187" fontId="32" fillId="0" borderId="0" xfId="4" applyNumberFormat="1" applyFont="1" applyAlignment="1">
      <alignment horizontal="center" vertical="center"/>
    </xf>
    <xf numFmtId="187" fontId="32" fillId="0" borderId="55" xfId="4" applyNumberFormat="1" applyFont="1" applyBorder="1" applyAlignment="1">
      <alignment vertical="center"/>
    </xf>
    <xf numFmtId="0" fontId="32" fillId="0" borderId="10"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12" xfId="4" applyFont="1" applyBorder="1" applyAlignment="1">
      <alignment horizontal="center" vertical="center" wrapText="1"/>
    </xf>
    <xf numFmtId="187" fontId="32" fillId="0" borderId="11" xfId="4" applyNumberFormat="1" applyFont="1" applyBorder="1" applyAlignment="1">
      <alignment vertical="center"/>
    </xf>
    <xf numFmtId="0" fontId="57" fillId="0" borderId="0" xfId="4" applyFont="1" applyAlignment="1">
      <alignment horizontal="left" vertical="top"/>
    </xf>
    <xf numFmtId="0" fontId="32" fillId="0" borderId="54" xfId="4" applyFont="1" applyBorder="1" applyAlignment="1">
      <alignment horizontal="center" vertical="center" wrapText="1"/>
    </xf>
    <xf numFmtId="0" fontId="32" fillId="0" borderId="55" xfId="4" applyFont="1" applyBorder="1" applyAlignment="1">
      <alignment horizontal="center" vertical="center" wrapText="1"/>
    </xf>
    <xf numFmtId="0" fontId="32" fillId="0" borderId="56" xfId="4" applyFont="1" applyBorder="1" applyAlignment="1">
      <alignment horizontal="center" vertical="center" wrapText="1"/>
    </xf>
    <xf numFmtId="0" fontId="32" fillId="0" borderId="0" xfId="4" applyFont="1" applyAlignment="1">
      <alignment horizontal="center" vertical="center" wrapText="1"/>
    </xf>
    <xf numFmtId="0" fontId="61" fillId="0" borderId="0" xfId="4" applyFont="1" applyAlignment="1">
      <alignment vertical="top"/>
    </xf>
    <xf numFmtId="0" fontId="32" fillId="0" borderId="0" xfId="4" applyFont="1" applyAlignment="1">
      <alignment horizontal="left"/>
    </xf>
    <xf numFmtId="0" fontId="32" fillId="0" borderId="14" xfId="4" applyFont="1" applyBorder="1" applyAlignment="1">
      <alignment vertical="center" wrapText="1"/>
    </xf>
    <xf numFmtId="0" fontId="32" fillId="0" borderId="24" xfId="4" applyFont="1" applyBorder="1" applyAlignment="1">
      <alignment vertical="center"/>
    </xf>
    <xf numFmtId="0" fontId="59" fillId="0" borderId="43" xfId="4" applyFont="1" applyBorder="1" applyAlignment="1">
      <alignment horizontal="center" vertical="center"/>
    </xf>
    <xf numFmtId="0" fontId="32" fillId="0" borderId="14" xfId="4" applyFont="1" applyBorder="1"/>
    <xf numFmtId="0" fontId="35" fillId="0" borderId="0" xfId="4" applyFont="1" applyAlignment="1">
      <alignment wrapText="1"/>
    </xf>
    <xf numFmtId="0" fontId="35" fillId="0" borderId="0" xfId="4" applyFont="1" applyAlignment="1">
      <alignment horizontal="left" wrapText="1"/>
    </xf>
    <xf numFmtId="0" fontId="58" fillId="0" borderId="14" xfId="4" applyFont="1" applyBorder="1" applyAlignment="1">
      <alignment vertical="center"/>
    </xf>
    <xf numFmtId="0" fontId="58" fillId="0" borderId="15" xfId="4" applyFont="1" applyBorder="1" applyAlignment="1">
      <alignment horizontal="center" vertical="center"/>
    </xf>
    <xf numFmtId="0" fontId="3" fillId="0" borderId="11" xfId="4" applyBorder="1"/>
    <xf numFmtId="0" fontId="3" fillId="0" borderId="55" xfId="4" applyBorder="1"/>
    <xf numFmtId="0" fontId="58" fillId="0" borderId="47" xfId="4" applyFont="1" applyBorder="1" applyAlignment="1">
      <alignment vertical="center"/>
    </xf>
    <xf numFmtId="188" fontId="32" fillId="0" borderId="43" xfId="4" applyNumberFormat="1" applyFont="1" applyBorder="1" applyAlignment="1">
      <alignment horizontal="center" vertical="center"/>
    </xf>
    <xf numFmtId="188" fontId="32" fillId="0" borderId="24" xfId="4" applyNumberFormat="1" applyFont="1" applyBorder="1" applyAlignment="1">
      <alignment horizontal="center" vertical="center"/>
    </xf>
    <xf numFmtId="188" fontId="32" fillId="0" borderId="15" xfId="4" applyNumberFormat="1" applyFont="1" applyBorder="1" applyAlignment="1">
      <alignment vertical="center"/>
    </xf>
    <xf numFmtId="0" fontId="32" fillId="0" borderId="54" xfId="4" applyFont="1" applyBorder="1" applyAlignment="1">
      <alignment vertical="center" wrapText="1"/>
    </xf>
    <xf numFmtId="188" fontId="32" fillId="0" borderId="55" xfId="4" applyNumberFormat="1" applyFont="1" applyBorder="1" applyAlignment="1">
      <alignment horizontal="center" vertical="center"/>
    </xf>
    <xf numFmtId="188" fontId="32" fillId="0" borderId="56" xfId="4" applyNumberFormat="1" applyFont="1" applyBorder="1" applyAlignment="1">
      <alignment vertical="center"/>
    </xf>
    <xf numFmtId="0" fontId="61" fillId="0" borderId="0" xfId="4" applyFont="1" applyAlignment="1">
      <alignment vertical="top" wrapText="1"/>
    </xf>
    <xf numFmtId="0" fontId="61" fillId="0" borderId="0" xfId="4" applyFont="1" applyAlignment="1">
      <alignment horizontal="center" vertical="center"/>
    </xf>
    <xf numFmtId="0" fontId="61" fillId="0" borderId="0" xfId="4" applyFont="1" applyAlignment="1">
      <alignment horizontal="left" vertical="top"/>
    </xf>
    <xf numFmtId="0" fontId="61" fillId="0" borderId="0" xfId="4" applyFont="1" applyAlignment="1">
      <alignment vertical="center"/>
    </xf>
    <xf numFmtId="0" fontId="32" fillId="0" borderId="1" xfId="4" applyFont="1" applyBorder="1" applyAlignment="1">
      <alignment horizontal="centerContinuous" vertical="center"/>
    </xf>
    <xf numFmtId="0" fontId="32" fillId="0" borderId="23" xfId="4" applyFont="1" applyBorder="1" applyAlignment="1">
      <alignment horizontal="center" vertical="center"/>
    </xf>
    <xf numFmtId="0" fontId="33" fillId="0" borderId="0" xfId="4" applyFont="1" applyAlignment="1">
      <alignment vertical="center"/>
    </xf>
    <xf numFmtId="0" fontId="56" fillId="0" borderId="0" xfId="4" applyFont="1" applyAlignment="1">
      <alignment vertical="center"/>
    </xf>
    <xf numFmtId="0" fontId="32" fillId="0" borderId="43" xfId="4" applyFont="1" applyBorder="1" applyAlignment="1">
      <alignment vertical="center" wrapText="1" shrinkToFit="1"/>
    </xf>
    <xf numFmtId="0" fontId="32" fillId="0" borderId="10" xfId="4" applyFont="1" applyBorder="1" applyAlignment="1">
      <alignment horizontal="center" vertical="center"/>
    </xf>
    <xf numFmtId="49" fontId="32" fillId="0" borderId="0" xfId="4" applyNumberFormat="1" applyFont="1" applyAlignment="1">
      <alignment horizontal="left" vertical="center"/>
    </xf>
    <xf numFmtId="0" fontId="33" fillId="0" borderId="15" xfId="4" applyFont="1" applyBorder="1" applyAlignment="1">
      <alignment vertical="center"/>
    </xf>
    <xf numFmtId="0" fontId="33" fillId="0" borderId="14" xfId="4" applyFont="1" applyBorder="1" applyAlignment="1">
      <alignment horizontal="center" vertical="center"/>
    </xf>
    <xf numFmtId="0" fontId="32" fillId="0" borderId="23" xfId="4" applyFont="1" applyBorder="1" applyAlignment="1">
      <alignment vertical="center"/>
    </xf>
    <xf numFmtId="1" fontId="32" fillId="0" borderId="43" xfId="4" applyNumberFormat="1" applyFont="1" applyBorder="1" applyAlignment="1">
      <alignment vertical="center"/>
    </xf>
    <xf numFmtId="0" fontId="32" fillId="0" borderId="0" xfId="4" applyFont="1" applyAlignment="1">
      <alignment horizontal="left" vertical="center" wrapText="1"/>
    </xf>
    <xf numFmtId="49" fontId="32" fillId="0" borderId="55" xfId="4" applyNumberFormat="1" applyFont="1" applyBorder="1" applyAlignment="1">
      <alignment horizontal="left" vertical="center"/>
    </xf>
    <xf numFmtId="0" fontId="32" fillId="0" borderId="52" xfId="4" applyFont="1" applyBorder="1" applyAlignment="1">
      <alignment horizontal="left" vertical="center"/>
    </xf>
    <xf numFmtId="0" fontId="32" fillId="9" borderId="0" xfId="4" applyFont="1" applyFill="1" applyAlignment="1">
      <alignment horizontal="center" vertical="center"/>
    </xf>
    <xf numFmtId="0" fontId="32" fillId="9" borderId="0" xfId="4" applyFont="1" applyFill="1" applyAlignment="1">
      <alignment vertical="center"/>
    </xf>
    <xf numFmtId="0" fontId="32" fillId="9" borderId="0" xfId="4" applyFont="1" applyFill="1" applyAlignment="1">
      <alignment horizontal="left" vertical="center"/>
    </xf>
    <xf numFmtId="0" fontId="32" fillId="9" borderId="23" xfId="4" applyFont="1" applyFill="1" applyBorder="1" applyAlignment="1">
      <alignment horizontal="center" vertical="center"/>
    </xf>
    <xf numFmtId="0" fontId="32" fillId="9" borderId="43" xfId="4" applyFont="1" applyFill="1" applyBorder="1" applyAlignment="1">
      <alignment horizontal="center" vertical="center"/>
    </xf>
    <xf numFmtId="0" fontId="58" fillId="9" borderId="0" xfId="4" applyFont="1" applyFill="1" applyAlignment="1">
      <alignment vertical="center"/>
    </xf>
    <xf numFmtId="0" fontId="32" fillId="9" borderId="10" xfId="4" applyFont="1" applyFill="1" applyBorder="1" applyAlignment="1">
      <alignment horizontal="center" vertical="center"/>
    </xf>
    <xf numFmtId="0" fontId="32" fillId="9" borderId="54" xfId="4" applyFont="1" applyFill="1" applyBorder="1" applyAlignment="1">
      <alignment horizontal="center" vertical="center"/>
    </xf>
    <xf numFmtId="0" fontId="32" fillId="9" borderId="11" xfId="4" applyFont="1" applyFill="1" applyBorder="1" applyAlignment="1">
      <alignment horizontal="center" vertical="center"/>
    </xf>
    <xf numFmtId="0" fontId="33" fillId="0" borderId="55" xfId="4" applyFont="1" applyBorder="1" applyAlignment="1">
      <alignment horizontal="left" vertical="center"/>
    </xf>
    <xf numFmtId="0" fontId="32" fillId="0" borderId="54" xfId="4" applyFont="1" applyBorder="1" applyAlignment="1">
      <alignment horizontal="center"/>
    </xf>
    <xf numFmtId="0" fontId="32" fillId="0" borderId="55" xfId="4" applyFont="1" applyBorder="1"/>
    <xf numFmtId="0" fontId="32" fillId="0" borderId="56" xfId="4" applyFont="1" applyBorder="1"/>
    <xf numFmtId="0" fontId="61" fillId="0" borderId="0" xfId="4" applyFont="1" applyAlignment="1">
      <alignment vertical="center" wrapText="1"/>
    </xf>
    <xf numFmtId="0" fontId="61" fillId="0" borderId="0" xfId="4" applyFont="1" applyAlignment="1">
      <alignment horizontal="left" vertical="center" wrapText="1"/>
    </xf>
    <xf numFmtId="0" fontId="61" fillId="0" borderId="0" xfId="4" applyFont="1" applyAlignment="1">
      <alignment horizontal="left"/>
    </xf>
    <xf numFmtId="0" fontId="61" fillId="0" borderId="0" xfId="4" applyFont="1"/>
    <xf numFmtId="0" fontId="32" fillId="9" borderId="0" xfId="4" applyFont="1" applyFill="1" applyAlignment="1">
      <alignment horizontal="right" vertical="center"/>
    </xf>
    <xf numFmtId="0" fontId="32" fillId="0" borderId="43" xfId="4" applyFont="1" applyBorder="1"/>
    <xf numFmtId="0" fontId="32" fillId="0" borderId="24" xfId="4" applyFont="1" applyBorder="1"/>
    <xf numFmtId="0" fontId="32" fillId="0" borderId="11" xfId="4" applyFont="1" applyBorder="1"/>
    <xf numFmtId="0" fontId="32" fillId="0" borderId="12" xfId="4" applyFont="1" applyBorder="1"/>
    <xf numFmtId="0" fontId="32" fillId="0" borderId="23" xfId="4" applyFont="1" applyBorder="1" applyAlignment="1">
      <alignment vertical="center" wrapText="1"/>
    </xf>
    <xf numFmtId="0" fontId="32" fillId="0" borderId="43" xfId="4" applyFont="1" applyBorder="1" applyAlignment="1">
      <alignment vertical="center" wrapText="1"/>
    </xf>
    <xf numFmtId="0" fontId="32" fillId="0" borderId="0" xfId="4" applyFont="1" applyAlignment="1">
      <alignment horizontal="left" vertical="center" wrapText="1" indent="1"/>
    </xf>
    <xf numFmtId="0" fontId="32" fillId="0" borderId="43" xfId="4" applyFont="1" applyBorder="1" applyAlignment="1">
      <alignment horizontal="left" vertical="center" wrapText="1" indent="1"/>
    </xf>
    <xf numFmtId="0" fontId="32" fillId="0" borderId="24" xfId="4" applyFont="1" applyBorder="1" applyAlignment="1">
      <alignment horizontal="left" vertical="center" wrapText="1" indent="1"/>
    </xf>
    <xf numFmtId="0" fontId="32" fillId="0" borderId="0" xfId="4" applyFont="1" applyAlignment="1">
      <alignment wrapText="1"/>
    </xf>
    <xf numFmtId="0" fontId="33" fillId="0" borderId="1" xfId="4" applyFont="1" applyBorder="1" applyAlignment="1">
      <alignment horizontal="center" vertical="center"/>
    </xf>
    <xf numFmtId="0" fontId="33" fillId="0" borderId="0" xfId="4" applyFont="1" applyAlignment="1">
      <alignment horizontal="left" vertical="center" wrapText="1"/>
    </xf>
    <xf numFmtId="0" fontId="59" fillId="0" borderId="14" xfId="4" applyFont="1" applyBorder="1" applyAlignment="1">
      <alignment horizontal="center" vertical="center"/>
    </xf>
    <xf numFmtId="0" fontId="59" fillId="0" borderId="15" xfId="4" applyFont="1" applyBorder="1" applyAlignment="1">
      <alignment horizontal="center" vertical="center"/>
    </xf>
    <xf numFmtId="0" fontId="33" fillId="0" borderId="43" xfId="4" applyFont="1" applyBorder="1" applyAlignment="1">
      <alignment horizontal="center" vertical="center"/>
    </xf>
    <xf numFmtId="0" fontId="33" fillId="0" borderId="43" xfId="4" applyFont="1" applyBorder="1" applyAlignment="1">
      <alignment horizontal="left" vertical="center" wrapText="1"/>
    </xf>
    <xf numFmtId="0" fontId="33" fillId="0" borderId="0" xfId="4" applyFont="1" applyAlignment="1">
      <alignment horizontal="left" vertical="center" wrapText="1" indent="1"/>
    </xf>
    <xf numFmtId="0" fontId="32" fillId="0" borderId="47" xfId="4" applyFont="1" applyBorder="1" applyAlignment="1">
      <alignment horizontal="left" vertical="center"/>
    </xf>
    <xf numFmtId="0" fontId="33" fillId="0" borderId="15" xfId="4" applyFont="1" applyBorder="1" applyAlignment="1">
      <alignment horizontal="center" vertical="center"/>
    </xf>
    <xf numFmtId="0" fontId="33" fillId="0" borderId="0" xfId="4" applyFont="1" applyAlignment="1">
      <alignment horizontal="left" vertical="center"/>
    </xf>
    <xf numFmtId="0" fontId="33" fillId="0" borderId="43" xfId="4" applyFont="1" applyBorder="1" applyAlignment="1">
      <alignment vertical="center"/>
    </xf>
    <xf numFmtId="0" fontId="33" fillId="0" borderId="24" xfId="4" applyFont="1" applyBorder="1" applyAlignment="1">
      <alignment vertical="center"/>
    </xf>
    <xf numFmtId="0" fontId="33" fillId="0" borderId="43" xfId="4" applyFont="1" applyBorder="1" applyAlignment="1">
      <alignment vertical="center" wrapText="1"/>
    </xf>
    <xf numFmtId="0" fontId="33" fillId="0" borderId="0" xfId="4" applyFont="1" applyAlignment="1">
      <alignment vertical="center" wrapText="1"/>
    </xf>
    <xf numFmtId="0" fontId="33" fillId="0" borderId="0" xfId="4" applyFont="1" applyAlignment="1">
      <alignment horizontal="center" vertical="center" wrapText="1"/>
    </xf>
    <xf numFmtId="0" fontId="32" fillId="0" borderId="18" xfId="4" applyFont="1" applyBorder="1" applyAlignment="1">
      <alignment horizontal="left" vertical="center"/>
    </xf>
    <xf numFmtId="0" fontId="33" fillId="0" borderId="55" xfId="4" applyFont="1" applyBorder="1" applyAlignment="1">
      <alignment horizontal="left" vertical="center" wrapText="1" indent="1"/>
    </xf>
    <xf numFmtId="0" fontId="33" fillId="0" borderId="55" xfId="4" applyFont="1" applyBorder="1" applyAlignment="1">
      <alignment horizontal="left" vertical="center" wrapText="1"/>
    </xf>
    <xf numFmtId="0" fontId="33" fillId="0" borderId="24" xfId="4" applyFont="1" applyBorder="1" applyAlignment="1">
      <alignment horizontal="center" vertical="center"/>
    </xf>
    <xf numFmtId="0" fontId="33" fillId="0" borderId="18" xfId="4" applyFont="1" applyBorder="1" applyAlignment="1">
      <alignment horizontal="center" vertical="center"/>
    </xf>
    <xf numFmtId="0" fontId="33" fillId="0" borderId="15" xfId="4" applyFont="1" applyBorder="1" applyAlignment="1">
      <alignment horizontal="left" vertical="center"/>
    </xf>
    <xf numFmtId="0" fontId="32" fillId="9" borderId="11" xfId="4" applyFont="1" applyFill="1" applyBorder="1" applyAlignment="1">
      <alignment vertical="center"/>
    </xf>
    <xf numFmtId="0" fontId="32" fillId="9" borderId="0" xfId="4" applyFont="1" applyFill="1"/>
    <xf numFmtId="0" fontId="32" fillId="9" borderId="14" xfId="4" applyFont="1" applyFill="1" applyBorder="1" applyAlignment="1">
      <alignment horizontal="center" vertical="center"/>
    </xf>
    <xf numFmtId="0" fontId="32" fillId="0" borderId="24" xfId="4" applyFont="1" applyBorder="1" applyAlignment="1">
      <alignment vertical="center" wrapText="1"/>
    </xf>
    <xf numFmtId="0" fontId="32" fillId="0" borderId="10" xfId="4" applyFont="1" applyBorder="1" applyAlignment="1">
      <alignment horizontal="left" vertical="center" wrapText="1" indent="1"/>
    </xf>
    <xf numFmtId="0" fontId="32" fillId="0" borderId="11" xfId="4" applyFont="1" applyBorder="1" applyAlignment="1">
      <alignment horizontal="left" vertical="center" wrapText="1" indent="1"/>
    </xf>
    <xf numFmtId="0" fontId="32" fillId="0" borderId="12" xfId="4" applyFont="1" applyBorder="1" applyAlignment="1">
      <alignment horizontal="left" vertical="center" wrapText="1" indent="1"/>
    </xf>
    <xf numFmtId="0" fontId="33" fillId="0" borderId="43" xfId="4" applyFont="1" applyBorder="1" applyAlignment="1">
      <alignment horizontal="left" vertical="center" wrapText="1" indent="1"/>
    </xf>
    <xf numFmtId="0" fontId="57" fillId="0" borderId="0" xfId="4" applyFont="1" applyAlignment="1">
      <alignment horizontal="left" vertical="center" wrapText="1"/>
    </xf>
    <xf numFmtId="0" fontId="33" fillId="0" borderId="55" xfId="4" applyFont="1" applyBorder="1" applyAlignment="1">
      <alignment horizontal="center" vertical="center"/>
    </xf>
    <xf numFmtId="0" fontId="33" fillId="0" borderId="56" xfId="4" applyFont="1" applyBorder="1" applyAlignment="1">
      <alignment horizontal="center" vertical="center"/>
    </xf>
    <xf numFmtId="0" fontId="33" fillId="0" borderId="11" xfId="4" applyFont="1" applyBorder="1" applyAlignment="1">
      <alignment horizontal="center" vertical="center"/>
    </xf>
    <xf numFmtId="0" fontId="33" fillId="0" borderId="11" xfId="4" applyFont="1" applyBorder="1" applyAlignment="1">
      <alignment vertical="center"/>
    </xf>
    <xf numFmtId="0" fontId="33" fillId="0" borderId="11" xfId="4" applyFont="1" applyBorder="1" applyAlignment="1">
      <alignment vertical="center" wrapText="1"/>
    </xf>
    <xf numFmtId="0" fontId="33" fillId="0" borderId="11" xfId="4" applyFont="1" applyBorder="1" applyAlignment="1">
      <alignment horizontal="left" vertical="center" wrapText="1"/>
    </xf>
    <xf numFmtId="0" fontId="33" fillId="0" borderId="10" xfId="4" applyFont="1" applyBorder="1" applyAlignment="1">
      <alignment horizontal="center" vertical="center"/>
    </xf>
    <xf numFmtId="0" fontId="33" fillId="0" borderId="12" xfId="4" applyFont="1" applyBorder="1" applyAlignment="1">
      <alignment horizontal="center" vertical="center"/>
    </xf>
    <xf numFmtId="0" fontId="33" fillId="0" borderId="0" xfId="4" applyFont="1" applyAlignment="1">
      <alignment wrapText="1"/>
    </xf>
    <xf numFmtId="0" fontId="33" fillId="0" borderId="54" xfId="4" applyFont="1" applyBorder="1" applyAlignment="1">
      <alignment horizontal="center" vertical="center"/>
    </xf>
    <xf numFmtId="0" fontId="32" fillId="9" borderId="11" xfId="4" applyFont="1" applyFill="1" applyBorder="1" applyAlignment="1">
      <alignment horizontal="left" vertical="center"/>
    </xf>
    <xf numFmtId="0" fontId="32" fillId="9" borderId="56" xfId="4" applyFont="1" applyFill="1" applyBorder="1" applyAlignment="1">
      <alignment horizontal="center" vertical="center"/>
    </xf>
    <xf numFmtId="0" fontId="32" fillId="9" borderId="55" xfId="4" applyFont="1" applyFill="1" applyBorder="1" applyAlignment="1">
      <alignment horizontal="center" vertical="center"/>
    </xf>
    <xf numFmtId="0" fontId="59" fillId="0" borderId="55" xfId="4" applyFont="1" applyBorder="1" applyAlignment="1">
      <alignment horizontal="center" vertical="center"/>
    </xf>
    <xf numFmtId="0" fontId="32" fillId="9" borderId="43" xfId="4" applyFont="1" applyFill="1" applyBorder="1" applyAlignment="1">
      <alignment horizontal="left" vertical="center"/>
    </xf>
    <xf numFmtId="0" fontId="58" fillId="9" borderId="9" xfId="4" applyFont="1" applyFill="1" applyBorder="1" applyAlignment="1">
      <alignment vertical="center"/>
    </xf>
    <xf numFmtId="0" fontId="58" fillId="9" borderId="1" xfId="4" applyFont="1" applyFill="1" applyBorder="1" applyAlignment="1">
      <alignment vertical="center"/>
    </xf>
    <xf numFmtId="0" fontId="58" fillId="9" borderId="24" xfId="4" applyFont="1" applyFill="1" applyBorder="1" applyAlignment="1">
      <alignment vertical="center"/>
    </xf>
    <xf numFmtId="0" fontId="58" fillId="9" borderId="23" xfId="4" applyFont="1" applyFill="1" applyBorder="1" applyAlignment="1">
      <alignment vertical="center"/>
    </xf>
    <xf numFmtId="0" fontId="39" fillId="0" borderId="186" xfId="0" applyFont="1" applyBorder="1">
      <alignment vertical="center"/>
    </xf>
    <xf numFmtId="0" fontId="39" fillId="0" borderId="192" xfId="0" applyFont="1" applyBorder="1">
      <alignment vertical="center"/>
    </xf>
    <xf numFmtId="0" fontId="39" fillId="0" borderId="194" xfId="0" applyFont="1" applyBorder="1">
      <alignment vertical="center"/>
    </xf>
    <xf numFmtId="0" fontId="39" fillId="0" borderId="100" xfId="0" applyFont="1" applyBorder="1">
      <alignment vertical="center"/>
    </xf>
    <xf numFmtId="0" fontId="39" fillId="0" borderId="195" xfId="0" applyFont="1" applyBorder="1">
      <alignment vertical="center"/>
    </xf>
    <xf numFmtId="0" fontId="39" fillId="0" borderId="187" xfId="0" applyFont="1" applyBorder="1">
      <alignment vertical="center"/>
    </xf>
    <xf numFmtId="0" fontId="32" fillId="0" borderId="0" xfId="2" applyFont="1" applyAlignment="1">
      <alignment horizontal="left" vertical="center"/>
    </xf>
    <xf numFmtId="0" fontId="32" fillId="0" borderId="0" xfId="2" applyFont="1" applyAlignment="1">
      <alignment horizontal="right" vertical="center"/>
    </xf>
    <xf numFmtId="0" fontId="43" fillId="0" borderId="0" xfId="2" applyFont="1" applyAlignment="1">
      <alignment horizontal="centerContinuous" vertical="center"/>
    </xf>
    <xf numFmtId="0" fontId="32" fillId="0" borderId="0" xfId="2" applyFont="1" applyAlignment="1">
      <alignment horizontal="centerContinuous" vertical="center"/>
    </xf>
    <xf numFmtId="0" fontId="68" fillId="0" borderId="0" xfId="2" applyFont="1"/>
    <xf numFmtId="0" fontId="44" fillId="0" borderId="0" xfId="2" applyFont="1"/>
    <xf numFmtId="0" fontId="32" fillId="0" borderId="43" xfId="2" applyFont="1" applyBorder="1" applyAlignment="1">
      <alignment horizontal="center" vertical="center"/>
    </xf>
    <xf numFmtId="0" fontId="32" fillId="0" borderId="55" xfId="2" applyFont="1" applyBorder="1" applyAlignment="1">
      <alignment horizontal="center" vertical="center"/>
    </xf>
    <xf numFmtId="0" fontId="32" fillId="0" borderId="55" xfId="2" applyFont="1" applyBorder="1" applyAlignment="1">
      <alignment horizontal="left" vertical="center" wrapText="1"/>
    </xf>
    <xf numFmtId="0" fontId="32" fillId="0" borderId="55" xfId="2" applyFont="1" applyBorder="1" applyAlignment="1">
      <alignment horizontal="left" vertical="center"/>
    </xf>
    <xf numFmtId="0" fontId="32" fillId="0" borderId="43" xfId="2" applyFont="1" applyBorder="1" applyAlignment="1">
      <alignment horizontal="left" vertical="center"/>
    </xf>
    <xf numFmtId="0" fontId="32" fillId="0" borderId="14" xfId="2" applyFont="1" applyBorder="1" applyAlignment="1">
      <alignment horizontal="left" vertical="center"/>
    </xf>
    <xf numFmtId="0" fontId="32" fillId="0" borderId="15" xfId="2" applyFont="1" applyBorder="1" applyAlignment="1">
      <alignment horizontal="left" vertical="center"/>
    </xf>
    <xf numFmtId="0" fontId="32" fillId="0" borderId="0" xfId="2" applyFont="1" applyAlignment="1">
      <alignment horizontal="left" vertical="center" wrapText="1"/>
    </xf>
    <xf numFmtId="0" fontId="32" fillId="0" borderId="0" xfId="2" applyFont="1" applyAlignment="1">
      <alignment horizontal="center" vertical="center"/>
    </xf>
    <xf numFmtId="0" fontId="32" fillId="0" borderId="14" xfId="2" applyFont="1" applyBorder="1" applyAlignment="1">
      <alignment horizontal="left"/>
    </xf>
    <xf numFmtId="0" fontId="32" fillId="0" borderId="0" xfId="2" applyFont="1" applyAlignment="1">
      <alignment horizontal="left"/>
    </xf>
    <xf numFmtId="0" fontId="32" fillId="0" borderId="15" xfId="2" applyFont="1" applyBorder="1" applyAlignment="1">
      <alignment horizontal="left"/>
    </xf>
    <xf numFmtId="0" fontId="32" fillId="0" borderId="54" xfId="2" applyFont="1" applyBorder="1" applyAlignment="1">
      <alignment horizontal="center"/>
    </xf>
    <xf numFmtId="0" fontId="32" fillId="0" borderId="55" xfId="2" applyFont="1" applyBorder="1"/>
    <xf numFmtId="0" fontId="32" fillId="0" borderId="56" xfId="2" applyFont="1" applyBorder="1"/>
    <xf numFmtId="0" fontId="32" fillId="0" borderId="0" xfId="2" applyFont="1"/>
    <xf numFmtId="0" fontId="32" fillId="0" borderId="0" xfId="2" applyFont="1" applyAlignment="1">
      <alignment vertical="center"/>
    </xf>
    <xf numFmtId="0" fontId="32" fillId="0" borderId="0" xfId="2" applyFont="1" applyAlignment="1">
      <alignment horizontal="center"/>
    </xf>
    <xf numFmtId="0" fontId="32" fillId="0" borderId="0" xfId="2" applyFont="1" applyAlignment="1">
      <alignment horizontal="center" wrapText="1"/>
    </xf>
    <xf numFmtId="0" fontId="32" fillId="0" borderId="24" xfId="2" applyFont="1" applyBorder="1" applyAlignment="1">
      <alignment vertical="center"/>
    </xf>
    <xf numFmtId="0" fontId="3" fillId="14" borderId="0" xfId="4" applyFill="1"/>
    <xf numFmtId="0" fontId="3" fillId="14" borderId="14" xfId="4" applyFill="1" applyBorder="1"/>
    <xf numFmtId="0" fontId="3" fillId="14" borderId="54" xfId="4" applyFill="1" applyBorder="1"/>
    <xf numFmtId="0" fontId="32" fillId="0" borderId="11" xfId="4" applyFont="1" applyBorder="1" applyAlignment="1">
      <alignment vertical="center" wrapText="1"/>
    </xf>
    <xf numFmtId="0" fontId="3" fillId="0" borderId="54" xfId="4" applyBorder="1" applyAlignment="1">
      <alignment horizontal="center" vertical="center"/>
    </xf>
    <xf numFmtId="0" fontId="32" fillId="0" borderId="55" xfId="4" applyFont="1" applyBorder="1" applyAlignment="1">
      <alignment vertical="center" wrapText="1"/>
    </xf>
    <xf numFmtId="0" fontId="3" fillId="0" borderId="55" xfId="4" applyBorder="1" applyAlignment="1">
      <alignment horizontal="center" vertical="center"/>
    </xf>
    <xf numFmtId="0" fontId="32" fillId="0" borderId="56" xfId="4" applyFont="1" applyBorder="1" applyAlignment="1">
      <alignment vertical="center" wrapText="1"/>
    </xf>
    <xf numFmtId="0" fontId="32" fillId="0" borderId="9" xfId="4" applyFont="1" applyBorder="1" applyAlignment="1">
      <alignment vertical="center"/>
    </xf>
    <xf numFmtId="0" fontId="32" fillId="0" borderId="87" xfId="4" applyFont="1" applyBorder="1" applyAlignment="1">
      <alignment horizontal="center" vertical="center"/>
    </xf>
    <xf numFmtId="0" fontId="39" fillId="0" borderId="187" xfId="0" applyFont="1" applyBorder="1">
      <alignment vertical="center"/>
    </xf>
    <xf numFmtId="0" fontId="39" fillId="0" borderId="188" xfId="0" applyFont="1" applyBorder="1">
      <alignment vertical="center"/>
    </xf>
    <xf numFmtId="0" fontId="39" fillId="0" borderId="94" xfId="0" applyFont="1" applyBorder="1">
      <alignment vertical="center"/>
    </xf>
    <xf numFmtId="0" fontId="39" fillId="0" borderId="193" xfId="0" applyFont="1" applyBorder="1">
      <alignment vertical="center"/>
    </xf>
    <xf numFmtId="0" fontId="64" fillId="0" borderId="189" xfId="0" applyFont="1" applyBorder="1">
      <alignment vertical="center"/>
    </xf>
    <xf numFmtId="0" fontId="64" fillId="0" borderId="190" xfId="0" applyFont="1" applyBorder="1">
      <alignment vertical="center"/>
    </xf>
    <xf numFmtId="0" fontId="64" fillId="0" borderId="191" xfId="0" applyFont="1" applyBorder="1">
      <alignment vertical="center"/>
    </xf>
    <xf numFmtId="0" fontId="39" fillId="0" borderId="196" xfId="0" applyFont="1" applyBorder="1">
      <alignment vertical="center"/>
    </xf>
    <xf numFmtId="0" fontId="39" fillId="0" borderId="95" xfId="0" applyFont="1" applyBorder="1">
      <alignment vertical="center"/>
    </xf>
    <xf numFmtId="0" fontId="64" fillId="0" borderId="40" xfId="0" applyFont="1" applyBorder="1">
      <alignment vertical="center"/>
    </xf>
    <xf numFmtId="0" fontId="64" fillId="0" borderId="41" xfId="0" applyFont="1" applyBorder="1">
      <alignment vertical="center"/>
    </xf>
    <xf numFmtId="0" fontId="64" fillId="0" borderId="42" xfId="0" applyFont="1" applyBorder="1">
      <alignment vertical="center"/>
    </xf>
    <xf numFmtId="0" fontId="39" fillId="0" borderId="187" xfId="0" applyFont="1" applyBorder="1" applyAlignment="1">
      <alignment vertical="center" wrapText="1"/>
    </xf>
    <xf numFmtId="0" fontId="39" fillId="0" borderId="188" xfId="0" applyFont="1" applyBorder="1" applyAlignment="1">
      <alignment vertical="center" wrapText="1"/>
    </xf>
    <xf numFmtId="0" fontId="39" fillId="0" borderId="187" xfId="0" applyFont="1" applyBorder="1" applyAlignment="1">
      <alignment horizontal="center" vertical="center" wrapText="1"/>
    </xf>
    <xf numFmtId="0" fontId="39" fillId="0" borderId="188" xfId="0" applyFont="1" applyBorder="1" applyAlignment="1">
      <alignment horizontal="center" vertical="center" wrapText="1"/>
    </xf>
    <xf numFmtId="0" fontId="63" fillId="9" borderId="40" xfId="0" applyFont="1" applyFill="1" applyBorder="1" applyAlignment="1">
      <alignment horizontal="center" vertical="center" wrapText="1"/>
    </xf>
    <xf numFmtId="0" fontId="63" fillId="9" borderId="41" xfId="0" applyFont="1" applyFill="1" applyBorder="1" applyAlignment="1">
      <alignment horizontal="center" vertical="center" wrapText="1"/>
    </xf>
    <xf numFmtId="0" fontId="63" fillId="9" borderId="42" xfId="0"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64" fillId="0" borderId="183" xfId="0" applyFont="1" applyBorder="1">
      <alignment vertical="center"/>
    </xf>
    <xf numFmtId="0" fontId="64" fillId="0" borderId="184" xfId="0" applyFont="1" applyBorder="1">
      <alignment vertical="center"/>
    </xf>
    <xf numFmtId="0" fontId="64" fillId="0" borderId="185" xfId="0" applyFont="1" applyBorder="1">
      <alignment vertical="center"/>
    </xf>
    <xf numFmtId="0" fontId="41" fillId="0" borderId="0" xfId="0" applyFont="1">
      <alignment vertical="center"/>
    </xf>
    <xf numFmtId="0" fontId="64" fillId="0" borderId="182" xfId="0" applyFont="1" applyBorder="1">
      <alignment vertical="center"/>
    </xf>
    <xf numFmtId="0" fontId="64" fillId="0" borderId="165" xfId="0" applyFont="1" applyBorder="1">
      <alignment vertical="center"/>
    </xf>
    <xf numFmtId="0" fontId="64" fillId="0" borderId="166" xfId="0" applyFont="1" applyBorder="1">
      <alignment vertical="center"/>
    </xf>
    <xf numFmtId="0" fontId="32" fillId="0" borderId="23"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24" xfId="4" applyFont="1" applyBorder="1" applyAlignment="1">
      <alignment horizontal="center" vertical="center" wrapText="1"/>
    </xf>
    <xf numFmtId="0" fontId="32" fillId="0" borderId="1" xfId="4" applyFont="1" applyBorder="1" applyAlignment="1">
      <alignment horizontal="left" wrapText="1"/>
    </xf>
    <xf numFmtId="0" fontId="32" fillId="0" borderId="0" xfId="4" applyFont="1" applyAlignment="1">
      <alignment horizontal="right" vertical="center"/>
    </xf>
    <xf numFmtId="0" fontId="32" fillId="0" borderId="48" xfId="4" applyFont="1" applyBorder="1" applyAlignment="1">
      <alignment vertical="center" wrapText="1"/>
    </xf>
    <xf numFmtId="0" fontId="32" fillId="0" borderId="49" xfId="4" applyFont="1" applyBorder="1" applyAlignment="1">
      <alignment vertical="center" wrapText="1"/>
    </xf>
    <xf numFmtId="0" fontId="32" fillId="0" borderId="23" xfId="4" applyFont="1" applyBorder="1" applyAlignment="1">
      <alignment horizontal="left" wrapText="1"/>
    </xf>
    <xf numFmtId="0" fontId="32" fillId="0" borderId="43" xfId="4" applyFont="1" applyBorder="1" applyAlignment="1">
      <alignment horizontal="left" wrapText="1"/>
    </xf>
    <xf numFmtId="0" fontId="32" fillId="0" borderId="24" xfId="4" applyFont="1" applyBorder="1" applyAlignment="1">
      <alignment horizontal="left" wrapText="1"/>
    </xf>
    <xf numFmtId="0" fontId="32" fillId="0" borderId="18" xfId="4" applyFont="1" applyBorder="1" applyAlignment="1">
      <alignment horizontal="center"/>
    </xf>
    <xf numFmtId="0" fontId="32" fillId="0" borderId="1" xfId="4" applyFont="1" applyBorder="1" applyAlignment="1">
      <alignment horizontal="center"/>
    </xf>
    <xf numFmtId="0" fontId="32" fillId="0" borderId="23" xfId="4" applyFont="1" applyBorder="1" applyAlignment="1">
      <alignment horizontal="left"/>
    </xf>
    <xf numFmtId="0" fontId="32" fillId="0" borderId="43" xfId="4" applyFont="1" applyBorder="1" applyAlignment="1">
      <alignment horizontal="left"/>
    </xf>
    <xf numFmtId="0" fontId="32" fillId="0" borderId="55" xfId="4" applyFont="1" applyBorder="1" applyAlignment="1">
      <alignment horizontal="left"/>
    </xf>
    <xf numFmtId="0" fontId="32" fillId="0" borderId="56" xfId="4" applyFont="1" applyBorder="1" applyAlignment="1">
      <alignment horizontal="left"/>
    </xf>
    <xf numFmtId="0" fontId="32" fillId="0" borderId="9" xfId="4" applyFont="1" applyBorder="1" applyAlignment="1">
      <alignment horizontal="center" vertical="center" textRotation="255" wrapText="1"/>
    </xf>
    <xf numFmtId="0" fontId="32" fillId="0" borderId="47" xfId="4" applyFont="1" applyBorder="1" applyAlignment="1">
      <alignment horizontal="center" vertical="center" textRotation="255" wrapText="1"/>
    </xf>
    <xf numFmtId="0" fontId="32" fillId="0" borderId="18" xfId="4" applyFont="1" applyBorder="1" applyAlignment="1">
      <alignment horizontal="center" vertical="center" textRotation="255" wrapText="1"/>
    </xf>
    <xf numFmtId="0" fontId="32" fillId="0" borderId="23" xfId="4" applyFont="1" applyBorder="1" applyAlignment="1">
      <alignment horizontal="center" wrapText="1"/>
    </xf>
    <xf numFmtId="0" fontId="32" fillId="0" borderId="43" xfId="4" applyFont="1" applyBorder="1" applyAlignment="1">
      <alignment horizontal="center" wrapText="1"/>
    </xf>
    <xf numFmtId="0" fontId="32" fillId="0" borderId="24" xfId="4" applyFont="1" applyBorder="1" applyAlignment="1">
      <alignment horizontal="center" wrapText="1"/>
    </xf>
    <xf numFmtId="0" fontId="32" fillId="9" borderId="10" xfId="4" applyFont="1" applyFill="1" applyBorder="1" applyAlignment="1">
      <alignment horizontal="left" vertical="top" wrapText="1"/>
    </xf>
    <xf numFmtId="0" fontId="32" fillId="9" borderId="11" xfId="4" applyFont="1" applyFill="1" applyBorder="1" applyAlignment="1">
      <alignment horizontal="left" vertical="top" wrapText="1"/>
    </xf>
    <xf numFmtId="0" fontId="32" fillId="9" borderId="12" xfId="4" applyFont="1" applyFill="1" applyBorder="1" applyAlignment="1">
      <alignment horizontal="left" vertical="top" wrapText="1"/>
    </xf>
    <xf numFmtId="0" fontId="32" fillId="9" borderId="14" xfId="4" applyFont="1" applyFill="1" applyBorder="1" applyAlignment="1">
      <alignment horizontal="left" vertical="top" wrapText="1"/>
    </xf>
    <xf numFmtId="0" fontId="32" fillId="9" borderId="0" xfId="4" applyFont="1" applyFill="1" applyAlignment="1">
      <alignment horizontal="left" vertical="top" wrapText="1"/>
    </xf>
    <xf numFmtId="0" fontId="32" fillId="9" borderId="15" xfId="4" applyFont="1" applyFill="1" applyBorder="1" applyAlignment="1">
      <alignment horizontal="left" vertical="top" wrapText="1"/>
    </xf>
    <xf numFmtId="0" fontId="32" fillId="9" borderId="54" xfId="4" applyFont="1" applyFill="1" applyBorder="1" applyAlignment="1">
      <alignment horizontal="left" vertical="top" wrapText="1"/>
    </xf>
    <xf numFmtId="0" fontId="32" fillId="9" borderId="55" xfId="4" applyFont="1" applyFill="1" applyBorder="1" applyAlignment="1">
      <alignment horizontal="left" vertical="top" wrapText="1"/>
    </xf>
    <xf numFmtId="0" fontId="32" fillId="9" borderId="56" xfId="4" applyFont="1" applyFill="1" applyBorder="1" applyAlignment="1">
      <alignment horizontal="left" vertical="top" wrapText="1"/>
    </xf>
    <xf numFmtId="0" fontId="32" fillId="14" borderId="23" xfId="4" applyFont="1" applyFill="1" applyBorder="1" applyAlignment="1">
      <alignment horizontal="center"/>
    </xf>
    <xf numFmtId="0" fontId="32" fillId="14" borderId="43" xfId="4" applyFont="1" applyFill="1" applyBorder="1" applyAlignment="1">
      <alignment horizontal="center"/>
    </xf>
    <xf numFmtId="0" fontId="32" fillId="14" borderId="24" xfId="4" applyFont="1" applyFill="1" applyBorder="1" applyAlignment="1">
      <alignment horizontal="center"/>
    </xf>
    <xf numFmtId="0" fontId="32" fillId="14" borderId="43" xfId="4" applyFont="1" applyFill="1" applyBorder="1" applyAlignment="1">
      <alignment horizontal="left" wrapText="1"/>
    </xf>
    <xf numFmtId="0" fontId="32" fillId="14" borderId="64" xfId="4" applyFont="1" applyFill="1" applyBorder="1" applyAlignment="1">
      <alignment horizontal="left" wrapText="1"/>
    </xf>
    <xf numFmtId="0" fontId="32" fillId="14" borderId="65" xfId="4" applyFont="1" applyFill="1" applyBorder="1" applyAlignment="1">
      <alignment horizontal="center" wrapText="1"/>
    </xf>
    <xf numFmtId="0" fontId="32" fillId="14" borderId="64" xfId="4" applyFont="1" applyFill="1" applyBorder="1" applyAlignment="1">
      <alignment horizontal="center" wrapText="1"/>
    </xf>
    <xf numFmtId="0" fontId="32" fillId="14" borderId="43" xfId="4" applyFont="1" applyFill="1" applyBorder="1" applyAlignment="1">
      <alignment horizontal="center" wrapText="1"/>
    </xf>
    <xf numFmtId="0" fontId="32" fillId="14" borderId="24" xfId="4" applyFont="1" applyFill="1" applyBorder="1" applyAlignment="1">
      <alignment horizontal="center" wrapText="1"/>
    </xf>
    <xf numFmtId="0" fontId="33" fillId="14" borderId="43" xfId="4" applyFont="1" applyFill="1" applyBorder="1" applyAlignment="1">
      <alignment horizontal="left" vertical="center" wrapText="1"/>
    </xf>
    <xf numFmtId="0" fontId="33" fillId="14" borderId="24" xfId="4" applyFont="1" applyFill="1" applyBorder="1" applyAlignment="1">
      <alignment horizontal="left" vertical="center" wrapText="1"/>
    </xf>
    <xf numFmtId="0" fontId="32" fillId="14" borderId="23" xfId="4" applyFont="1" applyFill="1" applyBorder="1" applyAlignment="1">
      <alignment horizontal="center" vertical="center"/>
    </xf>
    <xf numFmtId="0" fontId="32" fillId="14" borderId="43" xfId="4" applyFont="1" applyFill="1" applyBorder="1" applyAlignment="1">
      <alignment horizontal="center" vertical="center"/>
    </xf>
    <xf numFmtId="0" fontId="32" fillId="14" borderId="24" xfId="4" applyFont="1" applyFill="1" applyBorder="1" applyAlignment="1">
      <alignment horizontal="center" vertical="center"/>
    </xf>
    <xf numFmtId="0" fontId="33" fillId="14" borderId="55" xfId="4" applyFont="1" applyFill="1" applyBorder="1" applyAlignment="1">
      <alignment horizontal="left" vertical="center" wrapText="1"/>
    </xf>
    <xf numFmtId="0" fontId="33" fillId="14" borderId="56" xfId="4" applyFont="1" applyFill="1" applyBorder="1" applyAlignment="1">
      <alignment horizontal="left" vertical="center" wrapText="1"/>
    </xf>
    <xf numFmtId="0" fontId="32" fillId="14" borderId="54" xfId="4" applyFont="1" applyFill="1" applyBorder="1" applyAlignment="1">
      <alignment horizontal="center" vertical="center"/>
    </xf>
    <xf numFmtId="0" fontId="32" fillId="14" borderId="55" xfId="4" applyFont="1" applyFill="1" applyBorder="1" applyAlignment="1">
      <alignment horizontal="center" vertical="center"/>
    </xf>
    <xf numFmtId="0" fontId="32" fillId="14" borderId="56" xfId="4" applyFont="1" applyFill="1" applyBorder="1" applyAlignment="1">
      <alignment horizontal="center" vertical="center"/>
    </xf>
    <xf numFmtId="0" fontId="32" fillId="0" borderId="1" xfId="4" applyFont="1" applyBorder="1" applyAlignment="1">
      <alignment horizontal="center" vertical="center" textRotation="255" wrapText="1"/>
    </xf>
    <xf numFmtId="0" fontId="32" fillId="14" borderId="63" xfId="4" applyFont="1" applyFill="1" applyBorder="1" applyAlignment="1">
      <alignment horizontal="center" wrapText="1"/>
    </xf>
    <xf numFmtId="0" fontId="32" fillId="14" borderId="55" xfId="4" applyFont="1" applyFill="1" applyBorder="1" applyAlignment="1">
      <alignment horizontal="center" wrapText="1"/>
    </xf>
    <xf numFmtId="0" fontId="32" fillId="14" borderId="56" xfId="4" applyFont="1" applyFill="1" applyBorder="1" applyAlignment="1">
      <alignment horizontal="center" wrapText="1"/>
    </xf>
    <xf numFmtId="0" fontId="32" fillId="9" borderId="23" xfId="4" applyFont="1" applyFill="1" applyBorder="1" applyAlignment="1">
      <alignment horizontal="center" vertical="center"/>
    </xf>
    <xf numFmtId="0" fontId="32" fillId="9" borderId="43" xfId="4" applyFont="1" applyFill="1" applyBorder="1" applyAlignment="1">
      <alignment horizontal="center" vertical="center"/>
    </xf>
    <xf numFmtId="0" fontId="32" fillId="9" borderId="24" xfId="4" applyFont="1" applyFill="1" applyBorder="1" applyAlignment="1">
      <alignment horizontal="center" vertical="center"/>
    </xf>
    <xf numFmtId="0" fontId="32" fillId="9" borderId="23" xfId="4" applyFont="1" applyFill="1" applyBorder="1" applyAlignment="1">
      <alignment horizontal="center"/>
    </xf>
    <xf numFmtId="0" fontId="32" fillId="9" borderId="43" xfId="4" applyFont="1" applyFill="1" applyBorder="1" applyAlignment="1">
      <alignment horizontal="center"/>
    </xf>
    <xf numFmtId="0" fontId="32" fillId="9" borderId="24" xfId="4" applyFont="1" applyFill="1" applyBorder="1" applyAlignment="1">
      <alignment horizontal="center"/>
    </xf>
    <xf numFmtId="0" fontId="32" fillId="14" borderId="43" xfId="4" applyFont="1" applyFill="1" applyBorder="1" applyAlignment="1">
      <alignment horizontal="left" shrinkToFit="1"/>
    </xf>
    <xf numFmtId="0" fontId="3" fillId="14" borderId="43" xfId="4" applyFill="1" applyBorder="1" applyAlignment="1">
      <alignment horizontal="left" shrinkToFit="1"/>
    </xf>
    <xf numFmtId="0" fontId="3" fillId="14" borderId="64" xfId="4" applyFill="1" applyBorder="1" applyAlignment="1">
      <alignment horizontal="left" shrinkToFit="1"/>
    </xf>
    <xf numFmtId="0" fontId="32" fillId="9" borderId="43" xfId="4" applyFont="1" applyFill="1" applyBorder="1" applyAlignment="1">
      <alignment horizontal="left" shrinkToFit="1"/>
    </xf>
    <xf numFmtId="0" fontId="3" fillId="9" borderId="43" xfId="4" applyFill="1" applyBorder="1" applyAlignment="1">
      <alignment horizontal="left" shrinkToFit="1"/>
    </xf>
    <xf numFmtId="0" fontId="3" fillId="9" borderId="64" xfId="4" applyFill="1" applyBorder="1" applyAlignment="1">
      <alignment horizontal="left" shrinkToFit="1"/>
    </xf>
    <xf numFmtId="0" fontId="32" fillId="9" borderId="65" xfId="4" applyFont="1" applyFill="1" applyBorder="1" applyAlignment="1">
      <alignment horizontal="center" wrapText="1"/>
    </xf>
    <xf numFmtId="0" fontId="32" fillId="9" borderId="64" xfId="4" applyFont="1" applyFill="1" applyBorder="1" applyAlignment="1">
      <alignment horizontal="center" wrapText="1"/>
    </xf>
    <xf numFmtId="0" fontId="32" fillId="9" borderId="43" xfId="4" applyFont="1" applyFill="1" applyBorder="1" applyAlignment="1">
      <alignment horizontal="center" wrapText="1"/>
    </xf>
    <xf numFmtId="0" fontId="32" fillId="9" borderId="24" xfId="4" applyFont="1" applyFill="1" applyBorder="1" applyAlignment="1">
      <alignment horizontal="center" wrapText="1"/>
    </xf>
    <xf numFmtId="0" fontId="33" fillId="9" borderId="43" xfId="4" applyFont="1" applyFill="1" applyBorder="1" applyAlignment="1">
      <alignment horizontal="left" vertical="center" wrapText="1"/>
    </xf>
    <xf numFmtId="0" fontId="33" fillId="9" borderId="24" xfId="4" applyFont="1" applyFill="1" applyBorder="1" applyAlignment="1">
      <alignment horizontal="left" vertical="center" wrapText="1"/>
    </xf>
    <xf numFmtId="0" fontId="32" fillId="14" borderId="29" xfId="4" applyFont="1" applyFill="1" applyBorder="1" applyAlignment="1">
      <alignment horizontal="center" vertical="center"/>
    </xf>
    <xf numFmtId="0" fontId="32" fillId="14" borderId="66" xfId="4" applyFont="1" applyFill="1" applyBorder="1" applyAlignment="1">
      <alignment horizontal="center" vertical="center"/>
    </xf>
    <xf numFmtId="0" fontId="32" fillId="14" borderId="30" xfId="4" applyFont="1" applyFill="1" applyBorder="1" applyAlignment="1">
      <alignment horizontal="center" vertical="center"/>
    </xf>
    <xf numFmtId="0" fontId="32" fillId="14" borderId="29" xfId="4" applyFont="1" applyFill="1" applyBorder="1" applyAlignment="1">
      <alignment horizontal="center"/>
    </xf>
    <xf numFmtId="0" fontId="32" fillId="14" borderId="66" xfId="4" applyFont="1" applyFill="1" applyBorder="1" applyAlignment="1">
      <alignment horizontal="center"/>
    </xf>
    <xf numFmtId="0" fontId="32" fillId="14" borderId="30" xfId="4" applyFont="1" applyFill="1" applyBorder="1" applyAlignment="1">
      <alignment horizontal="center"/>
    </xf>
    <xf numFmtId="0" fontId="32" fillId="14" borderId="55" xfId="4" applyFont="1" applyFill="1" applyBorder="1" applyAlignment="1">
      <alignment horizontal="left" shrinkToFit="1"/>
    </xf>
    <xf numFmtId="0" fontId="3" fillId="14" borderId="55" xfId="4" applyFill="1" applyBorder="1" applyAlignment="1">
      <alignment horizontal="left" shrinkToFit="1"/>
    </xf>
    <xf numFmtId="0" fontId="3" fillId="14" borderId="62" xfId="4" applyFill="1" applyBorder="1" applyAlignment="1">
      <alignment horizontal="left" shrinkToFit="1"/>
    </xf>
    <xf numFmtId="0" fontId="32" fillId="14" borderId="69" xfId="4" applyFont="1" applyFill="1" applyBorder="1" applyAlignment="1">
      <alignment horizontal="center" wrapText="1"/>
    </xf>
    <xf numFmtId="0" fontId="32" fillId="14" borderId="70" xfId="4" applyFont="1" applyFill="1" applyBorder="1" applyAlignment="1">
      <alignment horizontal="center" wrapText="1"/>
    </xf>
    <xf numFmtId="0" fontId="32" fillId="14" borderId="71" xfId="4" applyFont="1" applyFill="1" applyBorder="1" applyAlignment="1">
      <alignment horizontal="center"/>
    </xf>
    <xf numFmtId="0" fontId="32" fillId="14" borderId="72" xfId="4" applyFont="1" applyFill="1" applyBorder="1" applyAlignment="1">
      <alignment horizontal="center"/>
    </xf>
    <xf numFmtId="0" fontId="32" fillId="14" borderId="73" xfId="4" applyFont="1" applyFill="1" applyBorder="1" applyAlignment="1">
      <alignment horizontal="center"/>
    </xf>
    <xf numFmtId="0" fontId="32" fillId="14" borderId="66" xfId="4" applyFont="1" applyFill="1" applyBorder="1" applyAlignment="1">
      <alignment horizontal="left" wrapText="1"/>
    </xf>
    <xf numFmtId="0" fontId="3" fillId="14" borderId="66" xfId="4" applyFill="1" applyBorder="1" applyAlignment="1">
      <alignment horizontal="left" wrapText="1"/>
    </xf>
    <xf numFmtId="0" fontId="3" fillId="14" borderId="67" xfId="4" applyFill="1" applyBorder="1" applyAlignment="1">
      <alignment horizontal="left" wrapText="1"/>
    </xf>
    <xf numFmtId="0" fontId="32" fillId="14" borderId="68" xfId="4" applyFont="1" applyFill="1" applyBorder="1" applyAlignment="1">
      <alignment horizontal="center" wrapText="1"/>
    </xf>
    <xf numFmtId="0" fontId="32" fillId="14" borderId="67" xfId="4" applyFont="1" applyFill="1" applyBorder="1" applyAlignment="1">
      <alignment horizontal="center" wrapText="1"/>
    </xf>
    <xf numFmtId="0" fontId="32" fillId="14" borderId="66" xfId="4" applyFont="1" applyFill="1" applyBorder="1" applyAlignment="1">
      <alignment horizontal="center" wrapText="1"/>
    </xf>
    <xf numFmtId="0" fontId="32" fillId="14" borderId="30" xfId="4" applyFont="1" applyFill="1" applyBorder="1" applyAlignment="1">
      <alignment horizontal="center" wrapText="1"/>
    </xf>
    <xf numFmtId="0" fontId="33" fillId="14" borderId="66" xfId="4" applyFont="1" applyFill="1" applyBorder="1" applyAlignment="1">
      <alignment horizontal="left" vertical="center" wrapText="1"/>
    </xf>
    <xf numFmtId="0" fontId="33" fillId="14" borderId="30" xfId="4" applyFont="1" applyFill="1" applyBorder="1" applyAlignment="1">
      <alignment horizontal="left" vertical="center" wrapText="1"/>
    </xf>
    <xf numFmtId="0" fontId="32" fillId="9" borderId="43" xfId="4" applyFont="1" applyFill="1" applyBorder="1" applyAlignment="1">
      <alignment horizontal="left" wrapText="1"/>
    </xf>
    <xf numFmtId="0" fontId="3" fillId="9" borderId="43" xfId="4" applyFill="1" applyBorder="1" applyAlignment="1">
      <alignment horizontal="left" wrapText="1"/>
    </xf>
    <xf numFmtId="0" fontId="3" fillId="9" borderId="64" xfId="4" applyFill="1" applyBorder="1" applyAlignment="1">
      <alignment horizontal="left" wrapText="1"/>
    </xf>
    <xf numFmtId="0" fontId="3" fillId="14" borderId="43" xfId="4" applyFill="1" applyBorder="1" applyAlignment="1">
      <alignment horizontal="left" wrapText="1"/>
    </xf>
    <xf numFmtId="0" fontId="3" fillId="14" borderId="64" xfId="4" applyFill="1" applyBorder="1" applyAlignment="1">
      <alignment horizontal="left" wrapText="1"/>
    </xf>
    <xf numFmtId="0" fontId="32" fillId="0" borderId="10" xfId="4" applyFont="1" applyBorder="1" applyAlignment="1">
      <alignment horizontal="left" wrapText="1"/>
    </xf>
    <xf numFmtId="0" fontId="32" fillId="0" borderId="11" xfId="4" applyFont="1" applyBorder="1" applyAlignment="1">
      <alignment horizontal="left" wrapText="1"/>
    </xf>
    <xf numFmtId="0" fontId="32" fillId="0" borderId="12" xfId="4" applyFont="1" applyBorder="1" applyAlignment="1">
      <alignment horizontal="left" wrapText="1"/>
    </xf>
    <xf numFmtId="0" fontId="32" fillId="0" borderId="63" xfId="4" applyFont="1" applyBorder="1" applyAlignment="1">
      <alignment horizontal="left" wrapText="1"/>
    </xf>
    <xf numFmtId="0" fontId="32" fillId="0" borderId="55" xfId="4" applyFont="1" applyBorder="1" applyAlignment="1">
      <alignment horizontal="left" wrapText="1"/>
    </xf>
    <xf numFmtId="0" fontId="32" fillId="0" borderId="56" xfId="4" applyFont="1" applyBorder="1" applyAlignment="1">
      <alignment horizontal="left" wrapText="1"/>
    </xf>
    <xf numFmtId="0" fontId="32" fillId="0" borderId="54" xfId="4" applyFont="1" applyBorder="1" applyAlignment="1">
      <alignment horizontal="left" vertical="top" wrapText="1"/>
    </xf>
    <xf numFmtId="0" fontId="32" fillId="0" borderId="55" xfId="4" applyFont="1" applyBorder="1" applyAlignment="1">
      <alignment horizontal="left" vertical="top" wrapText="1"/>
    </xf>
    <xf numFmtId="0" fontId="32" fillId="0" borderId="56" xfId="4" applyFont="1" applyBorder="1" applyAlignment="1">
      <alignment horizontal="left" vertical="top" wrapText="1"/>
    </xf>
    <xf numFmtId="0" fontId="32" fillId="0" borderId="14" xfId="4" applyFont="1" applyBorder="1" applyAlignment="1">
      <alignment horizontal="left" wrapText="1"/>
    </xf>
    <xf numFmtId="0" fontId="32" fillId="0" borderId="0" xfId="4" applyFont="1" applyAlignment="1">
      <alignment horizontal="left" wrapText="1"/>
    </xf>
    <xf numFmtId="0" fontId="32" fillId="0" borderId="54" xfId="4" applyFont="1" applyBorder="1" applyAlignment="1">
      <alignment horizontal="left" wrapText="1"/>
    </xf>
    <xf numFmtId="0" fontId="32" fillId="0" borderId="9" xfId="4" applyFont="1" applyBorder="1" applyAlignment="1">
      <alignment horizontal="center" vertical="center" textRotation="255" shrinkToFit="1"/>
    </xf>
    <xf numFmtId="0" fontId="32" fillId="0" borderId="47" xfId="4" applyFont="1" applyBorder="1" applyAlignment="1">
      <alignment horizontal="center" vertical="center" textRotation="255" shrinkToFit="1"/>
    </xf>
    <xf numFmtId="0" fontId="32" fillId="0" borderId="18" xfId="4" applyFont="1" applyBorder="1" applyAlignment="1">
      <alignment horizontal="center" vertical="center" textRotation="255" shrinkToFit="1"/>
    </xf>
    <xf numFmtId="0" fontId="32" fillId="0" borderId="59" xfId="4" applyFont="1" applyBorder="1" applyAlignment="1">
      <alignment horizontal="left" wrapText="1"/>
    </xf>
    <xf numFmtId="0" fontId="32" fillId="0" borderId="61" xfId="4" applyFont="1" applyBorder="1" applyAlignment="1">
      <alignment horizontal="left" wrapText="1"/>
    </xf>
    <xf numFmtId="0" fontId="32" fillId="0" borderId="11" xfId="4" applyFont="1" applyBorder="1" applyAlignment="1">
      <alignment horizontal="center" wrapText="1"/>
    </xf>
    <xf numFmtId="0" fontId="32" fillId="0" borderId="59" xfId="4" applyFont="1" applyBorder="1" applyAlignment="1">
      <alignment horizontal="center" wrapText="1"/>
    </xf>
    <xf numFmtId="0" fontId="32" fillId="0" borderId="55" xfId="4" applyFont="1" applyBorder="1" applyAlignment="1">
      <alignment horizontal="center" wrapText="1"/>
    </xf>
    <xf numFmtId="0" fontId="32" fillId="0" borderId="62" xfId="4" applyFont="1" applyBorder="1" applyAlignment="1">
      <alignment horizontal="center" wrapText="1"/>
    </xf>
    <xf numFmtId="0" fontId="32" fillId="0" borderId="60" xfId="4" applyFont="1" applyBorder="1" applyAlignment="1">
      <alignment horizontal="left" wrapText="1"/>
    </xf>
    <xf numFmtId="0" fontId="32" fillId="0" borderId="10" xfId="4" applyFont="1" applyBorder="1" applyAlignment="1">
      <alignment horizontal="left" vertical="top" wrapText="1"/>
    </xf>
    <xf numFmtId="0" fontId="32" fillId="0" borderId="11" xfId="4" applyFont="1" applyBorder="1" applyAlignment="1">
      <alignment horizontal="left" vertical="top" wrapText="1"/>
    </xf>
    <xf numFmtId="0" fontId="32" fillId="0" borderId="12" xfId="4" applyFont="1" applyBorder="1" applyAlignment="1">
      <alignment horizontal="left" vertical="top" wrapText="1"/>
    </xf>
    <xf numFmtId="0" fontId="32" fillId="0" borderId="1" xfId="4" applyFont="1" applyBorder="1" applyAlignment="1">
      <alignment horizontal="left" vertical="center" wrapText="1"/>
    </xf>
    <xf numFmtId="0" fontId="32" fillId="0" borderId="10" xfId="4" applyFont="1" applyBorder="1" applyAlignment="1">
      <alignment horizontal="center" vertical="center" wrapText="1"/>
    </xf>
    <xf numFmtId="0" fontId="32" fillId="0" borderId="11" xfId="4" applyFont="1" applyBorder="1" applyAlignment="1">
      <alignment horizontal="center" vertical="center" wrapText="1"/>
    </xf>
    <xf numFmtId="0" fontId="32" fillId="9" borderId="11" xfId="4" applyFont="1" applyFill="1" applyBorder="1" applyAlignment="1">
      <alignment horizontal="center" vertical="center" wrapText="1"/>
    </xf>
    <xf numFmtId="0" fontId="32" fillId="0" borderId="11" xfId="4" applyFont="1" applyBorder="1" applyAlignment="1">
      <alignment horizontal="left" vertical="center" wrapText="1"/>
    </xf>
    <xf numFmtId="0" fontId="32" fillId="0" borderId="12" xfId="4" applyFont="1" applyBorder="1" applyAlignment="1">
      <alignment horizontal="left" vertical="center" wrapText="1"/>
    </xf>
    <xf numFmtId="0" fontId="32" fillId="9" borderId="51" xfId="4" applyFont="1" applyFill="1" applyBorder="1" applyAlignment="1">
      <alignment horizontal="center" vertical="center" wrapText="1"/>
    </xf>
    <xf numFmtId="0" fontId="32" fillId="9" borderId="52" xfId="4" applyFont="1" applyFill="1" applyBorder="1" applyAlignment="1">
      <alignment horizontal="center" vertical="center" wrapText="1"/>
    </xf>
    <xf numFmtId="0" fontId="32" fillId="0" borderId="52" xfId="4" applyFont="1" applyBorder="1" applyAlignment="1">
      <alignment horizontal="center" vertical="center" wrapText="1"/>
    </xf>
    <xf numFmtId="0" fontId="32" fillId="9" borderId="52" xfId="4" applyFont="1" applyFill="1" applyBorder="1" applyAlignment="1">
      <alignment horizontal="left" vertical="center" wrapText="1"/>
    </xf>
    <xf numFmtId="0" fontId="32" fillId="9" borderId="53" xfId="4" applyFont="1" applyFill="1" applyBorder="1" applyAlignment="1">
      <alignment horizontal="left" vertical="center" wrapText="1"/>
    </xf>
    <xf numFmtId="0" fontId="32" fillId="9" borderId="48" xfId="4" applyFont="1" applyFill="1" applyBorder="1" applyAlignment="1">
      <alignment horizontal="left" vertical="center" wrapText="1"/>
    </xf>
    <xf numFmtId="0" fontId="32" fillId="9" borderId="49" xfId="4" applyFont="1" applyFill="1" applyBorder="1" applyAlignment="1">
      <alignment horizontal="left" vertical="center" wrapText="1"/>
    </xf>
    <xf numFmtId="0" fontId="32" fillId="9" borderId="57" xfId="4" applyFont="1" applyFill="1" applyBorder="1" applyAlignment="1">
      <alignment horizontal="left" vertical="center" wrapText="1"/>
    </xf>
    <xf numFmtId="0" fontId="32" fillId="9" borderId="58" xfId="4" applyFont="1" applyFill="1" applyBorder="1" applyAlignment="1">
      <alignment horizontal="left" vertical="center" wrapText="1"/>
    </xf>
    <xf numFmtId="0" fontId="32" fillId="9" borderId="1" xfId="4" applyFont="1" applyFill="1" applyBorder="1" applyAlignment="1">
      <alignment horizontal="left" wrapText="1"/>
    </xf>
    <xf numFmtId="0" fontId="33" fillId="0" borderId="1" xfId="4" applyFont="1" applyBorder="1" applyAlignment="1">
      <alignment horizontal="left" vertical="center" wrapText="1"/>
    </xf>
    <xf numFmtId="0" fontId="32" fillId="9" borderId="50" xfId="4" applyFont="1" applyFill="1" applyBorder="1" applyAlignment="1">
      <alignment horizontal="left" vertical="center" wrapText="1"/>
    </xf>
    <xf numFmtId="0" fontId="32" fillId="0" borderId="10" xfId="4" applyFont="1" applyBorder="1" applyAlignment="1">
      <alignment horizontal="left" vertical="center" wrapText="1"/>
    </xf>
    <xf numFmtId="0" fontId="32" fillId="9" borderId="44" xfId="4" applyFont="1" applyFill="1" applyBorder="1" applyAlignment="1">
      <alignment horizontal="left" vertical="center" wrapText="1"/>
    </xf>
    <xf numFmtId="0" fontId="32" fillId="9" borderId="45" xfId="4" applyFont="1" applyFill="1" applyBorder="1" applyAlignment="1">
      <alignment horizontal="left" vertical="center" wrapText="1"/>
    </xf>
    <xf numFmtId="0" fontId="32" fillId="9" borderId="46" xfId="4" applyFont="1" applyFill="1" applyBorder="1" applyAlignment="1">
      <alignment horizontal="left" vertical="center" wrapText="1"/>
    </xf>
    <xf numFmtId="0" fontId="32" fillId="0" borderId="54" xfId="4" applyFont="1" applyBorder="1" applyAlignment="1">
      <alignment horizontal="left" vertical="center" wrapText="1"/>
    </xf>
    <xf numFmtId="0" fontId="32" fillId="0" borderId="55" xfId="4" applyFont="1" applyBorder="1" applyAlignment="1">
      <alignment horizontal="left" vertical="center" wrapText="1"/>
    </xf>
    <xf numFmtId="0" fontId="32" fillId="0" borderId="56" xfId="4" applyFont="1" applyBorder="1" applyAlignment="1">
      <alignment horizontal="left" vertical="center" wrapText="1"/>
    </xf>
    <xf numFmtId="0" fontId="32" fillId="9" borderId="54" xfId="4" applyFont="1" applyFill="1" applyBorder="1" applyAlignment="1">
      <alignment horizontal="left" vertical="center" wrapText="1"/>
    </xf>
    <xf numFmtId="0" fontId="32" fillId="9" borderId="55" xfId="4" applyFont="1" applyFill="1" applyBorder="1" applyAlignment="1">
      <alignment horizontal="left" vertical="center" wrapText="1"/>
    </xf>
    <xf numFmtId="0" fontId="32" fillId="9" borderId="56" xfId="4" applyFont="1" applyFill="1" applyBorder="1" applyAlignment="1">
      <alignment horizontal="left" vertical="center" wrapText="1"/>
    </xf>
    <xf numFmtId="0" fontId="32" fillId="0" borderId="12" xfId="4" applyFont="1" applyBorder="1" applyAlignment="1">
      <alignment horizontal="center" vertical="center" wrapText="1"/>
    </xf>
    <xf numFmtId="0" fontId="32" fillId="9" borderId="23" xfId="4" applyFont="1" applyFill="1" applyBorder="1" applyAlignment="1">
      <alignment horizontal="center" wrapText="1"/>
    </xf>
    <xf numFmtId="0" fontId="3" fillId="0" borderId="1" xfId="4" applyBorder="1" applyAlignment="1">
      <alignment horizontal="left" wrapText="1"/>
    </xf>
    <xf numFmtId="0" fontId="3" fillId="0" borderId="23" xfId="4" applyBorder="1" applyAlignment="1">
      <alignment horizontal="left" wrapText="1"/>
    </xf>
    <xf numFmtId="0" fontId="3" fillId="0" borderId="1" xfId="4" applyBorder="1" applyAlignment="1">
      <alignment horizontal="left" vertical="center" wrapText="1"/>
    </xf>
    <xf numFmtId="0" fontId="32" fillId="0" borderId="9" xfId="4" applyFont="1" applyBorder="1" applyAlignment="1">
      <alignment horizontal="left" vertical="center" wrapText="1"/>
    </xf>
    <xf numFmtId="0" fontId="3" fillId="0" borderId="9" xfId="4" applyBorder="1" applyAlignment="1">
      <alignment horizontal="left" vertical="center" wrapText="1"/>
    </xf>
    <xf numFmtId="0" fontId="32" fillId="9" borderId="0" xfId="4" applyFont="1" applyFill="1" applyAlignment="1">
      <alignment horizontal="center" vertical="center"/>
    </xf>
    <xf numFmtId="0" fontId="32" fillId="0" borderId="0" xfId="4" applyFont="1" applyAlignment="1">
      <alignment horizontal="justify" vertical="center" wrapText="1"/>
    </xf>
    <xf numFmtId="0" fontId="3" fillId="0" borderId="11" xfId="4" applyBorder="1" applyAlignment="1">
      <alignment horizontal="left" vertical="center" wrapText="1"/>
    </xf>
    <xf numFmtId="0" fontId="32" fillId="9" borderId="44" xfId="4" applyFont="1" applyFill="1" applyBorder="1" applyAlignment="1">
      <alignment horizontal="left" vertical="center"/>
    </xf>
    <xf numFmtId="0" fontId="32" fillId="9" borderId="45" xfId="4" applyFont="1" applyFill="1" applyBorder="1" applyAlignment="1">
      <alignment horizontal="left" vertical="center"/>
    </xf>
    <xf numFmtId="0" fontId="32" fillId="9" borderId="46" xfId="4" applyFont="1" applyFill="1" applyBorder="1" applyAlignment="1">
      <alignment horizontal="left" vertical="center"/>
    </xf>
    <xf numFmtId="0" fontId="32" fillId="0" borderId="14" xfId="4" applyFont="1" applyBorder="1" applyAlignment="1">
      <alignment horizontal="left" vertical="center" wrapText="1"/>
    </xf>
    <xf numFmtId="0" fontId="32" fillId="0" borderId="0" xfId="4" applyFont="1" applyAlignment="1">
      <alignment horizontal="left" vertical="center" wrapText="1"/>
    </xf>
    <xf numFmtId="0" fontId="32" fillId="9" borderId="48" xfId="4" applyFont="1" applyFill="1" applyBorder="1" applyAlignment="1">
      <alignment horizontal="left" vertical="center"/>
    </xf>
    <xf numFmtId="0" fontId="32" fillId="9" borderId="49" xfId="4" applyFont="1" applyFill="1" applyBorder="1" applyAlignment="1">
      <alignment horizontal="left" vertical="center"/>
    </xf>
    <xf numFmtId="0" fontId="32" fillId="9" borderId="50" xfId="4" applyFont="1" applyFill="1" applyBorder="1" applyAlignment="1">
      <alignment horizontal="left" vertical="center"/>
    </xf>
    <xf numFmtId="0" fontId="32" fillId="0" borderId="15" xfId="4" applyFont="1" applyBorder="1" applyAlignment="1">
      <alignment horizontal="left" vertical="center" wrapText="1"/>
    </xf>
    <xf numFmtId="0" fontId="32" fillId="0" borderId="23" xfId="4" applyFont="1" applyBorder="1" applyAlignment="1">
      <alignment horizontal="left" vertical="center" wrapText="1"/>
    </xf>
    <xf numFmtId="0" fontId="32" fillId="0" borderId="43" xfId="4" applyFont="1" applyBorder="1" applyAlignment="1">
      <alignment horizontal="left" vertical="center" wrapText="1"/>
    </xf>
    <xf numFmtId="0" fontId="32" fillId="0" borderId="24" xfId="4" applyFont="1" applyBorder="1" applyAlignment="1">
      <alignment horizontal="left" vertical="center" wrapText="1"/>
    </xf>
    <xf numFmtId="0" fontId="32" fillId="0" borderId="0" xfId="4" applyFont="1" applyAlignment="1">
      <alignment horizontal="center" vertical="top"/>
    </xf>
    <xf numFmtId="0" fontId="32" fillId="9" borderId="0" xfId="4" applyFont="1" applyFill="1" applyAlignment="1">
      <alignment horizontal="center" vertical="top"/>
    </xf>
    <xf numFmtId="0" fontId="32" fillId="0" borderId="0" xfId="4" applyFont="1" applyAlignment="1">
      <alignment horizontal="center" vertical="center"/>
    </xf>
    <xf numFmtId="0" fontId="32" fillId="0" borderId="23" xfId="4" applyFont="1" applyBorder="1" applyAlignment="1">
      <alignment horizontal="center" vertical="center"/>
    </xf>
    <xf numFmtId="0" fontId="32" fillId="0" borderId="43" xfId="4" applyFont="1" applyBorder="1" applyAlignment="1">
      <alignment horizontal="center" vertical="center"/>
    </xf>
    <xf numFmtId="0" fontId="32" fillId="0" borderId="24" xfId="4" applyFont="1" applyBorder="1" applyAlignment="1">
      <alignment horizontal="center" vertical="center"/>
    </xf>
    <xf numFmtId="0" fontId="32" fillId="0" borderId="78" xfId="4" applyFont="1" applyBorder="1" applyAlignment="1">
      <alignment horizontal="center" vertical="center"/>
    </xf>
    <xf numFmtId="0" fontId="32" fillId="0" borderId="79" xfId="4" applyFont="1" applyBorder="1" applyAlignment="1">
      <alignment horizontal="center" vertical="center"/>
    </xf>
    <xf numFmtId="0" fontId="32" fillId="0" borderId="80" xfId="4" applyFont="1" applyBorder="1" applyAlignment="1">
      <alignment horizontal="center" vertical="center"/>
    </xf>
    <xf numFmtId="0" fontId="32" fillId="0" borderId="81" xfId="4" applyFont="1" applyBorder="1" applyAlignment="1">
      <alignment horizontal="center" vertical="center"/>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4" fillId="0" borderId="0" xfId="4" applyFont="1" applyAlignment="1">
      <alignment horizontal="center"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2" fillId="0" borderId="12" xfId="4" applyFont="1" applyBorder="1" applyAlignment="1">
      <alignment horizontal="center" vertical="center"/>
    </xf>
    <xf numFmtId="0" fontId="32" fillId="0" borderId="14" xfId="4" applyFont="1" applyBorder="1" applyAlignment="1">
      <alignment horizontal="center" vertical="center"/>
    </xf>
    <xf numFmtId="0" fontId="32" fillId="0" borderId="15" xfId="4" applyFont="1" applyBorder="1" applyAlignment="1">
      <alignment horizontal="center" vertical="center"/>
    </xf>
    <xf numFmtId="0" fontId="32" fillId="0" borderId="9" xfId="4" applyFont="1" applyBorder="1" applyAlignment="1">
      <alignment horizontal="left" vertical="center"/>
    </xf>
    <xf numFmtId="0" fontId="32" fillId="0" borderId="47" xfId="4" applyFont="1" applyBorder="1" applyAlignment="1">
      <alignment horizontal="left" vertical="center"/>
    </xf>
    <xf numFmtId="0" fontId="32" fillId="0" borderId="0" xfId="4" applyFont="1" applyAlignment="1">
      <alignment vertical="center" wrapText="1"/>
    </xf>
    <xf numFmtId="0" fontId="32" fillId="0" borderId="0" xfId="4" applyFont="1" applyAlignment="1">
      <alignment horizontal="left" vertical="center"/>
    </xf>
    <xf numFmtId="0" fontId="32" fillId="0" borderId="54" xfId="4" applyFont="1" applyBorder="1" applyAlignment="1">
      <alignment horizontal="center" vertical="center"/>
    </xf>
    <xf numFmtId="0" fontId="32" fillId="0" borderId="55" xfId="4" applyFont="1" applyBorder="1" applyAlignment="1">
      <alignment horizontal="center" vertical="center"/>
    </xf>
    <xf numFmtId="0" fontId="32" fillId="0" borderId="56" xfId="4" applyFont="1" applyBorder="1" applyAlignment="1">
      <alignment horizontal="center" vertical="center"/>
    </xf>
    <xf numFmtId="0" fontId="32" fillId="0" borderId="18" xfId="4" applyFont="1" applyBorder="1" applyAlignment="1">
      <alignment horizontal="left" vertical="center"/>
    </xf>
    <xf numFmtId="0" fontId="32" fillId="0" borderId="91" xfId="4" applyFont="1" applyBorder="1" applyAlignment="1">
      <alignment horizontal="center" vertical="center"/>
    </xf>
    <xf numFmtId="0" fontId="32" fillId="0" borderId="92" xfId="4" applyFont="1" applyBorder="1" applyAlignment="1">
      <alignment horizontal="center" vertical="center"/>
    </xf>
    <xf numFmtId="0" fontId="32" fillId="0" borderId="93" xfId="4" applyFont="1" applyBorder="1" applyAlignment="1">
      <alignment horizontal="center" vertical="center"/>
    </xf>
    <xf numFmtId="0" fontId="57" fillId="0" borderId="1" xfId="4" applyFont="1" applyBorder="1" applyAlignment="1">
      <alignment horizontal="center" vertical="center"/>
    </xf>
    <xf numFmtId="0" fontId="57" fillId="0" borderId="24" xfId="4" applyFont="1" applyBorder="1" applyAlignment="1">
      <alignment horizontal="center" vertical="center"/>
    </xf>
    <xf numFmtId="0" fontId="57" fillId="0" borderId="23" xfId="4" applyFont="1" applyBorder="1" applyAlignment="1">
      <alignment horizontal="center" vertical="center"/>
    </xf>
    <xf numFmtId="0" fontId="57" fillId="0" borderId="18" xfId="4" applyFont="1" applyBorder="1" applyAlignment="1">
      <alignment horizontal="center" vertical="center"/>
    </xf>
    <xf numFmtId="0" fontId="32" fillId="0" borderId="0" xfId="4" applyFont="1" applyAlignment="1">
      <alignment horizontal="center" vertical="center" wrapText="1"/>
    </xf>
    <xf numFmtId="1" fontId="32" fillId="9" borderId="23" xfId="4" applyNumberFormat="1" applyFont="1" applyFill="1" applyBorder="1" applyAlignment="1">
      <alignment horizontal="center" vertical="center"/>
    </xf>
    <xf numFmtId="1" fontId="32" fillId="9" borderId="43" xfId="4" applyNumberFormat="1" applyFont="1" applyFill="1" applyBorder="1" applyAlignment="1">
      <alignment horizontal="center" vertical="center"/>
    </xf>
    <xf numFmtId="0" fontId="62" fillId="0" borderId="0" xfId="4" applyFont="1" applyAlignment="1">
      <alignment horizontal="center" vertical="top" wrapText="1"/>
    </xf>
    <xf numFmtId="0" fontId="62" fillId="0" borderId="0" xfId="4" applyFont="1" applyAlignment="1">
      <alignment horizontal="center" vertical="top"/>
    </xf>
    <xf numFmtId="0" fontId="62" fillId="0" borderId="0" xfId="4" applyFont="1" applyAlignment="1">
      <alignment vertical="top" wrapText="1"/>
    </xf>
    <xf numFmtId="0" fontId="32" fillId="9" borderId="14" xfId="4" applyFont="1" applyFill="1" applyBorder="1" applyAlignment="1">
      <alignment horizontal="left" vertical="top"/>
    </xf>
    <xf numFmtId="0" fontId="32" fillId="9" borderId="0" xfId="4" applyFont="1" applyFill="1" applyAlignment="1">
      <alignment horizontal="left" vertical="top"/>
    </xf>
    <xf numFmtId="0" fontId="32" fillId="9" borderId="15" xfId="4" applyFont="1" applyFill="1" applyBorder="1" applyAlignment="1">
      <alignment horizontal="left" vertical="top"/>
    </xf>
    <xf numFmtId="0" fontId="32" fillId="9" borderId="54" xfId="4" applyFont="1" applyFill="1" applyBorder="1" applyAlignment="1">
      <alignment horizontal="left" vertical="top"/>
    </xf>
    <xf numFmtId="0" fontId="32" fillId="9" borderId="55" xfId="4" applyFont="1" applyFill="1" applyBorder="1" applyAlignment="1">
      <alignment horizontal="left" vertical="top"/>
    </xf>
    <xf numFmtId="0" fontId="32" fillId="9" borderId="56" xfId="4" applyFont="1" applyFill="1" applyBorder="1" applyAlignment="1">
      <alignment horizontal="left" vertical="top"/>
    </xf>
    <xf numFmtId="0" fontId="32" fillId="0" borderId="14" xfId="4" applyFont="1" applyBorder="1" applyAlignment="1">
      <alignment horizontal="center" vertical="center" wrapText="1"/>
    </xf>
    <xf numFmtId="0" fontId="32" fillId="0" borderId="15" xfId="4" applyFont="1" applyBorder="1" applyAlignment="1">
      <alignment horizontal="center" vertical="center" wrapText="1"/>
    </xf>
    <xf numFmtId="0" fontId="32" fillId="0" borderId="54" xfId="4" applyFont="1" applyBorder="1" applyAlignment="1">
      <alignment horizontal="center" vertical="center" wrapText="1"/>
    </xf>
    <xf numFmtId="0" fontId="32" fillId="0" borderId="55" xfId="4" applyFont="1" applyBorder="1" applyAlignment="1">
      <alignment horizontal="center" vertical="center" wrapText="1"/>
    </xf>
    <xf numFmtId="0" fontId="32" fillId="0" borderId="56" xfId="4" applyFont="1" applyBorder="1" applyAlignment="1">
      <alignment horizontal="center" vertical="center" wrapText="1"/>
    </xf>
    <xf numFmtId="0" fontId="58" fillId="0" borderId="23" xfId="4" applyFont="1" applyBorder="1" applyAlignment="1">
      <alignment vertical="center" wrapText="1"/>
    </xf>
    <xf numFmtId="0" fontId="58" fillId="0" borderId="43" xfId="4" applyFont="1" applyBorder="1" applyAlignment="1">
      <alignment vertical="center" wrapText="1"/>
    </xf>
    <xf numFmtId="0" fontId="32" fillId="9" borderId="1" xfId="4" applyFont="1" applyFill="1" applyBorder="1" applyAlignment="1">
      <alignment horizontal="center" vertical="center"/>
    </xf>
    <xf numFmtId="0" fontId="33" fillId="0" borderId="23" xfId="4" applyFont="1" applyBorder="1" applyAlignment="1">
      <alignment horizontal="left" vertical="center" wrapText="1"/>
    </xf>
    <xf numFmtId="0" fontId="33" fillId="0" borderId="43" xfId="4" applyFont="1" applyBorder="1" applyAlignment="1">
      <alignment horizontal="left" vertical="center" wrapText="1"/>
    </xf>
    <xf numFmtId="0" fontId="61" fillId="0" borderId="0" xfId="4" applyFont="1" applyAlignment="1">
      <alignment horizontal="center" vertical="top" wrapText="1"/>
    </xf>
    <xf numFmtId="0" fontId="61" fillId="0" borderId="0" xfId="4" applyFont="1" applyAlignment="1">
      <alignment horizontal="center" vertical="top"/>
    </xf>
    <xf numFmtId="0" fontId="58" fillId="0" borderId="23" xfId="4" applyFont="1" applyBorder="1" applyAlignment="1">
      <alignment horizontal="left" vertical="center" wrapText="1"/>
    </xf>
    <xf numFmtId="0" fontId="58" fillId="0" borderId="43" xfId="4" applyFont="1" applyBorder="1" applyAlignment="1">
      <alignment horizontal="left" vertical="center" wrapText="1"/>
    </xf>
    <xf numFmtId="0" fontId="33" fillId="0" borderId="14" xfId="4" applyFont="1" applyBorder="1" applyAlignment="1">
      <alignment horizontal="center" vertical="center" wrapText="1"/>
    </xf>
    <xf numFmtId="0" fontId="33" fillId="0" borderId="0" xfId="4" applyFont="1" applyAlignment="1">
      <alignment horizontal="center" vertical="center" wrapText="1"/>
    </xf>
    <xf numFmtId="0" fontId="33" fillId="0" borderId="15" xfId="4" applyFont="1" applyBorder="1" applyAlignment="1">
      <alignment horizontal="center" vertical="center" wrapText="1"/>
    </xf>
    <xf numFmtId="0" fontId="32" fillId="0" borderId="23" xfId="4" applyFont="1" applyBorder="1" applyAlignment="1">
      <alignment horizontal="left" vertical="center"/>
    </xf>
    <xf numFmtId="0" fontId="32" fillId="0" borderId="43" xfId="4" applyFont="1" applyBorder="1" applyAlignment="1">
      <alignment horizontal="left" vertical="center"/>
    </xf>
    <xf numFmtId="0" fontId="32" fillId="0" borderId="10" xfId="4" applyFont="1" applyBorder="1" applyAlignment="1">
      <alignment horizontal="left" vertical="center"/>
    </xf>
    <xf numFmtId="0" fontId="32" fillId="0" borderId="11" xfId="4" applyFont="1" applyBorder="1" applyAlignment="1">
      <alignment horizontal="left" vertical="center"/>
    </xf>
    <xf numFmtId="0" fontId="32" fillId="0" borderId="12" xfId="4" applyFont="1" applyBorder="1" applyAlignment="1">
      <alignment horizontal="left" vertical="center"/>
    </xf>
    <xf numFmtId="0" fontId="32" fillId="0" borderId="14" xfId="4" applyFont="1" applyBorder="1" applyAlignment="1">
      <alignment horizontal="left" vertical="center"/>
    </xf>
    <xf numFmtId="0" fontId="32" fillId="0" borderId="15" xfId="4" applyFont="1" applyBorder="1" applyAlignment="1">
      <alignment horizontal="left" vertical="center"/>
    </xf>
    <xf numFmtId="0" fontId="32" fillId="0" borderId="54" xfId="4" applyFont="1" applyBorder="1" applyAlignment="1">
      <alignment horizontal="left" vertical="center"/>
    </xf>
    <xf numFmtId="0" fontId="32" fillId="0" borderId="55" xfId="4" applyFont="1" applyBorder="1" applyAlignment="1">
      <alignment horizontal="left" vertical="center"/>
    </xf>
    <xf numFmtId="0" fontId="32" fillId="0" borderId="56" xfId="4" applyFont="1" applyBorder="1" applyAlignment="1">
      <alignment horizontal="left" vertical="center"/>
    </xf>
    <xf numFmtId="0" fontId="32" fillId="9" borderId="54" xfId="4" applyFont="1" applyFill="1" applyBorder="1" applyAlignment="1">
      <alignment horizontal="center" vertical="center"/>
    </xf>
    <xf numFmtId="0" fontId="32" fillId="9" borderId="55" xfId="4" applyFont="1" applyFill="1" applyBorder="1" applyAlignment="1">
      <alignment horizontal="center" vertical="center"/>
    </xf>
    <xf numFmtId="0" fontId="32" fillId="0" borderId="1" xfId="4" applyFont="1" applyBorder="1" applyAlignment="1">
      <alignment horizontal="left" vertical="center"/>
    </xf>
    <xf numFmtId="0" fontId="58" fillId="9" borderId="23" xfId="4" applyFont="1" applyFill="1" applyBorder="1" applyAlignment="1">
      <alignment horizontal="left" vertical="center"/>
    </xf>
    <xf numFmtId="0" fontId="58" fillId="9" borderId="43" xfId="4" applyFont="1" applyFill="1" applyBorder="1" applyAlignment="1">
      <alignment horizontal="left" vertical="center"/>
    </xf>
    <xf numFmtId="0" fontId="58" fillId="9" borderId="24" xfId="4" applyFont="1" applyFill="1" applyBorder="1" applyAlignment="1">
      <alignment horizontal="left" vertical="center"/>
    </xf>
    <xf numFmtId="0" fontId="61" fillId="0" borderId="0" xfId="4" applyFont="1" applyAlignment="1">
      <alignment horizontal="left" vertical="center" shrinkToFit="1"/>
    </xf>
    <xf numFmtId="0" fontId="32" fillId="0" borderId="0" xfId="4" applyFont="1" applyAlignment="1">
      <alignment horizontal="left" vertical="center" shrinkToFit="1"/>
    </xf>
    <xf numFmtId="0" fontId="33" fillId="9" borderId="0" xfId="4" applyFont="1" applyFill="1" applyAlignment="1">
      <alignment horizontal="center" vertical="center"/>
    </xf>
    <xf numFmtId="0" fontId="32" fillId="9" borderId="43" xfId="4" applyFont="1" applyFill="1" applyBorder="1" applyAlignment="1">
      <alignment vertical="center"/>
    </xf>
    <xf numFmtId="0" fontId="32" fillId="9" borderId="24" xfId="4" applyFont="1" applyFill="1" applyBorder="1" applyAlignment="1">
      <alignment vertical="center"/>
    </xf>
    <xf numFmtId="0" fontId="33" fillId="0" borderId="0" xfId="4" applyFont="1" applyAlignment="1">
      <alignment horizontal="left" vertical="center" wrapText="1"/>
    </xf>
    <xf numFmtId="0" fontId="33" fillId="0" borderId="15" xfId="4" applyFont="1" applyBorder="1" applyAlignment="1">
      <alignment horizontal="left" vertical="center" wrapText="1"/>
    </xf>
    <xf numFmtId="0" fontId="32" fillId="0" borderId="23" xfId="4" applyFont="1" applyBorder="1" applyAlignment="1">
      <alignment vertical="center"/>
    </xf>
    <xf numFmtId="0" fontId="32" fillId="0" borderId="43" xfId="4" applyFont="1" applyBorder="1" applyAlignment="1">
      <alignment vertical="center"/>
    </xf>
    <xf numFmtId="0" fontId="32" fillId="9" borderId="23" xfId="4" applyFont="1" applyFill="1" applyBorder="1" applyAlignment="1">
      <alignment horizontal="right" vertical="center"/>
    </xf>
    <xf numFmtId="0" fontId="32" fillId="9" borderId="43" xfId="4" applyFont="1" applyFill="1" applyBorder="1" applyAlignment="1">
      <alignment horizontal="right" vertical="center"/>
    </xf>
    <xf numFmtId="0" fontId="32" fillId="9" borderId="24" xfId="4" applyFont="1" applyFill="1" applyBorder="1" applyAlignment="1">
      <alignment horizontal="right" vertical="center"/>
    </xf>
    <xf numFmtId="0" fontId="33" fillId="0" borderId="23" xfId="4" applyFont="1" applyBorder="1" applyAlignment="1">
      <alignment vertical="center"/>
    </xf>
    <xf numFmtId="0" fontId="33" fillId="0" borderId="43" xfId="4" applyFont="1" applyBorder="1" applyAlignment="1">
      <alignment vertical="center"/>
    </xf>
    <xf numFmtId="0" fontId="33" fillId="0" borderId="24" xfId="4" applyFont="1" applyBorder="1" applyAlignment="1">
      <alignment vertical="center"/>
    </xf>
    <xf numFmtId="0" fontId="32" fillId="9" borderId="54" xfId="4" applyFont="1" applyFill="1" applyBorder="1" applyAlignment="1">
      <alignment horizontal="left" vertical="center"/>
    </xf>
    <xf numFmtId="0" fontId="32" fillId="9" borderId="55" xfId="4" applyFont="1" applyFill="1" applyBorder="1" applyAlignment="1">
      <alignment horizontal="left" vertical="center"/>
    </xf>
    <xf numFmtId="0" fontId="32" fillId="9" borderId="56" xfId="4" applyFont="1" applyFill="1" applyBorder="1" applyAlignment="1">
      <alignment horizontal="left" vertical="center"/>
    </xf>
    <xf numFmtId="0" fontId="33" fillId="0" borderId="1" xfId="4" applyFont="1" applyBorder="1" applyAlignment="1">
      <alignment horizontal="left" vertical="center" shrinkToFit="1"/>
    </xf>
    <xf numFmtId="0" fontId="33" fillId="9" borderId="1" xfId="4" applyFont="1" applyFill="1" applyBorder="1" applyAlignment="1">
      <alignment horizontal="left" vertical="center" shrinkToFit="1"/>
    </xf>
    <xf numFmtId="0" fontId="61" fillId="0" borderId="1" xfId="4" applyFont="1" applyBorder="1" applyAlignment="1">
      <alignment horizontal="left" vertical="center" shrinkToFit="1"/>
    </xf>
    <xf numFmtId="0" fontId="32" fillId="9" borderId="10" xfId="4" applyFont="1" applyFill="1" applyBorder="1" applyAlignment="1">
      <alignment horizontal="left" vertical="center"/>
    </xf>
    <xf numFmtId="0" fontId="32" fillId="9" borderId="11" xfId="4" applyFont="1" applyFill="1" applyBorder="1" applyAlignment="1">
      <alignment horizontal="left" vertical="center"/>
    </xf>
    <xf numFmtId="0" fontId="32" fillId="9" borderId="12" xfId="4" applyFont="1" applyFill="1" applyBorder="1" applyAlignment="1">
      <alignment horizontal="left" vertical="center"/>
    </xf>
    <xf numFmtId="0" fontId="32" fillId="0" borderId="1" xfId="4" applyFont="1" applyBorder="1" applyAlignment="1">
      <alignment horizontal="center" vertical="center"/>
    </xf>
    <xf numFmtId="0" fontId="33" fillId="0" borderId="54" xfId="4" applyFont="1" applyBorder="1" applyAlignment="1">
      <alignment horizontal="left" vertical="center" wrapText="1"/>
    </xf>
    <xf numFmtId="0" fontId="33" fillId="0" borderId="55" xfId="4" applyFont="1" applyBorder="1" applyAlignment="1">
      <alignment horizontal="left" vertical="center" wrapText="1"/>
    </xf>
    <xf numFmtId="0" fontId="33" fillId="0" borderId="56" xfId="4" applyFont="1" applyBorder="1" applyAlignment="1">
      <alignment horizontal="left" vertical="center" wrapText="1"/>
    </xf>
    <xf numFmtId="0" fontId="33" fillId="9" borderId="43" xfId="4" applyFont="1" applyFill="1" applyBorder="1" applyAlignment="1">
      <alignment horizontal="center" vertical="center" wrapText="1"/>
    </xf>
    <xf numFmtId="0" fontId="33" fillId="0" borderId="24" xfId="4" applyFont="1" applyBorder="1" applyAlignment="1">
      <alignment horizontal="left" vertical="center" wrapText="1"/>
    </xf>
    <xf numFmtId="0" fontId="32" fillId="0" borderId="176" xfId="4" applyFont="1" applyBorder="1" applyAlignment="1">
      <alignment horizontal="left" vertical="center"/>
    </xf>
    <xf numFmtId="0" fontId="32" fillId="0" borderId="177" xfId="4" applyFont="1" applyBorder="1" applyAlignment="1">
      <alignment horizontal="left" vertical="center"/>
    </xf>
    <xf numFmtId="0" fontId="32" fillId="0" borderId="178" xfId="4" applyFont="1" applyBorder="1" applyAlignment="1">
      <alignment horizontal="left" vertical="center"/>
    </xf>
    <xf numFmtId="0" fontId="32" fillId="0" borderId="0" xfId="4" applyFont="1" applyAlignment="1">
      <alignment horizontal="left" vertical="top" wrapText="1"/>
    </xf>
    <xf numFmtId="0" fontId="33" fillId="0" borderId="0" xfId="4" applyFont="1" applyAlignment="1">
      <alignment horizontal="left" vertical="center"/>
    </xf>
    <xf numFmtId="0" fontId="33" fillId="0" borderId="55" xfId="4" applyFont="1" applyBorder="1" applyAlignment="1">
      <alignment horizontal="left" vertical="center"/>
    </xf>
    <xf numFmtId="0" fontId="33" fillId="0" borderId="56" xfId="4" applyFont="1" applyBorder="1" applyAlignment="1">
      <alignment horizontal="left" vertical="center"/>
    </xf>
    <xf numFmtId="0" fontId="33" fillId="0" borderId="1" xfId="4" applyFont="1" applyBorder="1" applyAlignment="1">
      <alignment horizontal="center" vertical="center"/>
    </xf>
    <xf numFmtId="0" fontId="33" fillId="9" borderId="23" xfId="4" applyFont="1" applyFill="1" applyBorder="1" applyAlignment="1">
      <alignment horizontal="left" vertical="center" wrapText="1"/>
    </xf>
    <xf numFmtId="0" fontId="33" fillId="0" borderId="0" xfId="4" applyFont="1" applyAlignment="1">
      <alignment horizontal="left" wrapText="1"/>
    </xf>
    <xf numFmtId="0" fontId="33" fillId="0" borderId="0" xfId="4" applyFont="1" applyAlignment="1">
      <alignment vertical="center" wrapText="1"/>
    </xf>
    <xf numFmtId="0" fontId="57" fillId="0" borderId="0" xfId="4" applyFont="1" applyAlignment="1">
      <alignment horizontal="left" vertical="center" wrapText="1"/>
    </xf>
    <xf numFmtId="0" fontId="33" fillId="0" borderId="23" xfId="4" applyFont="1" applyBorder="1" applyAlignment="1">
      <alignment horizontal="left" vertical="center"/>
    </xf>
    <xf numFmtId="0" fontId="33" fillId="0" borderId="43" xfId="4" applyFont="1" applyBorder="1" applyAlignment="1">
      <alignment horizontal="left" vertical="center"/>
    </xf>
    <xf numFmtId="0" fontId="33" fillId="0" borderId="24" xfId="4" applyFont="1" applyBorder="1" applyAlignment="1">
      <alignment horizontal="left" vertical="center"/>
    </xf>
    <xf numFmtId="0" fontId="32" fillId="0" borderId="47" xfId="4" applyFont="1" applyBorder="1" applyAlignment="1">
      <alignment horizontal="left" vertical="center" wrapText="1"/>
    </xf>
    <xf numFmtId="0" fontId="33" fillId="0" borderId="23" xfId="4" applyFont="1" applyBorder="1" applyAlignment="1">
      <alignment horizontal="left" vertical="center" wrapText="1" indent="1"/>
    </xf>
    <xf numFmtId="0" fontId="33" fillId="0" borderId="43" xfId="4" applyFont="1" applyBorder="1" applyAlignment="1">
      <alignment horizontal="left" vertical="center" wrapText="1" indent="1"/>
    </xf>
    <xf numFmtId="0" fontId="33" fillId="0" borderId="24" xfId="4" applyFont="1" applyBorder="1" applyAlignment="1">
      <alignment horizontal="left" vertical="center" wrapText="1" indent="1"/>
    </xf>
    <xf numFmtId="0" fontId="32" fillId="0" borderId="179" xfId="4" applyFont="1" applyBorder="1" applyAlignment="1">
      <alignment horizontal="left" vertical="center"/>
    </xf>
    <xf numFmtId="0" fontId="32" fillId="0" borderId="180" xfId="4" applyFont="1" applyBorder="1" applyAlignment="1">
      <alignment horizontal="left" vertical="center"/>
    </xf>
    <xf numFmtId="0" fontId="32" fillId="0" borderId="181" xfId="4" applyFont="1" applyBorder="1" applyAlignment="1">
      <alignment horizontal="left" vertical="center"/>
    </xf>
    <xf numFmtId="0" fontId="32" fillId="9" borderId="23" xfId="4" applyFont="1" applyFill="1" applyBorder="1" applyAlignment="1">
      <alignment horizontal="left" vertical="center"/>
    </xf>
    <xf numFmtId="0" fontId="32" fillId="9" borderId="43" xfId="4" applyFont="1" applyFill="1" applyBorder="1" applyAlignment="1">
      <alignment horizontal="left" vertical="center"/>
    </xf>
    <xf numFmtId="0" fontId="32" fillId="9" borderId="24" xfId="4" applyFont="1" applyFill="1" applyBorder="1" applyAlignment="1">
      <alignment horizontal="left" vertical="center"/>
    </xf>
    <xf numFmtId="0" fontId="32" fillId="0" borderId="24" xfId="4" applyFont="1" applyBorder="1" applyAlignment="1">
      <alignment horizontal="left" vertical="center"/>
    </xf>
    <xf numFmtId="0" fontId="32" fillId="0" borderId="23" xfId="4" applyFont="1" applyBorder="1" applyAlignment="1">
      <alignment vertical="center" wrapText="1"/>
    </xf>
    <xf numFmtId="0" fontId="32" fillId="0" borderId="43" xfId="4" applyFont="1" applyBorder="1" applyAlignment="1">
      <alignment vertical="center" wrapText="1"/>
    </xf>
    <xf numFmtId="0" fontId="32" fillId="0" borderId="24" xfId="4" applyFont="1" applyBorder="1" applyAlignment="1">
      <alignment vertical="center" wrapText="1"/>
    </xf>
    <xf numFmtId="0" fontId="61" fillId="0" borderId="0" xfId="4" applyFont="1" applyAlignment="1">
      <alignment horizontal="left" vertical="center"/>
    </xf>
    <xf numFmtId="0" fontId="32" fillId="0" borderId="1" xfId="4" applyFont="1" applyBorder="1" applyAlignment="1">
      <alignment horizontal="center" vertical="center" wrapText="1"/>
    </xf>
    <xf numFmtId="188" fontId="32" fillId="9" borderId="23" xfId="4" applyNumberFormat="1" applyFont="1" applyFill="1" applyBorder="1" applyAlignment="1">
      <alignment horizontal="center" vertical="center"/>
    </xf>
    <xf numFmtId="188" fontId="32" fillId="9" borderId="43" xfId="4" applyNumberFormat="1" applyFont="1" applyFill="1" applyBorder="1" applyAlignment="1">
      <alignment horizontal="center" vertical="center"/>
    </xf>
    <xf numFmtId="0" fontId="61" fillId="0" borderId="0" xfId="4" applyFont="1" applyAlignment="1">
      <alignment horizontal="center" vertical="center"/>
    </xf>
    <xf numFmtId="0" fontId="61" fillId="0" borderId="0" xfId="4" applyFont="1" applyAlignment="1">
      <alignment horizontal="left" vertical="top" wrapText="1"/>
    </xf>
    <xf numFmtId="188" fontId="32" fillId="9" borderId="11" xfId="4" applyNumberFormat="1" applyFont="1" applyFill="1" applyBorder="1" applyAlignment="1">
      <alignment horizontal="center" vertical="center"/>
    </xf>
    <xf numFmtId="188" fontId="32" fillId="9" borderId="55" xfId="4" applyNumberFormat="1" applyFont="1" applyFill="1" applyBorder="1" applyAlignment="1">
      <alignment horizontal="center" vertical="center"/>
    </xf>
    <xf numFmtId="188" fontId="32" fillId="0" borderId="12" xfId="4" applyNumberFormat="1" applyFont="1" applyBorder="1" applyAlignment="1">
      <alignment horizontal="center" vertical="center"/>
    </xf>
    <xf numFmtId="188" fontId="32" fillId="0" borderId="56" xfId="4" applyNumberFormat="1" applyFont="1" applyBorder="1" applyAlignment="1">
      <alignment horizontal="center" vertical="center"/>
    </xf>
    <xf numFmtId="0" fontId="58" fillId="0" borderId="1" xfId="4" applyFont="1" applyBorder="1" applyAlignment="1">
      <alignment horizontal="center" vertical="center"/>
    </xf>
    <xf numFmtId="0" fontId="32" fillId="9" borderId="24" xfId="4" applyFont="1" applyFill="1" applyBorder="1" applyAlignment="1">
      <alignment horizontal="center" vertical="center" wrapText="1"/>
    </xf>
    <xf numFmtId="0" fontId="32" fillId="9" borderId="1" xfId="4" applyFont="1" applyFill="1" applyBorder="1" applyAlignment="1">
      <alignment horizontal="center" vertical="center" wrapText="1"/>
    </xf>
    <xf numFmtId="0" fontId="32" fillId="9" borderId="9" xfId="4" applyFont="1" applyFill="1" applyBorder="1" applyAlignment="1">
      <alignment horizontal="center" vertical="center" wrapText="1"/>
    </xf>
    <xf numFmtId="38" fontId="32" fillId="0" borderId="1" xfId="7" applyFont="1" applyFill="1" applyBorder="1" applyAlignment="1">
      <alignment horizontal="center" vertical="center"/>
    </xf>
    <xf numFmtId="38" fontId="32" fillId="9" borderId="1" xfId="7" applyFont="1" applyFill="1" applyBorder="1" applyAlignment="1">
      <alignment horizontal="center" vertical="center" wrapText="1"/>
    </xf>
    <xf numFmtId="0" fontId="33" fillId="0" borderId="1" xfId="4" applyFont="1" applyBorder="1" applyAlignment="1">
      <alignment horizontal="center" vertical="center" wrapText="1"/>
    </xf>
    <xf numFmtId="188" fontId="32" fillId="0" borderId="11" xfId="4" applyNumberFormat="1" applyFont="1" applyBorder="1" applyAlignment="1">
      <alignment horizontal="center" vertical="center"/>
    </xf>
    <xf numFmtId="188" fontId="32" fillId="0" borderId="55" xfId="4" applyNumberFormat="1" applyFont="1" applyBorder="1" applyAlignment="1">
      <alignment horizontal="center" vertical="center"/>
    </xf>
    <xf numFmtId="0" fontId="58" fillId="9" borderId="23" xfId="4" applyFont="1" applyFill="1" applyBorder="1" applyAlignment="1">
      <alignment vertical="center"/>
    </xf>
    <xf numFmtId="0" fontId="58" fillId="9" borderId="43" xfId="4" applyFont="1" applyFill="1" applyBorder="1" applyAlignment="1">
      <alignment vertical="center"/>
    </xf>
    <xf numFmtId="0" fontId="58" fillId="9" borderId="24" xfId="4" applyFont="1" applyFill="1" applyBorder="1" applyAlignment="1">
      <alignment vertical="center"/>
    </xf>
    <xf numFmtId="0" fontId="16" fillId="0" borderId="3"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25"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9" fillId="5" borderId="14" xfId="2" applyFont="1" applyFill="1" applyBorder="1" applyAlignment="1">
      <alignment horizontal="center" vertical="center"/>
    </xf>
    <xf numFmtId="0" fontId="19" fillId="5" borderId="26" xfId="2" applyFont="1" applyFill="1" applyBorder="1" applyAlignment="1">
      <alignment horizontal="center" vertical="center"/>
    </xf>
    <xf numFmtId="0" fontId="17" fillId="0" borderId="15" xfId="2" applyFont="1" applyBorder="1" applyAlignment="1">
      <alignment horizontal="center" vertical="center"/>
    </xf>
    <xf numFmtId="0" fontId="17" fillId="0" borderId="27" xfId="2" applyFont="1" applyBorder="1" applyAlignment="1">
      <alignment horizontal="center" vertical="center"/>
    </xf>
    <xf numFmtId="0" fontId="24" fillId="0" borderId="0" xfId="1" applyFont="1" applyAlignment="1">
      <alignment horizontal="center" vertical="center" wrapText="1"/>
    </xf>
    <xf numFmtId="176" fontId="6" fillId="0" borderId="0" xfId="1" applyNumberFormat="1" applyFont="1" applyAlignment="1">
      <alignment horizontal="center" vertical="center"/>
    </xf>
    <xf numFmtId="176" fontId="6" fillId="0" borderId="32" xfId="1" applyNumberFormat="1" applyFont="1" applyBorder="1" applyAlignment="1">
      <alignment horizontal="center" vertical="center"/>
    </xf>
    <xf numFmtId="0" fontId="12" fillId="7" borderId="0" xfId="1" applyFont="1" applyFill="1" applyAlignment="1">
      <alignment horizontal="left" vertical="center" wrapText="1"/>
    </xf>
    <xf numFmtId="0" fontId="23" fillId="0" borderId="0" xfId="1" applyFont="1" applyAlignment="1">
      <alignment horizontal="center" vertical="center" shrinkToFit="1"/>
    </xf>
    <xf numFmtId="0" fontId="22" fillId="0" borderId="0" xfId="1" applyFont="1" applyAlignment="1">
      <alignment horizontal="center" vertical="center" shrinkToFit="1"/>
    </xf>
    <xf numFmtId="0" fontId="11" fillId="0" borderId="0" xfId="1" applyFont="1" applyAlignment="1">
      <alignment horizontal="left" wrapText="1"/>
    </xf>
    <xf numFmtId="177" fontId="11" fillId="0" borderId="0" xfId="1" applyNumberFormat="1" applyFont="1" applyAlignment="1">
      <alignment horizontal="center" vertical="center"/>
    </xf>
    <xf numFmtId="0" fontId="14" fillId="0" borderId="2" xfId="1" applyFont="1" applyBorder="1" applyAlignment="1">
      <alignment horizontal="left" vertical="top" wrapText="1"/>
    </xf>
    <xf numFmtId="0" fontId="14" fillId="0" borderId="0" xfId="1" applyFont="1" applyAlignment="1">
      <alignment vertical="top" wrapText="1"/>
    </xf>
    <xf numFmtId="0" fontId="6" fillId="0" borderId="9" xfId="1" applyFont="1" applyBorder="1" applyAlignment="1">
      <alignment horizontal="center" vertical="center"/>
    </xf>
    <xf numFmtId="0" fontId="6" fillId="0" borderId="18"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8"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horizontal="left" vertical="center"/>
    </xf>
    <xf numFmtId="176" fontId="6" fillId="0" borderId="1" xfId="1" applyNumberFormat="1" applyFont="1" applyBorder="1" applyAlignment="1">
      <alignment horizontal="center" vertical="center"/>
    </xf>
    <xf numFmtId="0" fontId="6" fillId="0" borderId="1" xfId="1" applyFont="1" applyBorder="1" applyAlignment="1">
      <alignment horizontal="left" vertical="center" wrapText="1"/>
    </xf>
    <xf numFmtId="49" fontId="7" fillId="0" borderId="1" xfId="1" applyNumberFormat="1" applyFont="1" applyBorder="1" applyAlignment="1">
      <alignment horizontal="center" vertical="center"/>
    </xf>
    <xf numFmtId="0" fontId="16" fillId="0" borderId="34" xfId="2" applyFont="1" applyBorder="1" applyAlignment="1">
      <alignment horizontal="center" vertical="center" wrapText="1"/>
    </xf>
    <xf numFmtId="0" fontId="16" fillId="0" borderId="36" xfId="2" applyFont="1" applyBorder="1" applyAlignment="1">
      <alignment horizontal="center" vertical="center"/>
    </xf>
    <xf numFmtId="0" fontId="16" fillId="0" borderId="38" xfId="2" applyFont="1" applyBorder="1" applyAlignment="1">
      <alignment horizontal="center" vertical="center"/>
    </xf>
    <xf numFmtId="0" fontId="30" fillId="5" borderId="14" xfId="2" applyFont="1" applyFill="1" applyBorder="1" applyAlignment="1">
      <alignment horizontal="right" vertical="center"/>
    </xf>
    <xf numFmtId="0" fontId="30" fillId="5" borderId="26" xfId="2" applyFont="1" applyFill="1" applyBorder="1" applyAlignment="1">
      <alignment horizontal="right" vertical="center"/>
    </xf>
    <xf numFmtId="0" fontId="14" fillId="0" borderId="0" xfId="1" applyFont="1" applyAlignment="1">
      <alignment horizontal="left" wrapText="1"/>
    </xf>
    <xf numFmtId="177" fontId="6" fillId="0" borderId="0" xfId="1" applyNumberFormat="1" applyFont="1" applyAlignment="1">
      <alignment horizontal="center" vertical="center"/>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4" fillId="8" borderId="0" xfId="1" applyFont="1" applyFill="1" applyAlignment="1">
      <alignment vertical="center" wrapText="1"/>
    </xf>
    <xf numFmtId="0" fontId="4" fillId="8" borderId="0" xfId="1" applyFont="1" applyFill="1" applyAlignment="1">
      <alignment vertical="center"/>
    </xf>
    <xf numFmtId="176" fontId="25" fillId="0" borderId="40" xfId="1" applyNumberFormat="1" applyFont="1" applyBorder="1" applyAlignment="1">
      <alignment horizontal="center" vertical="center" shrinkToFit="1"/>
    </xf>
    <xf numFmtId="176" fontId="25" fillId="0" borderId="41" xfId="1" applyNumberFormat="1" applyFont="1" applyBorder="1" applyAlignment="1">
      <alignment horizontal="center" vertical="center" shrinkToFit="1"/>
    </xf>
    <xf numFmtId="176" fontId="25" fillId="0" borderId="42" xfId="1" applyNumberFormat="1" applyFont="1" applyBorder="1" applyAlignment="1">
      <alignment horizontal="center" vertical="center" shrinkToFit="1"/>
    </xf>
    <xf numFmtId="0" fontId="4" fillId="5" borderId="0" xfId="1" applyFont="1" applyFill="1" applyAlignment="1">
      <alignment vertical="center" wrapText="1"/>
    </xf>
    <xf numFmtId="0" fontId="4" fillId="5" borderId="0" xfId="1" applyFont="1" applyFill="1" applyAlignment="1">
      <alignment vertical="center"/>
    </xf>
    <xf numFmtId="0" fontId="43" fillId="0" borderId="1" xfId="5" applyFont="1" applyBorder="1" applyAlignment="1">
      <alignment horizontal="center" vertical="center"/>
    </xf>
    <xf numFmtId="184" fontId="43" fillId="0" borderId="1" xfId="5" applyNumberFormat="1" applyFont="1" applyBorder="1" applyAlignment="1">
      <alignment horizontal="center" vertical="center"/>
    </xf>
    <xf numFmtId="180" fontId="43" fillId="0" borderId="1" xfId="5" applyNumberFormat="1" applyFont="1" applyBorder="1" applyAlignment="1">
      <alignment horizontal="center" vertical="center"/>
    </xf>
    <xf numFmtId="184" fontId="43" fillId="0" borderId="23" xfId="5" applyNumberFormat="1" applyFont="1" applyBorder="1" applyAlignment="1">
      <alignment horizontal="center" vertical="center"/>
    </xf>
    <xf numFmtId="184" fontId="43" fillId="0" borderId="24" xfId="5" applyNumberFormat="1" applyFont="1" applyBorder="1" applyAlignment="1">
      <alignment horizontal="center" vertical="center"/>
    </xf>
    <xf numFmtId="184" fontId="43" fillId="0" borderId="1" xfId="5" applyNumberFormat="1" applyFont="1" applyBorder="1" applyAlignment="1">
      <alignment horizontal="right" vertical="center"/>
    </xf>
    <xf numFmtId="184" fontId="43" fillId="0" borderId="1" xfId="6" applyNumberFormat="1" applyFont="1" applyFill="1" applyBorder="1" applyAlignment="1">
      <alignment horizontal="right" vertical="center"/>
    </xf>
    <xf numFmtId="184" fontId="43" fillId="12" borderId="1" xfId="5" applyNumberFormat="1" applyFont="1" applyFill="1" applyBorder="1" applyAlignment="1" applyProtection="1">
      <alignment horizontal="right" vertical="center"/>
      <protection locked="0"/>
    </xf>
    <xf numFmtId="184" fontId="43" fillId="12" borderId="1" xfId="6" applyNumberFormat="1" applyFont="1" applyFill="1" applyBorder="1" applyAlignment="1" applyProtection="1">
      <alignment horizontal="right" vertical="center"/>
      <protection locked="0"/>
    </xf>
    <xf numFmtId="0" fontId="43" fillId="0" borderId="0" xfId="5" applyFont="1" applyAlignment="1">
      <alignment horizontal="center" vertical="center"/>
    </xf>
    <xf numFmtId="0" fontId="43" fillId="0" borderId="55" xfId="5" applyFont="1" applyBorder="1" applyAlignment="1">
      <alignment horizontal="center" vertical="center"/>
    </xf>
    <xf numFmtId="185" fontId="43" fillId="13" borderId="1" xfId="5" applyNumberFormat="1" applyFont="1" applyFill="1" applyBorder="1" applyAlignment="1">
      <alignment horizontal="center" vertical="center"/>
    </xf>
    <xf numFmtId="0" fontId="43" fillId="13" borderId="1" xfId="5" applyFont="1" applyFill="1" applyBorder="1" applyAlignment="1">
      <alignment horizontal="center" vertical="center"/>
    </xf>
    <xf numFmtId="180" fontId="43" fillId="13" borderId="1" xfId="5" applyNumberFormat="1" applyFont="1" applyFill="1" applyBorder="1" applyAlignment="1">
      <alignment horizontal="center" vertical="center"/>
    </xf>
    <xf numFmtId="0" fontId="43" fillId="12" borderId="23" xfId="5" applyFont="1" applyFill="1" applyBorder="1" applyAlignment="1" applyProtection="1">
      <alignment horizontal="center" vertical="center"/>
      <protection locked="0"/>
    </xf>
    <xf numFmtId="0" fontId="43" fillId="12" borderId="24" xfId="5" applyFont="1" applyFill="1" applyBorder="1" applyAlignment="1" applyProtection="1">
      <alignment horizontal="center" vertical="center"/>
      <protection locked="0"/>
    </xf>
    <xf numFmtId="0" fontId="43" fillId="13" borderId="23" xfId="5" applyFont="1" applyFill="1" applyBorder="1" applyAlignment="1">
      <alignment horizontal="center" vertical="center"/>
    </xf>
    <xf numFmtId="0" fontId="43" fillId="13" borderId="24" xfId="5" applyFont="1" applyFill="1" applyBorder="1" applyAlignment="1">
      <alignment horizontal="center" vertical="center"/>
    </xf>
    <xf numFmtId="184" fontId="43" fillId="12" borderId="23" xfId="5" applyNumberFormat="1" applyFont="1" applyFill="1" applyBorder="1" applyAlignment="1" applyProtection="1">
      <alignment horizontal="right" vertical="center"/>
      <protection locked="0"/>
    </xf>
    <xf numFmtId="184" fontId="43" fillId="12" borderId="24" xfId="5" applyNumberFormat="1" applyFont="1" applyFill="1" applyBorder="1" applyAlignment="1" applyProtection="1">
      <alignment horizontal="right" vertical="center"/>
      <protection locked="0"/>
    </xf>
    <xf numFmtId="184" fontId="43" fillId="0" borderId="23" xfId="5" applyNumberFormat="1" applyFont="1" applyBorder="1" applyAlignment="1">
      <alignment horizontal="right" vertical="center"/>
    </xf>
    <xf numFmtId="184" fontId="43" fillId="0" borderId="24" xfId="5" applyNumberFormat="1" applyFont="1" applyBorder="1" applyAlignment="1">
      <alignment horizontal="right" vertical="center"/>
    </xf>
    <xf numFmtId="1" fontId="34" fillId="0" borderId="140" xfId="5" applyNumberFormat="1" applyFont="1" applyBorder="1" applyAlignment="1">
      <alignment horizontal="center" vertical="center" wrapText="1"/>
    </xf>
    <xf numFmtId="1" fontId="34" fillId="0" borderId="139" xfId="5" applyNumberFormat="1" applyFont="1" applyBorder="1" applyAlignment="1">
      <alignment horizontal="center" vertical="center" wrapText="1"/>
    </xf>
    <xf numFmtId="0" fontId="34" fillId="12" borderId="132" xfId="5" applyFont="1" applyFill="1" applyBorder="1" applyAlignment="1" applyProtection="1">
      <alignment horizontal="left" vertical="center" wrapText="1"/>
      <protection locked="0"/>
    </xf>
    <xf numFmtId="0" fontId="34" fillId="12" borderId="11" xfId="5" applyFont="1" applyFill="1" applyBorder="1" applyAlignment="1" applyProtection="1">
      <alignment horizontal="left" vertical="center" wrapText="1"/>
      <protection locked="0"/>
    </xf>
    <xf numFmtId="0" fontId="34" fillId="12" borderId="133" xfId="5" applyFont="1" applyFill="1" applyBorder="1" applyAlignment="1" applyProtection="1">
      <alignment horizontal="left" vertical="center" wrapText="1"/>
      <protection locked="0"/>
    </xf>
    <xf numFmtId="0" fontId="34" fillId="12" borderId="107" xfId="5" applyFont="1" applyFill="1" applyBorder="1" applyAlignment="1" applyProtection="1">
      <alignment horizontal="left" vertical="center" wrapText="1"/>
      <protection locked="0"/>
    </xf>
    <xf numFmtId="0" fontId="34" fillId="12" borderId="2" xfId="5" applyFont="1" applyFill="1" applyBorder="1" applyAlignment="1" applyProtection="1">
      <alignment horizontal="left" vertical="center" wrapText="1"/>
      <protection locked="0"/>
    </xf>
    <xf numFmtId="0" fontId="34" fillId="12" borderId="28" xfId="5" applyFont="1" applyFill="1" applyBorder="1" applyAlignment="1" applyProtection="1">
      <alignment horizontal="left" vertical="center" wrapText="1"/>
      <protection locked="0"/>
    </xf>
    <xf numFmtId="183" fontId="34" fillId="0" borderId="157" xfId="5" applyNumberFormat="1" applyFont="1" applyBorder="1" applyAlignment="1">
      <alignment horizontal="center" vertical="center" wrapText="1"/>
    </xf>
    <xf numFmtId="183" fontId="34" fillId="0" borderId="153" xfId="5" applyNumberFormat="1" applyFont="1" applyBorder="1" applyAlignment="1">
      <alignment horizontal="center" vertical="center" wrapText="1"/>
    </xf>
    <xf numFmtId="183" fontId="34" fillId="0" borderId="158" xfId="5" applyNumberFormat="1" applyFont="1" applyBorder="1" applyAlignment="1">
      <alignment horizontal="center" vertical="center" wrapText="1"/>
    </xf>
    <xf numFmtId="0" fontId="44" fillId="13" borderId="0" xfId="5" applyFont="1" applyFill="1" applyAlignment="1" applyProtection="1">
      <alignment horizontal="left" vertical="center" wrapText="1"/>
      <protection locked="0"/>
    </xf>
    <xf numFmtId="0" fontId="44" fillId="0" borderId="0" xfId="5" applyFont="1" applyAlignment="1">
      <alignment horizontal="center" vertical="center" wrapText="1"/>
    </xf>
    <xf numFmtId="185" fontId="43" fillId="0" borderId="1" xfId="5" applyNumberFormat="1" applyFont="1" applyBorder="1" applyAlignment="1">
      <alignment horizontal="center" vertical="center"/>
    </xf>
    <xf numFmtId="0" fontId="34" fillId="12" borderId="144" xfId="5" applyFont="1" applyFill="1" applyBorder="1" applyAlignment="1" applyProtection="1">
      <alignment horizontal="left" vertical="center" wrapText="1"/>
      <protection locked="0"/>
    </xf>
    <xf numFmtId="0" fontId="34" fillId="12" borderId="55" xfId="5" applyFont="1" applyFill="1" applyBorder="1" applyAlignment="1" applyProtection="1">
      <alignment horizontal="left" vertical="center" wrapText="1"/>
      <protection locked="0"/>
    </xf>
    <xf numFmtId="0" fontId="34" fillId="12" borderId="147" xfId="5" applyFont="1" applyFill="1" applyBorder="1" applyAlignment="1" applyProtection="1">
      <alignment horizontal="left" vertical="center" wrapText="1"/>
      <protection locked="0"/>
    </xf>
    <xf numFmtId="183" fontId="34" fillId="0" borderId="145" xfId="5" applyNumberFormat="1" applyFont="1" applyBorder="1" applyAlignment="1">
      <alignment horizontal="center" vertical="center" wrapText="1"/>
    </xf>
    <xf numFmtId="183" fontId="34" fillId="0" borderId="143" xfId="5" applyNumberFormat="1" applyFont="1" applyBorder="1" applyAlignment="1">
      <alignment horizontal="center" vertical="center" wrapText="1"/>
    </xf>
    <xf numFmtId="183" fontId="34" fillId="0" borderId="146" xfId="5" applyNumberFormat="1" applyFont="1" applyBorder="1" applyAlignment="1">
      <alignment horizontal="center" vertical="center" wrapText="1"/>
    </xf>
    <xf numFmtId="0" fontId="34" fillId="0" borderId="113" xfId="5" applyFont="1" applyBorder="1" applyAlignment="1">
      <alignment horizontal="center" vertical="center"/>
    </xf>
    <xf numFmtId="0" fontId="34" fillId="0" borderId="148" xfId="5" applyFont="1" applyBorder="1" applyAlignment="1">
      <alignment horizontal="center" vertical="center"/>
    </xf>
    <xf numFmtId="0" fontId="34" fillId="10" borderId="132" xfId="5" applyFont="1" applyFill="1" applyBorder="1" applyAlignment="1" applyProtection="1">
      <alignment horizontal="center" vertical="center" shrinkToFit="1"/>
      <protection locked="0"/>
    </xf>
    <xf numFmtId="0" fontId="34" fillId="10" borderId="12" xfId="5" applyFont="1" applyFill="1" applyBorder="1" applyAlignment="1" applyProtection="1">
      <alignment horizontal="center" vertical="center" shrinkToFit="1"/>
      <protection locked="0"/>
    </xf>
    <xf numFmtId="0" fontId="34" fillId="10" borderId="107" xfId="5" applyFont="1" applyFill="1" applyBorder="1" applyAlignment="1" applyProtection="1">
      <alignment horizontal="center" vertical="center" shrinkToFit="1"/>
      <protection locked="0"/>
    </xf>
    <xf numFmtId="0" fontId="34" fillId="10" borderId="27" xfId="5" applyFont="1" applyFill="1" applyBorder="1" applyAlignment="1" applyProtection="1">
      <alignment horizontal="center" vertical="center" shrinkToFit="1"/>
      <protection locked="0"/>
    </xf>
    <xf numFmtId="0" fontId="34" fillId="10" borderId="10" xfId="5" applyFont="1" applyFill="1" applyBorder="1" applyAlignment="1" applyProtection="1">
      <alignment horizontal="center" vertical="center" wrapText="1"/>
      <protection locked="0"/>
    </xf>
    <xf numFmtId="0" fontId="34" fillId="10" borderId="12" xfId="5" applyFont="1" applyFill="1" applyBorder="1" applyAlignment="1" applyProtection="1">
      <alignment horizontal="center" vertical="center" wrapText="1"/>
      <protection locked="0"/>
    </xf>
    <xf numFmtId="0" fontId="34" fillId="10" borderId="26" xfId="5" applyFont="1" applyFill="1" applyBorder="1" applyAlignment="1" applyProtection="1">
      <alignment horizontal="center" vertical="center" wrapText="1"/>
      <protection locked="0"/>
    </xf>
    <xf numFmtId="0" fontId="34" fillId="10" borderId="27" xfId="5" applyFont="1" applyFill="1" applyBorder="1" applyAlignment="1" applyProtection="1">
      <alignment horizontal="center" vertical="center" wrapText="1"/>
      <protection locked="0"/>
    </xf>
    <xf numFmtId="0" fontId="34" fillId="10" borderId="10" xfId="5" applyFont="1" applyFill="1" applyBorder="1" applyAlignment="1" applyProtection="1">
      <alignment horizontal="center" vertical="center" shrinkToFit="1"/>
      <protection locked="0"/>
    </xf>
    <xf numFmtId="0" fontId="34" fillId="10" borderId="11" xfId="5" applyFont="1" applyFill="1" applyBorder="1" applyAlignment="1" applyProtection="1">
      <alignment horizontal="center" vertical="center" shrinkToFit="1"/>
      <protection locked="0"/>
    </xf>
    <xf numFmtId="0" fontId="34" fillId="10" borderId="26" xfId="5" applyFont="1" applyFill="1" applyBorder="1" applyAlignment="1" applyProtection="1">
      <alignment horizontal="center" vertical="center" shrinkToFit="1"/>
      <protection locked="0"/>
    </xf>
    <xf numFmtId="0" fontId="34" fillId="10" borderId="2" xfId="5" applyFont="1" applyFill="1" applyBorder="1" applyAlignment="1" applyProtection="1">
      <alignment horizontal="center" vertical="center" shrinkToFit="1"/>
      <protection locked="0"/>
    </xf>
    <xf numFmtId="0" fontId="34" fillId="12" borderId="23" xfId="5" applyFont="1" applyFill="1" applyBorder="1" applyAlignment="1" applyProtection="1">
      <alignment horizontal="center" vertical="center" shrinkToFit="1"/>
      <protection locked="0"/>
    </xf>
    <xf numFmtId="0" fontId="34" fillId="12" borderId="43" xfId="5" applyFont="1" applyFill="1" applyBorder="1" applyAlignment="1" applyProtection="1">
      <alignment horizontal="center" vertical="center" shrinkToFit="1"/>
      <protection locked="0"/>
    </xf>
    <xf numFmtId="0" fontId="34" fillId="12" borderId="24" xfId="5" applyFont="1" applyFill="1" applyBorder="1" applyAlignment="1" applyProtection="1">
      <alignment horizontal="center" vertical="center" shrinkToFit="1"/>
      <protection locked="0"/>
    </xf>
    <xf numFmtId="0" fontId="34" fillId="12" borderId="149" xfId="5" applyFont="1" applyFill="1" applyBorder="1" applyAlignment="1" applyProtection="1">
      <alignment horizontal="center" vertical="center" shrinkToFit="1"/>
      <protection locked="0"/>
    </xf>
    <xf numFmtId="0" fontId="34" fillId="12" borderId="150" xfId="5" applyFont="1" applyFill="1" applyBorder="1" applyAlignment="1" applyProtection="1">
      <alignment horizontal="center" vertical="center" shrinkToFit="1"/>
      <protection locked="0"/>
    </xf>
    <xf numFmtId="0" fontId="34" fillId="12" borderId="108" xfId="5" applyFont="1" applyFill="1" applyBorder="1" applyAlignment="1" applyProtection="1">
      <alignment horizontal="center" vertical="center" shrinkToFit="1"/>
      <protection locked="0"/>
    </xf>
    <xf numFmtId="0" fontId="34" fillId="0" borderId="138" xfId="5" applyFont="1" applyBorder="1" applyAlignment="1">
      <alignment horizontal="center" vertical="center" wrapText="1"/>
    </xf>
    <xf numFmtId="0" fontId="34" fillId="0" borderId="139" xfId="5" applyFont="1" applyBorder="1" applyAlignment="1">
      <alignment horizontal="center" vertical="center" wrapText="1"/>
    </xf>
    <xf numFmtId="0" fontId="44" fillId="0" borderId="0" xfId="5" applyFont="1" applyAlignment="1">
      <alignment horizontal="center" vertical="center"/>
    </xf>
    <xf numFmtId="0" fontId="34" fillId="0" borderId="123" xfId="5" applyFont="1" applyBorder="1" applyAlignment="1">
      <alignment horizontal="center" vertical="center"/>
    </xf>
    <xf numFmtId="0" fontId="34" fillId="10" borderId="144" xfId="5" applyFont="1" applyFill="1" applyBorder="1" applyAlignment="1" applyProtection="1">
      <alignment horizontal="center" vertical="center" shrinkToFit="1"/>
      <protection locked="0"/>
    </xf>
    <xf numFmtId="0" fontId="34" fillId="10" borderId="56" xfId="5" applyFont="1" applyFill="1" applyBorder="1" applyAlignment="1" applyProtection="1">
      <alignment horizontal="center" vertical="center" shrinkToFit="1"/>
      <protection locked="0"/>
    </xf>
    <xf numFmtId="0" fontId="34" fillId="10" borderId="54" xfId="5" applyFont="1" applyFill="1" applyBorder="1" applyAlignment="1" applyProtection="1">
      <alignment horizontal="center" vertical="center" wrapText="1"/>
      <protection locked="0"/>
    </xf>
    <xf numFmtId="0" fontId="34" fillId="10" borderId="56" xfId="5" applyFont="1" applyFill="1" applyBorder="1" applyAlignment="1" applyProtection="1">
      <alignment horizontal="center" vertical="center" wrapText="1"/>
      <protection locked="0"/>
    </xf>
    <xf numFmtId="0" fontId="34" fillId="10" borderId="54" xfId="5" applyFont="1" applyFill="1" applyBorder="1" applyAlignment="1" applyProtection="1">
      <alignment horizontal="center" vertical="center" shrinkToFit="1"/>
      <protection locked="0"/>
    </xf>
    <xf numFmtId="0" fontId="34" fillId="10" borderId="55" xfId="5" applyFont="1" applyFill="1" applyBorder="1" applyAlignment="1" applyProtection="1">
      <alignment horizontal="center" vertical="center" shrinkToFit="1"/>
      <protection locked="0"/>
    </xf>
    <xf numFmtId="0" fontId="44" fillId="13" borderId="0" xfId="5" applyFont="1" applyFill="1" applyAlignment="1" applyProtection="1">
      <alignment horizontal="center" vertical="center" wrapText="1"/>
      <protection locked="0"/>
    </xf>
    <xf numFmtId="0" fontId="34" fillId="12" borderId="100" xfId="5" applyFont="1" applyFill="1" applyBorder="1" applyAlignment="1" applyProtection="1">
      <alignment horizontal="left" vertical="center" wrapText="1"/>
      <protection locked="0"/>
    </xf>
    <xf numFmtId="0" fontId="34" fillId="12" borderId="0" xfId="5" applyFont="1" applyFill="1" applyAlignment="1" applyProtection="1">
      <alignment horizontal="left" vertical="center" wrapText="1"/>
      <protection locked="0"/>
    </xf>
    <xf numFmtId="0" fontId="34" fillId="12" borderId="17" xfId="5" applyFont="1" applyFill="1" applyBorder="1" applyAlignment="1" applyProtection="1">
      <alignment horizontal="left" vertical="center" wrapText="1"/>
      <protection locked="0"/>
    </xf>
    <xf numFmtId="183" fontId="34" fillId="0" borderId="130" xfId="5" applyNumberFormat="1" applyFont="1" applyBorder="1" applyAlignment="1">
      <alignment horizontal="center" vertical="center" wrapText="1"/>
    </xf>
    <xf numFmtId="183" fontId="34" fillId="0" borderId="126" xfId="5" applyNumberFormat="1" applyFont="1" applyBorder="1" applyAlignment="1">
      <alignment horizontal="center" vertical="center" wrapText="1"/>
    </xf>
    <xf numFmtId="183" fontId="34" fillId="0" borderId="131" xfId="5" applyNumberFormat="1" applyFont="1" applyBorder="1" applyAlignment="1">
      <alignment horizontal="center" vertical="center" wrapText="1"/>
    </xf>
    <xf numFmtId="0" fontId="34" fillId="10" borderId="100" xfId="5" applyFont="1" applyFill="1" applyBorder="1" applyAlignment="1" applyProtection="1">
      <alignment horizontal="center" vertical="center" shrinkToFit="1"/>
      <protection locked="0"/>
    </xf>
    <xf numFmtId="0" fontId="34" fillId="10" borderId="15" xfId="5" applyFont="1" applyFill="1" applyBorder="1" applyAlignment="1" applyProtection="1">
      <alignment horizontal="center" vertical="center" shrinkToFit="1"/>
      <protection locked="0"/>
    </xf>
    <xf numFmtId="0" fontId="34" fillId="10" borderId="14" xfId="5" applyFont="1" applyFill="1" applyBorder="1" applyAlignment="1" applyProtection="1">
      <alignment horizontal="center" vertical="center" wrapText="1"/>
      <protection locked="0"/>
    </xf>
    <xf numFmtId="0" fontId="34" fillId="10" borderId="15" xfId="5" applyFont="1" applyFill="1" applyBorder="1" applyAlignment="1" applyProtection="1">
      <alignment horizontal="center" vertical="center" wrapText="1"/>
      <protection locked="0"/>
    </xf>
    <xf numFmtId="0" fontId="34" fillId="10" borderId="14" xfId="5" applyFont="1" applyFill="1" applyBorder="1" applyAlignment="1" applyProtection="1">
      <alignment horizontal="center" vertical="center" shrinkToFit="1"/>
      <protection locked="0"/>
    </xf>
    <xf numFmtId="0" fontId="34" fillId="10" borderId="0" xfId="5" applyFont="1" applyFill="1" applyAlignment="1" applyProtection="1">
      <alignment horizontal="center" vertical="center" shrinkToFit="1"/>
      <protection locked="0"/>
    </xf>
    <xf numFmtId="0" fontId="34" fillId="0" borderId="96" xfId="5" applyFont="1" applyBorder="1" applyAlignment="1">
      <alignment horizontal="center" vertical="center"/>
    </xf>
    <xf numFmtId="0" fontId="34" fillId="0" borderId="99" xfId="5" applyFont="1" applyBorder="1" applyAlignment="1">
      <alignment horizontal="center" vertical="center"/>
    </xf>
    <xf numFmtId="0" fontId="34" fillId="0" borderId="106" xfId="5" applyFont="1" applyBorder="1" applyAlignment="1">
      <alignment horizontal="center" vertical="center"/>
    </xf>
    <xf numFmtId="0" fontId="34" fillId="0" borderId="97" xfId="5" applyFont="1" applyBorder="1" applyAlignment="1">
      <alignment horizontal="center" vertical="center" wrapText="1"/>
    </xf>
    <xf numFmtId="0" fontId="34" fillId="0" borderId="5" xfId="5" applyFont="1" applyBorder="1" applyAlignment="1">
      <alignment horizontal="center" vertical="center" wrapText="1"/>
    </xf>
    <xf numFmtId="0" fontId="34" fillId="0" borderId="100" xfId="5" applyFont="1" applyBorder="1" applyAlignment="1">
      <alignment horizontal="center" vertical="center" wrapText="1"/>
    </xf>
    <xf numFmtId="0" fontId="34" fillId="0" borderId="15" xfId="5" applyFont="1" applyBorder="1" applyAlignment="1">
      <alignment horizontal="center" vertical="center" wrapText="1"/>
    </xf>
    <xf numFmtId="0" fontId="34" fillId="0" borderId="107" xfId="5" applyFont="1" applyBorder="1" applyAlignment="1">
      <alignment horizontal="center" vertical="center" wrapText="1"/>
    </xf>
    <xf numFmtId="0" fontId="34" fillId="0" borderId="27" xfId="5" applyFont="1" applyBorder="1" applyAlignment="1">
      <alignment horizontal="center" vertical="center" wrapText="1"/>
    </xf>
    <xf numFmtId="0" fontId="43" fillId="0" borderId="4" xfId="5" applyFont="1" applyBorder="1" applyAlignment="1">
      <alignment horizontal="center" vertical="center" wrapText="1"/>
    </xf>
    <xf numFmtId="0" fontId="43" fillId="0" borderId="5" xfId="5" applyFont="1" applyBorder="1" applyAlignment="1">
      <alignment horizontal="center" vertical="center" wrapText="1"/>
    </xf>
    <xf numFmtId="0" fontId="43" fillId="0" borderId="14" xfId="5" applyFont="1" applyBorder="1" applyAlignment="1">
      <alignment horizontal="center" vertical="center" wrapText="1"/>
    </xf>
    <xf numFmtId="0" fontId="43" fillId="0" borderId="15" xfId="5" applyFont="1" applyBorder="1" applyAlignment="1">
      <alignment horizontal="center" vertical="center" wrapText="1"/>
    </xf>
    <xf numFmtId="0" fontId="43" fillId="0" borderId="26" xfId="5" applyFont="1" applyBorder="1" applyAlignment="1">
      <alignment horizontal="center" vertical="center" wrapText="1"/>
    </xf>
    <xf numFmtId="0" fontId="43" fillId="0" borderId="27" xfId="5" applyFont="1" applyBorder="1" applyAlignment="1">
      <alignment horizontal="center" vertical="center" wrapText="1"/>
    </xf>
    <xf numFmtId="0" fontId="34" fillId="0" borderId="4" xfId="5" applyFont="1" applyBorder="1" applyAlignment="1">
      <alignment horizontal="center" vertical="center" wrapText="1"/>
    </xf>
    <xf numFmtId="0" fontId="34" fillId="0" borderId="6" xfId="5" applyFont="1" applyBorder="1" applyAlignment="1">
      <alignment horizontal="center" vertical="center" wrapText="1"/>
    </xf>
    <xf numFmtId="0" fontId="34" fillId="0" borderId="14" xfId="5" applyFont="1" applyBorder="1" applyAlignment="1">
      <alignment horizontal="center" vertical="center" wrapText="1"/>
    </xf>
    <xf numFmtId="0" fontId="34" fillId="0" borderId="0" xfId="5" applyFont="1" applyAlignment="1">
      <alignment horizontal="center" vertical="center" wrapText="1"/>
    </xf>
    <xf numFmtId="0" fontId="34" fillId="0" borderId="26" xfId="5" applyFont="1" applyBorder="1" applyAlignment="1">
      <alignment horizontal="center" vertical="center" wrapText="1"/>
    </xf>
    <xf numFmtId="0" fontId="34" fillId="0" borderId="2" xfId="5" applyFont="1" applyBorder="1" applyAlignment="1">
      <alignment horizontal="center" vertical="center" wrapText="1"/>
    </xf>
    <xf numFmtId="1" fontId="34" fillId="0" borderId="122" xfId="5" applyNumberFormat="1" applyFont="1" applyBorder="1" applyAlignment="1">
      <alignment horizontal="center" vertical="center" wrapText="1"/>
    </xf>
    <xf numFmtId="1" fontId="34" fillId="0" borderId="121" xfId="5" applyNumberFormat="1" applyFont="1" applyBorder="1" applyAlignment="1">
      <alignment horizontal="center" vertical="center" wrapText="1"/>
    </xf>
    <xf numFmtId="0" fontId="34" fillId="12" borderId="97" xfId="5" applyFont="1" applyFill="1" applyBorder="1" applyAlignment="1" applyProtection="1">
      <alignment horizontal="left" vertical="center" wrapText="1"/>
      <protection locked="0"/>
    </xf>
    <xf numFmtId="0" fontId="34" fillId="12" borderId="6" xfId="5" applyFont="1" applyFill="1" applyBorder="1" applyAlignment="1" applyProtection="1">
      <alignment horizontal="left" vertical="center" wrapText="1"/>
      <protection locked="0"/>
    </xf>
    <xf numFmtId="0" fontId="34" fillId="12" borderId="8" xfId="5" applyFont="1" applyFill="1" applyBorder="1" applyAlignment="1" applyProtection="1">
      <alignment horizontal="left" vertical="center" wrapText="1"/>
      <protection locked="0"/>
    </xf>
    <xf numFmtId="0" fontId="34" fillId="10" borderId="97" xfId="5" applyFont="1" applyFill="1" applyBorder="1" applyAlignment="1" applyProtection="1">
      <alignment horizontal="center" vertical="center" shrinkToFit="1"/>
      <protection locked="0"/>
    </xf>
    <xf numFmtId="0" fontId="34" fillId="10" borderId="5" xfId="5" applyFont="1" applyFill="1" applyBorder="1" applyAlignment="1" applyProtection="1">
      <alignment horizontal="center" vertical="center" shrinkToFit="1"/>
      <protection locked="0"/>
    </xf>
    <xf numFmtId="0" fontId="34" fillId="10" borderId="4" xfId="5" applyFont="1" applyFill="1" applyBorder="1" applyAlignment="1" applyProtection="1">
      <alignment horizontal="center" vertical="center" wrapText="1"/>
      <protection locked="0"/>
    </xf>
    <xf numFmtId="0" fontId="34" fillId="10" borderId="5" xfId="5" applyFont="1" applyFill="1" applyBorder="1" applyAlignment="1" applyProtection="1">
      <alignment horizontal="center" vertical="center" wrapText="1"/>
      <protection locked="0"/>
    </xf>
    <xf numFmtId="0" fontId="34" fillId="10" borderId="4" xfId="5" applyFont="1" applyFill="1" applyBorder="1" applyAlignment="1" applyProtection="1">
      <alignment horizontal="center" vertical="center" shrinkToFit="1"/>
      <protection locked="0"/>
    </xf>
    <xf numFmtId="0" fontId="34" fillId="10" borderId="6" xfId="5" applyFont="1" applyFill="1" applyBorder="1" applyAlignment="1" applyProtection="1">
      <alignment horizontal="center" vertical="center" shrinkToFit="1"/>
      <protection locked="0"/>
    </xf>
    <xf numFmtId="0" fontId="34" fillId="12" borderId="114" xfId="5" applyFont="1" applyFill="1" applyBorder="1" applyAlignment="1" applyProtection="1">
      <alignment horizontal="center" vertical="center" shrinkToFit="1"/>
      <protection locked="0"/>
    </xf>
    <xf numFmtId="0" fontId="34" fillId="12" borderId="115" xfId="5" applyFont="1" applyFill="1" applyBorder="1" applyAlignment="1" applyProtection="1">
      <alignment horizontal="center" vertical="center" shrinkToFit="1"/>
      <protection locked="0"/>
    </xf>
    <xf numFmtId="0" fontId="34" fillId="12" borderId="116" xfId="5" applyFont="1" applyFill="1" applyBorder="1" applyAlignment="1" applyProtection="1">
      <alignment horizontal="center" vertical="center" shrinkToFit="1"/>
      <protection locked="0"/>
    </xf>
    <xf numFmtId="0" fontId="34" fillId="0" borderId="120" xfId="5" applyFont="1" applyBorder="1" applyAlignment="1">
      <alignment horizontal="center" vertical="center" wrapText="1"/>
    </xf>
    <xf numFmtId="0" fontId="34" fillId="0" borderId="121" xfId="5" applyFont="1" applyBorder="1" applyAlignment="1">
      <alignment horizontal="center" vertical="center" wrapText="1"/>
    </xf>
    <xf numFmtId="0" fontId="42" fillId="10" borderId="0" xfId="5" applyFont="1" applyFill="1" applyAlignment="1" applyProtection="1">
      <alignment horizontal="center" vertical="center" shrinkToFit="1"/>
      <protection locked="0"/>
    </xf>
    <xf numFmtId="0" fontId="42" fillId="11" borderId="0" xfId="5" applyFont="1" applyFill="1" applyAlignment="1" applyProtection="1">
      <alignment horizontal="center" vertical="center" shrinkToFit="1"/>
      <protection locked="0"/>
    </xf>
    <xf numFmtId="0" fontId="42" fillId="12" borderId="0" xfId="5" applyFont="1" applyFill="1" applyAlignment="1" applyProtection="1">
      <alignment horizontal="center" vertical="center"/>
      <protection locked="0"/>
    </xf>
    <xf numFmtId="0" fontId="42" fillId="0" borderId="0" xfId="5" applyFont="1" applyAlignment="1">
      <alignment horizontal="center" vertical="center"/>
    </xf>
    <xf numFmtId="0" fontId="34" fillId="10" borderId="23" xfId="5" applyFont="1" applyFill="1" applyBorder="1" applyAlignment="1" applyProtection="1">
      <alignment horizontal="center" vertical="center"/>
      <protection locked="0"/>
    </xf>
    <xf numFmtId="0" fontId="34" fillId="11" borderId="43" xfId="5" applyFont="1" applyFill="1" applyBorder="1" applyAlignment="1" applyProtection="1">
      <alignment horizontal="center" vertical="center"/>
      <protection locked="0"/>
    </xf>
    <xf numFmtId="0" fontId="34" fillId="11" borderId="24" xfId="5" applyFont="1" applyFill="1" applyBorder="1" applyAlignment="1" applyProtection="1">
      <alignment horizontal="center" vertical="center"/>
      <protection locked="0"/>
    </xf>
    <xf numFmtId="0" fontId="34" fillId="0" borderId="6" xfId="5" quotePrefix="1" applyFont="1" applyBorder="1" applyAlignment="1">
      <alignment horizontal="center" vertical="center"/>
    </xf>
    <xf numFmtId="0" fontId="34" fillId="0" borderId="6" xfId="5" applyFont="1" applyBorder="1" applyAlignment="1">
      <alignment horizontal="center" vertical="center"/>
    </xf>
    <xf numFmtId="0" fontId="44" fillId="0" borderId="98" xfId="5" applyFont="1" applyBorder="1" applyAlignment="1">
      <alignment horizontal="center" vertical="center" wrapText="1"/>
    </xf>
    <xf numFmtId="0" fontId="44" fillId="0" borderId="8" xfId="5" applyFont="1" applyBorder="1" applyAlignment="1">
      <alignment horizontal="center" vertical="center" wrapText="1"/>
    </xf>
    <xf numFmtId="0" fontId="44" fillId="0" borderId="103" xfId="5" applyFont="1" applyBorder="1" applyAlignment="1">
      <alignment horizontal="center" vertical="center" wrapText="1"/>
    </xf>
    <xf numFmtId="0" fontId="44" fillId="0" borderId="17" xfId="5" applyFont="1" applyBorder="1" applyAlignment="1">
      <alignment horizontal="center" vertical="center" wrapText="1"/>
    </xf>
    <xf numFmtId="0" fontId="44" fillId="0" borderId="112" xfId="5" applyFont="1" applyBorder="1" applyAlignment="1">
      <alignment horizontal="center" vertical="center" wrapText="1"/>
    </xf>
    <xf numFmtId="0" fontId="44" fillId="0" borderId="28" xfId="5" applyFont="1" applyBorder="1" applyAlignment="1">
      <alignment horizontal="center" vertical="center" wrapText="1"/>
    </xf>
    <xf numFmtId="0" fontId="44" fillId="0" borderId="97" xfId="5" applyFont="1" applyBorder="1" applyAlignment="1">
      <alignment horizontal="center" vertical="center" wrapText="1"/>
    </xf>
    <xf numFmtId="0" fontId="44" fillId="0" borderId="100" xfId="5" applyFont="1" applyBorder="1" applyAlignment="1">
      <alignment horizontal="center" vertical="center" wrapText="1"/>
    </xf>
    <xf numFmtId="0" fontId="44" fillId="0" borderId="107" xfId="5" applyFont="1" applyBorder="1" applyAlignment="1">
      <alignment horizontal="center" vertical="center" wrapText="1"/>
    </xf>
    <xf numFmtId="0" fontId="34" fillId="0" borderId="8" xfId="5" applyFont="1" applyBorder="1" applyAlignment="1">
      <alignment horizontal="center" vertical="center" wrapText="1"/>
    </xf>
    <xf numFmtId="0" fontId="34" fillId="0" borderId="17" xfId="5" applyFont="1" applyBorder="1" applyAlignment="1">
      <alignment horizontal="center" vertical="center" wrapText="1"/>
    </xf>
    <xf numFmtId="0" fontId="34" fillId="0" borderId="28" xfId="5" applyFont="1" applyBorder="1" applyAlignment="1">
      <alignment horizontal="center" vertical="center" wrapText="1"/>
    </xf>
    <xf numFmtId="0" fontId="34" fillId="0" borderId="43" xfId="5" applyFont="1" applyBorder="1" applyAlignment="1">
      <alignment horizontal="center" vertical="center"/>
    </xf>
    <xf numFmtId="0" fontId="34" fillId="0" borderId="101" xfId="5" applyFont="1" applyBorder="1" applyAlignment="1">
      <alignment horizontal="center" vertical="center"/>
    </xf>
    <xf numFmtId="0" fontId="34" fillId="0" borderId="102" xfId="5" applyFont="1" applyBorder="1" applyAlignment="1">
      <alignment horizontal="center" vertical="center"/>
    </xf>
    <xf numFmtId="0" fontId="34" fillId="12" borderId="23" xfId="5" applyFont="1" applyFill="1" applyBorder="1" applyAlignment="1" applyProtection="1">
      <alignment horizontal="center" vertical="center"/>
      <protection locked="0"/>
    </xf>
    <xf numFmtId="0" fontId="34" fillId="12" borderId="24" xfId="5" applyFont="1" applyFill="1" applyBorder="1" applyAlignment="1" applyProtection="1">
      <alignment horizontal="center" vertical="center"/>
      <protection locked="0"/>
    </xf>
    <xf numFmtId="0" fontId="34" fillId="13" borderId="23" xfId="5" applyFont="1" applyFill="1" applyBorder="1" applyAlignment="1">
      <alignment horizontal="center" vertical="center"/>
    </xf>
    <xf numFmtId="0" fontId="34" fillId="13" borderId="24" xfId="5" applyFont="1" applyFill="1" applyBorder="1" applyAlignment="1">
      <alignment horizontal="center" vertical="center"/>
    </xf>
    <xf numFmtId="0" fontId="40" fillId="13" borderId="1" xfId="5" applyFont="1" applyFill="1" applyBorder="1" applyAlignment="1">
      <alignment horizontal="center" vertical="center"/>
    </xf>
    <xf numFmtId="0" fontId="1" fillId="13" borderId="167" xfId="5" applyFill="1" applyBorder="1" applyAlignment="1">
      <alignment horizontal="center" vertical="center"/>
    </xf>
    <xf numFmtId="0" fontId="1" fillId="13" borderId="170" xfId="5" applyFill="1" applyBorder="1" applyAlignment="1">
      <alignment horizontal="center" vertical="center"/>
    </xf>
    <xf numFmtId="0" fontId="1" fillId="13" borderId="148" xfId="5" applyFill="1" applyBorder="1" applyAlignment="1">
      <alignment horizontal="center" vertical="center"/>
    </xf>
    <xf numFmtId="0" fontId="44" fillId="13" borderId="0" xfId="5" applyFont="1" applyFill="1" applyAlignment="1">
      <alignment horizontal="left" vertical="center" indent="1"/>
    </xf>
    <xf numFmtId="0" fontId="43" fillId="0" borderId="175" xfId="4" applyFont="1" applyBorder="1" applyAlignment="1">
      <alignment horizontal="center" vertical="top"/>
    </xf>
    <xf numFmtId="0" fontId="43" fillId="0" borderId="10" xfId="4" applyFont="1" applyBorder="1" applyAlignment="1">
      <alignment horizontal="left" vertical="top"/>
    </xf>
    <xf numFmtId="0" fontId="43" fillId="0" borderId="11" xfId="4" applyFont="1" applyBorder="1" applyAlignment="1">
      <alignment horizontal="left" vertical="top"/>
    </xf>
    <xf numFmtId="0" fontId="43" fillId="0" borderId="12" xfId="4" applyFont="1" applyBorder="1" applyAlignment="1">
      <alignment horizontal="left" vertical="top"/>
    </xf>
    <xf numFmtId="0" fontId="3" fillId="0" borderId="54" xfId="4" applyBorder="1" applyAlignment="1">
      <alignment horizontal="left" vertical="top"/>
    </xf>
    <xf numFmtId="0" fontId="3" fillId="0" borderId="55" xfId="4" applyBorder="1" applyAlignment="1">
      <alignment horizontal="left" vertical="top"/>
    </xf>
    <xf numFmtId="0" fontId="3" fillId="0" borderId="56" xfId="4" applyBorder="1" applyAlignment="1">
      <alignment horizontal="left" vertical="top"/>
    </xf>
    <xf numFmtId="0" fontId="3" fillId="0" borderId="43" xfId="4" applyBorder="1" applyAlignment="1">
      <alignment horizontal="left" vertical="top"/>
    </xf>
    <xf numFmtId="0" fontId="43" fillId="0" borderId="23" xfId="4" applyFont="1" applyBorder="1" applyAlignment="1">
      <alignment horizontal="left" vertical="center"/>
    </xf>
    <xf numFmtId="0" fontId="43" fillId="0" borderId="43" xfId="4" applyFont="1" applyBorder="1" applyAlignment="1">
      <alignment horizontal="left" vertical="center"/>
    </xf>
    <xf numFmtId="0" fontId="43" fillId="0" borderId="24" xfId="4" applyFont="1" applyBorder="1" applyAlignment="1">
      <alignment horizontal="left" vertical="center"/>
    </xf>
    <xf numFmtId="0" fontId="43" fillId="0" borderId="54" xfId="4" applyFont="1" applyBorder="1" applyAlignment="1">
      <alignment horizontal="left" vertical="center"/>
    </xf>
    <xf numFmtId="0" fontId="43" fillId="0" borderId="55" xfId="4" applyFont="1" applyBorder="1" applyAlignment="1">
      <alignment horizontal="left" vertical="center"/>
    </xf>
    <xf numFmtId="0" fontId="43" fillId="0" borderId="56" xfId="4" applyFont="1" applyBorder="1" applyAlignment="1">
      <alignment horizontal="left" vertical="center"/>
    </xf>
    <xf numFmtId="0" fontId="43" fillId="0" borderId="10" xfId="4" applyFont="1" applyBorder="1" applyAlignment="1">
      <alignment horizontal="left" vertical="top" wrapText="1"/>
    </xf>
    <xf numFmtId="0" fontId="43" fillId="0" borderId="14" xfId="4" applyFont="1" applyBorder="1" applyAlignment="1">
      <alignment horizontal="left" vertical="top"/>
    </xf>
    <xf numFmtId="0" fontId="43" fillId="0" borderId="0" xfId="4" applyFont="1" applyAlignment="1">
      <alignment horizontal="left" vertical="top"/>
    </xf>
    <xf numFmtId="0" fontId="43" fillId="0" borderId="15" xfId="4" applyFont="1" applyBorder="1" applyAlignment="1">
      <alignment horizontal="left" vertical="top"/>
    </xf>
    <xf numFmtId="0" fontId="43" fillId="0" borderId="54" xfId="4" applyFont="1" applyBorder="1" applyAlignment="1">
      <alignment horizontal="left" vertical="top"/>
    </xf>
    <xf numFmtId="0" fontId="43" fillId="0" borderId="55" xfId="4" applyFont="1" applyBorder="1" applyAlignment="1">
      <alignment horizontal="left" vertical="top"/>
    </xf>
    <xf numFmtId="0" fontId="43" fillId="0" borderId="56" xfId="4" applyFont="1" applyBorder="1" applyAlignment="1">
      <alignment horizontal="left" vertical="top"/>
    </xf>
    <xf numFmtId="0" fontId="3" fillId="0" borderId="14" xfId="4" applyBorder="1" applyAlignment="1">
      <alignment horizontal="left" vertical="top"/>
    </xf>
    <xf numFmtId="0" fontId="3" fillId="0" borderId="0" xfId="4" applyAlignment="1">
      <alignment horizontal="left" vertical="top"/>
    </xf>
    <xf numFmtId="0" fontId="3" fillId="0" borderId="15" xfId="4" applyBorder="1" applyAlignment="1">
      <alignment horizontal="left" vertical="top"/>
    </xf>
    <xf numFmtId="0" fontId="3" fillId="0" borderId="172" xfId="4" applyBorder="1" applyAlignment="1">
      <alignment horizontal="left" vertical="top"/>
    </xf>
    <xf numFmtId="0" fontId="3" fillId="0" borderId="173" xfId="4" applyBorder="1" applyAlignment="1">
      <alignment horizontal="left" vertical="top"/>
    </xf>
    <xf numFmtId="0" fontId="3" fillId="0" borderId="174" xfId="4" applyBorder="1" applyAlignment="1">
      <alignment horizontal="left" vertical="top"/>
    </xf>
    <xf numFmtId="0" fontId="43" fillId="0" borderId="29" xfId="4" applyFont="1" applyBorder="1" applyAlignment="1">
      <alignment horizontal="left" vertical="center"/>
    </xf>
    <xf numFmtId="0" fontId="43" fillId="0" borderId="66" xfId="4" applyFont="1" applyBorder="1" applyAlignment="1">
      <alignment horizontal="left" vertical="center"/>
    </xf>
    <xf numFmtId="0" fontId="43" fillId="0" borderId="30" xfId="4" applyFont="1" applyBorder="1" applyAlignment="1">
      <alignment horizontal="left" vertical="center"/>
    </xf>
    <xf numFmtId="0" fontId="43" fillId="0" borderId="71" xfId="4" applyFont="1" applyBorder="1" applyAlignment="1">
      <alignment horizontal="left" vertical="center"/>
    </xf>
    <xf numFmtId="0" fontId="43" fillId="0" borderId="72" xfId="4" applyFont="1" applyBorder="1" applyAlignment="1">
      <alignment horizontal="left" vertical="center"/>
    </xf>
    <xf numFmtId="0" fontId="43" fillId="0" borderId="73" xfId="4" applyFont="1" applyBorder="1" applyAlignment="1">
      <alignment horizontal="left" vertical="center"/>
    </xf>
    <xf numFmtId="0" fontId="43" fillId="0" borderId="10" xfId="4" applyFont="1" applyBorder="1" applyAlignment="1">
      <alignment horizontal="left" vertical="center"/>
    </xf>
    <xf numFmtId="0" fontId="43" fillId="0" borderId="11" xfId="4" applyFont="1" applyBorder="1" applyAlignment="1">
      <alignment horizontal="left" vertical="center"/>
    </xf>
    <xf numFmtId="0" fontId="43" fillId="0" borderId="12" xfId="4" applyFont="1" applyBorder="1" applyAlignment="1">
      <alignment horizontal="left" vertical="center"/>
    </xf>
    <xf numFmtId="0" fontId="43" fillId="0" borderId="0" xfId="4" applyFont="1" applyAlignment="1">
      <alignment horizontal="center" vertical="center"/>
    </xf>
    <xf numFmtId="0" fontId="43" fillId="0" borderId="0" xfId="4" applyFont="1" applyAlignment="1">
      <alignment horizontal="right" vertical="center"/>
    </xf>
    <xf numFmtId="0" fontId="43" fillId="0" borderId="23" xfId="4" applyFont="1" applyBorder="1" applyAlignment="1">
      <alignment horizontal="center" vertical="center"/>
    </xf>
    <xf numFmtId="0" fontId="43" fillId="0" borderId="43" xfId="4" applyFont="1" applyBorder="1" applyAlignment="1">
      <alignment horizontal="center" vertical="center"/>
    </xf>
    <xf numFmtId="0" fontId="43" fillId="0" borderId="24" xfId="4" applyFont="1" applyBorder="1" applyAlignment="1">
      <alignment horizontal="center" vertical="center"/>
    </xf>
    <xf numFmtId="0" fontId="32" fillId="0" borderId="1" xfId="2" applyFont="1" applyBorder="1" applyAlignment="1">
      <alignment horizontal="left" vertical="center" wrapText="1"/>
    </xf>
    <xf numFmtId="0" fontId="32" fillId="9" borderId="1" xfId="2" applyFont="1" applyFill="1" applyBorder="1" applyAlignment="1">
      <alignment horizontal="center" vertical="center"/>
    </xf>
    <xf numFmtId="0" fontId="32" fillId="0" borderId="11" xfId="2" applyFont="1" applyBorder="1" applyAlignment="1">
      <alignment horizontal="left" vertical="center"/>
    </xf>
    <xf numFmtId="0" fontId="32" fillId="9" borderId="23" xfId="2" applyFont="1" applyFill="1" applyBorder="1" applyAlignment="1">
      <alignment horizontal="center" vertical="center"/>
    </xf>
    <xf numFmtId="0" fontId="32" fillId="9" borderId="43" xfId="2" applyFont="1" applyFill="1" applyBorder="1" applyAlignment="1">
      <alignment horizontal="center" vertical="center"/>
    </xf>
    <xf numFmtId="0" fontId="32" fillId="9" borderId="23" xfId="2" applyFont="1" applyFill="1" applyBorder="1" applyAlignment="1">
      <alignment horizontal="center" vertical="center" wrapText="1"/>
    </xf>
    <xf numFmtId="0" fontId="32" fillId="9" borderId="43" xfId="2" applyFont="1" applyFill="1" applyBorder="1" applyAlignment="1">
      <alignment horizontal="center" vertical="center" wrapText="1"/>
    </xf>
    <xf numFmtId="0" fontId="32" fillId="0" borderId="1" xfId="8" applyFont="1" applyBorder="1" applyAlignment="1">
      <alignment horizontal="left" vertical="center" wrapText="1"/>
    </xf>
    <xf numFmtId="0" fontId="32" fillId="0" borderId="23" xfId="2" applyFont="1" applyBorder="1" applyAlignment="1">
      <alignment horizontal="left" vertical="center" wrapText="1"/>
    </xf>
    <xf numFmtId="0" fontId="32" fillId="0" borderId="43" xfId="2" applyFont="1" applyBorder="1" applyAlignment="1">
      <alignment horizontal="left" vertical="center" wrapText="1"/>
    </xf>
    <xf numFmtId="0" fontId="32" fillId="0" borderId="24" xfId="2" applyFont="1" applyBorder="1" applyAlignment="1">
      <alignment horizontal="left" vertical="center" wrapText="1"/>
    </xf>
    <xf numFmtId="0" fontId="32" fillId="0" borderId="10" xfId="2" applyFont="1" applyBorder="1" applyAlignment="1">
      <alignment horizontal="left" vertical="center"/>
    </xf>
    <xf numFmtId="0" fontId="32" fillId="0" borderId="12" xfId="2" applyFont="1" applyBorder="1" applyAlignment="1">
      <alignment horizontal="left" vertical="center"/>
    </xf>
    <xf numFmtId="0" fontId="32" fillId="0" borderId="0" xfId="2" applyFont="1" applyAlignment="1">
      <alignment horizontal="right" vertical="center"/>
    </xf>
    <xf numFmtId="0" fontId="32" fillId="0" borderId="0" xfId="2" applyFont="1" applyAlignment="1">
      <alignment horizontal="center" vertical="center"/>
    </xf>
    <xf numFmtId="0" fontId="44" fillId="0" borderId="0" xfId="2" applyFont="1" applyAlignment="1">
      <alignment horizontal="right"/>
    </xf>
    <xf numFmtId="0" fontId="32" fillId="0" borderId="23" xfId="2" applyFont="1" applyBorder="1" applyAlignment="1">
      <alignment horizontal="center" vertical="center"/>
    </xf>
    <xf numFmtId="0" fontId="32" fillId="0" borderId="43" xfId="2" applyFont="1" applyBorder="1" applyAlignment="1">
      <alignment horizontal="center" vertical="center"/>
    </xf>
    <xf numFmtId="0" fontId="32" fillId="0" borderId="24" xfId="2" applyFont="1" applyBorder="1" applyAlignment="1">
      <alignment horizontal="center" vertical="center"/>
    </xf>
    <xf numFmtId="0" fontId="32" fillId="9" borderId="24" xfId="2" applyFont="1" applyFill="1" applyBorder="1" applyAlignment="1">
      <alignment horizontal="center" vertical="center"/>
    </xf>
    <xf numFmtId="0" fontId="3" fillId="0" borderId="14" xfId="4" applyFill="1" applyBorder="1" applyAlignment="1">
      <alignment horizontal="center" vertical="center"/>
    </xf>
    <xf numFmtId="0" fontId="32" fillId="0" borderId="15" xfId="4" applyFont="1" applyFill="1" applyBorder="1" applyAlignment="1">
      <alignment vertical="center" wrapText="1"/>
    </xf>
  </cellXfs>
  <cellStyles count="9">
    <cellStyle name="桁区切り 2" xfId="7" xr:uid="{00000000-0005-0000-0000-000000000000}"/>
    <cellStyle name="桁区切り 3" xfId="6" xr:uid="{00000000-0005-0000-0000-000001000000}"/>
    <cellStyle name="標準" xfId="0" builtinId="0"/>
    <cellStyle name="標準 2" xfId="2" xr:uid="{00000000-0005-0000-0000-000003000000}"/>
    <cellStyle name="標準 2 2" xfId="4" xr:uid="{00000000-0005-0000-0000-000004000000}"/>
    <cellStyle name="標準 2 2 2" xfId="8" xr:uid="{00000000-0005-0000-0000-000005000000}"/>
    <cellStyle name="標準 5" xfId="5" xr:uid="{00000000-0005-0000-0000-000006000000}"/>
    <cellStyle name="標準_通所介護＿添付加算" xfId="1" xr:uid="{00000000-0005-0000-0000-000007000000}"/>
    <cellStyle name="標準_訪問入浴＿加算添付" xfId="3" xr:uid="{00000000-0005-0000-0000-000008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
          <a:extLst>
            <a:ext uri="{FF2B5EF4-FFF2-40B4-BE49-F238E27FC236}">
              <a16:creationId xmlns:a16="http://schemas.microsoft.com/office/drawing/2014/main" id="{9D0E90A9-980E-4FFB-84AA-529D3C53B38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2">
          <a:extLst>
            <a:ext uri="{FF2B5EF4-FFF2-40B4-BE49-F238E27FC236}">
              <a16:creationId xmlns:a16="http://schemas.microsoft.com/office/drawing/2014/main" id="{7C2F6E0A-A7E3-4112-ADBB-546264CB45E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3">
          <a:extLst>
            <a:ext uri="{FF2B5EF4-FFF2-40B4-BE49-F238E27FC236}">
              <a16:creationId xmlns:a16="http://schemas.microsoft.com/office/drawing/2014/main" id="{0C4D90BA-5C22-428E-AE68-A59D7D7D379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 name="Text Box 4">
          <a:extLst>
            <a:ext uri="{FF2B5EF4-FFF2-40B4-BE49-F238E27FC236}">
              <a16:creationId xmlns:a16="http://schemas.microsoft.com/office/drawing/2014/main" id="{F0195A66-3397-4748-94BA-29CAD95297B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5CC5B7FB-7E49-418C-91F4-D40C415ED2BE}"/>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C6DD046C-3F02-4526-9DBE-66C5805D5FF8}"/>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1B7299FC-6F5C-4EEC-8947-890812B2CAB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273C330E-6094-4E81-AB06-791C3DABAB8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A322EA8A-9076-4E31-99B1-108DF92A832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6C780A1-D86F-4AC6-8EF1-1F59E40412D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 name="Text Box 11">
          <a:extLst>
            <a:ext uri="{FF2B5EF4-FFF2-40B4-BE49-F238E27FC236}">
              <a16:creationId xmlns:a16="http://schemas.microsoft.com/office/drawing/2014/main" id="{C71B9EC3-E442-4322-92D4-F7E0E3AF3B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3" name="Text Box 12">
          <a:extLst>
            <a:ext uri="{FF2B5EF4-FFF2-40B4-BE49-F238E27FC236}">
              <a16:creationId xmlns:a16="http://schemas.microsoft.com/office/drawing/2014/main" id="{ACBD8A5A-13D1-45F3-A162-D6C0147B6B1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4" name="Text Box 13">
          <a:extLst>
            <a:ext uri="{FF2B5EF4-FFF2-40B4-BE49-F238E27FC236}">
              <a16:creationId xmlns:a16="http://schemas.microsoft.com/office/drawing/2014/main" id="{EC2B5D09-ED21-4051-93F8-CD86386F07A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5" name="Text Box 14">
          <a:extLst>
            <a:ext uri="{FF2B5EF4-FFF2-40B4-BE49-F238E27FC236}">
              <a16:creationId xmlns:a16="http://schemas.microsoft.com/office/drawing/2014/main" id="{3E6D3B6F-4B15-4DA3-B3C2-9FADC48B39B6}"/>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46412DB4-4EFE-45DD-9023-EB2AABBD088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103FA6C5-75F5-4F5A-8634-23E15720FC5B}"/>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839C6EFE-F3FF-4C73-9949-3D516E19C1B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8CF34A03-9A99-42D4-9B11-B0595733254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F5EBB638-6469-4DA7-A9C4-B4E9860CC8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D5963FC-F586-4DE2-B6AD-8DA0764FA16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37633582-FE66-47D6-B580-FF8BD667341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1A2F017A-4F45-4E86-9E0E-04AB73916A84}"/>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24" name="Text Box 23">
          <a:extLst>
            <a:ext uri="{FF2B5EF4-FFF2-40B4-BE49-F238E27FC236}">
              <a16:creationId xmlns:a16="http://schemas.microsoft.com/office/drawing/2014/main" id="{333EA63F-21A2-4600-B127-169990FD5DCE}"/>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F33BD375-117C-4BB8-8619-E47B4CEB4B6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26" name="Text Box 25">
          <a:extLst>
            <a:ext uri="{FF2B5EF4-FFF2-40B4-BE49-F238E27FC236}">
              <a16:creationId xmlns:a16="http://schemas.microsoft.com/office/drawing/2014/main" id="{F8F6F94C-9E5F-48C3-BDB8-0681B6594B6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70B85D8A-2E09-4ED7-B970-2CE0E200DB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B42153D-323C-4803-B915-B85D05453E9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29" name="Text Box 28">
          <a:extLst>
            <a:ext uri="{FF2B5EF4-FFF2-40B4-BE49-F238E27FC236}">
              <a16:creationId xmlns:a16="http://schemas.microsoft.com/office/drawing/2014/main" id="{72D1B8B2-6988-4158-91E5-7F0331A56541}"/>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0" name="Text Box 29">
          <a:extLst>
            <a:ext uri="{FF2B5EF4-FFF2-40B4-BE49-F238E27FC236}">
              <a16:creationId xmlns:a16="http://schemas.microsoft.com/office/drawing/2014/main" id="{5937E765-1B5A-42FE-AFA9-9F395AE1223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1" name="Text Box 30">
          <a:extLst>
            <a:ext uri="{FF2B5EF4-FFF2-40B4-BE49-F238E27FC236}">
              <a16:creationId xmlns:a16="http://schemas.microsoft.com/office/drawing/2014/main" id="{3F30C588-0B33-42BB-80EC-6A5FBF59EE55}"/>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32" name="Text Box 31">
          <a:extLst>
            <a:ext uri="{FF2B5EF4-FFF2-40B4-BE49-F238E27FC236}">
              <a16:creationId xmlns:a16="http://schemas.microsoft.com/office/drawing/2014/main" id="{9255A789-3023-456D-BC59-72164F2389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284BF315-0834-43B7-9614-4898A1764560}"/>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4FBB5ADD-8B67-4C54-8B19-8444EC3576FD}"/>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376F78E6-7BFC-4135-8445-095D18E46E5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6C883988-7F42-4F69-A9BE-147B4821EF1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8A768A9C-233E-405A-9DBB-34D68AAF763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45E9ED2-6B16-469B-8E4E-4BCB43EBAB2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61916E6-3156-4EBA-B0DC-B13D5DF1CC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CDE4429E-146C-4592-9B8A-488E45589A8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07675AE-B1AC-451C-90F8-176ACE1D5F3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2" name="Text Box 41">
          <a:extLst>
            <a:ext uri="{FF2B5EF4-FFF2-40B4-BE49-F238E27FC236}">
              <a16:creationId xmlns:a16="http://schemas.microsoft.com/office/drawing/2014/main" id="{D667867C-F9BB-4770-B336-0D655F20DC70}"/>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3" name="Text Box 42">
          <a:extLst>
            <a:ext uri="{FF2B5EF4-FFF2-40B4-BE49-F238E27FC236}">
              <a16:creationId xmlns:a16="http://schemas.microsoft.com/office/drawing/2014/main" id="{FE33D48A-5F1A-4DA6-BBC1-22F65211889D}"/>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4" name="Text Box 43">
          <a:extLst>
            <a:ext uri="{FF2B5EF4-FFF2-40B4-BE49-F238E27FC236}">
              <a16:creationId xmlns:a16="http://schemas.microsoft.com/office/drawing/2014/main" id="{9064248B-6A46-4059-8689-E08D18CB3EBE}"/>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45" name="Text Box 44">
          <a:extLst>
            <a:ext uri="{FF2B5EF4-FFF2-40B4-BE49-F238E27FC236}">
              <a16:creationId xmlns:a16="http://schemas.microsoft.com/office/drawing/2014/main" id="{4DE36AAC-89E2-4907-858B-EB4826104C61}"/>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98E33B47-B74F-4D69-84F0-8C37E516EAB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2B345E72-46D3-441F-92B0-73EC988E7471}"/>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27F1B9CC-B930-4FBC-B28E-E2D1B07F4003}"/>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4D10A119-EEB2-4FF6-8A2D-6D1943F9111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6F8B398D-B3E0-43E1-8C25-179E0B56379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AE0029D-FD3F-4F47-B227-184C3466341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
          <a:extLst>
            <a:ext uri="{FF2B5EF4-FFF2-40B4-BE49-F238E27FC236}">
              <a16:creationId xmlns:a16="http://schemas.microsoft.com/office/drawing/2014/main" id="{498B69F7-4CFC-4548-830A-9E08C01390FB}"/>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2">
          <a:extLst>
            <a:ext uri="{FF2B5EF4-FFF2-40B4-BE49-F238E27FC236}">
              <a16:creationId xmlns:a16="http://schemas.microsoft.com/office/drawing/2014/main" id="{1141E39E-4D5D-440F-A041-7B0870213F3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3">
          <a:extLst>
            <a:ext uri="{FF2B5EF4-FFF2-40B4-BE49-F238E27FC236}">
              <a16:creationId xmlns:a16="http://schemas.microsoft.com/office/drawing/2014/main" id="{177466F0-D254-46F4-BAFB-771128623E2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5" name="Text Box 4">
          <a:extLst>
            <a:ext uri="{FF2B5EF4-FFF2-40B4-BE49-F238E27FC236}">
              <a16:creationId xmlns:a16="http://schemas.microsoft.com/office/drawing/2014/main" id="{1DB19E51-D1C8-4B11-AD4B-975C38D7F6D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4F6A91BF-B419-407E-BBD9-2AEBD0AFB697}"/>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9D39A89F-564E-4110-A536-27B286D2CD40}"/>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5775EFB8-7114-42B0-869E-C9650CF58AB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5AF73A7F-1023-4688-8F82-B56CA1CB1C2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495C43A6-C8D1-4036-924B-A185685D89C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C8B9005-C63D-4173-9548-AE8B8D810C5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2" name="Text Box 11">
          <a:extLst>
            <a:ext uri="{FF2B5EF4-FFF2-40B4-BE49-F238E27FC236}">
              <a16:creationId xmlns:a16="http://schemas.microsoft.com/office/drawing/2014/main" id="{2DBAFA20-A8DE-4E36-A657-1921092FD4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3" name="Text Box 12">
          <a:extLst>
            <a:ext uri="{FF2B5EF4-FFF2-40B4-BE49-F238E27FC236}">
              <a16:creationId xmlns:a16="http://schemas.microsoft.com/office/drawing/2014/main" id="{7F80A051-64F5-4847-89F6-1352AC83E49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4" name="Text Box 13">
          <a:extLst>
            <a:ext uri="{FF2B5EF4-FFF2-40B4-BE49-F238E27FC236}">
              <a16:creationId xmlns:a16="http://schemas.microsoft.com/office/drawing/2014/main" id="{FE8370C3-7F54-4D21-BFCE-7AB7FBE28A0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65" name="Text Box 14">
          <a:extLst>
            <a:ext uri="{FF2B5EF4-FFF2-40B4-BE49-F238E27FC236}">
              <a16:creationId xmlns:a16="http://schemas.microsoft.com/office/drawing/2014/main" id="{C98E77BE-1E5B-4F4A-A26E-BD07378ECA63}"/>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6AA380D7-D875-488B-A7A0-C6B124D1CFBA}"/>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F6867F54-DA83-4EB0-A00B-881DE392BA03}"/>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4AF41443-5905-47E8-AD9F-980FBCDD598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7C87124D-7F82-4396-A427-4E19BF0FF75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CD62215E-1EE8-41FA-AE89-4CF4935B760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1B6DDCB-B169-4512-A8BF-37691CD2513C}"/>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77E522A5-DA43-48E9-8242-E1D325482F5D}"/>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4DBC4834-EF68-4C67-BD5F-20F8B6EEC773}"/>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74" name="Text Box 23">
          <a:extLst>
            <a:ext uri="{FF2B5EF4-FFF2-40B4-BE49-F238E27FC236}">
              <a16:creationId xmlns:a16="http://schemas.microsoft.com/office/drawing/2014/main" id="{13434208-4648-4226-BFCE-D374B0096A7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8CEF0278-8934-44C4-ABB3-CE9A1609842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76" name="Text Box 25">
          <a:extLst>
            <a:ext uri="{FF2B5EF4-FFF2-40B4-BE49-F238E27FC236}">
              <a16:creationId xmlns:a16="http://schemas.microsoft.com/office/drawing/2014/main" id="{D92F1024-0385-4A45-B651-AFDAFB0297D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E611F983-36C6-46C3-BA21-2219F8A3364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8462D9A-B5B4-4155-AE26-5E239FFB40E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79" name="Text Box 28">
          <a:extLst>
            <a:ext uri="{FF2B5EF4-FFF2-40B4-BE49-F238E27FC236}">
              <a16:creationId xmlns:a16="http://schemas.microsoft.com/office/drawing/2014/main" id="{3C0E7545-80B1-4FEA-9512-B58B8242B377}"/>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0" name="Text Box 29">
          <a:extLst>
            <a:ext uri="{FF2B5EF4-FFF2-40B4-BE49-F238E27FC236}">
              <a16:creationId xmlns:a16="http://schemas.microsoft.com/office/drawing/2014/main" id="{67E11139-DEC6-4BAC-AF83-D76EBB483B0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1" name="Text Box 30">
          <a:extLst>
            <a:ext uri="{FF2B5EF4-FFF2-40B4-BE49-F238E27FC236}">
              <a16:creationId xmlns:a16="http://schemas.microsoft.com/office/drawing/2014/main" id="{F00EBE08-6E94-4950-8977-9846311EE66F}"/>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82" name="Text Box 31">
          <a:extLst>
            <a:ext uri="{FF2B5EF4-FFF2-40B4-BE49-F238E27FC236}">
              <a16:creationId xmlns:a16="http://schemas.microsoft.com/office/drawing/2014/main" id="{D1F35491-D462-4E34-ABA5-C320AB50DB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EF0A8F19-4883-4745-86AF-1AB1F4DD09A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D822D741-8B63-469C-B147-31F22378E24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20E84D00-A904-448B-9ACF-7ED0B806815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0B7A407C-BBFD-40CA-9F7F-65312955D3D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2C743BC6-7FC2-4112-A760-C721C82FC0B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6847947-FB5D-44DD-8DF2-389B00FEA631}"/>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16BA2B1-33C0-4468-ADC6-1CD8D98CB896}"/>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5B096F05-FF3C-41F2-B80F-28D7D542D84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D7FECAA-4D26-410F-81D8-3C988208CC0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2" name="Text Box 41">
          <a:extLst>
            <a:ext uri="{FF2B5EF4-FFF2-40B4-BE49-F238E27FC236}">
              <a16:creationId xmlns:a16="http://schemas.microsoft.com/office/drawing/2014/main" id="{8118DF7F-48A8-4EAE-B54C-07D0966FF887}"/>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3" name="Text Box 42">
          <a:extLst>
            <a:ext uri="{FF2B5EF4-FFF2-40B4-BE49-F238E27FC236}">
              <a16:creationId xmlns:a16="http://schemas.microsoft.com/office/drawing/2014/main" id="{2E5B022A-8211-4759-87D1-86653B54CF1A}"/>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4" name="Text Box 43">
          <a:extLst>
            <a:ext uri="{FF2B5EF4-FFF2-40B4-BE49-F238E27FC236}">
              <a16:creationId xmlns:a16="http://schemas.microsoft.com/office/drawing/2014/main" id="{D13887F4-0DB7-4F1D-9BB2-9AB632C97CF8}"/>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95" name="Text Box 44">
          <a:extLst>
            <a:ext uri="{FF2B5EF4-FFF2-40B4-BE49-F238E27FC236}">
              <a16:creationId xmlns:a16="http://schemas.microsoft.com/office/drawing/2014/main" id="{00412DA9-F731-4AC0-9181-6CA3C62F270E}"/>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23272F7E-75A5-44A5-B934-2201CFAD1BB4}"/>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D08E3E56-8F3A-41AB-AC0B-E1FD6FFB86F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7785DF7A-5E38-4D2F-8042-33FFB20F7BB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F9DF8DC5-D8D5-4CAC-8A49-6068761A013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33B2BB62-1AF7-48F3-BEF6-5767F7C5895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0456F77-BF8F-46EA-A2B4-29D6DD5B6DA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2" name="Text Box 1">
          <a:extLst>
            <a:ext uri="{FF2B5EF4-FFF2-40B4-BE49-F238E27FC236}">
              <a16:creationId xmlns:a16="http://schemas.microsoft.com/office/drawing/2014/main" id="{4F65597D-6748-4485-BC3E-5A6F1703C9D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3" name="Text Box 2">
          <a:extLst>
            <a:ext uri="{FF2B5EF4-FFF2-40B4-BE49-F238E27FC236}">
              <a16:creationId xmlns:a16="http://schemas.microsoft.com/office/drawing/2014/main" id="{367D9DB1-D451-4A77-847B-CAEEFF49733D}"/>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4" name="Text Box 3">
          <a:extLst>
            <a:ext uri="{FF2B5EF4-FFF2-40B4-BE49-F238E27FC236}">
              <a16:creationId xmlns:a16="http://schemas.microsoft.com/office/drawing/2014/main" id="{520F2018-0A9A-48DE-97B0-0EC455A2FEF2}"/>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05" name="Text Box 4">
          <a:extLst>
            <a:ext uri="{FF2B5EF4-FFF2-40B4-BE49-F238E27FC236}">
              <a16:creationId xmlns:a16="http://schemas.microsoft.com/office/drawing/2014/main" id="{F5E76089-1579-4A55-9299-6E96C31A2829}"/>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5B79CABC-C881-46A1-A35E-BCA4071E2E1C}"/>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7817D614-FDB0-4837-99B0-921A90628D79}"/>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DAB0DB1C-BFEB-49A5-B3F4-ECA7FA6B89C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C1218D75-5543-4CBE-BC1F-B107485AC79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B743DFD4-2CF6-4ACA-B47C-A368D974645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AED6F7F-0336-4473-AD49-4B5D2458889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2" name="Text Box 11">
          <a:extLst>
            <a:ext uri="{FF2B5EF4-FFF2-40B4-BE49-F238E27FC236}">
              <a16:creationId xmlns:a16="http://schemas.microsoft.com/office/drawing/2014/main" id="{3EA6474E-449C-4A52-A482-A4A6AF568C3C}"/>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3" name="Text Box 12">
          <a:extLst>
            <a:ext uri="{FF2B5EF4-FFF2-40B4-BE49-F238E27FC236}">
              <a16:creationId xmlns:a16="http://schemas.microsoft.com/office/drawing/2014/main" id="{93D03A08-BAC6-42AE-A30C-F25D2ECC3444}"/>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4" name="Text Box 13">
          <a:extLst>
            <a:ext uri="{FF2B5EF4-FFF2-40B4-BE49-F238E27FC236}">
              <a16:creationId xmlns:a16="http://schemas.microsoft.com/office/drawing/2014/main" id="{E32AD9D2-8B61-4642-A366-6CE963350CC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15" name="Text Box 14">
          <a:extLst>
            <a:ext uri="{FF2B5EF4-FFF2-40B4-BE49-F238E27FC236}">
              <a16:creationId xmlns:a16="http://schemas.microsoft.com/office/drawing/2014/main" id="{5278CAA3-4419-4652-8104-1386B54DF412}"/>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E18DF5C3-55AE-4A1B-932F-5F8C57AF1425}"/>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05CEC8DE-8BEF-4C3F-8DAA-3F45434B9EA4}"/>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68970BAF-F2B8-42DB-969B-996C7663896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14EAF9EF-8EE4-4C00-AFCA-619FBD21C88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86DE1693-325D-4C61-AB46-E3B6C648789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542EAB8-CC29-405E-85C9-5A38EC36F7C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7F045C11-386B-4D33-A871-F740336CEFE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4068AF76-538A-48A1-A3A5-E11691080A0E}"/>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4" name="Text Box 23">
          <a:extLst>
            <a:ext uri="{FF2B5EF4-FFF2-40B4-BE49-F238E27FC236}">
              <a16:creationId xmlns:a16="http://schemas.microsoft.com/office/drawing/2014/main" id="{8F621824-BC00-4C30-8F73-253DA1968427}"/>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FB3A02E6-5378-4189-9FFF-5EDC7357ADB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6" name="Text Box 25">
          <a:extLst>
            <a:ext uri="{FF2B5EF4-FFF2-40B4-BE49-F238E27FC236}">
              <a16:creationId xmlns:a16="http://schemas.microsoft.com/office/drawing/2014/main" id="{1FDD772B-2B1C-4A03-92AD-A1E15F28159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F26B04D9-8220-46DC-AB69-D458D0703C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5B4858-A38D-4A1B-A834-33FDDF27940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29" name="Text Box 28">
          <a:extLst>
            <a:ext uri="{FF2B5EF4-FFF2-40B4-BE49-F238E27FC236}">
              <a16:creationId xmlns:a16="http://schemas.microsoft.com/office/drawing/2014/main" id="{B6526ADE-10A6-4E6D-B762-11678C336700}"/>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0" name="Text Box 29">
          <a:extLst>
            <a:ext uri="{FF2B5EF4-FFF2-40B4-BE49-F238E27FC236}">
              <a16:creationId xmlns:a16="http://schemas.microsoft.com/office/drawing/2014/main" id="{13066A93-2625-4A49-AA79-C78E167FB45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1" name="Text Box 30">
          <a:extLst>
            <a:ext uri="{FF2B5EF4-FFF2-40B4-BE49-F238E27FC236}">
              <a16:creationId xmlns:a16="http://schemas.microsoft.com/office/drawing/2014/main" id="{FC98656C-4973-4E25-947F-41DE20F092AE}"/>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32" name="Text Box 31">
          <a:extLst>
            <a:ext uri="{FF2B5EF4-FFF2-40B4-BE49-F238E27FC236}">
              <a16:creationId xmlns:a16="http://schemas.microsoft.com/office/drawing/2014/main" id="{B294BDA2-5D23-4B81-89AC-C3FF39662487}"/>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97AEC9CD-069F-44B6-9579-7E1CE247101F}"/>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6D0D13D9-11BF-4ADC-A404-F484AE583D2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CDE7B7BF-C778-4270-B51A-B6AC2108593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DF475383-5474-493A-B08E-2B8274E0D1E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2CD9AD01-AE25-40A9-86B9-A59241B2AC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121560F-E9C7-4D4B-9CCA-E3FE5E377FD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C9CC1E3-4229-4ED4-951C-7EC4AD23299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93009399-EA30-439A-BA26-23E6495A184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7E2F21A-DA49-4352-A97C-2AD66C140F7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2" name="Text Box 41">
          <a:extLst>
            <a:ext uri="{FF2B5EF4-FFF2-40B4-BE49-F238E27FC236}">
              <a16:creationId xmlns:a16="http://schemas.microsoft.com/office/drawing/2014/main" id="{00089F71-CB17-4932-B9AC-FFFA5CEBB9AC}"/>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3" name="Text Box 42">
          <a:extLst>
            <a:ext uri="{FF2B5EF4-FFF2-40B4-BE49-F238E27FC236}">
              <a16:creationId xmlns:a16="http://schemas.microsoft.com/office/drawing/2014/main" id="{74FC9C16-E34F-4C6F-A9F2-5D4BF9C2C8E4}"/>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4" name="Text Box 43">
          <a:extLst>
            <a:ext uri="{FF2B5EF4-FFF2-40B4-BE49-F238E27FC236}">
              <a16:creationId xmlns:a16="http://schemas.microsoft.com/office/drawing/2014/main" id="{F2DF6B27-1171-4AFE-8D97-57A301E037C1}"/>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145" name="Text Box 44">
          <a:extLst>
            <a:ext uri="{FF2B5EF4-FFF2-40B4-BE49-F238E27FC236}">
              <a16:creationId xmlns:a16="http://schemas.microsoft.com/office/drawing/2014/main" id="{592AB753-CB1B-4EAD-8D49-DDF453F60D83}"/>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609F8207-D81F-45A3-A3D9-04BE095A32EF}"/>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D31A220F-C22D-4B81-9D7A-D70C49970D15}"/>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51A951AC-5065-4D71-BF25-24AAB9C628E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9E8C2A79-7986-422A-A3CF-D071D2D9E80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2BFE80DF-CCD8-4B15-A6B5-22EC0DC2556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B7976CA-0E06-47EA-BA0B-48ACB5FAB27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2" name="Text Box 1">
          <a:extLst>
            <a:ext uri="{FF2B5EF4-FFF2-40B4-BE49-F238E27FC236}">
              <a16:creationId xmlns:a16="http://schemas.microsoft.com/office/drawing/2014/main" id="{A03D8045-F46F-437E-9EF9-239D62030B33}"/>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3" name="Text Box 2">
          <a:extLst>
            <a:ext uri="{FF2B5EF4-FFF2-40B4-BE49-F238E27FC236}">
              <a16:creationId xmlns:a16="http://schemas.microsoft.com/office/drawing/2014/main" id="{F50AE7AD-74E0-4331-8030-A680251130A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4" name="Text Box 3">
          <a:extLst>
            <a:ext uri="{FF2B5EF4-FFF2-40B4-BE49-F238E27FC236}">
              <a16:creationId xmlns:a16="http://schemas.microsoft.com/office/drawing/2014/main" id="{86DD2368-C5C9-4AEB-A287-1D5B5E34BD7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55" name="Text Box 4">
          <a:extLst>
            <a:ext uri="{FF2B5EF4-FFF2-40B4-BE49-F238E27FC236}">
              <a16:creationId xmlns:a16="http://schemas.microsoft.com/office/drawing/2014/main" id="{B5D6D203-329A-4B97-A1FD-93000DBEAF91}"/>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2121980F-AB65-4AF4-A710-ACE033DCC8ED}"/>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948BD558-B725-41D0-BFA0-FE32C158421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9CF1D78-009F-48F2-A34D-BCDA413F7B8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7DB8273-D7C6-453C-B356-F56D5B4E56E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40727FC-C1B7-454B-8AA6-B3FD8705D0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1" name="Text Box 11">
          <a:extLst>
            <a:ext uri="{FF2B5EF4-FFF2-40B4-BE49-F238E27FC236}">
              <a16:creationId xmlns:a16="http://schemas.microsoft.com/office/drawing/2014/main" id="{14802FB4-C342-4EFF-8335-4ADE8030FA6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2" name="Text Box 12">
          <a:extLst>
            <a:ext uri="{FF2B5EF4-FFF2-40B4-BE49-F238E27FC236}">
              <a16:creationId xmlns:a16="http://schemas.microsoft.com/office/drawing/2014/main" id="{72F1C4D7-D4B4-4771-A784-39F177A2346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3" name="Text Box 13">
          <a:extLst>
            <a:ext uri="{FF2B5EF4-FFF2-40B4-BE49-F238E27FC236}">
              <a16:creationId xmlns:a16="http://schemas.microsoft.com/office/drawing/2014/main" id="{0C3761E4-89D7-4882-9CC8-B3DD0A1C5CB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64" name="Text Box 14">
          <a:extLst>
            <a:ext uri="{FF2B5EF4-FFF2-40B4-BE49-F238E27FC236}">
              <a16:creationId xmlns:a16="http://schemas.microsoft.com/office/drawing/2014/main" id="{DBCCFE1F-55AA-4FEB-B39B-66F6097E8565}"/>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12795E9F-0520-4D12-9B87-5D5B2442BC5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8A91A9F9-0AB0-4793-B6E6-4A644255190E}"/>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85CC4754-C7DF-496E-9BA3-7E84DA224E1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58AF10A5-385E-4996-A540-8EF9C8E9BB8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EBEE5C69-2820-42EB-9F1A-C6809C3ABA5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9CC318F-8FD9-411B-817D-83657A016C45}"/>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ED27D73C-5AD1-4BEB-A036-BBC6991EB298}"/>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858824C5-63D8-49CE-B1A7-CC9C079EAFB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73" name="Text Box 23">
          <a:extLst>
            <a:ext uri="{FF2B5EF4-FFF2-40B4-BE49-F238E27FC236}">
              <a16:creationId xmlns:a16="http://schemas.microsoft.com/office/drawing/2014/main" id="{52E69833-4FCE-4F85-AF9A-0A719389B01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9BA83C56-014D-46D0-A0E3-71672476630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75" name="Text Box 25">
          <a:extLst>
            <a:ext uri="{FF2B5EF4-FFF2-40B4-BE49-F238E27FC236}">
              <a16:creationId xmlns:a16="http://schemas.microsoft.com/office/drawing/2014/main" id="{2AF5DDA5-250A-4272-884C-271EDC6A747A}"/>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CB78EE3D-9272-49D5-A525-B46832603C2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849E722-32ED-4C9D-A18D-15F8356ED03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8" name="Text Box 28">
          <a:extLst>
            <a:ext uri="{FF2B5EF4-FFF2-40B4-BE49-F238E27FC236}">
              <a16:creationId xmlns:a16="http://schemas.microsoft.com/office/drawing/2014/main" id="{B35582E4-7954-4FA8-828B-AE41F389C20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9" name="Text Box 29">
          <a:extLst>
            <a:ext uri="{FF2B5EF4-FFF2-40B4-BE49-F238E27FC236}">
              <a16:creationId xmlns:a16="http://schemas.microsoft.com/office/drawing/2014/main" id="{0F372C03-D30A-4ECA-A35B-D8D630C0F8A9}"/>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80" name="Text Box 30">
          <a:extLst>
            <a:ext uri="{FF2B5EF4-FFF2-40B4-BE49-F238E27FC236}">
              <a16:creationId xmlns:a16="http://schemas.microsoft.com/office/drawing/2014/main" id="{DC60B7FE-321B-4966-B66B-499EC73C639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81" name="Text Box 31">
          <a:extLst>
            <a:ext uri="{FF2B5EF4-FFF2-40B4-BE49-F238E27FC236}">
              <a16:creationId xmlns:a16="http://schemas.microsoft.com/office/drawing/2014/main" id="{46927783-31FB-4AAD-92D2-1C8AF95010DA}"/>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26E3B026-0A42-4639-BF37-FEDB73C0E50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CD198C9E-2B22-4E93-BE21-6A24C7F29A35}"/>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D558E6AF-A9D1-451D-B342-AD6409B118F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B3D5BAD4-6784-4D98-94B5-25A0652B2528}"/>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AD0051B-76D0-4C9F-83E0-F2E42CA390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ACD33AC-8804-4644-B5A4-E8E47406BB0A}"/>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B1F9E81-CD6A-4447-BDBA-DBA62C549B5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39ECEF91-1552-4F37-8637-00A992EF30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1AE55AE-D395-4E09-8F2A-7DFEABD47A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1" name="Text Box 41">
          <a:extLst>
            <a:ext uri="{FF2B5EF4-FFF2-40B4-BE49-F238E27FC236}">
              <a16:creationId xmlns:a16="http://schemas.microsoft.com/office/drawing/2014/main" id="{7E5C09BA-1E66-4828-B1DC-52D6E3A16C82}"/>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2" name="Text Box 42">
          <a:extLst>
            <a:ext uri="{FF2B5EF4-FFF2-40B4-BE49-F238E27FC236}">
              <a16:creationId xmlns:a16="http://schemas.microsoft.com/office/drawing/2014/main" id="{A580447E-38AC-4AEE-91BB-DF96A78C1875}"/>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3" name="Text Box 43">
          <a:extLst>
            <a:ext uri="{FF2B5EF4-FFF2-40B4-BE49-F238E27FC236}">
              <a16:creationId xmlns:a16="http://schemas.microsoft.com/office/drawing/2014/main" id="{3F497DAF-E25B-4F11-B558-ABBE21A2072B}"/>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194" name="Text Box 44">
          <a:extLst>
            <a:ext uri="{FF2B5EF4-FFF2-40B4-BE49-F238E27FC236}">
              <a16:creationId xmlns:a16="http://schemas.microsoft.com/office/drawing/2014/main" id="{F56AF4E9-92E8-4D99-B41E-291E7EDBFB96}"/>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ACDAC4EC-1F9F-4145-A96F-F50F54523530}"/>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FE6C6320-47E5-4746-8A0A-719D98EC69AB}"/>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C33AA05B-C4D5-4B1E-B242-9F0F3BDE14A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B5A7B3C2-0A16-428D-BC44-27335E1C9AB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CB6DA84A-EBC6-4C21-AA85-5FC371D5620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E7AB539-7BEF-4BB7-8AE4-D36E61506FD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3">
          <a:extLst>
            <a:ext uri="{FF2B5EF4-FFF2-40B4-BE49-F238E27FC236}">
              <a16:creationId xmlns:a16="http://schemas.microsoft.com/office/drawing/2014/main" id="{FABF9483-3DB8-4597-9CEB-47DA004344F1}"/>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14">
          <a:extLst>
            <a:ext uri="{FF2B5EF4-FFF2-40B4-BE49-F238E27FC236}">
              <a16:creationId xmlns:a16="http://schemas.microsoft.com/office/drawing/2014/main" id="{6CA52204-715B-4673-9953-366127702A5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15">
          <a:extLst>
            <a:ext uri="{FF2B5EF4-FFF2-40B4-BE49-F238E27FC236}">
              <a16:creationId xmlns:a16="http://schemas.microsoft.com/office/drawing/2014/main" id="{420053E2-1B54-4D65-910F-61E990AF50D6}"/>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 name="Text Box 16">
          <a:extLst>
            <a:ext uri="{FF2B5EF4-FFF2-40B4-BE49-F238E27FC236}">
              <a16:creationId xmlns:a16="http://schemas.microsoft.com/office/drawing/2014/main" id="{2407971A-10A0-4C28-8F9E-3E9E414F7C6A}"/>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C7A5A9D-66F0-4008-BC06-DC1B3A1E494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1DA04C60-6B92-4237-82F0-EA83554725C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33FAB7F-3CF9-4C35-A7B1-EA545CD580A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42BDE574-547D-40DB-98E6-8AE82A69D53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820816B-8728-4E96-BB28-E0F1CB8C4E9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2109BFE-D847-408E-9993-281C37AEA4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2" name="Text Box 23">
          <a:extLst>
            <a:ext uri="{FF2B5EF4-FFF2-40B4-BE49-F238E27FC236}">
              <a16:creationId xmlns:a16="http://schemas.microsoft.com/office/drawing/2014/main" id="{8C0600DA-DD15-472B-98D1-4F40309E5B6C}"/>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3" name="Text Box 24">
          <a:extLst>
            <a:ext uri="{FF2B5EF4-FFF2-40B4-BE49-F238E27FC236}">
              <a16:creationId xmlns:a16="http://schemas.microsoft.com/office/drawing/2014/main" id="{DEA84A82-39A8-485C-AB01-51074E037DD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4" name="Text Box 25">
          <a:extLst>
            <a:ext uri="{FF2B5EF4-FFF2-40B4-BE49-F238E27FC236}">
              <a16:creationId xmlns:a16="http://schemas.microsoft.com/office/drawing/2014/main" id="{576A8774-FBF4-44C1-8006-5CF3B6F2082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15" name="Text Box 26">
          <a:extLst>
            <a:ext uri="{FF2B5EF4-FFF2-40B4-BE49-F238E27FC236}">
              <a16:creationId xmlns:a16="http://schemas.microsoft.com/office/drawing/2014/main" id="{9684AB90-7168-42EF-BC66-C401D491278B}"/>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A9A84302-DC70-44E8-A1C1-739058668DA1}"/>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1B5060E-AB94-43C2-BBB0-9D32713B653E}"/>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5F58E17-B396-4345-8C74-CCFBFF49A4D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36AB6ABD-83C2-4B05-A005-6960C8DC0D6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BD90617C-962E-443B-A769-3887F6D377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6757816-552F-4B02-8E08-0C4B9CC6704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C67F658A-5D36-40BE-B607-509216FEDAB7}"/>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EF8C4A21-CE93-4E2B-815E-16C1537D35FE}"/>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4" name="Text Box 35">
          <a:extLst>
            <a:ext uri="{FF2B5EF4-FFF2-40B4-BE49-F238E27FC236}">
              <a16:creationId xmlns:a16="http://schemas.microsoft.com/office/drawing/2014/main" id="{8740E83D-A60F-4D04-A077-0922FD1D9420}"/>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AE43D273-D8C3-44C9-867D-6E99C8F50C2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6" name="Text Box 37">
          <a:extLst>
            <a:ext uri="{FF2B5EF4-FFF2-40B4-BE49-F238E27FC236}">
              <a16:creationId xmlns:a16="http://schemas.microsoft.com/office/drawing/2014/main" id="{0CEA7A41-14D5-4C8D-AD60-72A66EA08BD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D7AC96B7-E662-4567-BB10-A07862C20A1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85C4FE9-AF02-447D-8E35-3CCDD247B4F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9" name="Text Box 40">
          <a:extLst>
            <a:ext uri="{FF2B5EF4-FFF2-40B4-BE49-F238E27FC236}">
              <a16:creationId xmlns:a16="http://schemas.microsoft.com/office/drawing/2014/main" id="{28EFDA2F-967F-4CAD-B195-6DF286A4C057}"/>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0" name="Text Box 41">
          <a:extLst>
            <a:ext uri="{FF2B5EF4-FFF2-40B4-BE49-F238E27FC236}">
              <a16:creationId xmlns:a16="http://schemas.microsoft.com/office/drawing/2014/main" id="{1896C56C-E695-4993-BBD7-9B2E552BAB0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1" name="Text Box 42">
          <a:extLst>
            <a:ext uri="{FF2B5EF4-FFF2-40B4-BE49-F238E27FC236}">
              <a16:creationId xmlns:a16="http://schemas.microsoft.com/office/drawing/2014/main" id="{308A614D-B52A-485F-9234-C68BFC86F126}"/>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32" name="Text Box 43">
          <a:extLst>
            <a:ext uri="{FF2B5EF4-FFF2-40B4-BE49-F238E27FC236}">
              <a16:creationId xmlns:a16="http://schemas.microsoft.com/office/drawing/2014/main" id="{2F01B468-BCA5-46EB-84E8-95CF7AC5F7BA}"/>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C0F160A-B41D-4E2B-A654-4ADDFFD31F25}"/>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5F454325-0BD9-4884-941F-B34B30611D3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9AE96CD-3966-4C84-BBC8-8BD00F7D451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E4F4438E-5670-4D9B-B3C9-70075F2BD17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5F630CF5-F7FF-4D77-BD45-B3C4D802EFE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044FDA4-410E-4CC7-B454-2DAAF3DD7DB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9654F9-2F5C-4166-9F4B-29FCF5D8080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95EB16D-9EB9-4436-B5B8-29FA96CD9E46}"/>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1" name="Text Box 53">
          <a:extLst>
            <a:ext uri="{FF2B5EF4-FFF2-40B4-BE49-F238E27FC236}">
              <a16:creationId xmlns:a16="http://schemas.microsoft.com/office/drawing/2014/main" id="{CA63F9B2-2310-4B18-A9B3-0A113A0F429B}"/>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2" name="Text Box 54">
          <a:extLst>
            <a:ext uri="{FF2B5EF4-FFF2-40B4-BE49-F238E27FC236}">
              <a16:creationId xmlns:a16="http://schemas.microsoft.com/office/drawing/2014/main" id="{C2F05E9C-646E-43E1-86D5-A1482DF3CD3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3" name="Text Box 55">
          <a:extLst>
            <a:ext uri="{FF2B5EF4-FFF2-40B4-BE49-F238E27FC236}">
              <a16:creationId xmlns:a16="http://schemas.microsoft.com/office/drawing/2014/main" id="{65479FFC-1B75-4755-AA12-5E8BB0F9ED7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44" name="Text Box 56">
          <a:extLst>
            <a:ext uri="{FF2B5EF4-FFF2-40B4-BE49-F238E27FC236}">
              <a16:creationId xmlns:a16="http://schemas.microsoft.com/office/drawing/2014/main" id="{644150A5-258E-4BE7-B774-DCED3223EA09}"/>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B649F420-BCE7-4D7A-B7FD-C9A212239337}"/>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15CC71FC-171A-492D-A7C3-55E3DD3C392D}"/>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901ECB98-83EF-44EA-B9DA-F0C76C89E9B6}"/>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34F5DB0A-BDD1-4CA9-83CD-F1A2BEAA6B1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5E164AEB-8BD8-4B6F-A4B5-19F69D6DA5E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DCC0088-F84B-41B1-AE88-EC59F9A2C82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94535B95-8413-4B9B-AA1F-126C98BA3E3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3">
          <a:extLst>
            <a:ext uri="{FF2B5EF4-FFF2-40B4-BE49-F238E27FC236}">
              <a16:creationId xmlns:a16="http://schemas.microsoft.com/office/drawing/2014/main" id="{C9A165C4-53AF-4DD7-B47D-C02A288C102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14">
          <a:extLst>
            <a:ext uri="{FF2B5EF4-FFF2-40B4-BE49-F238E27FC236}">
              <a16:creationId xmlns:a16="http://schemas.microsoft.com/office/drawing/2014/main" id="{C829849C-F995-4EDE-87BD-C869280EDE7A}"/>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15">
          <a:extLst>
            <a:ext uri="{FF2B5EF4-FFF2-40B4-BE49-F238E27FC236}">
              <a16:creationId xmlns:a16="http://schemas.microsoft.com/office/drawing/2014/main" id="{6992B3BC-949C-4FD0-BAF4-AF0F9DA5B31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5" name="Text Box 16">
          <a:extLst>
            <a:ext uri="{FF2B5EF4-FFF2-40B4-BE49-F238E27FC236}">
              <a16:creationId xmlns:a16="http://schemas.microsoft.com/office/drawing/2014/main" id="{914CE038-09E6-46BF-B48A-4D1F40EB43D8}"/>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A734220B-4808-455C-A6C0-B4DC964E41D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B85A02AC-E871-4714-9328-9860D4E20AA4}"/>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7FE99431-90EE-4E2B-9825-8867515FB84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F257CC8-A7AE-4B46-AF47-95E5F849E9A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6C2947A5-DDA4-4E57-8E63-69EA8C9518E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ED68082-73E7-4A99-94ED-86EC36B36B4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2" name="Text Box 23">
          <a:extLst>
            <a:ext uri="{FF2B5EF4-FFF2-40B4-BE49-F238E27FC236}">
              <a16:creationId xmlns:a16="http://schemas.microsoft.com/office/drawing/2014/main" id="{FAA21BD9-09D9-4E76-A61B-0C99817D802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3" name="Text Box 24">
          <a:extLst>
            <a:ext uri="{FF2B5EF4-FFF2-40B4-BE49-F238E27FC236}">
              <a16:creationId xmlns:a16="http://schemas.microsoft.com/office/drawing/2014/main" id="{E2506042-C014-42FD-81B4-AB9B967B250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4" name="Text Box 25">
          <a:extLst>
            <a:ext uri="{FF2B5EF4-FFF2-40B4-BE49-F238E27FC236}">
              <a16:creationId xmlns:a16="http://schemas.microsoft.com/office/drawing/2014/main" id="{77F2C32C-61DC-4526-A95B-30DE5F6B018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65" name="Text Box 26">
          <a:extLst>
            <a:ext uri="{FF2B5EF4-FFF2-40B4-BE49-F238E27FC236}">
              <a16:creationId xmlns:a16="http://schemas.microsoft.com/office/drawing/2014/main" id="{7471D417-F46D-42C6-9190-FE068390284C}"/>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AB4874BE-B03C-4DE6-B63D-1445EF87CA2F}"/>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BE11492-C7A3-4DEA-A7BE-878D3CDF5D6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229D81A3-6B20-4D99-83B1-169B012D98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4A98A36C-79F4-43CB-8A16-5AFC0A73C5A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702F3ED3-D82C-48C2-9D1A-4A2C392BAAC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D830A9E-954B-48AF-825D-BEFD723DA80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C4ABEBA-F520-45BE-8170-18E4132DE768}"/>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1AA5F885-7922-4D9E-92F8-756FA1B4B705}"/>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4" name="Text Box 35">
          <a:extLst>
            <a:ext uri="{FF2B5EF4-FFF2-40B4-BE49-F238E27FC236}">
              <a16:creationId xmlns:a16="http://schemas.microsoft.com/office/drawing/2014/main" id="{58668DC1-9A41-40DA-BC06-E88512748C68}"/>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245216DB-C439-4BDA-9243-14FF90D9AF4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6" name="Text Box 37">
          <a:extLst>
            <a:ext uri="{FF2B5EF4-FFF2-40B4-BE49-F238E27FC236}">
              <a16:creationId xmlns:a16="http://schemas.microsoft.com/office/drawing/2014/main" id="{819CC1BD-D8D7-410F-9543-A406782F28B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79B8E4CC-8012-466C-9BFE-AED3133E3C8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EDBF3F2-02DC-4279-ACE1-4B933CCF452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9" name="Text Box 40">
          <a:extLst>
            <a:ext uri="{FF2B5EF4-FFF2-40B4-BE49-F238E27FC236}">
              <a16:creationId xmlns:a16="http://schemas.microsoft.com/office/drawing/2014/main" id="{7685DA29-4C95-430D-BA1E-C42D7DFFBD2E}"/>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0" name="Text Box 41">
          <a:extLst>
            <a:ext uri="{FF2B5EF4-FFF2-40B4-BE49-F238E27FC236}">
              <a16:creationId xmlns:a16="http://schemas.microsoft.com/office/drawing/2014/main" id="{CE360FA4-A580-4735-9089-0CA752141D6D}"/>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1" name="Text Box 42">
          <a:extLst>
            <a:ext uri="{FF2B5EF4-FFF2-40B4-BE49-F238E27FC236}">
              <a16:creationId xmlns:a16="http://schemas.microsoft.com/office/drawing/2014/main" id="{E2E0F046-82D3-4D41-AE2A-7D39D270BF34}"/>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82" name="Text Box 43">
          <a:extLst>
            <a:ext uri="{FF2B5EF4-FFF2-40B4-BE49-F238E27FC236}">
              <a16:creationId xmlns:a16="http://schemas.microsoft.com/office/drawing/2014/main" id="{BE78173D-ECC3-420E-8B5E-171C07181D38}"/>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D55A7D25-5F43-4879-828D-4909010BD50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EE579344-C3DB-4700-843C-C3C0CE6218BB}"/>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93159869-C2B4-4713-A43E-565F72FDB195}"/>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5F0357AF-5FAA-4839-B461-B86A8D813EB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2C43C29F-9B04-4E6B-8D7A-AB799A266E2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68097E6-924E-48DA-A80B-5BA2EDA4E3B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7D43D4-A775-4792-9BD1-134A7173BD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B066295-70D3-48F7-9CB0-594B63CF988D}"/>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1" name="Text Box 53">
          <a:extLst>
            <a:ext uri="{FF2B5EF4-FFF2-40B4-BE49-F238E27FC236}">
              <a16:creationId xmlns:a16="http://schemas.microsoft.com/office/drawing/2014/main" id="{72781D27-7869-42CE-82C5-A399EEB8B501}"/>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2" name="Text Box 54">
          <a:extLst>
            <a:ext uri="{FF2B5EF4-FFF2-40B4-BE49-F238E27FC236}">
              <a16:creationId xmlns:a16="http://schemas.microsoft.com/office/drawing/2014/main" id="{6B9765DD-2156-4AFF-9FB0-40A0105D4C8D}"/>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3" name="Text Box 55">
          <a:extLst>
            <a:ext uri="{FF2B5EF4-FFF2-40B4-BE49-F238E27FC236}">
              <a16:creationId xmlns:a16="http://schemas.microsoft.com/office/drawing/2014/main" id="{1FF606EB-DA9E-4F90-9437-9D1FD21127C4}"/>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94" name="Text Box 56">
          <a:extLst>
            <a:ext uri="{FF2B5EF4-FFF2-40B4-BE49-F238E27FC236}">
              <a16:creationId xmlns:a16="http://schemas.microsoft.com/office/drawing/2014/main" id="{5849C1B0-CC35-4E70-86CD-0CD3720E55D2}"/>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A38799B-DB28-493F-86BE-0F209290FE33}"/>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A2EE5218-C935-4396-8206-AAC08F67FADE}"/>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D9D3AAAC-6873-4640-95A8-8D9D386C15E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98E4276-88BB-4CA5-A8CC-A49E38B83C0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576106DB-A879-40FB-A425-1333FA49614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2CBEA82-0BAA-4DAF-8075-FC8A7522A866}"/>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E96563D3-5F0B-47A8-96D8-3B1790A4FEB4}"/>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76201</xdr:colOff>
      <xdr:row>5</xdr:row>
      <xdr:rowOff>0</xdr:rowOff>
    </xdr:from>
    <xdr:to>
      <xdr:col>27</xdr:col>
      <xdr:colOff>125731</xdr:colOff>
      <xdr:row>6</xdr:row>
      <xdr:rowOff>16803</xdr:rowOff>
    </xdr:to>
    <xdr:sp macro="" textlink="" fLocksText="0">
      <xdr:nvSpPr>
        <xdr:cNvPr id="2" name="大かっこ 1">
          <a:extLst>
            <a:ext uri="{FF2B5EF4-FFF2-40B4-BE49-F238E27FC236}">
              <a16:creationId xmlns:a16="http://schemas.microsoft.com/office/drawing/2014/main" id="{BF7A2C4E-C7D6-4926-99FF-CCB758B49DE2}"/>
            </a:ext>
          </a:extLst>
        </xdr:cNvPr>
        <xdr:cNvSpPr/>
      </xdr:nvSpPr>
      <xdr:spPr>
        <a:xfrm>
          <a:off x="581026" y="962025"/>
          <a:ext cx="5078730" cy="416853"/>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xdr:rowOff>
    </xdr:from>
    <xdr:to>
      <xdr:col>16</xdr:col>
      <xdr:colOff>0</xdr:colOff>
      <xdr:row>6</xdr:row>
      <xdr:rowOff>0</xdr:rowOff>
    </xdr:to>
    <xdr:sp macro="" textlink="">
      <xdr:nvSpPr>
        <xdr:cNvPr id="2" name="Text Box 8">
          <a:extLst>
            <a:ext uri="{FF2B5EF4-FFF2-40B4-BE49-F238E27FC236}">
              <a16:creationId xmlns:a16="http://schemas.microsoft.com/office/drawing/2014/main" id="{DCB65FE2-A485-45EF-A8A7-1DA8B93671CB}"/>
            </a:ext>
          </a:extLst>
        </xdr:cNvPr>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a:extLst>
            <a:ext uri="{FF2B5EF4-FFF2-40B4-BE49-F238E27FC236}">
              <a16:creationId xmlns:a16="http://schemas.microsoft.com/office/drawing/2014/main" id="{FD94A062-8ED7-4634-A106-F84C4A7DCBC2}"/>
            </a:ext>
          </a:extLst>
        </xdr:cNvPr>
        <xdr:cNvSpPr/>
      </xdr:nvSpPr>
      <xdr:spPr>
        <a:xfrm>
          <a:off x="0" y="1333500"/>
          <a:ext cx="856488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a:extLst>
            <a:ext uri="{FF2B5EF4-FFF2-40B4-BE49-F238E27FC236}">
              <a16:creationId xmlns:a16="http://schemas.microsoft.com/office/drawing/2014/main" id="{099E7688-63E4-4938-83E7-BF0826641153}"/>
            </a:ext>
          </a:extLst>
        </xdr:cNvPr>
        <xdr:cNvSpPr>
          <a:spLocks noChangeShapeType="1"/>
        </xdr:cNvSpPr>
      </xdr:nvSpPr>
      <xdr:spPr bwMode="auto">
        <a:xfrm>
          <a:off x="6414135"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a:extLst>
            <a:ext uri="{FF2B5EF4-FFF2-40B4-BE49-F238E27FC236}">
              <a16:creationId xmlns:a16="http://schemas.microsoft.com/office/drawing/2014/main" id="{5428EA75-92BA-4148-9FE1-244AF9B8CC20}"/>
            </a:ext>
          </a:extLst>
        </xdr:cNvPr>
        <xdr:cNvSpPr>
          <a:spLocks noChangeShapeType="1"/>
        </xdr:cNvSpPr>
      </xdr:nvSpPr>
      <xdr:spPr bwMode="auto">
        <a:xfrm>
          <a:off x="7326630"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a:extLst>
            <a:ext uri="{FF2B5EF4-FFF2-40B4-BE49-F238E27FC236}">
              <a16:creationId xmlns:a16="http://schemas.microsoft.com/office/drawing/2014/main" id="{F9734429-4B0E-439A-A57E-FDE2105A0C1B}"/>
            </a:ext>
          </a:extLst>
        </xdr:cNvPr>
        <xdr:cNvSpPr>
          <a:spLocks noChangeShapeType="1"/>
        </xdr:cNvSpPr>
      </xdr:nvSpPr>
      <xdr:spPr bwMode="auto">
        <a:xfrm>
          <a:off x="5674995" y="99936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a:extLst>
            <a:ext uri="{FF2B5EF4-FFF2-40B4-BE49-F238E27FC236}">
              <a16:creationId xmlns:a16="http://schemas.microsoft.com/office/drawing/2014/main" id="{D16D5EE1-3B9B-42CD-AFFE-8964523B13A2}"/>
            </a:ext>
          </a:extLst>
        </xdr:cNvPr>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a:extLst>
            <a:ext uri="{FF2B5EF4-FFF2-40B4-BE49-F238E27FC236}">
              <a16:creationId xmlns:a16="http://schemas.microsoft.com/office/drawing/2014/main" id="{A91CD64A-A655-4712-911D-CBA0AC5C114C}"/>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a:extLst>
            <a:ext uri="{FF2B5EF4-FFF2-40B4-BE49-F238E27FC236}">
              <a16:creationId xmlns:a16="http://schemas.microsoft.com/office/drawing/2014/main" id="{81F2F05E-C1BD-49BA-AEF7-18D3C04F60CE}"/>
            </a:ext>
          </a:extLst>
        </xdr:cNvPr>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a:extLst>
            <a:ext uri="{FF2B5EF4-FFF2-40B4-BE49-F238E27FC236}">
              <a16:creationId xmlns:a16="http://schemas.microsoft.com/office/drawing/2014/main" id="{B3684E23-EF0F-4ED9-8E6A-5D309B94A8F4}"/>
            </a:ext>
          </a:extLst>
        </xdr:cNvPr>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a:extLst>
            <a:ext uri="{FF2B5EF4-FFF2-40B4-BE49-F238E27FC236}">
              <a16:creationId xmlns:a16="http://schemas.microsoft.com/office/drawing/2014/main" id="{31276211-A64E-4CC4-9369-6A9872A7A2F4}"/>
            </a:ext>
          </a:extLst>
        </xdr:cNvPr>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a:extLst>
            <a:ext uri="{FF2B5EF4-FFF2-40B4-BE49-F238E27FC236}">
              <a16:creationId xmlns:a16="http://schemas.microsoft.com/office/drawing/2014/main" id="{2AD5DA00-3D57-4B47-A5C8-4DE2B9BFC085}"/>
            </a:ext>
          </a:extLst>
        </xdr:cNvPr>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43815</xdr:colOff>
      <xdr:row>37</xdr:row>
      <xdr:rowOff>74295</xdr:rowOff>
    </xdr:from>
    <xdr:to>
      <xdr:col>12</xdr:col>
      <xdr:colOff>198120</xdr:colOff>
      <xdr:row>38</xdr:row>
      <xdr:rowOff>160020</xdr:rowOff>
    </xdr:to>
    <xdr:sp macro="" textlink="">
      <xdr:nvSpPr>
        <xdr:cNvPr id="3" name="AutoShape 21">
          <a:extLst>
            <a:ext uri="{FF2B5EF4-FFF2-40B4-BE49-F238E27FC236}">
              <a16:creationId xmlns:a16="http://schemas.microsoft.com/office/drawing/2014/main" id="{71D0F6E5-0F45-4AA1-BA0D-48FFE43E54E0}"/>
            </a:ext>
          </a:extLst>
        </xdr:cNvPr>
        <xdr:cNvSpPr>
          <a:spLocks noChangeArrowheads="1"/>
        </xdr:cNvSpPr>
      </xdr:nvSpPr>
      <xdr:spPr bwMode="auto">
        <a:xfrm>
          <a:off x="6368415" y="11016615"/>
          <a:ext cx="154305" cy="29908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a:extLst>
            <a:ext uri="{FF2B5EF4-FFF2-40B4-BE49-F238E27FC236}">
              <a16:creationId xmlns:a16="http://schemas.microsoft.com/office/drawing/2014/main" id="{B14D4114-61A3-4F55-9B69-3AB21B1C759D}"/>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a:extLst>
            <a:ext uri="{FF2B5EF4-FFF2-40B4-BE49-F238E27FC236}">
              <a16:creationId xmlns:a16="http://schemas.microsoft.com/office/drawing/2014/main" id="{2B37E95A-BA6C-4A45-9D47-F97EDF5CDF59}"/>
            </a:ext>
          </a:extLst>
        </xdr:cNvPr>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a:extLst>
            <a:ext uri="{FF2B5EF4-FFF2-40B4-BE49-F238E27FC236}">
              <a16:creationId xmlns:a16="http://schemas.microsoft.com/office/drawing/2014/main" id="{A2F9B5A4-8E64-4EAA-BDB7-9CAE6F801A56}"/>
            </a:ext>
          </a:extLst>
        </xdr:cNvPr>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a:extLst>
            <a:ext uri="{FF2B5EF4-FFF2-40B4-BE49-F238E27FC236}">
              <a16:creationId xmlns:a16="http://schemas.microsoft.com/office/drawing/2014/main" id="{540DE3F4-79C2-4D1C-A45A-BF80C7DCD18F}"/>
            </a:ext>
          </a:extLst>
        </xdr:cNvPr>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6A067AD3-D207-464B-AB0B-29E774A86E1B}"/>
            </a:ext>
          </a:extLst>
        </xdr:cNvPr>
        <xdr:cNvSpPr/>
      </xdr:nvSpPr>
      <xdr:spPr>
        <a:xfrm>
          <a:off x="4349115" y="373380"/>
          <a:ext cx="6343650" cy="800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68</xdr:row>
      <xdr:rowOff>219075</xdr:rowOff>
    </xdr:from>
    <xdr:to>
      <xdr:col>16</xdr:col>
      <xdr:colOff>19050</xdr:colOff>
      <xdr:row>78</xdr:row>
      <xdr:rowOff>19050</xdr:rowOff>
    </xdr:to>
    <xdr:sp macro="" textlink="">
      <xdr:nvSpPr>
        <xdr:cNvPr id="2" name="正方形/長方形 1">
          <a:extLst>
            <a:ext uri="{FF2B5EF4-FFF2-40B4-BE49-F238E27FC236}">
              <a16:creationId xmlns:a16="http://schemas.microsoft.com/office/drawing/2014/main" id="{55EF9CD2-8FFB-4CA6-B48C-73FAB8C697C8}"/>
            </a:ext>
          </a:extLst>
        </xdr:cNvPr>
        <xdr:cNvSpPr/>
      </xdr:nvSpPr>
      <xdr:spPr>
        <a:xfrm>
          <a:off x="224790" y="15257145"/>
          <a:ext cx="9705975" cy="21793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2A4CC55E-3308-44F6-BAF2-5BD86489D408}"/>
            </a:ext>
          </a:extLst>
        </xdr:cNvPr>
        <xdr:cNvSpPr/>
      </xdr:nvSpPr>
      <xdr:spPr>
        <a:xfrm>
          <a:off x="16510" y="400050"/>
          <a:ext cx="116205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E87"/>
  <sheetViews>
    <sheetView view="pageBreakPreview" zoomScaleNormal="100" zoomScaleSheetLayoutView="100" workbookViewId="0">
      <selection activeCell="D91" sqref="D91"/>
    </sheetView>
  </sheetViews>
  <sheetFormatPr defaultRowHeight="18" x14ac:dyDescent="0.45"/>
  <cols>
    <col min="1" max="1" width="1" customWidth="1"/>
    <col min="2" max="2" width="2" customWidth="1"/>
    <col min="3" max="3" width="16" customWidth="1"/>
    <col min="5" max="5" width="61.8984375" customWidth="1"/>
    <col min="6" max="6" width="1" customWidth="1"/>
  </cols>
  <sheetData>
    <row r="1" spans="2:5" ht="6" customHeight="1" thickBot="1" x14ac:dyDescent="0.5"/>
    <row r="2" spans="2:5" ht="48" customHeight="1" thickBot="1" x14ac:dyDescent="0.5">
      <c r="B2" s="578" t="s">
        <v>340</v>
      </c>
      <c r="C2" s="579"/>
      <c r="D2" s="579"/>
      <c r="E2" s="580"/>
    </row>
    <row r="3" spans="2:5" ht="6" customHeight="1" x14ac:dyDescent="0.45"/>
    <row r="4" spans="2:5" ht="36" customHeight="1" x14ac:dyDescent="0.45">
      <c r="B4" s="581" t="s">
        <v>344</v>
      </c>
      <c r="C4" s="581"/>
      <c r="D4" s="581"/>
      <c r="E4" s="581"/>
    </row>
    <row r="5" spans="2:5" x14ac:dyDescent="0.45">
      <c r="B5" s="582" t="s">
        <v>345</v>
      </c>
      <c r="C5" s="582"/>
      <c r="D5" s="582"/>
      <c r="E5" s="582"/>
    </row>
    <row r="6" spans="2:5" x14ac:dyDescent="0.45">
      <c r="B6" s="582" t="s">
        <v>346</v>
      </c>
      <c r="C6" s="582"/>
      <c r="D6" s="582"/>
      <c r="E6" s="582"/>
    </row>
    <row r="7" spans="2:5" x14ac:dyDescent="0.45">
      <c r="B7" s="582" t="s">
        <v>347</v>
      </c>
      <c r="C7" s="582"/>
      <c r="D7" s="582"/>
      <c r="E7" s="582"/>
    </row>
    <row r="8" spans="2:5" ht="6" customHeight="1" x14ac:dyDescent="0.45"/>
    <row r="9" spans="2:5" s="159" customFormat="1" ht="27.6" customHeight="1" thickBot="1" x14ac:dyDescent="0.5">
      <c r="B9" s="586" t="s">
        <v>124</v>
      </c>
      <c r="C9" s="586"/>
      <c r="D9" s="586"/>
      <c r="E9" s="586"/>
    </row>
    <row r="10" spans="2:5" s="160" customFormat="1" ht="24" customHeight="1" thickBot="1" x14ac:dyDescent="0.5">
      <c r="B10" s="587" t="s">
        <v>1010</v>
      </c>
      <c r="C10" s="588"/>
      <c r="D10" s="588"/>
      <c r="E10" s="589"/>
    </row>
    <row r="11" spans="2:5" ht="6" customHeight="1" x14ac:dyDescent="0.45"/>
    <row r="12" spans="2:5" s="159" customFormat="1" ht="27.6" customHeight="1" thickBot="1" x14ac:dyDescent="0.5">
      <c r="B12" s="586" t="s">
        <v>123</v>
      </c>
      <c r="C12" s="586"/>
      <c r="D12" s="586"/>
      <c r="E12" s="586"/>
    </row>
    <row r="13" spans="2:5" s="160" customFormat="1" ht="24" customHeight="1" x14ac:dyDescent="0.45">
      <c r="B13" s="583" t="s">
        <v>1009</v>
      </c>
      <c r="C13" s="584"/>
      <c r="D13" s="584"/>
      <c r="E13" s="585"/>
    </row>
    <row r="14" spans="2:5" s="160" customFormat="1" ht="24" customHeight="1" thickBot="1" x14ac:dyDescent="0.5">
      <c r="B14" s="520"/>
      <c r="C14" s="562" t="s">
        <v>341</v>
      </c>
      <c r="D14" s="562"/>
      <c r="E14" s="563"/>
    </row>
    <row r="15" spans="2:5" s="160" customFormat="1" ht="24" customHeight="1" x14ac:dyDescent="0.45">
      <c r="B15" s="583" t="s">
        <v>1011</v>
      </c>
      <c r="C15" s="584"/>
      <c r="D15" s="584"/>
      <c r="E15" s="585"/>
    </row>
    <row r="16" spans="2:5" s="160" customFormat="1" ht="24" customHeight="1" thickBot="1" x14ac:dyDescent="0.5">
      <c r="B16" s="520"/>
      <c r="C16" s="562" t="s">
        <v>342</v>
      </c>
      <c r="D16" s="562"/>
      <c r="E16" s="563"/>
    </row>
    <row r="17" spans="2:5" ht="6" customHeight="1" x14ac:dyDescent="0.45"/>
    <row r="18" spans="2:5" s="159" customFormat="1" ht="27.6" customHeight="1" thickBot="1" x14ac:dyDescent="0.5">
      <c r="B18" s="586" t="s">
        <v>343</v>
      </c>
      <c r="C18" s="586"/>
      <c r="D18" s="586"/>
      <c r="E18" s="586"/>
    </row>
    <row r="19" spans="2:5" s="160" customFormat="1" ht="24" customHeight="1" x14ac:dyDescent="0.45">
      <c r="B19" s="566" t="s">
        <v>0</v>
      </c>
      <c r="C19" s="567"/>
      <c r="D19" s="567"/>
      <c r="E19" s="568"/>
    </row>
    <row r="20" spans="2:5" s="160" customFormat="1" ht="24" customHeight="1" x14ac:dyDescent="0.45">
      <c r="B20" s="521"/>
      <c r="C20" s="564" t="s">
        <v>1012</v>
      </c>
      <c r="D20" s="564"/>
      <c r="E20" s="565"/>
    </row>
    <row r="21" spans="2:5" s="160" customFormat="1" ht="24" customHeight="1" thickBot="1" x14ac:dyDescent="0.5">
      <c r="B21" s="520"/>
      <c r="C21" s="562" t="s">
        <v>111</v>
      </c>
      <c r="D21" s="562"/>
      <c r="E21" s="563"/>
    </row>
    <row r="22" spans="2:5" s="160" customFormat="1" ht="6" customHeight="1" thickBot="1" x14ac:dyDescent="0.5"/>
    <row r="23" spans="2:5" s="160" customFormat="1" ht="24" customHeight="1" thickBot="1" x14ac:dyDescent="0.5">
      <c r="B23" s="571" t="s">
        <v>348</v>
      </c>
      <c r="C23" s="572"/>
      <c r="D23" s="572"/>
      <c r="E23" s="573"/>
    </row>
    <row r="24" spans="2:5" s="160" customFormat="1" ht="6" customHeight="1" thickBot="1" x14ac:dyDescent="0.5"/>
    <row r="25" spans="2:5" s="160" customFormat="1" ht="24" customHeight="1" thickBot="1" x14ac:dyDescent="0.5">
      <c r="B25" s="571" t="s">
        <v>1040</v>
      </c>
      <c r="C25" s="572"/>
      <c r="D25" s="572"/>
      <c r="E25" s="573"/>
    </row>
    <row r="26" spans="2:5" s="160" customFormat="1" ht="6" customHeight="1" thickBot="1" x14ac:dyDescent="0.5"/>
    <row r="27" spans="2:5" s="160" customFormat="1" ht="24" customHeight="1" thickBot="1" x14ac:dyDescent="0.5">
      <c r="B27" s="571" t="s">
        <v>1041</v>
      </c>
      <c r="C27" s="572"/>
      <c r="D27" s="572"/>
      <c r="E27" s="573"/>
    </row>
    <row r="28" spans="2:5" s="160" customFormat="1" ht="6" customHeight="1" thickBot="1" x14ac:dyDescent="0.5"/>
    <row r="29" spans="2:5" s="160" customFormat="1" ht="24" customHeight="1" x14ac:dyDescent="0.45">
      <c r="B29" s="566" t="s">
        <v>1</v>
      </c>
      <c r="C29" s="567"/>
      <c r="D29" s="567"/>
      <c r="E29" s="568"/>
    </row>
    <row r="30" spans="2:5" s="160" customFormat="1" ht="24" customHeight="1" x14ac:dyDescent="0.45">
      <c r="B30" s="521"/>
      <c r="C30" s="564" t="s">
        <v>1013</v>
      </c>
      <c r="D30" s="564"/>
      <c r="E30" s="565"/>
    </row>
    <row r="31" spans="2:5" s="160" customFormat="1" ht="24" customHeight="1" x14ac:dyDescent="0.45">
      <c r="B31" s="521"/>
      <c r="C31" s="564" t="s">
        <v>3</v>
      </c>
      <c r="D31" s="564"/>
      <c r="E31" s="565"/>
    </row>
    <row r="32" spans="2:5" s="160" customFormat="1" ht="24" customHeight="1" thickBot="1" x14ac:dyDescent="0.5">
      <c r="B32" s="520"/>
      <c r="C32" s="562" t="s">
        <v>2</v>
      </c>
      <c r="D32" s="562"/>
      <c r="E32" s="563"/>
    </row>
    <row r="33" spans="2:5" s="160" customFormat="1" ht="6" customHeight="1" thickBot="1" x14ac:dyDescent="0.5"/>
    <row r="34" spans="2:5" s="160" customFormat="1" ht="24" customHeight="1" x14ac:dyDescent="0.45">
      <c r="B34" s="566" t="s">
        <v>5</v>
      </c>
      <c r="C34" s="567"/>
      <c r="D34" s="567"/>
      <c r="E34" s="568"/>
    </row>
    <row r="35" spans="2:5" s="160" customFormat="1" ht="24" customHeight="1" x14ac:dyDescent="0.45">
      <c r="B35" s="521"/>
      <c r="C35" s="564" t="s">
        <v>1014</v>
      </c>
      <c r="D35" s="564"/>
      <c r="E35" s="565"/>
    </row>
    <row r="36" spans="2:5" s="160" customFormat="1" ht="24" customHeight="1" x14ac:dyDescent="0.45">
      <c r="B36" s="521"/>
      <c r="C36" s="564" t="s">
        <v>3</v>
      </c>
      <c r="D36" s="564"/>
      <c r="E36" s="565"/>
    </row>
    <row r="37" spans="2:5" s="160" customFormat="1" ht="24" customHeight="1" thickBot="1" x14ac:dyDescent="0.5">
      <c r="B37" s="520"/>
      <c r="C37" s="562" t="s">
        <v>2</v>
      </c>
      <c r="D37" s="562"/>
      <c r="E37" s="563"/>
    </row>
    <row r="38" spans="2:5" s="160" customFormat="1" ht="6" customHeight="1" thickBot="1" x14ac:dyDescent="0.5"/>
    <row r="39" spans="2:5" s="160" customFormat="1" ht="24" customHeight="1" x14ac:dyDescent="0.45">
      <c r="B39" s="566" t="s">
        <v>4</v>
      </c>
      <c r="C39" s="567"/>
      <c r="D39" s="567"/>
      <c r="E39" s="568"/>
    </row>
    <row r="40" spans="2:5" s="160" customFormat="1" ht="42" customHeight="1" thickBot="1" x14ac:dyDescent="0.5">
      <c r="B40" s="520"/>
      <c r="C40" s="574" t="s">
        <v>6</v>
      </c>
      <c r="D40" s="574"/>
      <c r="E40" s="575"/>
    </row>
    <row r="41" spans="2:5" s="160" customFormat="1" ht="6" customHeight="1" thickBot="1" x14ac:dyDescent="0.5"/>
    <row r="42" spans="2:5" s="160" customFormat="1" ht="24" customHeight="1" x14ac:dyDescent="0.45">
      <c r="B42" s="566" t="s">
        <v>7</v>
      </c>
      <c r="C42" s="567"/>
      <c r="D42" s="567"/>
      <c r="E42" s="568"/>
    </row>
    <row r="43" spans="2:5" s="160" customFormat="1" ht="24" customHeight="1" x14ac:dyDescent="0.45">
      <c r="B43" s="521"/>
      <c r="C43" s="564" t="s">
        <v>1015</v>
      </c>
      <c r="D43" s="564"/>
      <c r="E43" s="565"/>
    </row>
    <row r="44" spans="2:5" s="160" customFormat="1" ht="24" customHeight="1" thickBot="1" x14ac:dyDescent="0.5">
      <c r="B44" s="520"/>
      <c r="C44" s="562" t="s">
        <v>113</v>
      </c>
      <c r="D44" s="562"/>
      <c r="E44" s="563"/>
    </row>
    <row r="45" spans="2:5" s="160" customFormat="1" ht="6" customHeight="1" thickBot="1" x14ac:dyDescent="0.5"/>
    <row r="46" spans="2:5" s="160" customFormat="1" ht="24" customHeight="1" thickBot="1" x14ac:dyDescent="0.5">
      <c r="B46" s="571" t="s">
        <v>349</v>
      </c>
      <c r="C46" s="572"/>
      <c r="D46" s="572"/>
      <c r="E46" s="573"/>
    </row>
    <row r="47" spans="2:5" s="160" customFormat="1" ht="6" customHeight="1" thickBot="1" x14ac:dyDescent="0.5"/>
    <row r="48" spans="2:5" s="160" customFormat="1" ht="24" customHeight="1" x14ac:dyDescent="0.45">
      <c r="B48" s="566" t="s">
        <v>1045</v>
      </c>
      <c r="C48" s="567"/>
      <c r="D48" s="567"/>
      <c r="E48" s="568"/>
    </row>
    <row r="49" spans="2:5" s="160" customFormat="1" ht="24" customHeight="1" x14ac:dyDescent="0.45">
      <c r="B49" s="521"/>
      <c r="C49" s="564" t="s">
        <v>1016</v>
      </c>
      <c r="D49" s="564"/>
      <c r="E49" s="565"/>
    </row>
    <row r="50" spans="2:5" s="160" customFormat="1" ht="24" customHeight="1" x14ac:dyDescent="0.45">
      <c r="B50" s="521"/>
      <c r="C50" s="564" t="s">
        <v>1015</v>
      </c>
      <c r="D50" s="564"/>
      <c r="E50" s="565"/>
    </row>
    <row r="51" spans="2:5" s="160" customFormat="1" ht="24" customHeight="1" x14ac:dyDescent="0.45">
      <c r="B51" s="521"/>
      <c r="C51" s="564" t="s">
        <v>8</v>
      </c>
      <c r="D51" s="564"/>
      <c r="E51" s="565"/>
    </row>
    <row r="52" spans="2:5" s="160" customFormat="1" ht="24" customHeight="1" x14ac:dyDescent="0.45">
      <c r="B52" s="521"/>
      <c r="C52" s="564" t="s">
        <v>9</v>
      </c>
      <c r="D52" s="564"/>
      <c r="E52" s="565"/>
    </row>
    <row r="53" spans="2:5" s="160" customFormat="1" ht="24" customHeight="1" thickBot="1" x14ac:dyDescent="0.5">
      <c r="B53" s="520"/>
      <c r="C53" s="562" t="s">
        <v>112</v>
      </c>
      <c r="D53" s="562"/>
      <c r="E53" s="563"/>
    </row>
    <row r="54" spans="2:5" s="160" customFormat="1" ht="6" customHeight="1" thickBot="1" x14ac:dyDescent="0.5"/>
    <row r="55" spans="2:5" s="160" customFormat="1" ht="24" customHeight="1" thickBot="1" x14ac:dyDescent="0.5">
      <c r="B55" s="571" t="s">
        <v>350</v>
      </c>
      <c r="C55" s="572"/>
      <c r="D55" s="572"/>
      <c r="E55" s="573"/>
    </row>
    <row r="56" spans="2:5" s="160" customFormat="1" ht="6" customHeight="1" thickBot="1" x14ac:dyDescent="0.5"/>
    <row r="57" spans="2:5" s="160" customFormat="1" ht="24" customHeight="1" x14ac:dyDescent="0.45">
      <c r="B57" s="566" t="s">
        <v>351</v>
      </c>
      <c r="C57" s="567"/>
      <c r="D57" s="567"/>
      <c r="E57" s="568"/>
    </row>
    <row r="58" spans="2:5" s="160" customFormat="1" ht="42" customHeight="1" thickBot="1" x14ac:dyDescent="0.5">
      <c r="B58" s="520"/>
      <c r="C58" s="576" t="s">
        <v>114</v>
      </c>
      <c r="D58" s="576"/>
      <c r="E58" s="577"/>
    </row>
    <row r="59" spans="2:5" s="160" customFormat="1" ht="6" customHeight="1" thickBot="1" x14ac:dyDescent="0.5"/>
    <row r="60" spans="2:5" s="160" customFormat="1" ht="24" customHeight="1" x14ac:dyDescent="0.45">
      <c r="B60" s="566" t="s">
        <v>10</v>
      </c>
      <c r="C60" s="567"/>
      <c r="D60" s="567"/>
      <c r="E60" s="568"/>
    </row>
    <row r="61" spans="2:5" s="160" customFormat="1" ht="24" customHeight="1" x14ac:dyDescent="0.45">
      <c r="B61" s="521"/>
      <c r="C61" s="564" t="s">
        <v>1017</v>
      </c>
      <c r="D61" s="564"/>
      <c r="E61" s="565"/>
    </row>
    <row r="62" spans="2:5" s="160" customFormat="1" ht="24" customHeight="1" thickBot="1" x14ac:dyDescent="0.5">
      <c r="B62" s="520"/>
      <c r="C62" s="562" t="s">
        <v>11</v>
      </c>
      <c r="D62" s="562"/>
      <c r="E62" s="563"/>
    </row>
    <row r="63" spans="2:5" s="160" customFormat="1" ht="6" customHeight="1" thickBot="1" x14ac:dyDescent="0.5"/>
    <row r="64" spans="2:5" s="160" customFormat="1" ht="24" customHeight="1" x14ac:dyDescent="0.45">
      <c r="B64" s="566" t="s">
        <v>12</v>
      </c>
      <c r="C64" s="567"/>
      <c r="D64" s="567"/>
      <c r="E64" s="568"/>
    </row>
    <row r="65" spans="2:5" s="160" customFormat="1" ht="24" customHeight="1" x14ac:dyDescent="0.45">
      <c r="B65" s="521"/>
      <c r="C65" s="564" t="s">
        <v>1018</v>
      </c>
      <c r="D65" s="564"/>
      <c r="E65" s="565"/>
    </row>
    <row r="66" spans="2:5" s="160" customFormat="1" ht="24" customHeight="1" x14ac:dyDescent="0.45">
      <c r="B66" s="521"/>
      <c r="C66" s="564" t="s">
        <v>1015</v>
      </c>
      <c r="D66" s="564"/>
      <c r="E66" s="565"/>
    </row>
    <row r="67" spans="2:5" s="160" customFormat="1" ht="24" customHeight="1" x14ac:dyDescent="0.45">
      <c r="B67" s="521"/>
      <c r="C67" s="564" t="s">
        <v>115</v>
      </c>
      <c r="D67" s="564"/>
      <c r="E67" s="565"/>
    </row>
    <row r="68" spans="2:5" s="160" customFormat="1" ht="24" customHeight="1" thickBot="1" x14ac:dyDescent="0.5">
      <c r="B68" s="520"/>
      <c r="C68" s="562" t="s">
        <v>116</v>
      </c>
      <c r="D68" s="562"/>
      <c r="E68" s="563"/>
    </row>
    <row r="69" spans="2:5" s="160" customFormat="1" ht="6" customHeight="1" thickBot="1" x14ac:dyDescent="0.5"/>
    <row r="70" spans="2:5" s="160" customFormat="1" ht="24" customHeight="1" x14ac:dyDescent="0.45">
      <c r="B70" s="566" t="s">
        <v>1043</v>
      </c>
      <c r="C70" s="567"/>
      <c r="D70" s="567"/>
      <c r="E70" s="568"/>
    </row>
    <row r="71" spans="2:5" s="160" customFormat="1" ht="24" customHeight="1" thickBot="1" x14ac:dyDescent="0.5">
      <c r="B71" s="520"/>
      <c r="C71" s="562" t="s">
        <v>1019</v>
      </c>
      <c r="D71" s="562"/>
      <c r="E71" s="563"/>
    </row>
    <row r="72" spans="2:5" s="160" customFormat="1" ht="6" customHeight="1" thickBot="1" x14ac:dyDescent="0.5"/>
    <row r="73" spans="2:5" s="160" customFormat="1" ht="24" customHeight="1" x14ac:dyDescent="0.45">
      <c r="B73" s="566" t="s">
        <v>1044</v>
      </c>
      <c r="C73" s="567"/>
      <c r="D73" s="567"/>
      <c r="E73" s="568"/>
    </row>
    <row r="74" spans="2:5" s="160" customFormat="1" ht="24" customHeight="1" thickBot="1" x14ac:dyDescent="0.5">
      <c r="B74" s="520"/>
      <c r="C74" s="562" t="s">
        <v>1019</v>
      </c>
      <c r="D74" s="562"/>
      <c r="E74" s="563"/>
    </row>
    <row r="75" spans="2:5" s="160" customFormat="1" ht="6" customHeight="1" thickBot="1" x14ac:dyDescent="0.5"/>
    <row r="76" spans="2:5" s="160" customFormat="1" ht="24" customHeight="1" x14ac:dyDescent="0.45">
      <c r="B76" s="566" t="s">
        <v>1042</v>
      </c>
      <c r="C76" s="567"/>
      <c r="D76" s="567"/>
      <c r="E76" s="568"/>
    </row>
    <row r="77" spans="2:5" s="160" customFormat="1" ht="24" customHeight="1" thickBot="1" x14ac:dyDescent="0.5">
      <c r="B77" s="520"/>
      <c r="C77" s="562" t="s">
        <v>1020</v>
      </c>
      <c r="D77" s="562"/>
      <c r="E77" s="563"/>
    </row>
    <row r="78" spans="2:5" s="160" customFormat="1" ht="6" customHeight="1" thickBot="1" x14ac:dyDescent="0.5"/>
    <row r="79" spans="2:5" s="160" customFormat="1" ht="24" customHeight="1" x14ac:dyDescent="0.45">
      <c r="B79" s="566" t="s">
        <v>13</v>
      </c>
      <c r="C79" s="567"/>
      <c r="D79" s="567"/>
      <c r="E79" s="568"/>
    </row>
    <row r="80" spans="2:5" s="160" customFormat="1" ht="24" customHeight="1" x14ac:dyDescent="0.45">
      <c r="B80" s="521"/>
      <c r="C80" s="564" t="s">
        <v>1021</v>
      </c>
      <c r="D80" s="564"/>
      <c r="E80" s="565"/>
    </row>
    <row r="81" spans="2:5" s="160" customFormat="1" ht="24" customHeight="1" x14ac:dyDescent="0.45">
      <c r="B81" s="522"/>
      <c r="C81" s="564" t="s">
        <v>1022</v>
      </c>
      <c r="D81" s="570" t="s">
        <v>117</v>
      </c>
      <c r="E81" s="565"/>
    </row>
    <row r="82" spans="2:5" s="160" customFormat="1" ht="24" customHeight="1" x14ac:dyDescent="0.45">
      <c r="B82" s="523"/>
      <c r="C82" s="564"/>
      <c r="D82" s="570" t="s">
        <v>118</v>
      </c>
      <c r="E82" s="565"/>
    </row>
    <row r="83" spans="2:5" s="160" customFormat="1" ht="24" customHeight="1" x14ac:dyDescent="0.45">
      <c r="B83" s="523"/>
      <c r="C83" s="564"/>
      <c r="D83" s="570" t="s">
        <v>119</v>
      </c>
      <c r="E83" s="565"/>
    </row>
    <row r="84" spans="2:5" s="160" customFormat="1" ht="24" customHeight="1" x14ac:dyDescent="0.45">
      <c r="B84" s="524"/>
      <c r="C84" s="564"/>
      <c r="D84" s="570" t="s">
        <v>120</v>
      </c>
      <c r="E84" s="565"/>
    </row>
    <row r="85" spans="2:5" s="160" customFormat="1" ht="24" customHeight="1" x14ac:dyDescent="0.45">
      <c r="B85" s="521"/>
      <c r="C85" s="161" t="s">
        <v>1023</v>
      </c>
      <c r="D85" s="570" t="s">
        <v>121</v>
      </c>
      <c r="E85" s="565"/>
    </row>
    <row r="86" spans="2:5" s="160" customFormat="1" ht="24" customHeight="1" thickBot="1" x14ac:dyDescent="0.5">
      <c r="B86" s="520"/>
      <c r="C86" s="525" t="s">
        <v>1024</v>
      </c>
      <c r="D86" s="569" t="s">
        <v>122</v>
      </c>
      <c r="E86" s="563"/>
    </row>
    <row r="87" spans="2:5" s="160" customFormat="1" ht="6" customHeight="1" x14ac:dyDescent="0.45"/>
  </sheetData>
  <mergeCells count="65">
    <mergeCell ref="B23:E23"/>
    <mergeCell ref="C21:E21"/>
    <mergeCell ref="B2:E2"/>
    <mergeCell ref="B4:E4"/>
    <mergeCell ref="B7:E7"/>
    <mergeCell ref="B6:E6"/>
    <mergeCell ref="B5:E5"/>
    <mergeCell ref="B13:E13"/>
    <mergeCell ref="B12:E12"/>
    <mergeCell ref="B10:E10"/>
    <mergeCell ref="B9:E9"/>
    <mergeCell ref="C20:E20"/>
    <mergeCell ref="B19:E19"/>
    <mergeCell ref="B18:E18"/>
    <mergeCell ref="C16:E16"/>
    <mergeCell ref="B15:E15"/>
    <mergeCell ref="C32:E32"/>
    <mergeCell ref="C31:E31"/>
    <mergeCell ref="C30:E30"/>
    <mergeCell ref="B29:E29"/>
    <mergeCell ref="B27:E27"/>
    <mergeCell ref="C14:E14"/>
    <mergeCell ref="B25:E25"/>
    <mergeCell ref="C35:E35"/>
    <mergeCell ref="B34:E34"/>
    <mergeCell ref="C53:E53"/>
    <mergeCell ref="C52:E52"/>
    <mergeCell ref="C51:E51"/>
    <mergeCell ref="C50:E50"/>
    <mergeCell ref="C49:E49"/>
    <mergeCell ref="B48:E48"/>
    <mergeCell ref="B46:E46"/>
    <mergeCell ref="C44:E44"/>
    <mergeCell ref="C43:E43"/>
    <mergeCell ref="B42:E42"/>
    <mergeCell ref="B39:E39"/>
    <mergeCell ref="C37:E37"/>
    <mergeCell ref="C36:E36"/>
    <mergeCell ref="C61:E61"/>
    <mergeCell ref="B60:E60"/>
    <mergeCell ref="B57:E57"/>
    <mergeCell ref="B55:E55"/>
    <mergeCell ref="C40:E40"/>
    <mergeCell ref="C58:E58"/>
    <mergeCell ref="D81:E81"/>
    <mergeCell ref="C81:C84"/>
    <mergeCell ref="C71:E71"/>
    <mergeCell ref="B70:E70"/>
    <mergeCell ref="D84:E84"/>
    <mergeCell ref="D83:E83"/>
    <mergeCell ref="D82:E82"/>
    <mergeCell ref="C80:E80"/>
    <mergeCell ref="B79:E79"/>
    <mergeCell ref="C77:E77"/>
    <mergeCell ref="B76:E76"/>
    <mergeCell ref="C74:E74"/>
    <mergeCell ref="B73:E73"/>
    <mergeCell ref="D86:E86"/>
    <mergeCell ref="D85:E85"/>
    <mergeCell ref="C62:E62"/>
    <mergeCell ref="C68:E68"/>
    <mergeCell ref="C67:E67"/>
    <mergeCell ref="C66:E66"/>
    <mergeCell ref="C65:E65"/>
    <mergeCell ref="B64:E64"/>
  </mergeCells>
  <phoneticPr fontId="2"/>
  <pageMargins left="0.23622047244094491" right="0.23622047244094491" top="0.74803149606299213" bottom="0.39370078740157483"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N83"/>
  <sheetViews>
    <sheetView tabSelected="1" view="pageBreakPreview" zoomScaleNormal="100" zoomScaleSheetLayoutView="100" workbookViewId="0">
      <selection activeCell="AR53" sqref="AR53"/>
    </sheetView>
  </sheetViews>
  <sheetFormatPr defaultRowHeight="13.2" x14ac:dyDescent="0.2"/>
  <cols>
    <col min="1" max="1" width="1.296875" style="82" customWidth="1"/>
    <col min="2" max="3" width="3.796875" style="82" customWidth="1"/>
    <col min="4" max="4" width="0.59765625" style="82" customWidth="1"/>
    <col min="5" max="40" width="2.796875" style="82" customWidth="1"/>
    <col min="41" max="41" width="1.296875" style="82" customWidth="1"/>
    <col min="42" max="256" width="8.796875" style="82"/>
    <col min="257" max="257" width="1.296875" style="82" customWidth="1"/>
    <col min="258" max="259" width="3.796875" style="82" customWidth="1"/>
    <col min="260" max="260" width="0.59765625" style="82" customWidth="1"/>
    <col min="261" max="296" width="2.796875" style="82" customWidth="1"/>
    <col min="297" max="297" width="1.296875" style="82" customWidth="1"/>
    <col min="298" max="512" width="8.796875" style="82"/>
    <col min="513" max="513" width="1.296875" style="82" customWidth="1"/>
    <col min="514" max="515" width="3.796875" style="82" customWidth="1"/>
    <col min="516" max="516" width="0.59765625" style="82" customWidth="1"/>
    <col min="517" max="552" width="2.796875" style="82" customWidth="1"/>
    <col min="553" max="553" width="1.296875" style="82" customWidth="1"/>
    <col min="554" max="768" width="8.796875" style="82"/>
    <col min="769" max="769" width="1.296875" style="82" customWidth="1"/>
    <col min="770" max="771" width="3.796875" style="82" customWidth="1"/>
    <col min="772" max="772" width="0.59765625" style="82" customWidth="1"/>
    <col min="773" max="808" width="2.796875" style="82" customWidth="1"/>
    <col min="809" max="809" width="1.296875" style="82" customWidth="1"/>
    <col min="810" max="1024" width="8.796875" style="82"/>
    <col min="1025" max="1025" width="1.296875" style="82" customWidth="1"/>
    <col min="1026" max="1027" width="3.796875" style="82" customWidth="1"/>
    <col min="1028" max="1028" width="0.59765625" style="82" customWidth="1"/>
    <col min="1029" max="1064" width="2.796875" style="82" customWidth="1"/>
    <col min="1065" max="1065" width="1.296875" style="82" customWidth="1"/>
    <col min="1066" max="1280" width="8.796875" style="82"/>
    <col min="1281" max="1281" width="1.296875" style="82" customWidth="1"/>
    <col min="1282" max="1283" width="3.796875" style="82" customWidth="1"/>
    <col min="1284" max="1284" width="0.59765625" style="82" customWidth="1"/>
    <col min="1285" max="1320" width="2.796875" style="82" customWidth="1"/>
    <col min="1321" max="1321" width="1.296875" style="82" customWidth="1"/>
    <col min="1322" max="1536" width="8.796875" style="82"/>
    <col min="1537" max="1537" width="1.296875" style="82" customWidth="1"/>
    <col min="1538" max="1539" width="3.796875" style="82" customWidth="1"/>
    <col min="1540" max="1540" width="0.59765625" style="82" customWidth="1"/>
    <col min="1541" max="1576" width="2.796875" style="82" customWidth="1"/>
    <col min="1577" max="1577" width="1.296875" style="82" customWidth="1"/>
    <col min="1578" max="1792" width="8.796875" style="82"/>
    <col min="1793" max="1793" width="1.296875" style="82" customWidth="1"/>
    <col min="1794" max="1795" width="3.796875" style="82" customWidth="1"/>
    <col min="1796" max="1796" width="0.59765625" style="82" customWidth="1"/>
    <col min="1797" max="1832" width="2.796875" style="82" customWidth="1"/>
    <col min="1833" max="1833" width="1.296875" style="82" customWidth="1"/>
    <col min="1834" max="2048" width="8.796875" style="82"/>
    <col min="2049" max="2049" width="1.296875" style="82" customWidth="1"/>
    <col min="2050" max="2051" width="3.796875" style="82" customWidth="1"/>
    <col min="2052" max="2052" width="0.59765625" style="82" customWidth="1"/>
    <col min="2053" max="2088" width="2.796875" style="82" customWidth="1"/>
    <col min="2089" max="2089" width="1.296875" style="82" customWidth="1"/>
    <col min="2090" max="2304" width="8.796875" style="82"/>
    <col min="2305" max="2305" width="1.296875" style="82" customWidth="1"/>
    <col min="2306" max="2307" width="3.796875" style="82" customWidth="1"/>
    <col min="2308" max="2308" width="0.59765625" style="82" customWidth="1"/>
    <col min="2309" max="2344" width="2.796875" style="82" customWidth="1"/>
    <col min="2345" max="2345" width="1.296875" style="82" customWidth="1"/>
    <col min="2346" max="2560" width="8.796875" style="82"/>
    <col min="2561" max="2561" width="1.296875" style="82" customWidth="1"/>
    <col min="2562" max="2563" width="3.796875" style="82" customWidth="1"/>
    <col min="2564" max="2564" width="0.59765625" style="82" customWidth="1"/>
    <col min="2565" max="2600" width="2.796875" style="82" customWidth="1"/>
    <col min="2601" max="2601" width="1.296875" style="82" customWidth="1"/>
    <col min="2602" max="2816" width="8.796875" style="82"/>
    <col min="2817" max="2817" width="1.296875" style="82" customWidth="1"/>
    <col min="2818" max="2819" width="3.796875" style="82" customWidth="1"/>
    <col min="2820" max="2820" width="0.59765625" style="82" customWidth="1"/>
    <col min="2821" max="2856" width="2.796875" style="82" customWidth="1"/>
    <col min="2857" max="2857" width="1.296875" style="82" customWidth="1"/>
    <col min="2858" max="3072" width="8.796875" style="82"/>
    <col min="3073" max="3073" width="1.296875" style="82" customWidth="1"/>
    <col min="3074" max="3075" width="3.796875" style="82" customWidth="1"/>
    <col min="3076" max="3076" width="0.59765625" style="82" customWidth="1"/>
    <col min="3077" max="3112" width="2.796875" style="82" customWidth="1"/>
    <col min="3113" max="3113" width="1.296875" style="82" customWidth="1"/>
    <col min="3114" max="3328" width="8.796875" style="82"/>
    <col min="3329" max="3329" width="1.296875" style="82" customWidth="1"/>
    <col min="3330" max="3331" width="3.796875" style="82" customWidth="1"/>
    <col min="3332" max="3332" width="0.59765625" style="82" customWidth="1"/>
    <col min="3333" max="3368" width="2.796875" style="82" customWidth="1"/>
    <col min="3369" max="3369" width="1.296875" style="82" customWidth="1"/>
    <col min="3370" max="3584" width="8.796875" style="82"/>
    <col min="3585" max="3585" width="1.296875" style="82" customWidth="1"/>
    <col min="3586" max="3587" width="3.796875" style="82" customWidth="1"/>
    <col min="3588" max="3588" width="0.59765625" style="82" customWidth="1"/>
    <col min="3589" max="3624" width="2.796875" style="82" customWidth="1"/>
    <col min="3625" max="3625" width="1.296875" style="82" customWidth="1"/>
    <col min="3626" max="3840" width="8.796875" style="82"/>
    <col min="3841" max="3841" width="1.296875" style="82" customWidth="1"/>
    <col min="3842" max="3843" width="3.796875" style="82" customWidth="1"/>
    <col min="3844" max="3844" width="0.59765625" style="82" customWidth="1"/>
    <col min="3845" max="3880" width="2.796875" style="82" customWidth="1"/>
    <col min="3881" max="3881" width="1.296875" style="82" customWidth="1"/>
    <col min="3882" max="4096" width="8.796875" style="82"/>
    <col min="4097" max="4097" width="1.296875" style="82" customWidth="1"/>
    <col min="4098" max="4099" width="3.796875" style="82" customWidth="1"/>
    <col min="4100" max="4100" width="0.59765625" style="82" customWidth="1"/>
    <col min="4101" max="4136" width="2.796875" style="82" customWidth="1"/>
    <col min="4137" max="4137" width="1.296875" style="82" customWidth="1"/>
    <col min="4138" max="4352" width="8.796875" style="82"/>
    <col min="4353" max="4353" width="1.296875" style="82" customWidth="1"/>
    <col min="4354" max="4355" width="3.796875" style="82" customWidth="1"/>
    <col min="4356" max="4356" width="0.59765625" style="82" customWidth="1"/>
    <col min="4357" max="4392" width="2.796875" style="82" customWidth="1"/>
    <col min="4393" max="4393" width="1.296875" style="82" customWidth="1"/>
    <col min="4394" max="4608" width="8.796875" style="82"/>
    <col min="4609" max="4609" width="1.296875" style="82" customWidth="1"/>
    <col min="4610" max="4611" width="3.796875" style="82" customWidth="1"/>
    <col min="4612" max="4612" width="0.59765625" style="82" customWidth="1"/>
    <col min="4613" max="4648" width="2.796875" style="82" customWidth="1"/>
    <col min="4649" max="4649" width="1.296875" style="82" customWidth="1"/>
    <col min="4650" max="4864" width="8.796875" style="82"/>
    <col min="4865" max="4865" width="1.296875" style="82" customWidth="1"/>
    <col min="4866" max="4867" width="3.796875" style="82" customWidth="1"/>
    <col min="4868" max="4868" width="0.59765625" style="82" customWidth="1"/>
    <col min="4869" max="4904" width="2.796875" style="82" customWidth="1"/>
    <col min="4905" max="4905" width="1.296875" style="82" customWidth="1"/>
    <col min="4906" max="5120" width="8.796875" style="82"/>
    <col min="5121" max="5121" width="1.296875" style="82" customWidth="1"/>
    <col min="5122" max="5123" width="3.796875" style="82" customWidth="1"/>
    <col min="5124" max="5124" width="0.59765625" style="82" customWidth="1"/>
    <col min="5125" max="5160" width="2.796875" style="82" customWidth="1"/>
    <col min="5161" max="5161" width="1.296875" style="82" customWidth="1"/>
    <col min="5162" max="5376" width="8.796875" style="82"/>
    <col min="5377" max="5377" width="1.296875" style="82" customWidth="1"/>
    <col min="5378" max="5379" width="3.796875" style="82" customWidth="1"/>
    <col min="5380" max="5380" width="0.59765625" style="82" customWidth="1"/>
    <col min="5381" max="5416" width="2.796875" style="82" customWidth="1"/>
    <col min="5417" max="5417" width="1.296875" style="82" customWidth="1"/>
    <col min="5418" max="5632" width="8.796875" style="82"/>
    <col min="5633" max="5633" width="1.296875" style="82" customWidth="1"/>
    <col min="5634" max="5635" width="3.796875" style="82" customWidth="1"/>
    <col min="5636" max="5636" width="0.59765625" style="82" customWidth="1"/>
    <col min="5637" max="5672" width="2.796875" style="82" customWidth="1"/>
    <col min="5673" max="5673" width="1.296875" style="82" customWidth="1"/>
    <col min="5674" max="5888" width="8.796875" style="82"/>
    <col min="5889" max="5889" width="1.296875" style="82" customWidth="1"/>
    <col min="5890" max="5891" width="3.796875" style="82" customWidth="1"/>
    <col min="5892" max="5892" width="0.59765625" style="82" customWidth="1"/>
    <col min="5893" max="5928" width="2.796875" style="82" customWidth="1"/>
    <col min="5929" max="5929" width="1.296875" style="82" customWidth="1"/>
    <col min="5930" max="6144" width="8.796875" style="82"/>
    <col min="6145" max="6145" width="1.296875" style="82" customWidth="1"/>
    <col min="6146" max="6147" width="3.796875" style="82" customWidth="1"/>
    <col min="6148" max="6148" width="0.59765625" style="82" customWidth="1"/>
    <col min="6149" max="6184" width="2.796875" style="82" customWidth="1"/>
    <col min="6185" max="6185" width="1.296875" style="82" customWidth="1"/>
    <col min="6186" max="6400" width="8.796875" style="82"/>
    <col min="6401" max="6401" width="1.296875" style="82" customWidth="1"/>
    <col min="6402" max="6403" width="3.796875" style="82" customWidth="1"/>
    <col min="6404" max="6404" width="0.59765625" style="82" customWidth="1"/>
    <col min="6405" max="6440" width="2.796875" style="82" customWidth="1"/>
    <col min="6441" max="6441" width="1.296875" style="82" customWidth="1"/>
    <col min="6442" max="6656" width="8.796875" style="82"/>
    <col min="6657" max="6657" width="1.296875" style="82" customWidth="1"/>
    <col min="6658" max="6659" width="3.796875" style="82" customWidth="1"/>
    <col min="6660" max="6660" width="0.59765625" style="82" customWidth="1"/>
    <col min="6661" max="6696" width="2.796875" style="82" customWidth="1"/>
    <col min="6697" max="6697" width="1.296875" style="82" customWidth="1"/>
    <col min="6698" max="6912" width="8.796875" style="82"/>
    <col min="6913" max="6913" width="1.296875" style="82" customWidth="1"/>
    <col min="6914" max="6915" width="3.796875" style="82" customWidth="1"/>
    <col min="6916" max="6916" width="0.59765625" style="82" customWidth="1"/>
    <col min="6917" max="6952" width="2.796875" style="82" customWidth="1"/>
    <col min="6953" max="6953" width="1.296875" style="82" customWidth="1"/>
    <col min="6954" max="7168" width="8.796875" style="82"/>
    <col min="7169" max="7169" width="1.296875" style="82" customWidth="1"/>
    <col min="7170" max="7171" width="3.796875" style="82" customWidth="1"/>
    <col min="7172" max="7172" width="0.59765625" style="82" customWidth="1"/>
    <col min="7173" max="7208" width="2.796875" style="82" customWidth="1"/>
    <col min="7209" max="7209" width="1.296875" style="82" customWidth="1"/>
    <col min="7210" max="7424" width="8.796875" style="82"/>
    <col min="7425" max="7425" width="1.296875" style="82" customWidth="1"/>
    <col min="7426" max="7427" width="3.796875" style="82" customWidth="1"/>
    <col min="7428" max="7428" width="0.59765625" style="82" customWidth="1"/>
    <col min="7429" max="7464" width="2.796875" style="82" customWidth="1"/>
    <col min="7465" max="7465" width="1.296875" style="82" customWidth="1"/>
    <col min="7466" max="7680" width="8.796875" style="82"/>
    <col min="7681" max="7681" width="1.296875" style="82" customWidth="1"/>
    <col min="7682" max="7683" width="3.796875" style="82" customWidth="1"/>
    <col min="7684" max="7684" width="0.59765625" style="82" customWidth="1"/>
    <col min="7685" max="7720" width="2.796875" style="82" customWidth="1"/>
    <col min="7721" max="7721" width="1.296875" style="82" customWidth="1"/>
    <col min="7722" max="7936" width="8.796875" style="82"/>
    <col min="7937" max="7937" width="1.296875" style="82" customWidth="1"/>
    <col min="7938" max="7939" width="3.796875" style="82" customWidth="1"/>
    <col min="7940" max="7940" width="0.59765625" style="82" customWidth="1"/>
    <col min="7941" max="7976" width="2.796875" style="82" customWidth="1"/>
    <col min="7977" max="7977" width="1.296875" style="82" customWidth="1"/>
    <col min="7978" max="8192" width="8.796875" style="82"/>
    <col min="8193" max="8193" width="1.296875" style="82" customWidth="1"/>
    <col min="8194" max="8195" width="3.796875" style="82" customWidth="1"/>
    <col min="8196" max="8196" width="0.59765625" style="82" customWidth="1"/>
    <col min="8197" max="8232" width="2.796875" style="82" customWidth="1"/>
    <col min="8233" max="8233" width="1.296875" style="82" customWidth="1"/>
    <col min="8234" max="8448" width="8.796875" style="82"/>
    <col min="8449" max="8449" width="1.296875" style="82" customWidth="1"/>
    <col min="8450" max="8451" width="3.796875" style="82" customWidth="1"/>
    <col min="8452" max="8452" width="0.59765625" style="82" customWidth="1"/>
    <col min="8453" max="8488" width="2.796875" style="82" customWidth="1"/>
    <col min="8489" max="8489" width="1.296875" style="82" customWidth="1"/>
    <col min="8490" max="8704" width="8.796875" style="82"/>
    <col min="8705" max="8705" width="1.296875" style="82" customWidth="1"/>
    <col min="8706" max="8707" width="3.796875" style="82" customWidth="1"/>
    <col min="8708" max="8708" width="0.59765625" style="82" customWidth="1"/>
    <col min="8709" max="8744" width="2.796875" style="82" customWidth="1"/>
    <col min="8745" max="8745" width="1.296875" style="82" customWidth="1"/>
    <col min="8746" max="8960" width="8.796875" style="82"/>
    <col min="8961" max="8961" width="1.296875" style="82" customWidth="1"/>
    <col min="8962" max="8963" width="3.796875" style="82" customWidth="1"/>
    <col min="8964" max="8964" width="0.59765625" style="82" customWidth="1"/>
    <col min="8965" max="9000" width="2.796875" style="82" customWidth="1"/>
    <col min="9001" max="9001" width="1.296875" style="82" customWidth="1"/>
    <col min="9002" max="9216" width="8.796875" style="82"/>
    <col min="9217" max="9217" width="1.296875" style="82" customWidth="1"/>
    <col min="9218" max="9219" width="3.796875" style="82" customWidth="1"/>
    <col min="9220" max="9220" width="0.59765625" style="82" customWidth="1"/>
    <col min="9221" max="9256" width="2.796875" style="82" customWidth="1"/>
    <col min="9257" max="9257" width="1.296875" style="82" customWidth="1"/>
    <col min="9258" max="9472" width="8.796875" style="82"/>
    <col min="9473" max="9473" width="1.296875" style="82" customWidth="1"/>
    <col min="9474" max="9475" width="3.796875" style="82" customWidth="1"/>
    <col min="9476" max="9476" width="0.59765625" style="82" customWidth="1"/>
    <col min="9477" max="9512" width="2.796875" style="82" customWidth="1"/>
    <col min="9513" max="9513" width="1.296875" style="82" customWidth="1"/>
    <col min="9514" max="9728" width="8.796875" style="82"/>
    <col min="9729" max="9729" width="1.296875" style="82" customWidth="1"/>
    <col min="9730" max="9731" width="3.796875" style="82" customWidth="1"/>
    <col min="9732" max="9732" width="0.59765625" style="82" customWidth="1"/>
    <col min="9733" max="9768" width="2.796875" style="82" customWidth="1"/>
    <col min="9769" max="9769" width="1.296875" style="82" customWidth="1"/>
    <col min="9770" max="9984" width="8.796875" style="82"/>
    <col min="9985" max="9985" width="1.296875" style="82" customWidth="1"/>
    <col min="9986" max="9987" width="3.796875" style="82" customWidth="1"/>
    <col min="9988" max="9988" width="0.59765625" style="82" customWidth="1"/>
    <col min="9989" max="10024" width="2.796875" style="82" customWidth="1"/>
    <col min="10025" max="10025" width="1.296875" style="82" customWidth="1"/>
    <col min="10026" max="10240" width="8.796875" style="82"/>
    <col min="10241" max="10241" width="1.296875" style="82" customWidth="1"/>
    <col min="10242" max="10243" width="3.796875" style="82" customWidth="1"/>
    <col min="10244" max="10244" width="0.59765625" style="82" customWidth="1"/>
    <col min="10245" max="10280" width="2.796875" style="82" customWidth="1"/>
    <col min="10281" max="10281" width="1.296875" style="82" customWidth="1"/>
    <col min="10282" max="10496" width="8.796875" style="82"/>
    <col min="10497" max="10497" width="1.296875" style="82" customWidth="1"/>
    <col min="10498" max="10499" width="3.796875" style="82" customWidth="1"/>
    <col min="10500" max="10500" width="0.59765625" style="82" customWidth="1"/>
    <col min="10501" max="10536" width="2.796875" style="82" customWidth="1"/>
    <col min="10537" max="10537" width="1.296875" style="82" customWidth="1"/>
    <col min="10538" max="10752" width="8.796875" style="82"/>
    <col min="10753" max="10753" width="1.296875" style="82" customWidth="1"/>
    <col min="10754" max="10755" width="3.796875" style="82" customWidth="1"/>
    <col min="10756" max="10756" width="0.59765625" style="82" customWidth="1"/>
    <col min="10757" max="10792" width="2.796875" style="82" customWidth="1"/>
    <col min="10793" max="10793" width="1.296875" style="82" customWidth="1"/>
    <col min="10794" max="11008" width="8.796875" style="82"/>
    <col min="11009" max="11009" width="1.296875" style="82" customWidth="1"/>
    <col min="11010" max="11011" width="3.796875" style="82" customWidth="1"/>
    <col min="11012" max="11012" width="0.59765625" style="82" customWidth="1"/>
    <col min="11013" max="11048" width="2.796875" style="82" customWidth="1"/>
    <col min="11049" max="11049" width="1.296875" style="82" customWidth="1"/>
    <col min="11050" max="11264" width="8.796875" style="82"/>
    <col min="11265" max="11265" width="1.296875" style="82" customWidth="1"/>
    <col min="11266" max="11267" width="3.796875" style="82" customWidth="1"/>
    <col min="11268" max="11268" width="0.59765625" style="82" customWidth="1"/>
    <col min="11269" max="11304" width="2.796875" style="82" customWidth="1"/>
    <col min="11305" max="11305" width="1.296875" style="82" customWidth="1"/>
    <col min="11306" max="11520" width="8.796875" style="82"/>
    <col min="11521" max="11521" width="1.296875" style="82" customWidth="1"/>
    <col min="11522" max="11523" width="3.796875" style="82" customWidth="1"/>
    <col min="11524" max="11524" width="0.59765625" style="82" customWidth="1"/>
    <col min="11525" max="11560" width="2.796875" style="82" customWidth="1"/>
    <col min="11561" max="11561" width="1.296875" style="82" customWidth="1"/>
    <col min="11562" max="11776" width="8.796875" style="82"/>
    <col min="11777" max="11777" width="1.296875" style="82" customWidth="1"/>
    <col min="11778" max="11779" width="3.796875" style="82" customWidth="1"/>
    <col min="11780" max="11780" width="0.59765625" style="82" customWidth="1"/>
    <col min="11781" max="11816" width="2.796875" style="82" customWidth="1"/>
    <col min="11817" max="11817" width="1.296875" style="82" customWidth="1"/>
    <col min="11818" max="12032" width="8.796875" style="82"/>
    <col min="12033" max="12033" width="1.296875" style="82" customWidth="1"/>
    <col min="12034" max="12035" width="3.796875" style="82" customWidth="1"/>
    <col min="12036" max="12036" width="0.59765625" style="82" customWidth="1"/>
    <col min="12037" max="12072" width="2.796875" style="82" customWidth="1"/>
    <col min="12073" max="12073" width="1.296875" style="82" customWidth="1"/>
    <col min="12074" max="12288" width="8.796875" style="82"/>
    <col min="12289" max="12289" width="1.296875" style="82" customWidth="1"/>
    <col min="12290" max="12291" width="3.796875" style="82" customWidth="1"/>
    <col min="12292" max="12292" width="0.59765625" style="82" customWidth="1"/>
    <col min="12293" max="12328" width="2.796875" style="82" customWidth="1"/>
    <col min="12329" max="12329" width="1.296875" style="82" customWidth="1"/>
    <col min="12330" max="12544" width="8.796875" style="82"/>
    <col min="12545" max="12545" width="1.296875" style="82" customWidth="1"/>
    <col min="12546" max="12547" width="3.796875" style="82" customWidth="1"/>
    <col min="12548" max="12548" width="0.59765625" style="82" customWidth="1"/>
    <col min="12549" max="12584" width="2.796875" style="82" customWidth="1"/>
    <col min="12585" max="12585" width="1.296875" style="82" customWidth="1"/>
    <col min="12586" max="12800" width="8.796875" style="82"/>
    <col min="12801" max="12801" width="1.296875" style="82" customWidth="1"/>
    <col min="12802" max="12803" width="3.796875" style="82" customWidth="1"/>
    <col min="12804" max="12804" width="0.59765625" style="82" customWidth="1"/>
    <col min="12805" max="12840" width="2.796875" style="82" customWidth="1"/>
    <col min="12841" max="12841" width="1.296875" style="82" customWidth="1"/>
    <col min="12842" max="13056" width="8.796875" style="82"/>
    <col min="13057" max="13057" width="1.296875" style="82" customWidth="1"/>
    <col min="13058" max="13059" width="3.796875" style="82" customWidth="1"/>
    <col min="13060" max="13060" width="0.59765625" style="82" customWidth="1"/>
    <col min="13061" max="13096" width="2.796875" style="82" customWidth="1"/>
    <col min="13097" max="13097" width="1.296875" style="82" customWidth="1"/>
    <col min="13098" max="13312" width="8.796875" style="82"/>
    <col min="13313" max="13313" width="1.296875" style="82" customWidth="1"/>
    <col min="13314" max="13315" width="3.796875" style="82" customWidth="1"/>
    <col min="13316" max="13316" width="0.59765625" style="82" customWidth="1"/>
    <col min="13317" max="13352" width="2.796875" style="82" customWidth="1"/>
    <col min="13353" max="13353" width="1.296875" style="82" customWidth="1"/>
    <col min="13354" max="13568" width="8.796875" style="82"/>
    <col min="13569" max="13569" width="1.296875" style="82" customWidth="1"/>
    <col min="13570" max="13571" width="3.796875" style="82" customWidth="1"/>
    <col min="13572" max="13572" width="0.59765625" style="82" customWidth="1"/>
    <col min="13573" max="13608" width="2.796875" style="82" customWidth="1"/>
    <col min="13609" max="13609" width="1.296875" style="82" customWidth="1"/>
    <col min="13610" max="13824" width="8.796875" style="82"/>
    <col min="13825" max="13825" width="1.296875" style="82" customWidth="1"/>
    <col min="13826" max="13827" width="3.796875" style="82" customWidth="1"/>
    <col min="13828" max="13828" width="0.59765625" style="82" customWidth="1"/>
    <col min="13829" max="13864" width="2.796875" style="82" customWidth="1"/>
    <col min="13865" max="13865" width="1.296875" style="82" customWidth="1"/>
    <col min="13866" max="14080" width="8.796875" style="82"/>
    <col min="14081" max="14081" width="1.296875" style="82" customWidth="1"/>
    <col min="14082" max="14083" width="3.796875" style="82" customWidth="1"/>
    <col min="14084" max="14084" width="0.59765625" style="82" customWidth="1"/>
    <col min="14085" max="14120" width="2.796875" style="82" customWidth="1"/>
    <col min="14121" max="14121" width="1.296875" style="82" customWidth="1"/>
    <col min="14122" max="14336" width="8.796875" style="82"/>
    <col min="14337" max="14337" width="1.296875" style="82" customWidth="1"/>
    <col min="14338" max="14339" width="3.796875" style="82" customWidth="1"/>
    <col min="14340" max="14340" width="0.59765625" style="82" customWidth="1"/>
    <col min="14341" max="14376" width="2.796875" style="82" customWidth="1"/>
    <col min="14377" max="14377" width="1.296875" style="82" customWidth="1"/>
    <col min="14378" max="14592" width="8.796875" style="82"/>
    <col min="14593" max="14593" width="1.296875" style="82" customWidth="1"/>
    <col min="14594" max="14595" width="3.796875" style="82" customWidth="1"/>
    <col min="14596" max="14596" width="0.59765625" style="82" customWidth="1"/>
    <col min="14597" max="14632" width="2.796875" style="82" customWidth="1"/>
    <col min="14633" max="14633" width="1.296875" style="82" customWidth="1"/>
    <col min="14634" max="14848" width="8.796875" style="82"/>
    <col min="14849" max="14849" width="1.296875" style="82" customWidth="1"/>
    <col min="14850" max="14851" width="3.796875" style="82" customWidth="1"/>
    <col min="14852" max="14852" width="0.59765625" style="82" customWidth="1"/>
    <col min="14853" max="14888" width="2.796875" style="82" customWidth="1"/>
    <col min="14889" max="14889" width="1.296875" style="82" customWidth="1"/>
    <col min="14890" max="15104" width="8.796875" style="82"/>
    <col min="15105" max="15105" width="1.296875" style="82" customWidth="1"/>
    <col min="15106" max="15107" width="3.796875" style="82" customWidth="1"/>
    <col min="15108" max="15108" width="0.59765625" style="82" customWidth="1"/>
    <col min="15109" max="15144" width="2.796875" style="82" customWidth="1"/>
    <col min="15145" max="15145" width="1.296875" style="82" customWidth="1"/>
    <col min="15146" max="15360" width="8.796875" style="82"/>
    <col min="15361" max="15361" width="1.296875" style="82" customWidth="1"/>
    <col min="15362" max="15363" width="3.796875" style="82" customWidth="1"/>
    <col min="15364" max="15364" width="0.59765625" style="82" customWidth="1"/>
    <col min="15365" max="15400" width="2.796875" style="82" customWidth="1"/>
    <col min="15401" max="15401" width="1.296875" style="82" customWidth="1"/>
    <col min="15402" max="15616" width="8.796875" style="82"/>
    <col min="15617" max="15617" width="1.296875" style="82" customWidth="1"/>
    <col min="15618" max="15619" width="3.796875" style="82" customWidth="1"/>
    <col min="15620" max="15620" width="0.59765625" style="82" customWidth="1"/>
    <col min="15621" max="15656" width="2.796875" style="82" customWidth="1"/>
    <col min="15657" max="15657" width="1.296875" style="82" customWidth="1"/>
    <col min="15658" max="15872" width="8.796875" style="82"/>
    <col min="15873" max="15873" width="1.296875" style="82" customWidth="1"/>
    <col min="15874" max="15875" width="3.796875" style="82" customWidth="1"/>
    <col min="15876" max="15876" width="0.59765625" style="82" customWidth="1"/>
    <col min="15877" max="15912" width="2.796875" style="82" customWidth="1"/>
    <col min="15913" max="15913" width="1.296875" style="82" customWidth="1"/>
    <col min="15914" max="16128" width="8.796875" style="82"/>
    <col min="16129" max="16129" width="1.296875" style="82" customWidth="1"/>
    <col min="16130" max="16131" width="3.796875" style="82" customWidth="1"/>
    <col min="16132" max="16132" width="0.59765625" style="82" customWidth="1"/>
    <col min="16133" max="16168" width="2.796875" style="82" customWidth="1"/>
    <col min="16169" max="16169" width="1.296875" style="82" customWidth="1"/>
    <col min="16170" max="16384" width="8.796875" style="82"/>
  </cols>
  <sheetData>
    <row r="2" spans="2:40" x14ac:dyDescent="0.2">
      <c r="B2" s="82" t="s">
        <v>125</v>
      </c>
    </row>
    <row r="3" spans="2:40" ht="14.25" customHeight="1" x14ac:dyDescent="0.2">
      <c r="AB3" s="590" t="s">
        <v>126</v>
      </c>
      <c r="AC3" s="591"/>
      <c r="AD3" s="591"/>
      <c r="AE3" s="591"/>
      <c r="AF3" s="592"/>
      <c r="AG3" s="768"/>
      <c r="AH3" s="769"/>
      <c r="AI3" s="769"/>
      <c r="AJ3" s="769"/>
      <c r="AK3" s="769"/>
      <c r="AL3" s="769"/>
      <c r="AM3" s="769"/>
      <c r="AN3" s="770"/>
    </row>
    <row r="5" spans="2:40" x14ac:dyDescent="0.2">
      <c r="B5" s="767" t="s">
        <v>127</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row>
    <row r="6" spans="2:40" ht="13.2" customHeight="1" x14ac:dyDescent="0.2">
      <c r="AE6" s="83" t="s">
        <v>128</v>
      </c>
      <c r="AF6" s="750"/>
      <c r="AG6" s="750"/>
      <c r="AH6" s="82" t="s">
        <v>129</v>
      </c>
      <c r="AI6" s="750"/>
      <c r="AJ6" s="750"/>
      <c r="AK6" s="82" t="s">
        <v>130</v>
      </c>
      <c r="AL6" s="750"/>
      <c r="AM6" s="750"/>
      <c r="AN6" s="82" t="s">
        <v>131</v>
      </c>
    </row>
    <row r="7" spans="2:40" ht="13.8" customHeight="1" x14ac:dyDescent="0.2">
      <c r="B7" s="86"/>
      <c r="C7" s="86"/>
      <c r="D7" s="86"/>
      <c r="E7" s="594" t="s">
        <v>221</v>
      </c>
      <c r="F7" s="594"/>
      <c r="G7" s="594"/>
      <c r="H7" s="594"/>
      <c r="I7" s="594"/>
      <c r="J7" s="594"/>
      <c r="K7" s="82" t="s">
        <v>133</v>
      </c>
    </row>
    <row r="8" spans="2:40" x14ac:dyDescent="0.2">
      <c r="V8" s="765" t="s">
        <v>134</v>
      </c>
      <c r="W8" s="765"/>
      <c r="X8" s="765"/>
      <c r="Y8" s="766"/>
      <c r="Z8" s="766"/>
      <c r="AA8" s="766"/>
      <c r="AB8" s="766"/>
      <c r="AC8" s="766"/>
      <c r="AD8" s="766"/>
      <c r="AE8" s="766"/>
      <c r="AF8" s="766"/>
      <c r="AG8" s="766"/>
      <c r="AH8" s="766"/>
      <c r="AI8" s="766"/>
      <c r="AJ8" s="766"/>
      <c r="AK8" s="766"/>
      <c r="AL8" s="766"/>
      <c r="AM8" s="766"/>
      <c r="AN8" s="766"/>
    </row>
    <row r="9" spans="2:40" x14ac:dyDescent="0.2">
      <c r="Y9" s="750"/>
      <c r="Z9" s="750"/>
      <c r="AA9" s="750"/>
      <c r="AB9" s="750"/>
      <c r="AC9" s="750"/>
      <c r="AD9" s="750"/>
      <c r="AE9" s="750"/>
      <c r="AF9" s="750"/>
      <c r="AG9" s="750"/>
      <c r="AH9" s="750"/>
      <c r="AI9" s="750"/>
      <c r="AJ9" s="750"/>
      <c r="AK9" s="750"/>
      <c r="AL9" s="750"/>
      <c r="AM9" s="750"/>
      <c r="AN9" s="750"/>
    </row>
    <row r="10" spans="2:40" x14ac:dyDescent="0.2">
      <c r="V10" s="767" t="s">
        <v>135</v>
      </c>
      <c r="W10" s="767"/>
      <c r="X10" s="767"/>
      <c r="Y10" s="750"/>
      <c r="Z10" s="750"/>
      <c r="AA10" s="750"/>
      <c r="AB10" s="750"/>
      <c r="AC10" s="750"/>
      <c r="AD10" s="750"/>
      <c r="AE10" s="750"/>
      <c r="AF10" s="750"/>
      <c r="AG10" s="750"/>
      <c r="AH10" s="750"/>
      <c r="AI10" s="750"/>
      <c r="AJ10" s="750"/>
      <c r="AK10" s="750"/>
      <c r="AL10" s="750"/>
      <c r="AM10" s="750"/>
      <c r="AN10" s="750"/>
    </row>
    <row r="11" spans="2:40" x14ac:dyDescent="0.2">
      <c r="Y11" s="750"/>
      <c r="Z11" s="750"/>
      <c r="AA11" s="750"/>
      <c r="AB11" s="750"/>
      <c r="AC11" s="750"/>
      <c r="AD11" s="750"/>
      <c r="AE11" s="750"/>
      <c r="AF11" s="750"/>
      <c r="AG11" s="750"/>
      <c r="AH11" s="750"/>
      <c r="AI11" s="750"/>
      <c r="AJ11" s="750"/>
      <c r="AK11" s="750"/>
      <c r="AL11" s="750"/>
      <c r="AM11" s="750"/>
      <c r="AN11" s="750"/>
    </row>
    <row r="12" spans="2:40" x14ac:dyDescent="0.2">
      <c r="C12" s="82" t="s">
        <v>136</v>
      </c>
    </row>
    <row r="13" spans="2:40" x14ac:dyDescent="0.2">
      <c r="N13" s="751"/>
      <c r="O13" s="751"/>
      <c r="AB13" s="590" t="s">
        <v>137</v>
      </c>
      <c r="AC13" s="591"/>
      <c r="AD13" s="591"/>
      <c r="AE13" s="591"/>
      <c r="AF13" s="591"/>
      <c r="AG13" s="591"/>
      <c r="AH13" s="591"/>
      <c r="AI13" s="592"/>
      <c r="AJ13" s="716"/>
      <c r="AK13" s="717"/>
      <c r="AL13" s="717"/>
      <c r="AM13" s="717"/>
      <c r="AN13" s="743"/>
    </row>
    <row r="14" spans="2:40" ht="14.25" customHeight="1" x14ac:dyDescent="0.2">
      <c r="B14" s="606" t="s">
        <v>138</v>
      </c>
      <c r="C14" s="733" t="s">
        <v>139</v>
      </c>
      <c r="D14" s="719"/>
      <c r="E14" s="719"/>
      <c r="F14" s="719"/>
      <c r="G14" s="719"/>
      <c r="H14" s="719"/>
      <c r="I14" s="719"/>
      <c r="J14" s="719"/>
      <c r="K14" s="719"/>
      <c r="L14" s="752"/>
      <c r="M14" s="753"/>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5"/>
    </row>
    <row r="15" spans="2:40" ht="14.25" customHeight="1" x14ac:dyDescent="0.2">
      <c r="B15" s="607"/>
      <c r="C15" s="756" t="s">
        <v>140</v>
      </c>
      <c r="D15" s="757"/>
      <c r="E15" s="757"/>
      <c r="F15" s="757"/>
      <c r="G15" s="757"/>
      <c r="H15" s="757"/>
      <c r="I15" s="757"/>
      <c r="J15" s="757"/>
      <c r="K15" s="757"/>
      <c r="L15" s="757"/>
      <c r="M15" s="758"/>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60"/>
    </row>
    <row r="16" spans="2:40" ht="13.5" customHeight="1" x14ac:dyDescent="0.2">
      <c r="B16" s="607"/>
      <c r="C16" s="733" t="s">
        <v>141</v>
      </c>
      <c r="D16" s="719"/>
      <c r="E16" s="719"/>
      <c r="F16" s="719"/>
      <c r="G16" s="719"/>
      <c r="H16" s="719"/>
      <c r="I16" s="719"/>
      <c r="J16" s="719"/>
      <c r="K16" s="719"/>
      <c r="L16" s="720"/>
      <c r="M16" s="716" t="s">
        <v>142</v>
      </c>
      <c r="N16" s="717"/>
      <c r="O16" s="717"/>
      <c r="P16" s="717"/>
      <c r="Q16" s="718"/>
      <c r="R16" s="718"/>
      <c r="S16" s="718"/>
      <c r="T16" s="82" t="s">
        <v>143</v>
      </c>
      <c r="U16" s="718"/>
      <c r="V16" s="718"/>
      <c r="W16" s="718"/>
      <c r="X16" s="82" t="s">
        <v>144</v>
      </c>
      <c r="Y16" s="719"/>
      <c r="Z16" s="719"/>
      <c r="AA16" s="719"/>
      <c r="AB16" s="719"/>
      <c r="AC16" s="719"/>
      <c r="AD16" s="719"/>
      <c r="AE16" s="719"/>
      <c r="AF16" s="719"/>
      <c r="AG16" s="719"/>
      <c r="AH16" s="719"/>
      <c r="AI16" s="719"/>
      <c r="AJ16" s="719"/>
      <c r="AK16" s="719"/>
      <c r="AL16" s="719"/>
      <c r="AM16" s="719"/>
      <c r="AN16" s="720"/>
    </row>
    <row r="17" spans="2:40" ht="13.5" customHeight="1" x14ac:dyDescent="0.2">
      <c r="B17" s="607"/>
      <c r="C17" s="756"/>
      <c r="D17" s="757"/>
      <c r="E17" s="757"/>
      <c r="F17" s="757"/>
      <c r="G17" s="757"/>
      <c r="H17" s="757"/>
      <c r="I17" s="757"/>
      <c r="J17" s="757"/>
      <c r="K17" s="757"/>
      <c r="L17" s="761"/>
      <c r="M17" s="721" t="s">
        <v>145</v>
      </c>
      <c r="N17" s="722"/>
      <c r="O17" s="722"/>
      <c r="P17" s="722"/>
      <c r="Q17" s="82" t="s">
        <v>146</v>
      </c>
      <c r="R17" s="722"/>
      <c r="S17" s="722"/>
      <c r="T17" s="722"/>
      <c r="U17" s="722"/>
      <c r="V17" s="723" t="s">
        <v>147</v>
      </c>
      <c r="W17" s="723"/>
      <c r="X17" s="724"/>
      <c r="Y17" s="724"/>
      <c r="Z17" s="724"/>
      <c r="AA17" s="724"/>
      <c r="AB17" s="724"/>
      <c r="AC17" s="724"/>
      <c r="AD17" s="724"/>
      <c r="AE17" s="724"/>
      <c r="AF17" s="724"/>
      <c r="AG17" s="724"/>
      <c r="AH17" s="724"/>
      <c r="AI17" s="724"/>
      <c r="AJ17" s="724"/>
      <c r="AK17" s="724"/>
      <c r="AL17" s="724"/>
      <c r="AM17" s="724"/>
      <c r="AN17" s="725"/>
    </row>
    <row r="18" spans="2:40" ht="13.5" customHeight="1" x14ac:dyDescent="0.2">
      <c r="B18" s="607"/>
      <c r="C18" s="737"/>
      <c r="D18" s="738"/>
      <c r="E18" s="738"/>
      <c r="F18" s="738"/>
      <c r="G18" s="738"/>
      <c r="H18" s="738"/>
      <c r="I18" s="738"/>
      <c r="J18" s="738"/>
      <c r="K18" s="738"/>
      <c r="L18" s="739"/>
      <c r="M18" s="595" t="s">
        <v>148</v>
      </c>
      <c r="N18" s="596"/>
      <c r="O18" s="596"/>
      <c r="P18" s="596"/>
      <c r="Q18" s="596"/>
      <c r="R18" s="596"/>
      <c r="S18" s="88"/>
      <c r="T18" s="88"/>
      <c r="U18" s="88"/>
      <c r="V18" s="88"/>
      <c r="W18" s="88"/>
      <c r="X18" s="88"/>
      <c r="Y18" s="88"/>
      <c r="Z18" s="88"/>
      <c r="AA18" s="88"/>
      <c r="AB18" s="88"/>
      <c r="AC18" s="88"/>
      <c r="AD18" s="88"/>
      <c r="AE18" s="88"/>
      <c r="AF18" s="88"/>
      <c r="AG18" s="88"/>
      <c r="AH18" s="88"/>
      <c r="AI18" s="88"/>
      <c r="AJ18" s="88"/>
      <c r="AK18" s="88"/>
      <c r="AL18" s="88"/>
      <c r="AM18" s="88"/>
      <c r="AN18" s="89"/>
    </row>
    <row r="19" spans="2:40" ht="14.25" customHeight="1" x14ac:dyDescent="0.2">
      <c r="B19" s="607"/>
      <c r="C19" s="762" t="s">
        <v>149</v>
      </c>
      <c r="D19" s="763"/>
      <c r="E19" s="763"/>
      <c r="F19" s="763"/>
      <c r="G19" s="763"/>
      <c r="H19" s="763"/>
      <c r="I19" s="763"/>
      <c r="J19" s="763"/>
      <c r="K19" s="763"/>
      <c r="L19" s="764"/>
      <c r="M19" s="590" t="s">
        <v>150</v>
      </c>
      <c r="N19" s="591"/>
      <c r="O19" s="591"/>
      <c r="P19" s="591"/>
      <c r="Q19" s="592"/>
      <c r="R19" s="644"/>
      <c r="S19" s="645"/>
      <c r="T19" s="645"/>
      <c r="U19" s="645"/>
      <c r="V19" s="645"/>
      <c r="W19" s="645"/>
      <c r="X19" s="645"/>
      <c r="Y19" s="645"/>
      <c r="Z19" s="645"/>
      <c r="AA19" s="646"/>
      <c r="AB19" s="716" t="s">
        <v>151</v>
      </c>
      <c r="AC19" s="717"/>
      <c r="AD19" s="717"/>
      <c r="AE19" s="717"/>
      <c r="AF19" s="743"/>
      <c r="AG19" s="644"/>
      <c r="AH19" s="645"/>
      <c r="AI19" s="645"/>
      <c r="AJ19" s="645"/>
      <c r="AK19" s="645"/>
      <c r="AL19" s="645"/>
      <c r="AM19" s="645"/>
      <c r="AN19" s="646"/>
    </row>
    <row r="20" spans="2:40" ht="14.25" customHeight="1" x14ac:dyDescent="0.2">
      <c r="B20" s="607"/>
      <c r="C20" s="593" t="s">
        <v>152</v>
      </c>
      <c r="D20" s="593"/>
      <c r="E20" s="593"/>
      <c r="F20" s="593"/>
      <c r="G20" s="593"/>
      <c r="H20" s="593"/>
      <c r="I20" s="593"/>
      <c r="J20" s="593"/>
      <c r="K20" s="593"/>
      <c r="L20" s="593"/>
      <c r="M20" s="744"/>
      <c r="N20" s="658"/>
      <c r="O20" s="658"/>
      <c r="P20" s="658"/>
      <c r="Q20" s="658"/>
      <c r="R20" s="658"/>
      <c r="S20" s="658"/>
      <c r="T20" s="658"/>
      <c r="U20" s="659"/>
      <c r="V20" s="609" t="s">
        <v>153</v>
      </c>
      <c r="W20" s="610"/>
      <c r="X20" s="610"/>
      <c r="Y20" s="610"/>
      <c r="Z20" s="610"/>
      <c r="AA20" s="611"/>
      <c r="AB20" s="744"/>
      <c r="AC20" s="658"/>
      <c r="AD20" s="658"/>
      <c r="AE20" s="658"/>
      <c r="AF20" s="658"/>
      <c r="AG20" s="658"/>
      <c r="AH20" s="658"/>
      <c r="AI20" s="658"/>
      <c r="AJ20" s="658"/>
      <c r="AK20" s="658"/>
      <c r="AL20" s="658"/>
      <c r="AM20" s="658"/>
      <c r="AN20" s="659"/>
    </row>
    <row r="21" spans="2:40" ht="14.25" customHeight="1" x14ac:dyDescent="0.2">
      <c r="B21" s="607"/>
      <c r="C21" s="593" t="s">
        <v>154</v>
      </c>
      <c r="D21" s="593"/>
      <c r="E21" s="593"/>
      <c r="F21" s="593"/>
      <c r="G21" s="593"/>
      <c r="H21" s="593"/>
      <c r="I21" s="593"/>
      <c r="J21" s="745"/>
      <c r="K21" s="745"/>
      <c r="L21" s="746"/>
      <c r="M21" s="609" t="s">
        <v>155</v>
      </c>
      <c r="N21" s="610"/>
      <c r="O21" s="610"/>
      <c r="P21" s="610"/>
      <c r="Q21" s="611"/>
      <c r="R21" s="647"/>
      <c r="S21" s="648"/>
      <c r="T21" s="648"/>
      <c r="U21" s="648"/>
      <c r="V21" s="648"/>
      <c r="W21" s="648"/>
      <c r="X21" s="648"/>
      <c r="Y21" s="648"/>
      <c r="Z21" s="648"/>
      <c r="AA21" s="649"/>
      <c r="AB21" s="610" t="s">
        <v>156</v>
      </c>
      <c r="AC21" s="610"/>
      <c r="AD21" s="610"/>
      <c r="AE21" s="610"/>
      <c r="AF21" s="611"/>
      <c r="AG21" s="647"/>
      <c r="AH21" s="648"/>
      <c r="AI21" s="648"/>
      <c r="AJ21" s="648"/>
      <c r="AK21" s="648"/>
      <c r="AL21" s="648"/>
      <c r="AM21" s="648"/>
      <c r="AN21" s="649"/>
    </row>
    <row r="22" spans="2:40" ht="13.5" customHeight="1" x14ac:dyDescent="0.2">
      <c r="B22" s="607"/>
      <c r="C22" s="715" t="s">
        <v>157</v>
      </c>
      <c r="D22" s="715"/>
      <c r="E22" s="715"/>
      <c r="F22" s="715"/>
      <c r="G22" s="715"/>
      <c r="H22" s="715"/>
      <c r="I22" s="715"/>
      <c r="J22" s="747"/>
      <c r="K22" s="747"/>
      <c r="L22" s="747"/>
      <c r="M22" s="716" t="s">
        <v>142</v>
      </c>
      <c r="N22" s="717"/>
      <c r="O22" s="717"/>
      <c r="P22" s="717"/>
      <c r="Q22" s="718"/>
      <c r="R22" s="718"/>
      <c r="S22" s="718"/>
      <c r="T22" s="82" t="s">
        <v>143</v>
      </c>
      <c r="U22" s="718"/>
      <c r="V22" s="718"/>
      <c r="W22" s="718"/>
      <c r="X22" s="82" t="s">
        <v>144</v>
      </c>
      <c r="Y22" s="719"/>
      <c r="Z22" s="719"/>
      <c r="AA22" s="719"/>
      <c r="AB22" s="719"/>
      <c r="AC22" s="719"/>
      <c r="AD22" s="719"/>
      <c r="AE22" s="719"/>
      <c r="AF22" s="719"/>
      <c r="AG22" s="719"/>
      <c r="AH22" s="719"/>
      <c r="AI22" s="719"/>
      <c r="AJ22" s="719"/>
      <c r="AK22" s="719"/>
      <c r="AL22" s="719"/>
      <c r="AM22" s="719"/>
      <c r="AN22" s="720"/>
    </row>
    <row r="23" spans="2:40" ht="14.25" customHeight="1" x14ac:dyDescent="0.2">
      <c r="B23" s="607"/>
      <c r="C23" s="715"/>
      <c r="D23" s="715"/>
      <c r="E23" s="715"/>
      <c r="F23" s="715"/>
      <c r="G23" s="715"/>
      <c r="H23" s="715"/>
      <c r="I23" s="715"/>
      <c r="J23" s="747"/>
      <c r="K23" s="747"/>
      <c r="L23" s="747"/>
      <c r="M23" s="721" t="s">
        <v>145</v>
      </c>
      <c r="N23" s="722"/>
      <c r="O23" s="722"/>
      <c r="P23" s="722"/>
      <c r="Q23" s="82" t="s">
        <v>146</v>
      </c>
      <c r="R23" s="722"/>
      <c r="S23" s="722"/>
      <c r="T23" s="722"/>
      <c r="U23" s="722"/>
      <c r="V23" s="723" t="s">
        <v>147</v>
      </c>
      <c r="W23" s="723"/>
      <c r="X23" s="724"/>
      <c r="Y23" s="724"/>
      <c r="Z23" s="724"/>
      <c r="AA23" s="724"/>
      <c r="AB23" s="724"/>
      <c r="AC23" s="724"/>
      <c r="AD23" s="724"/>
      <c r="AE23" s="724"/>
      <c r="AF23" s="724"/>
      <c r="AG23" s="724"/>
      <c r="AH23" s="724"/>
      <c r="AI23" s="724"/>
      <c r="AJ23" s="724"/>
      <c r="AK23" s="724"/>
      <c r="AL23" s="724"/>
      <c r="AM23" s="724"/>
      <c r="AN23" s="725"/>
    </row>
    <row r="24" spans="2:40" x14ac:dyDescent="0.2">
      <c r="B24" s="608"/>
      <c r="C24" s="748"/>
      <c r="D24" s="748"/>
      <c r="E24" s="748"/>
      <c r="F24" s="748"/>
      <c r="G24" s="748"/>
      <c r="H24" s="748"/>
      <c r="I24" s="748"/>
      <c r="J24" s="749"/>
      <c r="K24" s="749"/>
      <c r="L24" s="749"/>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32"/>
    </row>
    <row r="25" spans="2:40" ht="14.25" customHeight="1" x14ac:dyDescent="0.2">
      <c r="B25" s="702" t="s">
        <v>158</v>
      </c>
      <c r="C25" s="733" t="s">
        <v>159</v>
      </c>
      <c r="D25" s="719"/>
      <c r="E25" s="719"/>
      <c r="F25" s="719"/>
      <c r="G25" s="719"/>
      <c r="H25" s="719"/>
      <c r="I25" s="719"/>
      <c r="J25" s="719"/>
      <c r="K25" s="719"/>
      <c r="L25" s="720"/>
      <c r="M25" s="734"/>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6"/>
    </row>
    <row r="26" spans="2:40" ht="14.25" customHeight="1" x14ac:dyDescent="0.2">
      <c r="B26" s="703"/>
      <c r="C26" s="737" t="s">
        <v>160</v>
      </c>
      <c r="D26" s="738"/>
      <c r="E26" s="738"/>
      <c r="F26" s="738"/>
      <c r="G26" s="738"/>
      <c r="H26" s="738"/>
      <c r="I26" s="738"/>
      <c r="J26" s="738"/>
      <c r="K26" s="738"/>
      <c r="L26" s="739"/>
      <c r="M26" s="740"/>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2"/>
    </row>
    <row r="27" spans="2:40" ht="13.5" customHeight="1" x14ac:dyDescent="0.2">
      <c r="B27" s="703"/>
      <c r="C27" s="715" t="s">
        <v>161</v>
      </c>
      <c r="D27" s="715"/>
      <c r="E27" s="715"/>
      <c r="F27" s="715"/>
      <c r="G27" s="715"/>
      <c r="H27" s="715"/>
      <c r="I27" s="715"/>
      <c r="J27" s="715"/>
      <c r="K27" s="715"/>
      <c r="L27" s="715"/>
      <c r="M27" s="716" t="s">
        <v>142</v>
      </c>
      <c r="N27" s="717"/>
      <c r="O27" s="717"/>
      <c r="P27" s="717"/>
      <c r="Q27" s="718"/>
      <c r="R27" s="718"/>
      <c r="S27" s="718"/>
      <c r="T27" s="82" t="s">
        <v>143</v>
      </c>
      <c r="U27" s="718"/>
      <c r="V27" s="718"/>
      <c r="W27" s="718"/>
      <c r="X27" s="82" t="s">
        <v>144</v>
      </c>
      <c r="Y27" s="719"/>
      <c r="Z27" s="719"/>
      <c r="AA27" s="719"/>
      <c r="AB27" s="719"/>
      <c r="AC27" s="719"/>
      <c r="AD27" s="719"/>
      <c r="AE27" s="719"/>
      <c r="AF27" s="719"/>
      <c r="AG27" s="719"/>
      <c r="AH27" s="719"/>
      <c r="AI27" s="719"/>
      <c r="AJ27" s="719"/>
      <c r="AK27" s="719"/>
      <c r="AL27" s="719"/>
      <c r="AM27" s="719"/>
      <c r="AN27" s="720"/>
    </row>
    <row r="28" spans="2:40" ht="14.25" customHeight="1" x14ac:dyDescent="0.2">
      <c r="B28" s="703"/>
      <c r="C28" s="715"/>
      <c r="D28" s="715"/>
      <c r="E28" s="715"/>
      <c r="F28" s="715"/>
      <c r="G28" s="715"/>
      <c r="H28" s="715"/>
      <c r="I28" s="715"/>
      <c r="J28" s="715"/>
      <c r="K28" s="715"/>
      <c r="L28" s="715"/>
      <c r="M28" s="721" t="s">
        <v>145</v>
      </c>
      <c r="N28" s="722"/>
      <c r="O28" s="722"/>
      <c r="P28" s="722"/>
      <c r="Q28" s="82" t="s">
        <v>146</v>
      </c>
      <c r="R28" s="722"/>
      <c r="S28" s="722"/>
      <c r="T28" s="722"/>
      <c r="U28" s="722"/>
      <c r="V28" s="723" t="s">
        <v>147</v>
      </c>
      <c r="W28" s="723"/>
      <c r="X28" s="724"/>
      <c r="Y28" s="724"/>
      <c r="Z28" s="724"/>
      <c r="AA28" s="724"/>
      <c r="AB28" s="724"/>
      <c r="AC28" s="724"/>
      <c r="AD28" s="724"/>
      <c r="AE28" s="724"/>
      <c r="AF28" s="724"/>
      <c r="AG28" s="724"/>
      <c r="AH28" s="724"/>
      <c r="AI28" s="724"/>
      <c r="AJ28" s="724"/>
      <c r="AK28" s="724"/>
      <c r="AL28" s="724"/>
      <c r="AM28" s="724"/>
      <c r="AN28" s="725"/>
    </row>
    <row r="29" spans="2:40" x14ac:dyDescent="0.2">
      <c r="B29" s="703"/>
      <c r="C29" s="715"/>
      <c r="D29" s="715"/>
      <c r="E29" s="715"/>
      <c r="F29" s="715"/>
      <c r="G29" s="715"/>
      <c r="H29" s="715"/>
      <c r="I29" s="715"/>
      <c r="J29" s="715"/>
      <c r="K29" s="715"/>
      <c r="L29" s="715"/>
      <c r="M29" s="726"/>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32"/>
    </row>
    <row r="30" spans="2:40" ht="14.25" customHeight="1" x14ac:dyDescent="0.2">
      <c r="B30" s="703"/>
      <c r="C30" s="715" t="s">
        <v>149</v>
      </c>
      <c r="D30" s="715"/>
      <c r="E30" s="715"/>
      <c r="F30" s="715"/>
      <c r="G30" s="715"/>
      <c r="H30" s="715"/>
      <c r="I30" s="715"/>
      <c r="J30" s="715"/>
      <c r="K30" s="715"/>
      <c r="L30" s="715"/>
      <c r="M30" s="590" t="s">
        <v>150</v>
      </c>
      <c r="N30" s="591"/>
      <c r="O30" s="591"/>
      <c r="P30" s="591"/>
      <c r="Q30" s="592"/>
      <c r="R30" s="644"/>
      <c r="S30" s="645"/>
      <c r="T30" s="645"/>
      <c r="U30" s="645"/>
      <c r="V30" s="645"/>
      <c r="W30" s="645"/>
      <c r="X30" s="645"/>
      <c r="Y30" s="645"/>
      <c r="Z30" s="645"/>
      <c r="AA30" s="646"/>
      <c r="AB30" s="716" t="s">
        <v>151</v>
      </c>
      <c r="AC30" s="717"/>
      <c r="AD30" s="717"/>
      <c r="AE30" s="717"/>
      <c r="AF30" s="743"/>
      <c r="AG30" s="644"/>
      <c r="AH30" s="645"/>
      <c r="AI30" s="645"/>
      <c r="AJ30" s="645"/>
      <c r="AK30" s="645"/>
      <c r="AL30" s="645"/>
      <c r="AM30" s="645"/>
      <c r="AN30" s="646"/>
    </row>
    <row r="31" spans="2:40" ht="13.5" customHeight="1" x14ac:dyDescent="0.2">
      <c r="B31" s="703"/>
      <c r="C31" s="731" t="s">
        <v>162</v>
      </c>
      <c r="D31" s="731"/>
      <c r="E31" s="731"/>
      <c r="F31" s="731"/>
      <c r="G31" s="731"/>
      <c r="H31" s="731"/>
      <c r="I31" s="731"/>
      <c r="J31" s="731"/>
      <c r="K31" s="731"/>
      <c r="L31" s="731"/>
      <c r="M31" s="716" t="s">
        <v>142</v>
      </c>
      <c r="N31" s="717"/>
      <c r="O31" s="717"/>
      <c r="P31" s="717"/>
      <c r="Q31" s="718"/>
      <c r="R31" s="718"/>
      <c r="S31" s="718"/>
      <c r="T31" s="82" t="s">
        <v>143</v>
      </c>
      <c r="U31" s="718"/>
      <c r="V31" s="718"/>
      <c r="W31" s="718"/>
      <c r="X31" s="82" t="s">
        <v>144</v>
      </c>
      <c r="Y31" s="719"/>
      <c r="Z31" s="719"/>
      <c r="AA31" s="719"/>
      <c r="AB31" s="719"/>
      <c r="AC31" s="719"/>
      <c r="AD31" s="719"/>
      <c r="AE31" s="719"/>
      <c r="AF31" s="719"/>
      <c r="AG31" s="719"/>
      <c r="AH31" s="719"/>
      <c r="AI31" s="719"/>
      <c r="AJ31" s="719"/>
      <c r="AK31" s="719"/>
      <c r="AL31" s="719"/>
      <c r="AM31" s="719"/>
      <c r="AN31" s="720"/>
    </row>
    <row r="32" spans="2:40" ht="14.25" customHeight="1" x14ac:dyDescent="0.2">
      <c r="B32" s="703"/>
      <c r="C32" s="731"/>
      <c r="D32" s="731"/>
      <c r="E32" s="731"/>
      <c r="F32" s="731"/>
      <c r="G32" s="731"/>
      <c r="H32" s="731"/>
      <c r="I32" s="731"/>
      <c r="J32" s="731"/>
      <c r="K32" s="731"/>
      <c r="L32" s="731"/>
      <c r="M32" s="721" t="s">
        <v>145</v>
      </c>
      <c r="N32" s="722"/>
      <c r="O32" s="722"/>
      <c r="P32" s="722"/>
      <c r="Q32" s="82" t="s">
        <v>146</v>
      </c>
      <c r="R32" s="722"/>
      <c r="S32" s="722"/>
      <c r="T32" s="722"/>
      <c r="U32" s="722"/>
      <c r="V32" s="723" t="s">
        <v>147</v>
      </c>
      <c r="W32" s="723"/>
      <c r="X32" s="724"/>
      <c r="Y32" s="724"/>
      <c r="Z32" s="724"/>
      <c r="AA32" s="724"/>
      <c r="AB32" s="724"/>
      <c r="AC32" s="724"/>
      <c r="AD32" s="724"/>
      <c r="AE32" s="724"/>
      <c r="AF32" s="724"/>
      <c r="AG32" s="724"/>
      <c r="AH32" s="724"/>
      <c r="AI32" s="724"/>
      <c r="AJ32" s="724"/>
      <c r="AK32" s="724"/>
      <c r="AL32" s="724"/>
      <c r="AM32" s="724"/>
      <c r="AN32" s="725"/>
    </row>
    <row r="33" spans="2:40" x14ac:dyDescent="0.2">
      <c r="B33" s="703"/>
      <c r="C33" s="731"/>
      <c r="D33" s="731"/>
      <c r="E33" s="731"/>
      <c r="F33" s="731"/>
      <c r="G33" s="731"/>
      <c r="H33" s="731"/>
      <c r="I33" s="731"/>
      <c r="J33" s="731"/>
      <c r="K33" s="731"/>
      <c r="L33" s="731"/>
      <c r="M33" s="726"/>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32"/>
    </row>
    <row r="34" spans="2:40" ht="14.25" customHeight="1" x14ac:dyDescent="0.2">
      <c r="B34" s="703"/>
      <c r="C34" s="715"/>
      <c r="D34" s="715"/>
      <c r="E34" s="715"/>
      <c r="F34" s="715"/>
      <c r="G34" s="715"/>
      <c r="H34" s="715"/>
      <c r="I34" s="715"/>
      <c r="J34" s="715"/>
      <c r="K34" s="715"/>
      <c r="L34" s="715"/>
      <c r="M34" s="590" t="s">
        <v>150</v>
      </c>
      <c r="N34" s="591"/>
      <c r="O34" s="591"/>
      <c r="P34" s="591"/>
      <c r="Q34" s="592"/>
      <c r="R34" s="644"/>
      <c r="S34" s="645"/>
      <c r="T34" s="645"/>
      <c r="U34" s="645"/>
      <c r="V34" s="645"/>
      <c r="W34" s="645"/>
      <c r="X34" s="645"/>
      <c r="Y34" s="645"/>
      <c r="Z34" s="645"/>
      <c r="AA34" s="646"/>
      <c r="AB34" s="716" t="s">
        <v>151</v>
      </c>
      <c r="AC34" s="717"/>
      <c r="AD34" s="717"/>
      <c r="AE34" s="717"/>
      <c r="AF34" s="743"/>
      <c r="AG34" s="644"/>
      <c r="AH34" s="645"/>
      <c r="AI34" s="645"/>
      <c r="AJ34" s="645"/>
      <c r="AK34" s="645"/>
      <c r="AL34" s="645"/>
      <c r="AM34" s="645"/>
      <c r="AN34" s="646"/>
    </row>
    <row r="35" spans="2:40" ht="14.25" customHeight="1" x14ac:dyDescent="0.2">
      <c r="B35" s="703"/>
      <c r="C35" s="715" t="s">
        <v>163</v>
      </c>
      <c r="D35" s="715"/>
      <c r="E35" s="715"/>
      <c r="F35" s="715"/>
      <c r="G35" s="715"/>
      <c r="H35" s="715"/>
      <c r="I35" s="715"/>
      <c r="J35" s="715"/>
      <c r="K35" s="715"/>
      <c r="L35" s="715"/>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row>
    <row r="36" spans="2:40" ht="13.5" customHeight="1" x14ac:dyDescent="0.2">
      <c r="B36" s="703"/>
      <c r="C36" s="715" t="s">
        <v>164</v>
      </c>
      <c r="D36" s="715"/>
      <c r="E36" s="715"/>
      <c r="F36" s="715"/>
      <c r="G36" s="715"/>
      <c r="H36" s="715"/>
      <c r="I36" s="715"/>
      <c r="J36" s="715"/>
      <c r="K36" s="715"/>
      <c r="L36" s="715"/>
      <c r="M36" s="716" t="s">
        <v>142</v>
      </c>
      <c r="N36" s="717"/>
      <c r="O36" s="717"/>
      <c r="P36" s="717"/>
      <c r="Q36" s="718"/>
      <c r="R36" s="718"/>
      <c r="S36" s="718"/>
      <c r="T36" s="82" t="s">
        <v>143</v>
      </c>
      <c r="U36" s="718"/>
      <c r="V36" s="718"/>
      <c r="W36" s="718"/>
      <c r="X36" s="82" t="s">
        <v>144</v>
      </c>
      <c r="Y36" s="719"/>
      <c r="Z36" s="719"/>
      <c r="AA36" s="719"/>
      <c r="AB36" s="719"/>
      <c r="AC36" s="719"/>
      <c r="AD36" s="719"/>
      <c r="AE36" s="719"/>
      <c r="AF36" s="719"/>
      <c r="AG36" s="719"/>
      <c r="AH36" s="719"/>
      <c r="AI36" s="719"/>
      <c r="AJ36" s="719"/>
      <c r="AK36" s="719"/>
      <c r="AL36" s="719"/>
      <c r="AM36" s="719"/>
      <c r="AN36" s="720"/>
    </row>
    <row r="37" spans="2:40" ht="14.25" customHeight="1" x14ac:dyDescent="0.2">
      <c r="B37" s="703"/>
      <c r="C37" s="715"/>
      <c r="D37" s="715"/>
      <c r="E37" s="715"/>
      <c r="F37" s="715"/>
      <c r="G37" s="715"/>
      <c r="H37" s="715"/>
      <c r="I37" s="715"/>
      <c r="J37" s="715"/>
      <c r="K37" s="715"/>
      <c r="L37" s="715"/>
      <c r="M37" s="721" t="s">
        <v>145</v>
      </c>
      <c r="N37" s="722"/>
      <c r="O37" s="722"/>
      <c r="P37" s="722"/>
      <c r="Q37" s="82" t="s">
        <v>146</v>
      </c>
      <c r="R37" s="722"/>
      <c r="S37" s="722"/>
      <c r="T37" s="722"/>
      <c r="U37" s="722"/>
      <c r="V37" s="723" t="s">
        <v>147</v>
      </c>
      <c r="W37" s="723"/>
      <c r="X37" s="724"/>
      <c r="Y37" s="724"/>
      <c r="Z37" s="724"/>
      <c r="AA37" s="724"/>
      <c r="AB37" s="724"/>
      <c r="AC37" s="724"/>
      <c r="AD37" s="724"/>
      <c r="AE37" s="724"/>
      <c r="AF37" s="724"/>
      <c r="AG37" s="724"/>
      <c r="AH37" s="724"/>
      <c r="AI37" s="724"/>
      <c r="AJ37" s="724"/>
      <c r="AK37" s="724"/>
      <c r="AL37" s="724"/>
      <c r="AM37" s="724"/>
      <c r="AN37" s="725"/>
    </row>
    <row r="38" spans="2:40" x14ac:dyDescent="0.2">
      <c r="B38" s="704"/>
      <c r="C38" s="715"/>
      <c r="D38" s="715"/>
      <c r="E38" s="715"/>
      <c r="F38" s="715"/>
      <c r="G38" s="715"/>
      <c r="H38" s="715"/>
      <c r="I38" s="715"/>
      <c r="J38" s="715"/>
      <c r="K38" s="715"/>
      <c r="L38" s="715"/>
      <c r="M38" s="726"/>
      <c r="N38" s="727"/>
      <c r="O38" s="728"/>
      <c r="P38" s="728"/>
      <c r="Q38" s="728"/>
      <c r="R38" s="728"/>
      <c r="S38" s="728"/>
      <c r="T38" s="728"/>
      <c r="U38" s="728"/>
      <c r="V38" s="728"/>
      <c r="W38" s="728"/>
      <c r="X38" s="728"/>
      <c r="Y38" s="728"/>
      <c r="Z38" s="728"/>
      <c r="AA38" s="728"/>
      <c r="AB38" s="728"/>
      <c r="AC38" s="728"/>
      <c r="AD38" s="728"/>
      <c r="AE38" s="727"/>
      <c r="AF38" s="727"/>
      <c r="AG38" s="727"/>
      <c r="AH38" s="727"/>
      <c r="AI38" s="727"/>
      <c r="AJ38" s="728"/>
      <c r="AK38" s="728"/>
      <c r="AL38" s="728"/>
      <c r="AM38" s="728"/>
      <c r="AN38" s="729"/>
    </row>
    <row r="39" spans="2:40" ht="13.5" customHeight="1" x14ac:dyDescent="0.2">
      <c r="B39" s="702" t="s">
        <v>165</v>
      </c>
      <c r="C39" s="690" t="s">
        <v>166</v>
      </c>
      <c r="D39" s="691"/>
      <c r="E39" s="691"/>
      <c r="F39" s="691"/>
      <c r="G39" s="691"/>
      <c r="H39" s="691"/>
      <c r="I39" s="691"/>
      <c r="J39" s="691"/>
      <c r="K39" s="691"/>
      <c r="L39" s="691"/>
      <c r="M39" s="691"/>
      <c r="N39" s="705"/>
      <c r="O39" s="707" t="s">
        <v>167</v>
      </c>
      <c r="P39" s="708"/>
      <c r="Q39" s="711" t="s">
        <v>168</v>
      </c>
      <c r="R39" s="691"/>
      <c r="S39" s="691"/>
      <c r="T39" s="691"/>
      <c r="U39" s="692"/>
      <c r="V39" s="712" t="s">
        <v>169</v>
      </c>
      <c r="W39" s="713"/>
      <c r="X39" s="713"/>
      <c r="Y39" s="713"/>
      <c r="Z39" s="713"/>
      <c r="AA39" s="713"/>
      <c r="AB39" s="713"/>
      <c r="AC39" s="713"/>
      <c r="AD39" s="714"/>
      <c r="AE39" s="690" t="s">
        <v>170</v>
      </c>
      <c r="AF39" s="691"/>
      <c r="AG39" s="691"/>
      <c r="AH39" s="691"/>
      <c r="AI39" s="691"/>
      <c r="AJ39" s="690" t="s">
        <v>171</v>
      </c>
      <c r="AK39" s="691"/>
      <c r="AL39" s="691"/>
      <c r="AM39" s="691"/>
      <c r="AN39" s="692"/>
    </row>
    <row r="40" spans="2:40" ht="14.25" customHeight="1" x14ac:dyDescent="0.2">
      <c r="B40" s="703"/>
      <c r="C40" s="699"/>
      <c r="D40" s="700"/>
      <c r="E40" s="700"/>
      <c r="F40" s="700"/>
      <c r="G40" s="700"/>
      <c r="H40" s="700"/>
      <c r="I40" s="700"/>
      <c r="J40" s="700"/>
      <c r="K40" s="700"/>
      <c r="L40" s="700"/>
      <c r="M40" s="700"/>
      <c r="N40" s="706"/>
      <c r="O40" s="709"/>
      <c r="P40" s="710"/>
      <c r="Q40" s="693" t="s">
        <v>172</v>
      </c>
      <c r="R40" s="694"/>
      <c r="S40" s="694"/>
      <c r="T40" s="694"/>
      <c r="U40" s="695"/>
      <c r="V40" s="696"/>
      <c r="W40" s="697"/>
      <c r="X40" s="697"/>
      <c r="Y40" s="697"/>
      <c r="Z40" s="697"/>
      <c r="AA40" s="697"/>
      <c r="AB40" s="697"/>
      <c r="AC40" s="697"/>
      <c r="AD40" s="698"/>
      <c r="AE40" s="699" t="s">
        <v>172</v>
      </c>
      <c r="AF40" s="700"/>
      <c r="AG40" s="700"/>
      <c r="AH40" s="700"/>
      <c r="AI40" s="700"/>
      <c r="AJ40" s="701" t="s">
        <v>173</v>
      </c>
      <c r="AK40" s="694"/>
      <c r="AL40" s="694"/>
      <c r="AM40" s="694"/>
      <c r="AN40" s="695"/>
    </row>
    <row r="41" spans="2:40" ht="14.25" customHeight="1" x14ac:dyDescent="0.2">
      <c r="B41" s="703"/>
      <c r="C41" s="607" t="s">
        <v>174</v>
      </c>
      <c r="E41" s="624" t="s">
        <v>175</v>
      </c>
      <c r="F41" s="624"/>
      <c r="G41" s="624"/>
      <c r="H41" s="624"/>
      <c r="I41" s="624"/>
      <c r="J41" s="624"/>
      <c r="K41" s="624"/>
      <c r="L41" s="624"/>
      <c r="M41" s="624"/>
      <c r="N41" s="689"/>
      <c r="O41" s="626"/>
      <c r="P41" s="627"/>
      <c r="Q41" s="626"/>
      <c r="R41" s="628"/>
      <c r="S41" s="628"/>
      <c r="T41" s="628"/>
      <c r="U41" s="629"/>
      <c r="V41" s="552" t="s">
        <v>176</v>
      </c>
      <c r="W41" s="630" t="s">
        <v>177</v>
      </c>
      <c r="X41" s="630"/>
      <c r="Y41" s="552" t="s">
        <v>176</v>
      </c>
      <c r="Z41" s="630" t="s">
        <v>178</v>
      </c>
      <c r="AA41" s="630"/>
      <c r="AB41" s="552" t="s">
        <v>176</v>
      </c>
      <c r="AC41" s="630" t="s">
        <v>179</v>
      </c>
      <c r="AD41" s="631"/>
      <c r="AE41" s="632"/>
      <c r="AF41" s="633"/>
      <c r="AG41" s="633"/>
      <c r="AH41" s="633"/>
      <c r="AI41" s="634"/>
      <c r="AJ41" s="621"/>
      <c r="AK41" s="622"/>
      <c r="AL41" s="622"/>
      <c r="AM41" s="622"/>
      <c r="AN41" s="623"/>
    </row>
    <row r="42" spans="2:40" ht="14.25" customHeight="1" x14ac:dyDescent="0.2">
      <c r="B42" s="703"/>
      <c r="C42" s="607"/>
      <c r="E42" s="624" t="s">
        <v>180</v>
      </c>
      <c r="F42" s="688"/>
      <c r="G42" s="688"/>
      <c r="H42" s="688"/>
      <c r="I42" s="688"/>
      <c r="J42" s="688"/>
      <c r="K42" s="688"/>
      <c r="L42" s="688"/>
      <c r="M42" s="688"/>
      <c r="N42" s="689"/>
      <c r="O42" s="626"/>
      <c r="P42" s="627"/>
      <c r="Q42" s="626"/>
      <c r="R42" s="628"/>
      <c r="S42" s="628"/>
      <c r="T42" s="628"/>
      <c r="U42" s="629"/>
      <c r="V42" s="552" t="s">
        <v>176</v>
      </c>
      <c r="W42" s="630" t="s">
        <v>177</v>
      </c>
      <c r="X42" s="630"/>
      <c r="Y42" s="552" t="s">
        <v>176</v>
      </c>
      <c r="Z42" s="630" t="s">
        <v>178</v>
      </c>
      <c r="AA42" s="630"/>
      <c r="AB42" s="552" t="s">
        <v>176</v>
      </c>
      <c r="AC42" s="630" t="s">
        <v>179</v>
      </c>
      <c r="AD42" s="631"/>
      <c r="AE42" s="632"/>
      <c r="AF42" s="633"/>
      <c r="AG42" s="633"/>
      <c r="AH42" s="633"/>
      <c r="AI42" s="634"/>
      <c r="AJ42" s="621"/>
      <c r="AK42" s="622"/>
      <c r="AL42" s="622"/>
      <c r="AM42" s="622"/>
      <c r="AN42" s="623"/>
    </row>
    <row r="43" spans="2:40" ht="14.25" customHeight="1" x14ac:dyDescent="0.2">
      <c r="B43" s="703"/>
      <c r="C43" s="607"/>
      <c r="E43" s="624" t="s">
        <v>181</v>
      </c>
      <c r="F43" s="688"/>
      <c r="G43" s="688"/>
      <c r="H43" s="688"/>
      <c r="I43" s="688"/>
      <c r="J43" s="688"/>
      <c r="K43" s="688"/>
      <c r="L43" s="688"/>
      <c r="M43" s="688"/>
      <c r="N43" s="689"/>
      <c r="O43" s="626"/>
      <c r="P43" s="627"/>
      <c r="Q43" s="626"/>
      <c r="R43" s="628"/>
      <c r="S43" s="628"/>
      <c r="T43" s="628"/>
      <c r="U43" s="629"/>
      <c r="V43" s="552" t="s">
        <v>176</v>
      </c>
      <c r="W43" s="630" t="s">
        <v>177</v>
      </c>
      <c r="X43" s="630"/>
      <c r="Y43" s="552" t="s">
        <v>176</v>
      </c>
      <c r="Z43" s="630" t="s">
        <v>178</v>
      </c>
      <c r="AA43" s="630"/>
      <c r="AB43" s="552" t="s">
        <v>176</v>
      </c>
      <c r="AC43" s="630" t="s">
        <v>179</v>
      </c>
      <c r="AD43" s="631"/>
      <c r="AE43" s="632"/>
      <c r="AF43" s="633"/>
      <c r="AG43" s="633"/>
      <c r="AH43" s="633"/>
      <c r="AI43" s="634"/>
      <c r="AJ43" s="621"/>
      <c r="AK43" s="622"/>
      <c r="AL43" s="622"/>
      <c r="AM43" s="622"/>
      <c r="AN43" s="623"/>
    </row>
    <row r="44" spans="2:40" ht="14.25" customHeight="1" x14ac:dyDescent="0.2">
      <c r="B44" s="703"/>
      <c r="C44" s="607"/>
      <c r="E44" s="624" t="s">
        <v>182</v>
      </c>
      <c r="F44" s="688"/>
      <c r="G44" s="688"/>
      <c r="H44" s="688"/>
      <c r="I44" s="688"/>
      <c r="J44" s="688"/>
      <c r="K44" s="688"/>
      <c r="L44" s="688"/>
      <c r="M44" s="688"/>
      <c r="N44" s="689"/>
      <c r="O44" s="626"/>
      <c r="P44" s="627"/>
      <c r="Q44" s="626"/>
      <c r="R44" s="628"/>
      <c r="S44" s="628"/>
      <c r="T44" s="628"/>
      <c r="U44" s="629"/>
      <c r="V44" s="552" t="s">
        <v>176</v>
      </c>
      <c r="W44" s="630" t="s">
        <v>177</v>
      </c>
      <c r="X44" s="630"/>
      <c r="Y44" s="552" t="s">
        <v>176</v>
      </c>
      <c r="Z44" s="630" t="s">
        <v>178</v>
      </c>
      <c r="AA44" s="630"/>
      <c r="AB44" s="552" t="s">
        <v>176</v>
      </c>
      <c r="AC44" s="630" t="s">
        <v>179</v>
      </c>
      <c r="AD44" s="631"/>
      <c r="AE44" s="632"/>
      <c r="AF44" s="633"/>
      <c r="AG44" s="633"/>
      <c r="AH44" s="633"/>
      <c r="AI44" s="634"/>
      <c r="AJ44" s="621"/>
      <c r="AK44" s="622"/>
      <c r="AL44" s="622"/>
      <c r="AM44" s="622"/>
      <c r="AN44" s="623"/>
    </row>
    <row r="45" spans="2:40" ht="14.25" customHeight="1" x14ac:dyDescent="0.2">
      <c r="B45" s="703"/>
      <c r="C45" s="607"/>
      <c r="E45" s="624" t="s">
        <v>183</v>
      </c>
      <c r="F45" s="688"/>
      <c r="G45" s="688"/>
      <c r="H45" s="688"/>
      <c r="I45" s="688"/>
      <c r="J45" s="688"/>
      <c r="K45" s="688"/>
      <c r="L45" s="688"/>
      <c r="M45" s="688"/>
      <c r="N45" s="689"/>
      <c r="O45" s="626"/>
      <c r="P45" s="627"/>
      <c r="Q45" s="626"/>
      <c r="R45" s="628"/>
      <c r="S45" s="628"/>
      <c r="T45" s="628"/>
      <c r="U45" s="629"/>
      <c r="V45" s="552" t="s">
        <v>176</v>
      </c>
      <c r="W45" s="630" t="s">
        <v>177</v>
      </c>
      <c r="X45" s="630"/>
      <c r="Y45" s="552" t="s">
        <v>176</v>
      </c>
      <c r="Z45" s="630" t="s">
        <v>178</v>
      </c>
      <c r="AA45" s="630"/>
      <c r="AB45" s="552" t="s">
        <v>176</v>
      </c>
      <c r="AC45" s="630" t="s">
        <v>179</v>
      </c>
      <c r="AD45" s="631"/>
      <c r="AE45" s="632"/>
      <c r="AF45" s="633"/>
      <c r="AG45" s="633"/>
      <c r="AH45" s="633"/>
      <c r="AI45" s="634"/>
      <c r="AJ45" s="621"/>
      <c r="AK45" s="622"/>
      <c r="AL45" s="622"/>
      <c r="AM45" s="622"/>
      <c r="AN45" s="623"/>
    </row>
    <row r="46" spans="2:40" ht="14.25" customHeight="1" x14ac:dyDescent="0.2">
      <c r="B46" s="703"/>
      <c r="C46" s="607"/>
      <c r="E46" s="624" t="s">
        <v>184</v>
      </c>
      <c r="F46" s="688"/>
      <c r="G46" s="688"/>
      <c r="H46" s="688"/>
      <c r="I46" s="688"/>
      <c r="J46" s="688"/>
      <c r="K46" s="688"/>
      <c r="L46" s="688"/>
      <c r="M46" s="688"/>
      <c r="N46" s="689"/>
      <c r="O46" s="626"/>
      <c r="P46" s="627"/>
      <c r="Q46" s="626"/>
      <c r="R46" s="628"/>
      <c r="S46" s="628"/>
      <c r="T46" s="628"/>
      <c r="U46" s="629"/>
      <c r="V46" s="552" t="s">
        <v>176</v>
      </c>
      <c r="W46" s="630" t="s">
        <v>177</v>
      </c>
      <c r="X46" s="630"/>
      <c r="Y46" s="552" t="s">
        <v>176</v>
      </c>
      <c r="Z46" s="630" t="s">
        <v>178</v>
      </c>
      <c r="AA46" s="630"/>
      <c r="AB46" s="552" t="s">
        <v>176</v>
      </c>
      <c r="AC46" s="630" t="s">
        <v>179</v>
      </c>
      <c r="AD46" s="631"/>
      <c r="AE46" s="632"/>
      <c r="AF46" s="633"/>
      <c r="AG46" s="633"/>
      <c r="AH46" s="633"/>
      <c r="AI46" s="634"/>
      <c r="AJ46" s="621"/>
      <c r="AK46" s="622"/>
      <c r="AL46" s="622"/>
      <c r="AM46" s="622"/>
      <c r="AN46" s="623"/>
    </row>
    <row r="47" spans="2:40" ht="14.25" customHeight="1" x14ac:dyDescent="0.2">
      <c r="B47" s="703"/>
      <c r="C47" s="607"/>
      <c r="E47" s="624" t="s">
        <v>185</v>
      </c>
      <c r="F47" s="688"/>
      <c r="G47" s="688"/>
      <c r="H47" s="688"/>
      <c r="I47" s="688"/>
      <c r="J47" s="688"/>
      <c r="K47" s="688"/>
      <c r="L47" s="688"/>
      <c r="M47" s="688"/>
      <c r="N47" s="689"/>
      <c r="O47" s="626"/>
      <c r="P47" s="627"/>
      <c r="Q47" s="626"/>
      <c r="R47" s="628"/>
      <c r="S47" s="628"/>
      <c r="T47" s="628"/>
      <c r="U47" s="629"/>
      <c r="V47" s="552" t="s">
        <v>176</v>
      </c>
      <c r="W47" s="630" t="s">
        <v>177</v>
      </c>
      <c r="X47" s="630"/>
      <c r="Y47" s="552" t="s">
        <v>176</v>
      </c>
      <c r="Z47" s="630" t="s">
        <v>178</v>
      </c>
      <c r="AA47" s="630"/>
      <c r="AB47" s="552" t="s">
        <v>176</v>
      </c>
      <c r="AC47" s="630" t="s">
        <v>179</v>
      </c>
      <c r="AD47" s="631"/>
      <c r="AE47" s="632"/>
      <c r="AF47" s="633"/>
      <c r="AG47" s="633"/>
      <c r="AH47" s="633"/>
      <c r="AI47" s="634"/>
      <c r="AJ47" s="621"/>
      <c r="AK47" s="622"/>
      <c r="AL47" s="622"/>
      <c r="AM47" s="622"/>
      <c r="AN47" s="623"/>
    </row>
    <row r="48" spans="2:40" ht="14.25" customHeight="1" x14ac:dyDescent="0.2">
      <c r="B48" s="703"/>
      <c r="C48" s="607"/>
      <c r="E48" s="624" t="s">
        <v>186</v>
      </c>
      <c r="F48" s="688"/>
      <c r="G48" s="688"/>
      <c r="H48" s="688"/>
      <c r="I48" s="688"/>
      <c r="J48" s="688"/>
      <c r="K48" s="688"/>
      <c r="L48" s="688"/>
      <c r="M48" s="688"/>
      <c r="N48" s="689"/>
      <c r="O48" s="626"/>
      <c r="P48" s="627"/>
      <c r="Q48" s="626"/>
      <c r="R48" s="628"/>
      <c r="S48" s="628"/>
      <c r="T48" s="628"/>
      <c r="U48" s="629"/>
      <c r="V48" s="552" t="s">
        <v>176</v>
      </c>
      <c r="W48" s="630" t="s">
        <v>177</v>
      </c>
      <c r="X48" s="630"/>
      <c r="Y48" s="552" t="s">
        <v>176</v>
      </c>
      <c r="Z48" s="630" t="s">
        <v>178</v>
      </c>
      <c r="AA48" s="630"/>
      <c r="AB48" s="552" t="s">
        <v>176</v>
      </c>
      <c r="AC48" s="630" t="s">
        <v>179</v>
      </c>
      <c r="AD48" s="631"/>
      <c r="AE48" s="632"/>
      <c r="AF48" s="633"/>
      <c r="AG48" s="633"/>
      <c r="AH48" s="633"/>
      <c r="AI48" s="634"/>
      <c r="AJ48" s="621"/>
      <c r="AK48" s="622"/>
      <c r="AL48" s="622"/>
      <c r="AM48" s="622"/>
      <c r="AN48" s="623"/>
    </row>
    <row r="49" spans="2:40" ht="14.25" customHeight="1" x14ac:dyDescent="0.2">
      <c r="B49" s="703"/>
      <c r="C49" s="607"/>
      <c r="E49" s="624" t="s">
        <v>187</v>
      </c>
      <c r="F49" s="688"/>
      <c r="G49" s="688"/>
      <c r="H49" s="688"/>
      <c r="I49" s="688"/>
      <c r="J49" s="688"/>
      <c r="K49" s="688"/>
      <c r="L49" s="688"/>
      <c r="M49" s="688"/>
      <c r="N49" s="689"/>
      <c r="O49" s="626"/>
      <c r="P49" s="627"/>
      <c r="Q49" s="626"/>
      <c r="R49" s="628"/>
      <c r="S49" s="628"/>
      <c r="T49" s="628"/>
      <c r="U49" s="629"/>
      <c r="V49" s="552" t="s">
        <v>176</v>
      </c>
      <c r="W49" s="630" t="s">
        <v>177</v>
      </c>
      <c r="X49" s="630"/>
      <c r="Y49" s="552" t="s">
        <v>176</v>
      </c>
      <c r="Z49" s="630" t="s">
        <v>178</v>
      </c>
      <c r="AA49" s="630"/>
      <c r="AB49" s="552" t="s">
        <v>176</v>
      </c>
      <c r="AC49" s="630" t="s">
        <v>179</v>
      </c>
      <c r="AD49" s="631"/>
      <c r="AE49" s="632"/>
      <c r="AF49" s="633"/>
      <c r="AG49" s="633"/>
      <c r="AH49" s="633"/>
      <c r="AI49" s="634"/>
      <c r="AJ49" s="621"/>
      <c r="AK49" s="622"/>
      <c r="AL49" s="622"/>
      <c r="AM49" s="622"/>
      <c r="AN49" s="623"/>
    </row>
    <row r="50" spans="2:40" ht="14.25" customHeight="1" x14ac:dyDescent="0.2">
      <c r="B50" s="703"/>
      <c r="C50" s="607"/>
      <c r="E50" s="685" t="s">
        <v>188</v>
      </c>
      <c r="F50" s="686"/>
      <c r="G50" s="686"/>
      <c r="H50" s="686"/>
      <c r="I50" s="686"/>
      <c r="J50" s="686"/>
      <c r="K50" s="686"/>
      <c r="L50" s="686"/>
      <c r="M50" s="686"/>
      <c r="N50" s="687"/>
      <c r="O50" s="656"/>
      <c r="P50" s="657"/>
      <c r="Q50" s="656"/>
      <c r="R50" s="658"/>
      <c r="S50" s="658"/>
      <c r="T50" s="658"/>
      <c r="U50" s="659"/>
      <c r="V50" s="90" t="s">
        <v>176</v>
      </c>
      <c r="W50" s="660" t="s">
        <v>177</v>
      </c>
      <c r="X50" s="660"/>
      <c r="Y50" s="90" t="s">
        <v>176</v>
      </c>
      <c r="Z50" s="660" t="s">
        <v>178</v>
      </c>
      <c r="AA50" s="660"/>
      <c r="AB50" s="90" t="s">
        <v>176</v>
      </c>
      <c r="AC50" s="660" t="s">
        <v>179</v>
      </c>
      <c r="AD50" s="661"/>
      <c r="AE50" s="644"/>
      <c r="AF50" s="645"/>
      <c r="AG50" s="645"/>
      <c r="AH50" s="645"/>
      <c r="AI50" s="646"/>
      <c r="AJ50" s="647"/>
      <c r="AK50" s="648"/>
      <c r="AL50" s="648"/>
      <c r="AM50" s="648"/>
      <c r="AN50" s="649"/>
    </row>
    <row r="51" spans="2:40" ht="14.25" customHeight="1" thickBot="1" x14ac:dyDescent="0.25">
      <c r="B51" s="703"/>
      <c r="C51" s="607"/>
      <c r="E51" s="676" t="s">
        <v>189</v>
      </c>
      <c r="F51" s="677"/>
      <c r="G51" s="677"/>
      <c r="H51" s="677"/>
      <c r="I51" s="677"/>
      <c r="J51" s="677"/>
      <c r="K51" s="677"/>
      <c r="L51" s="677"/>
      <c r="M51" s="677"/>
      <c r="N51" s="678"/>
      <c r="O51" s="679"/>
      <c r="P51" s="680"/>
      <c r="Q51" s="679"/>
      <c r="R51" s="681"/>
      <c r="S51" s="681"/>
      <c r="T51" s="681"/>
      <c r="U51" s="682"/>
      <c r="V51" s="553" t="s">
        <v>176</v>
      </c>
      <c r="W51" s="683" t="s">
        <v>177</v>
      </c>
      <c r="X51" s="683"/>
      <c r="Y51" s="552" t="s">
        <v>176</v>
      </c>
      <c r="Z51" s="683" t="s">
        <v>178</v>
      </c>
      <c r="AA51" s="683"/>
      <c r="AB51" s="552" t="s">
        <v>176</v>
      </c>
      <c r="AC51" s="683" t="s">
        <v>179</v>
      </c>
      <c r="AD51" s="684"/>
      <c r="AE51" s="662"/>
      <c r="AF51" s="663"/>
      <c r="AG51" s="663"/>
      <c r="AH51" s="663"/>
      <c r="AI51" s="664"/>
      <c r="AJ51" s="665"/>
      <c r="AK51" s="666"/>
      <c r="AL51" s="666"/>
      <c r="AM51" s="666"/>
      <c r="AN51" s="667"/>
    </row>
    <row r="52" spans="2:40" ht="14.25" customHeight="1" thickTop="1" x14ac:dyDescent="0.2">
      <c r="B52" s="703"/>
      <c r="C52" s="607"/>
      <c r="E52" s="668" t="s">
        <v>190</v>
      </c>
      <c r="F52" s="669"/>
      <c r="G52" s="669"/>
      <c r="H52" s="669"/>
      <c r="I52" s="669"/>
      <c r="J52" s="669"/>
      <c r="K52" s="669"/>
      <c r="L52" s="669"/>
      <c r="M52" s="669"/>
      <c r="N52" s="670"/>
      <c r="O52" s="671"/>
      <c r="P52" s="672"/>
      <c r="Q52" s="641"/>
      <c r="R52" s="642"/>
      <c r="S52" s="642"/>
      <c r="T52" s="642"/>
      <c r="U52" s="643"/>
      <c r="V52" s="552" t="s">
        <v>176</v>
      </c>
      <c r="W52" s="635" t="s">
        <v>177</v>
      </c>
      <c r="X52" s="635"/>
      <c r="Y52" s="552" t="s">
        <v>176</v>
      </c>
      <c r="Z52" s="635" t="s">
        <v>178</v>
      </c>
      <c r="AA52" s="635"/>
      <c r="AB52" s="552" t="s">
        <v>176</v>
      </c>
      <c r="AC52" s="635" t="s">
        <v>179</v>
      </c>
      <c r="AD52" s="636"/>
      <c r="AE52" s="637"/>
      <c r="AF52" s="638"/>
      <c r="AG52" s="638"/>
      <c r="AH52" s="638"/>
      <c r="AI52" s="639"/>
      <c r="AJ52" s="673"/>
      <c r="AK52" s="674"/>
      <c r="AL52" s="674"/>
      <c r="AM52" s="674"/>
      <c r="AN52" s="675"/>
    </row>
    <row r="53" spans="2:40" ht="14.25" customHeight="1" x14ac:dyDescent="0.2">
      <c r="B53" s="703"/>
      <c r="C53" s="607"/>
      <c r="E53" s="650" t="s">
        <v>191</v>
      </c>
      <c r="F53" s="651"/>
      <c r="G53" s="651"/>
      <c r="H53" s="651"/>
      <c r="I53" s="651"/>
      <c r="J53" s="651"/>
      <c r="K53" s="651"/>
      <c r="L53" s="651"/>
      <c r="M53" s="651"/>
      <c r="N53" s="652"/>
      <c r="O53" s="626"/>
      <c r="P53" s="627"/>
      <c r="Q53" s="626"/>
      <c r="R53" s="628"/>
      <c r="S53" s="628"/>
      <c r="T53" s="628"/>
      <c r="U53" s="629"/>
      <c r="V53" s="552" t="s">
        <v>176</v>
      </c>
      <c r="W53" s="630" t="s">
        <v>177</v>
      </c>
      <c r="X53" s="630"/>
      <c r="Y53" s="552" t="s">
        <v>176</v>
      </c>
      <c r="Z53" s="630" t="s">
        <v>178</v>
      </c>
      <c r="AA53" s="630"/>
      <c r="AB53" s="552" t="s">
        <v>176</v>
      </c>
      <c r="AC53" s="630" t="s">
        <v>179</v>
      </c>
      <c r="AD53" s="631"/>
      <c r="AE53" s="632"/>
      <c r="AF53" s="633"/>
      <c r="AG53" s="633"/>
      <c r="AH53" s="633"/>
      <c r="AI53" s="634"/>
      <c r="AJ53" s="621"/>
      <c r="AK53" s="622"/>
      <c r="AL53" s="622"/>
      <c r="AM53" s="622"/>
      <c r="AN53" s="623"/>
    </row>
    <row r="54" spans="2:40" ht="14.25" customHeight="1" x14ac:dyDescent="0.2">
      <c r="B54" s="703"/>
      <c r="C54" s="607"/>
      <c r="E54" s="650" t="s">
        <v>192</v>
      </c>
      <c r="F54" s="651"/>
      <c r="G54" s="651"/>
      <c r="H54" s="651"/>
      <c r="I54" s="651"/>
      <c r="J54" s="651"/>
      <c r="K54" s="651"/>
      <c r="L54" s="651"/>
      <c r="M54" s="651"/>
      <c r="N54" s="652"/>
      <c r="O54" s="626"/>
      <c r="P54" s="627"/>
      <c r="Q54" s="626"/>
      <c r="R54" s="628"/>
      <c r="S54" s="628"/>
      <c r="T54" s="628"/>
      <c r="U54" s="629"/>
      <c r="V54" s="552" t="s">
        <v>176</v>
      </c>
      <c r="W54" s="630" t="s">
        <v>177</v>
      </c>
      <c r="X54" s="630"/>
      <c r="Y54" s="552" t="s">
        <v>176</v>
      </c>
      <c r="Z54" s="630" t="s">
        <v>178</v>
      </c>
      <c r="AA54" s="630"/>
      <c r="AB54" s="552" t="s">
        <v>176</v>
      </c>
      <c r="AC54" s="630" t="s">
        <v>179</v>
      </c>
      <c r="AD54" s="631"/>
      <c r="AE54" s="632"/>
      <c r="AF54" s="633"/>
      <c r="AG54" s="633"/>
      <c r="AH54" s="633"/>
      <c r="AI54" s="634"/>
      <c r="AJ54" s="621"/>
      <c r="AK54" s="622"/>
      <c r="AL54" s="622"/>
      <c r="AM54" s="622"/>
      <c r="AN54" s="623"/>
    </row>
    <row r="55" spans="2:40" ht="14.25" customHeight="1" x14ac:dyDescent="0.2">
      <c r="B55" s="703"/>
      <c r="C55" s="607"/>
      <c r="E55" s="650" t="s">
        <v>193</v>
      </c>
      <c r="F55" s="651"/>
      <c r="G55" s="651"/>
      <c r="H55" s="651"/>
      <c r="I55" s="651"/>
      <c r="J55" s="651"/>
      <c r="K55" s="651"/>
      <c r="L55" s="651"/>
      <c r="M55" s="651"/>
      <c r="N55" s="652"/>
      <c r="O55" s="626"/>
      <c r="P55" s="627"/>
      <c r="Q55" s="626"/>
      <c r="R55" s="628"/>
      <c r="S55" s="628"/>
      <c r="T55" s="628"/>
      <c r="U55" s="629"/>
      <c r="V55" s="552" t="s">
        <v>176</v>
      </c>
      <c r="W55" s="630" t="s">
        <v>177</v>
      </c>
      <c r="X55" s="630"/>
      <c r="Y55" s="552" t="s">
        <v>176</v>
      </c>
      <c r="Z55" s="630" t="s">
        <v>178</v>
      </c>
      <c r="AA55" s="630"/>
      <c r="AB55" s="552" t="s">
        <v>176</v>
      </c>
      <c r="AC55" s="630" t="s">
        <v>179</v>
      </c>
      <c r="AD55" s="631"/>
      <c r="AE55" s="632"/>
      <c r="AF55" s="633"/>
      <c r="AG55" s="633"/>
      <c r="AH55" s="633"/>
      <c r="AI55" s="634"/>
      <c r="AJ55" s="621"/>
      <c r="AK55" s="622"/>
      <c r="AL55" s="622"/>
      <c r="AM55" s="622"/>
      <c r="AN55" s="623"/>
    </row>
    <row r="56" spans="2:40" ht="14.25" customHeight="1" x14ac:dyDescent="0.2">
      <c r="B56" s="703"/>
      <c r="C56" s="607"/>
      <c r="E56" s="650" t="s">
        <v>194</v>
      </c>
      <c r="F56" s="651"/>
      <c r="G56" s="651"/>
      <c r="H56" s="651"/>
      <c r="I56" s="651"/>
      <c r="J56" s="651"/>
      <c r="K56" s="651"/>
      <c r="L56" s="651"/>
      <c r="M56" s="651"/>
      <c r="N56" s="652"/>
      <c r="O56" s="626"/>
      <c r="P56" s="627"/>
      <c r="Q56" s="626"/>
      <c r="R56" s="628"/>
      <c r="S56" s="628"/>
      <c r="T56" s="628"/>
      <c r="U56" s="629"/>
      <c r="V56" s="552" t="s">
        <v>176</v>
      </c>
      <c r="W56" s="630" t="s">
        <v>177</v>
      </c>
      <c r="X56" s="630"/>
      <c r="Y56" s="552" t="s">
        <v>176</v>
      </c>
      <c r="Z56" s="630" t="s">
        <v>178</v>
      </c>
      <c r="AA56" s="630"/>
      <c r="AB56" s="552" t="s">
        <v>176</v>
      </c>
      <c r="AC56" s="630" t="s">
        <v>179</v>
      </c>
      <c r="AD56" s="631"/>
      <c r="AE56" s="632"/>
      <c r="AF56" s="633"/>
      <c r="AG56" s="633"/>
      <c r="AH56" s="633"/>
      <c r="AI56" s="634"/>
      <c r="AJ56" s="621"/>
      <c r="AK56" s="622"/>
      <c r="AL56" s="622"/>
      <c r="AM56" s="622"/>
      <c r="AN56" s="623"/>
    </row>
    <row r="57" spans="2:40" ht="14.25" customHeight="1" x14ac:dyDescent="0.2">
      <c r="B57" s="703"/>
      <c r="C57" s="607"/>
      <c r="E57" s="650" t="s">
        <v>195</v>
      </c>
      <c r="F57" s="651"/>
      <c r="G57" s="651"/>
      <c r="H57" s="651"/>
      <c r="I57" s="651"/>
      <c r="J57" s="651"/>
      <c r="K57" s="651"/>
      <c r="L57" s="651"/>
      <c r="M57" s="651"/>
      <c r="N57" s="652"/>
      <c r="O57" s="626"/>
      <c r="P57" s="627"/>
      <c r="Q57" s="626"/>
      <c r="R57" s="628"/>
      <c r="S57" s="628"/>
      <c r="T57" s="628"/>
      <c r="U57" s="629"/>
      <c r="V57" s="552" t="s">
        <v>176</v>
      </c>
      <c r="W57" s="630" t="s">
        <v>177</v>
      </c>
      <c r="X57" s="630"/>
      <c r="Y57" s="552" t="s">
        <v>176</v>
      </c>
      <c r="Z57" s="630" t="s">
        <v>178</v>
      </c>
      <c r="AA57" s="630"/>
      <c r="AB57" s="552" t="s">
        <v>176</v>
      </c>
      <c r="AC57" s="630" t="s">
        <v>179</v>
      </c>
      <c r="AD57" s="631"/>
      <c r="AE57" s="632"/>
      <c r="AF57" s="633"/>
      <c r="AG57" s="633"/>
      <c r="AH57" s="633"/>
      <c r="AI57" s="634"/>
      <c r="AJ57" s="621"/>
      <c r="AK57" s="622"/>
      <c r="AL57" s="622"/>
      <c r="AM57" s="622"/>
      <c r="AN57" s="623"/>
    </row>
    <row r="58" spans="2:40" ht="14.25" customHeight="1" x14ac:dyDescent="0.2">
      <c r="B58" s="703"/>
      <c r="C58" s="607"/>
      <c r="E58" s="650" t="s">
        <v>196</v>
      </c>
      <c r="F58" s="651"/>
      <c r="G58" s="651"/>
      <c r="H58" s="651"/>
      <c r="I58" s="651"/>
      <c r="J58" s="651"/>
      <c r="K58" s="651"/>
      <c r="L58" s="651"/>
      <c r="M58" s="651"/>
      <c r="N58" s="652"/>
      <c r="O58" s="626"/>
      <c r="P58" s="627"/>
      <c r="Q58" s="626"/>
      <c r="R58" s="628"/>
      <c r="S58" s="628"/>
      <c r="T58" s="628"/>
      <c r="U58" s="629"/>
      <c r="V58" s="552" t="s">
        <v>176</v>
      </c>
      <c r="W58" s="630" t="s">
        <v>177</v>
      </c>
      <c r="X58" s="630"/>
      <c r="Y58" s="552" t="s">
        <v>176</v>
      </c>
      <c r="Z58" s="630" t="s">
        <v>178</v>
      </c>
      <c r="AA58" s="630"/>
      <c r="AB58" s="552" t="s">
        <v>176</v>
      </c>
      <c r="AC58" s="630" t="s">
        <v>179</v>
      </c>
      <c r="AD58" s="631"/>
      <c r="AE58" s="632"/>
      <c r="AF58" s="633"/>
      <c r="AG58" s="633"/>
      <c r="AH58" s="633"/>
      <c r="AI58" s="634"/>
      <c r="AJ58" s="621"/>
      <c r="AK58" s="622"/>
      <c r="AL58" s="622"/>
      <c r="AM58" s="622"/>
      <c r="AN58" s="623"/>
    </row>
    <row r="59" spans="2:40" ht="14.25" customHeight="1" x14ac:dyDescent="0.2">
      <c r="B59" s="703"/>
      <c r="C59" s="607"/>
      <c r="E59" s="653" t="s">
        <v>197</v>
      </c>
      <c r="F59" s="654"/>
      <c r="G59" s="654"/>
      <c r="H59" s="654"/>
      <c r="I59" s="654"/>
      <c r="J59" s="654"/>
      <c r="K59" s="654"/>
      <c r="L59" s="654"/>
      <c r="M59" s="654"/>
      <c r="N59" s="655"/>
      <c r="O59" s="656"/>
      <c r="P59" s="657"/>
      <c r="Q59" s="656"/>
      <c r="R59" s="658"/>
      <c r="S59" s="658"/>
      <c r="T59" s="658"/>
      <c r="U59" s="659"/>
      <c r="V59" s="90" t="s">
        <v>176</v>
      </c>
      <c r="W59" s="660" t="s">
        <v>177</v>
      </c>
      <c r="X59" s="660"/>
      <c r="Y59" s="90" t="s">
        <v>176</v>
      </c>
      <c r="Z59" s="660" t="s">
        <v>178</v>
      </c>
      <c r="AA59" s="660"/>
      <c r="AB59" s="90" t="s">
        <v>176</v>
      </c>
      <c r="AC59" s="660" t="s">
        <v>179</v>
      </c>
      <c r="AD59" s="661"/>
      <c r="AE59" s="644"/>
      <c r="AF59" s="645"/>
      <c r="AG59" s="645"/>
      <c r="AH59" s="645"/>
      <c r="AI59" s="646"/>
      <c r="AJ59" s="647"/>
      <c r="AK59" s="648"/>
      <c r="AL59" s="648"/>
      <c r="AM59" s="648"/>
      <c r="AN59" s="649"/>
    </row>
    <row r="60" spans="2:40" ht="14.25" customHeight="1" x14ac:dyDescent="0.2">
      <c r="B60" s="703"/>
      <c r="C60" s="608"/>
      <c r="E60" s="650" t="s">
        <v>198</v>
      </c>
      <c r="F60" s="651"/>
      <c r="G60" s="651"/>
      <c r="H60" s="651"/>
      <c r="I60" s="651"/>
      <c r="J60" s="651"/>
      <c r="K60" s="651"/>
      <c r="L60" s="651"/>
      <c r="M60" s="651"/>
      <c r="N60" s="652"/>
      <c r="O60" s="626"/>
      <c r="P60" s="627"/>
      <c r="Q60" s="626"/>
      <c r="R60" s="628"/>
      <c r="S60" s="628"/>
      <c r="T60" s="628"/>
      <c r="U60" s="629"/>
      <c r="V60" s="552" t="s">
        <v>176</v>
      </c>
      <c r="W60" s="630" t="s">
        <v>177</v>
      </c>
      <c r="X60" s="630"/>
      <c r="Y60" s="552" t="s">
        <v>176</v>
      </c>
      <c r="Z60" s="630" t="s">
        <v>178</v>
      </c>
      <c r="AA60" s="630"/>
      <c r="AB60" s="552" t="s">
        <v>176</v>
      </c>
      <c r="AC60" s="630" t="s">
        <v>179</v>
      </c>
      <c r="AD60" s="631"/>
      <c r="AE60" s="632"/>
      <c r="AF60" s="633"/>
      <c r="AG60" s="633"/>
      <c r="AH60" s="633"/>
      <c r="AI60" s="634"/>
      <c r="AJ60" s="621"/>
      <c r="AK60" s="622"/>
      <c r="AL60" s="622"/>
      <c r="AM60" s="622"/>
      <c r="AN60" s="623"/>
    </row>
    <row r="61" spans="2:40" ht="14.25" customHeight="1" x14ac:dyDescent="0.2">
      <c r="B61" s="703"/>
      <c r="C61" s="640" t="s">
        <v>199</v>
      </c>
      <c r="E61" s="624" t="s">
        <v>200</v>
      </c>
      <c r="F61" s="624"/>
      <c r="G61" s="624"/>
      <c r="H61" s="624"/>
      <c r="I61" s="624"/>
      <c r="J61" s="624"/>
      <c r="K61" s="624"/>
      <c r="L61" s="624"/>
      <c r="M61" s="624"/>
      <c r="N61" s="625"/>
      <c r="O61" s="626"/>
      <c r="P61" s="627"/>
      <c r="Q61" s="641"/>
      <c r="R61" s="642"/>
      <c r="S61" s="642"/>
      <c r="T61" s="642"/>
      <c r="U61" s="643"/>
      <c r="V61" s="552" t="s">
        <v>176</v>
      </c>
      <c r="W61" s="635" t="s">
        <v>177</v>
      </c>
      <c r="X61" s="635"/>
      <c r="Y61" s="552" t="s">
        <v>176</v>
      </c>
      <c r="Z61" s="635" t="s">
        <v>178</v>
      </c>
      <c r="AA61" s="635"/>
      <c r="AB61" s="552" t="s">
        <v>176</v>
      </c>
      <c r="AC61" s="635" t="s">
        <v>179</v>
      </c>
      <c r="AD61" s="636"/>
      <c r="AE61" s="637"/>
      <c r="AF61" s="638"/>
      <c r="AG61" s="638"/>
      <c r="AH61" s="638"/>
      <c r="AI61" s="639"/>
      <c r="AJ61" s="621"/>
      <c r="AK61" s="622"/>
      <c r="AL61" s="622"/>
      <c r="AM61" s="622"/>
      <c r="AN61" s="623"/>
    </row>
    <row r="62" spans="2:40" ht="14.25" customHeight="1" x14ac:dyDescent="0.2">
      <c r="B62" s="703"/>
      <c r="C62" s="640"/>
      <c r="E62" s="624" t="s">
        <v>201</v>
      </c>
      <c r="F62" s="624"/>
      <c r="G62" s="624"/>
      <c r="H62" s="624"/>
      <c r="I62" s="624"/>
      <c r="J62" s="624"/>
      <c r="K62" s="624"/>
      <c r="L62" s="624"/>
      <c r="M62" s="624"/>
      <c r="N62" s="625"/>
      <c r="O62" s="626"/>
      <c r="P62" s="627"/>
      <c r="Q62" s="626"/>
      <c r="R62" s="628"/>
      <c r="S62" s="628"/>
      <c r="T62" s="628"/>
      <c r="U62" s="629"/>
      <c r="V62" s="552" t="s">
        <v>176</v>
      </c>
      <c r="W62" s="630" t="s">
        <v>177</v>
      </c>
      <c r="X62" s="630"/>
      <c r="Y62" s="552" t="s">
        <v>176</v>
      </c>
      <c r="Z62" s="630" t="s">
        <v>178</v>
      </c>
      <c r="AA62" s="630"/>
      <c r="AB62" s="552" t="s">
        <v>176</v>
      </c>
      <c r="AC62" s="630" t="s">
        <v>179</v>
      </c>
      <c r="AD62" s="631"/>
      <c r="AE62" s="632"/>
      <c r="AF62" s="633"/>
      <c r="AG62" s="633"/>
      <c r="AH62" s="633"/>
      <c r="AI62" s="634"/>
      <c r="AJ62" s="621"/>
      <c r="AK62" s="622"/>
      <c r="AL62" s="622"/>
      <c r="AM62" s="622"/>
      <c r="AN62" s="623"/>
    </row>
    <row r="63" spans="2:40" ht="14.25" customHeight="1" x14ac:dyDescent="0.2">
      <c r="B63" s="704"/>
      <c r="C63" s="640"/>
      <c r="E63" s="624" t="s">
        <v>202</v>
      </c>
      <c r="F63" s="624"/>
      <c r="G63" s="624"/>
      <c r="H63" s="624"/>
      <c r="I63" s="624"/>
      <c r="J63" s="624"/>
      <c r="K63" s="624"/>
      <c r="L63" s="624"/>
      <c r="M63" s="624"/>
      <c r="N63" s="625"/>
      <c r="O63" s="626"/>
      <c r="P63" s="627"/>
      <c r="Q63" s="626"/>
      <c r="R63" s="628"/>
      <c r="S63" s="628"/>
      <c r="T63" s="628"/>
      <c r="U63" s="629"/>
      <c r="V63" s="554" t="s">
        <v>176</v>
      </c>
      <c r="W63" s="630" t="s">
        <v>177</v>
      </c>
      <c r="X63" s="630"/>
      <c r="Y63" s="552" t="s">
        <v>176</v>
      </c>
      <c r="Z63" s="630" t="s">
        <v>178</v>
      </c>
      <c r="AA63" s="630"/>
      <c r="AB63" s="552" t="s">
        <v>176</v>
      </c>
      <c r="AC63" s="630" t="s">
        <v>179</v>
      </c>
      <c r="AD63" s="631"/>
      <c r="AE63" s="632"/>
      <c r="AF63" s="633"/>
      <c r="AG63" s="633"/>
      <c r="AH63" s="633"/>
      <c r="AI63" s="634"/>
      <c r="AJ63" s="621"/>
      <c r="AK63" s="622"/>
      <c r="AL63" s="622"/>
      <c r="AM63" s="622"/>
      <c r="AN63" s="623"/>
    </row>
    <row r="64" spans="2:40" ht="14.25" customHeight="1" x14ac:dyDescent="0.2">
      <c r="B64" s="597" t="s">
        <v>203</v>
      </c>
      <c r="C64" s="598"/>
      <c r="D64" s="598"/>
      <c r="E64" s="598"/>
      <c r="F64" s="598"/>
      <c r="G64" s="598"/>
      <c r="H64" s="598"/>
      <c r="I64" s="598"/>
      <c r="J64" s="598"/>
      <c r="K64" s="598"/>
      <c r="L64" s="599"/>
      <c r="M64" s="91"/>
      <c r="N64" s="92"/>
      <c r="O64" s="92"/>
      <c r="P64" s="92"/>
      <c r="Q64" s="92"/>
      <c r="R64" s="92"/>
      <c r="S64" s="92"/>
      <c r="T64" s="92"/>
      <c r="U64" s="92"/>
      <c r="V64" s="93"/>
      <c r="W64" s="600"/>
      <c r="X64" s="600"/>
      <c r="Y64" s="601"/>
      <c r="Z64" s="601"/>
      <c r="AA64" s="601"/>
      <c r="AB64" s="601"/>
      <c r="AC64" s="601"/>
      <c r="AD64" s="601"/>
      <c r="AE64" s="601"/>
      <c r="AF64" s="601"/>
      <c r="AG64" s="601"/>
      <c r="AH64" s="601"/>
      <c r="AI64" s="601"/>
      <c r="AJ64" s="601"/>
      <c r="AK64" s="601"/>
      <c r="AL64" s="601"/>
      <c r="AM64" s="601"/>
      <c r="AN64" s="601"/>
    </row>
    <row r="65" spans="2:40" ht="14.25" customHeight="1" x14ac:dyDescent="0.2">
      <c r="B65" s="602" t="s">
        <v>204</v>
      </c>
      <c r="C65" s="603"/>
      <c r="D65" s="603"/>
      <c r="E65" s="603"/>
      <c r="F65" s="603"/>
      <c r="G65" s="603"/>
      <c r="H65" s="603"/>
      <c r="I65" s="603"/>
      <c r="J65" s="603"/>
      <c r="K65" s="603"/>
      <c r="L65" s="603"/>
      <c r="M65" s="604"/>
      <c r="N65" s="604"/>
      <c r="O65" s="605"/>
      <c r="W65" s="601"/>
      <c r="X65" s="601"/>
      <c r="Y65" s="601"/>
      <c r="Z65" s="601"/>
      <c r="AA65" s="601"/>
      <c r="AB65" s="601"/>
      <c r="AC65" s="601"/>
      <c r="AD65" s="601"/>
      <c r="AE65" s="601"/>
      <c r="AF65" s="601"/>
      <c r="AG65" s="601"/>
      <c r="AH65" s="601"/>
      <c r="AI65" s="601"/>
      <c r="AJ65" s="601"/>
      <c r="AK65" s="601"/>
      <c r="AL65" s="601"/>
      <c r="AM65" s="601"/>
      <c r="AN65" s="601"/>
    </row>
    <row r="66" spans="2:40" ht="14.25" customHeight="1" x14ac:dyDescent="0.2">
      <c r="B66" s="606" t="s">
        <v>205</v>
      </c>
      <c r="C66" s="609" t="s">
        <v>206</v>
      </c>
      <c r="D66" s="610"/>
      <c r="E66" s="610"/>
      <c r="F66" s="610"/>
      <c r="G66" s="610"/>
      <c r="H66" s="610"/>
      <c r="I66" s="610"/>
      <c r="J66" s="610"/>
      <c r="K66" s="610"/>
      <c r="L66" s="610"/>
      <c r="M66" s="610"/>
      <c r="N66" s="610"/>
      <c r="O66" s="610"/>
      <c r="P66" s="610"/>
      <c r="Q66" s="610"/>
      <c r="R66" s="610"/>
      <c r="S66" s="610"/>
      <c r="T66" s="610"/>
      <c r="U66" s="611"/>
      <c r="V66" s="609" t="s">
        <v>207</v>
      </c>
      <c r="W66" s="610"/>
      <c r="X66" s="610"/>
      <c r="Y66" s="610"/>
      <c r="Z66" s="610"/>
      <c r="AA66" s="610"/>
      <c r="AB66" s="610"/>
      <c r="AC66" s="610"/>
      <c r="AD66" s="610"/>
      <c r="AE66" s="610"/>
      <c r="AF66" s="610"/>
      <c r="AG66" s="610"/>
      <c r="AH66" s="610"/>
      <c r="AI66" s="610"/>
      <c r="AJ66" s="610"/>
      <c r="AK66" s="610"/>
      <c r="AL66" s="610"/>
      <c r="AM66" s="610"/>
      <c r="AN66" s="611"/>
    </row>
    <row r="67" spans="2:40" x14ac:dyDescent="0.2">
      <c r="B67" s="607"/>
      <c r="C67" s="612"/>
      <c r="D67" s="613"/>
      <c r="E67" s="613"/>
      <c r="F67" s="613"/>
      <c r="G67" s="613"/>
      <c r="H67" s="613"/>
      <c r="I67" s="613"/>
      <c r="J67" s="613"/>
      <c r="K67" s="613"/>
      <c r="L67" s="613"/>
      <c r="M67" s="613"/>
      <c r="N67" s="613"/>
      <c r="O67" s="613"/>
      <c r="P67" s="613"/>
      <c r="Q67" s="613"/>
      <c r="R67" s="613"/>
      <c r="S67" s="613"/>
      <c r="T67" s="613"/>
      <c r="U67" s="614"/>
      <c r="V67" s="612"/>
      <c r="W67" s="613"/>
      <c r="X67" s="613"/>
      <c r="Y67" s="613"/>
      <c r="Z67" s="613"/>
      <c r="AA67" s="613"/>
      <c r="AB67" s="613"/>
      <c r="AC67" s="613"/>
      <c r="AD67" s="613"/>
      <c r="AE67" s="613"/>
      <c r="AF67" s="613"/>
      <c r="AG67" s="613"/>
      <c r="AH67" s="613"/>
      <c r="AI67" s="613"/>
      <c r="AJ67" s="613"/>
      <c r="AK67" s="613"/>
      <c r="AL67" s="613"/>
      <c r="AM67" s="613"/>
      <c r="AN67" s="614"/>
    </row>
    <row r="68" spans="2:40" x14ac:dyDescent="0.2">
      <c r="B68" s="607"/>
      <c r="C68" s="615"/>
      <c r="D68" s="616"/>
      <c r="E68" s="616"/>
      <c r="F68" s="616"/>
      <c r="G68" s="616"/>
      <c r="H68" s="616"/>
      <c r="I68" s="616"/>
      <c r="J68" s="616"/>
      <c r="K68" s="616"/>
      <c r="L68" s="616"/>
      <c r="M68" s="616"/>
      <c r="N68" s="616"/>
      <c r="O68" s="616"/>
      <c r="P68" s="616"/>
      <c r="Q68" s="616"/>
      <c r="R68" s="616"/>
      <c r="S68" s="616"/>
      <c r="T68" s="616"/>
      <c r="U68" s="617"/>
      <c r="V68" s="615"/>
      <c r="W68" s="616"/>
      <c r="X68" s="616"/>
      <c r="Y68" s="616"/>
      <c r="Z68" s="616"/>
      <c r="AA68" s="616"/>
      <c r="AB68" s="616"/>
      <c r="AC68" s="616"/>
      <c r="AD68" s="616"/>
      <c r="AE68" s="616"/>
      <c r="AF68" s="616"/>
      <c r="AG68" s="616"/>
      <c r="AH68" s="616"/>
      <c r="AI68" s="616"/>
      <c r="AJ68" s="616"/>
      <c r="AK68" s="616"/>
      <c r="AL68" s="616"/>
      <c r="AM68" s="616"/>
      <c r="AN68" s="617"/>
    </row>
    <row r="69" spans="2:40" x14ac:dyDescent="0.2">
      <c r="B69" s="607"/>
      <c r="C69" s="615"/>
      <c r="D69" s="616"/>
      <c r="E69" s="616"/>
      <c r="F69" s="616"/>
      <c r="G69" s="616"/>
      <c r="H69" s="616"/>
      <c r="I69" s="616"/>
      <c r="J69" s="616"/>
      <c r="K69" s="616"/>
      <c r="L69" s="616"/>
      <c r="M69" s="616"/>
      <c r="N69" s="616"/>
      <c r="O69" s="616"/>
      <c r="P69" s="616"/>
      <c r="Q69" s="616"/>
      <c r="R69" s="616"/>
      <c r="S69" s="616"/>
      <c r="T69" s="616"/>
      <c r="U69" s="617"/>
      <c r="V69" s="615"/>
      <c r="W69" s="616"/>
      <c r="X69" s="616"/>
      <c r="Y69" s="616"/>
      <c r="Z69" s="616"/>
      <c r="AA69" s="616"/>
      <c r="AB69" s="616"/>
      <c r="AC69" s="616"/>
      <c r="AD69" s="616"/>
      <c r="AE69" s="616"/>
      <c r="AF69" s="616"/>
      <c r="AG69" s="616"/>
      <c r="AH69" s="616"/>
      <c r="AI69" s="616"/>
      <c r="AJ69" s="616"/>
      <c r="AK69" s="616"/>
      <c r="AL69" s="616"/>
      <c r="AM69" s="616"/>
      <c r="AN69" s="617"/>
    </row>
    <row r="70" spans="2:40" x14ac:dyDescent="0.2">
      <c r="B70" s="608"/>
      <c r="C70" s="618"/>
      <c r="D70" s="619"/>
      <c r="E70" s="619"/>
      <c r="F70" s="619"/>
      <c r="G70" s="619"/>
      <c r="H70" s="619"/>
      <c r="I70" s="619"/>
      <c r="J70" s="619"/>
      <c r="K70" s="619"/>
      <c r="L70" s="619"/>
      <c r="M70" s="619"/>
      <c r="N70" s="619"/>
      <c r="O70" s="619"/>
      <c r="P70" s="619"/>
      <c r="Q70" s="619"/>
      <c r="R70" s="619"/>
      <c r="S70" s="619"/>
      <c r="T70" s="619"/>
      <c r="U70" s="620"/>
      <c r="V70" s="618"/>
      <c r="W70" s="619"/>
      <c r="X70" s="619"/>
      <c r="Y70" s="619"/>
      <c r="Z70" s="619"/>
      <c r="AA70" s="619"/>
      <c r="AB70" s="619"/>
      <c r="AC70" s="619"/>
      <c r="AD70" s="619"/>
      <c r="AE70" s="619"/>
      <c r="AF70" s="619"/>
      <c r="AG70" s="619"/>
      <c r="AH70" s="619"/>
      <c r="AI70" s="619"/>
      <c r="AJ70" s="619"/>
      <c r="AK70" s="619"/>
      <c r="AL70" s="619"/>
      <c r="AM70" s="619"/>
      <c r="AN70" s="620"/>
    </row>
    <row r="71" spans="2:40" ht="14.25" customHeight="1" x14ac:dyDescent="0.2">
      <c r="B71" s="590" t="s">
        <v>208</v>
      </c>
      <c r="C71" s="591"/>
      <c r="D71" s="591"/>
      <c r="E71" s="591"/>
      <c r="F71" s="592"/>
      <c r="G71" s="593" t="s">
        <v>209</v>
      </c>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row>
    <row r="73" spans="2:40" x14ac:dyDescent="0.2">
      <c r="B73" s="82" t="s">
        <v>210</v>
      </c>
    </row>
    <row r="74" spans="2:40" x14ac:dyDescent="0.2">
      <c r="B74" s="82" t="s">
        <v>211</v>
      </c>
    </row>
    <row r="75" spans="2:40" x14ac:dyDescent="0.2">
      <c r="B75" s="82" t="s">
        <v>212</v>
      </c>
    </row>
    <row r="76" spans="2:40" x14ac:dyDescent="0.2">
      <c r="B76" s="82" t="s">
        <v>213</v>
      </c>
    </row>
    <row r="77" spans="2:40" x14ac:dyDescent="0.2">
      <c r="B77" s="82" t="s">
        <v>214</v>
      </c>
    </row>
    <row r="78" spans="2:40" x14ac:dyDescent="0.2">
      <c r="B78" s="82" t="s">
        <v>215</v>
      </c>
    </row>
    <row r="79" spans="2:40" x14ac:dyDescent="0.2">
      <c r="B79" s="82" t="s">
        <v>216</v>
      </c>
    </row>
    <row r="80" spans="2:40" x14ac:dyDescent="0.2">
      <c r="D80" s="82" t="s">
        <v>217</v>
      </c>
    </row>
    <row r="81" spans="2:2" x14ac:dyDescent="0.2">
      <c r="B81" s="82" t="s">
        <v>218</v>
      </c>
    </row>
    <row r="82" spans="2:2" x14ac:dyDescent="0.2">
      <c r="B82" s="82" t="s">
        <v>219</v>
      </c>
    </row>
    <row r="83" spans="2:2" x14ac:dyDescent="0.2">
      <c r="B83" s="82" t="s">
        <v>220</v>
      </c>
    </row>
  </sheetData>
  <mergeCells count="309">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B71:F71"/>
    <mergeCell ref="G71:AN71"/>
    <mergeCell ref="E7:J7"/>
    <mergeCell ref="M18:R18"/>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s>
  <phoneticPr fontId="2"/>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100-000000000000}">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62" orientation="portrait" r:id="rId1"/>
  <headerFooter alignWithMargins="0"/>
  <rowBreaks count="1" manualBreakCount="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48"/>
  <sheetViews>
    <sheetView view="pageBreakPreview" zoomScale="70" zoomScaleNormal="70" zoomScaleSheetLayoutView="70" workbookViewId="0">
      <selection activeCell="E34" sqref="E34"/>
    </sheetView>
  </sheetViews>
  <sheetFormatPr defaultColWidth="8.09765625" defaultRowHeight="13.2" x14ac:dyDescent="0.45"/>
  <cols>
    <col min="1" max="2" width="3.796875" style="85" customWidth="1"/>
    <col min="3" max="3" width="22.5" style="96" customWidth="1"/>
    <col min="4" max="4" width="4.3984375" style="96" customWidth="1"/>
    <col min="5" max="5" width="37.5" style="96" customWidth="1"/>
    <col min="6" max="6" width="4.3984375" style="96" customWidth="1"/>
    <col min="7" max="7" width="17.69921875" style="96" customWidth="1"/>
    <col min="8" max="8" width="30.5" style="96" customWidth="1"/>
    <col min="9" max="14" width="4.3984375" style="96" customWidth="1"/>
    <col min="15" max="15" width="5.296875" style="96" customWidth="1"/>
    <col min="16" max="18" width="4.3984375" style="96" customWidth="1"/>
    <col min="19" max="19" width="5.09765625" style="96" customWidth="1"/>
    <col min="20" max="23" width="4.3984375" style="96" customWidth="1"/>
    <col min="24" max="24" width="5.3984375" style="96" customWidth="1"/>
    <col min="25" max="32" width="4.3984375" style="96" customWidth="1"/>
    <col min="33" max="256" width="8.09765625" style="96"/>
    <col min="257" max="258" width="3.796875" style="96" customWidth="1"/>
    <col min="259" max="259" width="22.5" style="96" customWidth="1"/>
    <col min="260" max="260" width="4.3984375" style="96" customWidth="1"/>
    <col min="261" max="261" width="37.5" style="96" customWidth="1"/>
    <col min="262" max="262" width="4.3984375" style="96" customWidth="1"/>
    <col min="263" max="263" width="17.69921875" style="96" customWidth="1"/>
    <col min="264" max="264" width="30.5" style="96" customWidth="1"/>
    <col min="265" max="270" width="4.3984375" style="96" customWidth="1"/>
    <col min="271" max="271" width="5.296875" style="96" customWidth="1"/>
    <col min="272" max="274" width="4.3984375" style="96" customWidth="1"/>
    <col min="275" max="275" width="5.09765625" style="96" customWidth="1"/>
    <col min="276" max="279" width="4.3984375" style="96" customWidth="1"/>
    <col min="280" max="280" width="5.3984375" style="96" customWidth="1"/>
    <col min="281" max="288" width="4.3984375" style="96" customWidth="1"/>
    <col min="289" max="512" width="8.09765625" style="96"/>
    <col min="513" max="514" width="3.796875" style="96" customWidth="1"/>
    <col min="515" max="515" width="22.5" style="96" customWidth="1"/>
    <col min="516" max="516" width="4.3984375" style="96" customWidth="1"/>
    <col min="517" max="517" width="37.5" style="96" customWidth="1"/>
    <col min="518" max="518" width="4.3984375" style="96" customWidth="1"/>
    <col min="519" max="519" width="17.69921875" style="96" customWidth="1"/>
    <col min="520" max="520" width="30.5" style="96" customWidth="1"/>
    <col min="521" max="526" width="4.3984375" style="96" customWidth="1"/>
    <col min="527" max="527" width="5.296875" style="96" customWidth="1"/>
    <col min="528" max="530" width="4.3984375" style="96" customWidth="1"/>
    <col min="531" max="531" width="5.09765625" style="96" customWidth="1"/>
    <col min="532" max="535" width="4.3984375" style="96" customWidth="1"/>
    <col min="536" max="536" width="5.3984375" style="96" customWidth="1"/>
    <col min="537" max="544" width="4.3984375" style="96" customWidth="1"/>
    <col min="545" max="768" width="8.09765625" style="96"/>
    <col min="769" max="770" width="3.796875" style="96" customWidth="1"/>
    <col min="771" max="771" width="22.5" style="96" customWidth="1"/>
    <col min="772" max="772" width="4.3984375" style="96" customWidth="1"/>
    <col min="773" max="773" width="37.5" style="96" customWidth="1"/>
    <col min="774" max="774" width="4.3984375" style="96" customWidth="1"/>
    <col min="775" max="775" width="17.69921875" style="96" customWidth="1"/>
    <col min="776" max="776" width="30.5" style="96" customWidth="1"/>
    <col min="777" max="782" width="4.3984375" style="96" customWidth="1"/>
    <col min="783" max="783" width="5.296875" style="96" customWidth="1"/>
    <col min="784" max="786" width="4.3984375" style="96" customWidth="1"/>
    <col min="787" max="787" width="5.09765625" style="96" customWidth="1"/>
    <col min="788" max="791" width="4.3984375" style="96" customWidth="1"/>
    <col min="792" max="792" width="5.3984375" style="96" customWidth="1"/>
    <col min="793" max="800" width="4.3984375" style="96" customWidth="1"/>
    <col min="801" max="1024" width="8.09765625" style="96"/>
    <col min="1025" max="1026" width="3.796875" style="96" customWidth="1"/>
    <col min="1027" max="1027" width="22.5" style="96" customWidth="1"/>
    <col min="1028" max="1028" width="4.3984375" style="96" customWidth="1"/>
    <col min="1029" max="1029" width="37.5" style="96" customWidth="1"/>
    <col min="1030" max="1030" width="4.3984375" style="96" customWidth="1"/>
    <col min="1031" max="1031" width="17.69921875" style="96" customWidth="1"/>
    <col min="1032" max="1032" width="30.5" style="96" customWidth="1"/>
    <col min="1033" max="1038" width="4.3984375" style="96" customWidth="1"/>
    <col min="1039" max="1039" width="5.296875" style="96" customWidth="1"/>
    <col min="1040" max="1042" width="4.3984375" style="96" customWidth="1"/>
    <col min="1043" max="1043" width="5.09765625" style="96" customWidth="1"/>
    <col min="1044" max="1047" width="4.3984375" style="96" customWidth="1"/>
    <col min="1048" max="1048" width="5.3984375" style="96" customWidth="1"/>
    <col min="1049" max="1056" width="4.3984375" style="96" customWidth="1"/>
    <col min="1057" max="1280" width="8.09765625" style="96"/>
    <col min="1281" max="1282" width="3.796875" style="96" customWidth="1"/>
    <col min="1283" max="1283" width="22.5" style="96" customWidth="1"/>
    <col min="1284" max="1284" width="4.3984375" style="96" customWidth="1"/>
    <col min="1285" max="1285" width="37.5" style="96" customWidth="1"/>
    <col min="1286" max="1286" width="4.3984375" style="96" customWidth="1"/>
    <col min="1287" max="1287" width="17.69921875" style="96" customWidth="1"/>
    <col min="1288" max="1288" width="30.5" style="96" customWidth="1"/>
    <col min="1289" max="1294" width="4.3984375" style="96" customWidth="1"/>
    <col min="1295" max="1295" width="5.296875" style="96" customWidth="1"/>
    <col min="1296" max="1298" width="4.3984375" style="96" customWidth="1"/>
    <col min="1299" max="1299" width="5.09765625" style="96" customWidth="1"/>
    <col min="1300" max="1303" width="4.3984375" style="96" customWidth="1"/>
    <col min="1304" max="1304" width="5.3984375" style="96" customWidth="1"/>
    <col min="1305" max="1312" width="4.3984375" style="96" customWidth="1"/>
    <col min="1313" max="1536" width="8.09765625" style="96"/>
    <col min="1537" max="1538" width="3.796875" style="96" customWidth="1"/>
    <col min="1539" max="1539" width="22.5" style="96" customWidth="1"/>
    <col min="1540" max="1540" width="4.3984375" style="96" customWidth="1"/>
    <col min="1541" max="1541" width="37.5" style="96" customWidth="1"/>
    <col min="1542" max="1542" width="4.3984375" style="96" customWidth="1"/>
    <col min="1543" max="1543" width="17.69921875" style="96" customWidth="1"/>
    <col min="1544" max="1544" width="30.5" style="96" customWidth="1"/>
    <col min="1545" max="1550" width="4.3984375" style="96" customWidth="1"/>
    <col min="1551" max="1551" width="5.296875" style="96" customWidth="1"/>
    <col min="1552" max="1554" width="4.3984375" style="96" customWidth="1"/>
    <col min="1555" max="1555" width="5.09765625" style="96" customWidth="1"/>
    <col min="1556" max="1559" width="4.3984375" style="96" customWidth="1"/>
    <col min="1560" max="1560" width="5.3984375" style="96" customWidth="1"/>
    <col min="1561" max="1568" width="4.3984375" style="96" customWidth="1"/>
    <col min="1569" max="1792" width="8.09765625" style="96"/>
    <col min="1793" max="1794" width="3.796875" style="96" customWidth="1"/>
    <col min="1795" max="1795" width="22.5" style="96" customWidth="1"/>
    <col min="1796" max="1796" width="4.3984375" style="96" customWidth="1"/>
    <col min="1797" max="1797" width="37.5" style="96" customWidth="1"/>
    <col min="1798" max="1798" width="4.3984375" style="96" customWidth="1"/>
    <col min="1799" max="1799" width="17.69921875" style="96" customWidth="1"/>
    <col min="1800" max="1800" width="30.5" style="96" customWidth="1"/>
    <col min="1801" max="1806" width="4.3984375" style="96" customWidth="1"/>
    <col min="1807" max="1807" width="5.296875" style="96" customWidth="1"/>
    <col min="1808" max="1810" width="4.3984375" style="96" customWidth="1"/>
    <col min="1811" max="1811" width="5.09765625" style="96" customWidth="1"/>
    <col min="1812" max="1815" width="4.3984375" style="96" customWidth="1"/>
    <col min="1816" max="1816" width="5.3984375" style="96" customWidth="1"/>
    <col min="1817" max="1824" width="4.3984375" style="96" customWidth="1"/>
    <col min="1825" max="2048" width="8.09765625" style="96"/>
    <col min="2049" max="2050" width="3.796875" style="96" customWidth="1"/>
    <col min="2051" max="2051" width="22.5" style="96" customWidth="1"/>
    <col min="2052" max="2052" width="4.3984375" style="96" customWidth="1"/>
    <col min="2053" max="2053" width="37.5" style="96" customWidth="1"/>
    <col min="2054" max="2054" width="4.3984375" style="96" customWidth="1"/>
    <col min="2055" max="2055" width="17.69921875" style="96" customWidth="1"/>
    <col min="2056" max="2056" width="30.5" style="96" customWidth="1"/>
    <col min="2057" max="2062" width="4.3984375" style="96" customWidth="1"/>
    <col min="2063" max="2063" width="5.296875" style="96" customWidth="1"/>
    <col min="2064" max="2066" width="4.3984375" style="96" customWidth="1"/>
    <col min="2067" max="2067" width="5.09765625" style="96" customWidth="1"/>
    <col min="2068" max="2071" width="4.3984375" style="96" customWidth="1"/>
    <col min="2072" max="2072" width="5.3984375" style="96" customWidth="1"/>
    <col min="2073" max="2080" width="4.3984375" style="96" customWidth="1"/>
    <col min="2081" max="2304" width="8.09765625" style="96"/>
    <col min="2305" max="2306" width="3.796875" style="96" customWidth="1"/>
    <col min="2307" max="2307" width="22.5" style="96" customWidth="1"/>
    <col min="2308" max="2308" width="4.3984375" style="96" customWidth="1"/>
    <col min="2309" max="2309" width="37.5" style="96" customWidth="1"/>
    <col min="2310" max="2310" width="4.3984375" style="96" customWidth="1"/>
    <col min="2311" max="2311" width="17.69921875" style="96" customWidth="1"/>
    <col min="2312" max="2312" width="30.5" style="96" customWidth="1"/>
    <col min="2313" max="2318" width="4.3984375" style="96" customWidth="1"/>
    <col min="2319" max="2319" width="5.296875" style="96" customWidth="1"/>
    <col min="2320" max="2322" width="4.3984375" style="96" customWidth="1"/>
    <col min="2323" max="2323" width="5.09765625" style="96" customWidth="1"/>
    <col min="2324" max="2327" width="4.3984375" style="96" customWidth="1"/>
    <col min="2328" max="2328" width="5.3984375" style="96" customWidth="1"/>
    <col min="2329" max="2336" width="4.3984375" style="96" customWidth="1"/>
    <col min="2337" max="2560" width="8.09765625" style="96"/>
    <col min="2561" max="2562" width="3.796875" style="96" customWidth="1"/>
    <col min="2563" max="2563" width="22.5" style="96" customWidth="1"/>
    <col min="2564" max="2564" width="4.3984375" style="96" customWidth="1"/>
    <col min="2565" max="2565" width="37.5" style="96" customWidth="1"/>
    <col min="2566" max="2566" width="4.3984375" style="96" customWidth="1"/>
    <col min="2567" max="2567" width="17.69921875" style="96" customWidth="1"/>
    <col min="2568" max="2568" width="30.5" style="96" customWidth="1"/>
    <col min="2569" max="2574" width="4.3984375" style="96" customWidth="1"/>
    <col min="2575" max="2575" width="5.296875" style="96" customWidth="1"/>
    <col min="2576" max="2578" width="4.3984375" style="96" customWidth="1"/>
    <col min="2579" max="2579" width="5.09765625" style="96" customWidth="1"/>
    <col min="2580" max="2583" width="4.3984375" style="96" customWidth="1"/>
    <col min="2584" max="2584" width="5.3984375" style="96" customWidth="1"/>
    <col min="2585" max="2592" width="4.3984375" style="96" customWidth="1"/>
    <col min="2593" max="2816" width="8.09765625" style="96"/>
    <col min="2817" max="2818" width="3.796875" style="96" customWidth="1"/>
    <col min="2819" max="2819" width="22.5" style="96" customWidth="1"/>
    <col min="2820" max="2820" width="4.3984375" style="96" customWidth="1"/>
    <col min="2821" max="2821" width="37.5" style="96" customWidth="1"/>
    <col min="2822" max="2822" width="4.3984375" style="96" customWidth="1"/>
    <col min="2823" max="2823" width="17.69921875" style="96" customWidth="1"/>
    <col min="2824" max="2824" width="30.5" style="96" customWidth="1"/>
    <col min="2825" max="2830" width="4.3984375" style="96" customWidth="1"/>
    <col min="2831" max="2831" width="5.296875" style="96" customWidth="1"/>
    <col min="2832" max="2834" width="4.3984375" style="96" customWidth="1"/>
    <col min="2835" max="2835" width="5.09765625" style="96" customWidth="1"/>
    <col min="2836" max="2839" width="4.3984375" style="96" customWidth="1"/>
    <col min="2840" max="2840" width="5.3984375" style="96" customWidth="1"/>
    <col min="2841" max="2848" width="4.3984375" style="96" customWidth="1"/>
    <col min="2849" max="3072" width="8.09765625" style="96"/>
    <col min="3073" max="3074" width="3.796875" style="96" customWidth="1"/>
    <col min="3075" max="3075" width="22.5" style="96" customWidth="1"/>
    <col min="3076" max="3076" width="4.3984375" style="96" customWidth="1"/>
    <col min="3077" max="3077" width="37.5" style="96" customWidth="1"/>
    <col min="3078" max="3078" width="4.3984375" style="96" customWidth="1"/>
    <col min="3079" max="3079" width="17.69921875" style="96" customWidth="1"/>
    <col min="3080" max="3080" width="30.5" style="96" customWidth="1"/>
    <col min="3081" max="3086" width="4.3984375" style="96" customWidth="1"/>
    <col min="3087" max="3087" width="5.296875" style="96" customWidth="1"/>
    <col min="3088" max="3090" width="4.3984375" style="96" customWidth="1"/>
    <col min="3091" max="3091" width="5.09765625" style="96" customWidth="1"/>
    <col min="3092" max="3095" width="4.3984375" style="96" customWidth="1"/>
    <col min="3096" max="3096" width="5.3984375" style="96" customWidth="1"/>
    <col min="3097" max="3104" width="4.3984375" style="96" customWidth="1"/>
    <col min="3105" max="3328" width="8.09765625" style="96"/>
    <col min="3329" max="3330" width="3.796875" style="96" customWidth="1"/>
    <col min="3331" max="3331" width="22.5" style="96" customWidth="1"/>
    <col min="3332" max="3332" width="4.3984375" style="96" customWidth="1"/>
    <col min="3333" max="3333" width="37.5" style="96" customWidth="1"/>
    <col min="3334" max="3334" width="4.3984375" style="96" customWidth="1"/>
    <col min="3335" max="3335" width="17.69921875" style="96" customWidth="1"/>
    <col min="3336" max="3336" width="30.5" style="96" customWidth="1"/>
    <col min="3337" max="3342" width="4.3984375" style="96" customWidth="1"/>
    <col min="3343" max="3343" width="5.296875" style="96" customWidth="1"/>
    <col min="3344" max="3346" width="4.3984375" style="96" customWidth="1"/>
    <col min="3347" max="3347" width="5.09765625" style="96" customWidth="1"/>
    <col min="3348" max="3351" width="4.3984375" style="96" customWidth="1"/>
    <col min="3352" max="3352" width="5.3984375" style="96" customWidth="1"/>
    <col min="3353" max="3360" width="4.3984375" style="96" customWidth="1"/>
    <col min="3361" max="3584" width="8.09765625" style="96"/>
    <col min="3585" max="3586" width="3.796875" style="96" customWidth="1"/>
    <col min="3587" max="3587" width="22.5" style="96" customWidth="1"/>
    <col min="3588" max="3588" width="4.3984375" style="96" customWidth="1"/>
    <col min="3589" max="3589" width="37.5" style="96" customWidth="1"/>
    <col min="3590" max="3590" width="4.3984375" style="96" customWidth="1"/>
    <col min="3591" max="3591" width="17.69921875" style="96" customWidth="1"/>
    <col min="3592" max="3592" width="30.5" style="96" customWidth="1"/>
    <col min="3593" max="3598" width="4.3984375" style="96" customWidth="1"/>
    <col min="3599" max="3599" width="5.296875" style="96" customWidth="1"/>
    <col min="3600" max="3602" width="4.3984375" style="96" customWidth="1"/>
    <col min="3603" max="3603" width="5.09765625" style="96" customWidth="1"/>
    <col min="3604" max="3607" width="4.3984375" style="96" customWidth="1"/>
    <col min="3608" max="3608" width="5.3984375" style="96" customWidth="1"/>
    <col min="3609" max="3616" width="4.3984375" style="96" customWidth="1"/>
    <col min="3617" max="3840" width="8.09765625" style="96"/>
    <col min="3841" max="3842" width="3.796875" style="96" customWidth="1"/>
    <col min="3843" max="3843" width="22.5" style="96" customWidth="1"/>
    <col min="3844" max="3844" width="4.3984375" style="96" customWidth="1"/>
    <col min="3845" max="3845" width="37.5" style="96" customWidth="1"/>
    <col min="3846" max="3846" width="4.3984375" style="96" customWidth="1"/>
    <col min="3847" max="3847" width="17.69921875" style="96" customWidth="1"/>
    <col min="3848" max="3848" width="30.5" style="96" customWidth="1"/>
    <col min="3849" max="3854" width="4.3984375" style="96" customWidth="1"/>
    <col min="3855" max="3855" width="5.296875" style="96" customWidth="1"/>
    <col min="3856" max="3858" width="4.3984375" style="96" customWidth="1"/>
    <col min="3859" max="3859" width="5.09765625" style="96" customWidth="1"/>
    <col min="3860" max="3863" width="4.3984375" style="96" customWidth="1"/>
    <col min="3864" max="3864" width="5.3984375" style="96" customWidth="1"/>
    <col min="3865" max="3872" width="4.3984375" style="96" customWidth="1"/>
    <col min="3873" max="4096" width="8.09765625" style="96"/>
    <col min="4097" max="4098" width="3.796875" style="96" customWidth="1"/>
    <col min="4099" max="4099" width="22.5" style="96" customWidth="1"/>
    <col min="4100" max="4100" width="4.3984375" style="96" customWidth="1"/>
    <col min="4101" max="4101" width="37.5" style="96" customWidth="1"/>
    <col min="4102" max="4102" width="4.3984375" style="96" customWidth="1"/>
    <col min="4103" max="4103" width="17.69921875" style="96" customWidth="1"/>
    <col min="4104" max="4104" width="30.5" style="96" customWidth="1"/>
    <col min="4105" max="4110" width="4.3984375" style="96" customWidth="1"/>
    <col min="4111" max="4111" width="5.296875" style="96" customWidth="1"/>
    <col min="4112" max="4114" width="4.3984375" style="96" customWidth="1"/>
    <col min="4115" max="4115" width="5.09765625" style="96" customWidth="1"/>
    <col min="4116" max="4119" width="4.3984375" style="96" customWidth="1"/>
    <col min="4120" max="4120" width="5.3984375" style="96" customWidth="1"/>
    <col min="4121" max="4128" width="4.3984375" style="96" customWidth="1"/>
    <col min="4129" max="4352" width="8.09765625" style="96"/>
    <col min="4353" max="4354" width="3.796875" style="96" customWidth="1"/>
    <col min="4355" max="4355" width="22.5" style="96" customWidth="1"/>
    <col min="4356" max="4356" width="4.3984375" style="96" customWidth="1"/>
    <col min="4357" max="4357" width="37.5" style="96" customWidth="1"/>
    <col min="4358" max="4358" width="4.3984375" style="96" customWidth="1"/>
    <col min="4359" max="4359" width="17.69921875" style="96" customWidth="1"/>
    <col min="4360" max="4360" width="30.5" style="96" customWidth="1"/>
    <col min="4361" max="4366" width="4.3984375" style="96" customWidth="1"/>
    <col min="4367" max="4367" width="5.296875" style="96" customWidth="1"/>
    <col min="4368" max="4370" width="4.3984375" style="96" customWidth="1"/>
    <col min="4371" max="4371" width="5.09765625" style="96" customWidth="1"/>
    <col min="4372" max="4375" width="4.3984375" style="96" customWidth="1"/>
    <col min="4376" max="4376" width="5.3984375" style="96" customWidth="1"/>
    <col min="4377" max="4384" width="4.3984375" style="96" customWidth="1"/>
    <col min="4385" max="4608" width="8.09765625" style="96"/>
    <col min="4609" max="4610" width="3.796875" style="96" customWidth="1"/>
    <col min="4611" max="4611" width="22.5" style="96" customWidth="1"/>
    <col min="4612" max="4612" width="4.3984375" style="96" customWidth="1"/>
    <col min="4613" max="4613" width="37.5" style="96" customWidth="1"/>
    <col min="4614" max="4614" width="4.3984375" style="96" customWidth="1"/>
    <col min="4615" max="4615" width="17.69921875" style="96" customWidth="1"/>
    <col min="4616" max="4616" width="30.5" style="96" customWidth="1"/>
    <col min="4617" max="4622" width="4.3984375" style="96" customWidth="1"/>
    <col min="4623" max="4623" width="5.296875" style="96" customWidth="1"/>
    <col min="4624" max="4626" width="4.3984375" style="96" customWidth="1"/>
    <col min="4627" max="4627" width="5.09765625" style="96" customWidth="1"/>
    <col min="4628" max="4631" width="4.3984375" style="96" customWidth="1"/>
    <col min="4632" max="4632" width="5.3984375" style="96" customWidth="1"/>
    <col min="4633" max="4640" width="4.3984375" style="96" customWidth="1"/>
    <col min="4641" max="4864" width="8.09765625" style="96"/>
    <col min="4865" max="4866" width="3.796875" style="96" customWidth="1"/>
    <col min="4867" max="4867" width="22.5" style="96" customWidth="1"/>
    <col min="4868" max="4868" width="4.3984375" style="96" customWidth="1"/>
    <col min="4869" max="4869" width="37.5" style="96" customWidth="1"/>
    <col min="4870" max="4870" width="4.3984375" style="96" customWidth="1"/>
    <col min="4871" max="4871" width="17.69921875" style="96" customWidth="1"/>
    <col min="4872" max="4872" width="30.5" style="96" customWidth="1"/>
    <col min="4873" max="4878" width="4.3984375" style="96" customWidth="1"/>
    <col min="4879" max="4879" width="5.296875" style="96" customWidth="1"/>
    <col min="4880" max="4882" width="4.3984375" style="96" customWidth="1"/>
    <col min="4883" max="4883" width="5.09765625" style="96" customWidth="1"/>
    <col min="4884" max="4887" width="4.3984375" style="96" customWidth="1"/>
    <col min="4888" max="4888" width="5.3984375" style="96" customWidth="1"/>
    <col min="4889" max="4896" width="4.3984375" style="96" customWidth="1"/>
    <col min="4897" max="5120" width="8.09765625" style="96"/>
    <col min="5121" max="5122" width="3.796875" style="96" customWidth="1"/>
    <col min="5123" max="5123" width="22.5" style="96" customWidth="1"/>
    <col min="5124" max="5124" width="4.3984375" style="96" customWidth="1"/>
    <col min="5125" max="5125" width="37.5" style="96" customWidth="1"/>
    <col min="5126" max="5126" width="4.3984375" style="96" customWidth="1"/>
    <col min="5127" max="5127" width="17.69921875" style="96" customWidth="1"/>
    <col min="5128" max="5128" width="30.5" style="96" customWidth="1"/>
    <col min="5129" max="5134" width="4.3984375" style="96" customWidth="1"/>
    <col min="5135" max="5135" width="5.296875" style="96" customWidth="1"/>
    <col min="5136" max="5138" width="4.3984375" style="96" customWidth="1"/>
    <col min="5139" max="5139" width="5.09765625" style="96" customWidth="1"/>
    <col min="5140" max="5143" width="4.3984375" style="96" customWidth="1"/>
    <col min="5144" max="5144" width="5.3984375" style="96" customWidth="1"/>
    <col min="5145" max="5152" width="4.3984375" style="96" customWidth="1"/>
    <col min="5153" max="5376" width="8.09765625" style="96"/>
    <col min="5377" max="5378" width="3.796875" style="96" customWidth="1"/>
    <col min="5379" max="5379" width="22.5" style="96" customWidth="1"/>
    <col min="5380" max="5380" width="4.3984375" style="96" customWidth="1"/>
    <col min="5381" max="5381" width="37.5" style="96" customWidth="1"/>
    <col min="5382" max="5382" width="4.3984375" style="96" customWidth="1"/>
    <col min="5383" max="5383" width="17.69921875" style="96" customWidth="1"/>
    <col min="5384" max="5384" width="30.5" style="96" customWidth="1"/>
    <col min="5385" max="5390" width="4.3984375" style="96" customWidth="1"/>
    <col min="5391" max="5391" width="5.296875" style="96" customWidth="1"/>
    <col min="5392" max="5394" width="4.3984375" style="96" customWidth="1"/>
    <col min="5395" max="5395" width="5.09765625" style="96" customWidth="1"/>
    <col min="5396" max="5399" width="4.3984375" style="96" customWidth="1"/>
    <col min="5400" max="5400" width="5.3984375" style="96" customWidth="1"/>
    <col min="5401" max="5408" width="4.3984375" style="96" customWidth="1"/>
    <col min="5409" max="5632" width="8.09765625" style="96"/>
    <col min="5633" max="5634" width="3.796875" style="96" customWidth="1"/>
    <col min="5635" max="5635" width="22.5" style="96" customWidth="1"/>
    <col min="5636" max="5636" width="4.3984375" style="96" customWidth="1"/>
    <col min="5637" max="5637" width="37.5" style="96" customWidth="1"/>
    <col min="5638" max="5638" width="4.3984375" style="96" customWidth="1"/>
    <col min="5639" max="5639" width="17.69921875" style="96" customWidth="1"/>
    <col min="5640" max="5640" width="30.5" style="96" customWidth="1"/>
    <col min="5641" max="5646" width="4.3984375" style="96" customWidth="1"/>
    <col min="5647" max="5647" width="5.296875" style="96" customWidth="1"/>
    <col min="5648" max="5650" width="4.3984375" style="96" customWidth="1"/>
    <col min="5651" max="5651" width="5.09765625" style="96" customWidth="1"/>
    <col min="5652" max="5655" width="4.3984375" style="96" customWidth="1"/>
    <col min="5656" max="5656" width="5.3984375" style="96" customWidth="1"/>
    <col min="5657" max="5664" width="4.3984375" style="96" customWidth="1"/>
    <col min="5665" max="5888" width="8.09765625" style="96"/>
    <col min="5889" max="5890" width="3.796875" style="96" customWidth="1"/>
    <col min="5891" max="5891" width="22.5" style="96" customWidth="1"/>
    <col min="5892" max="5892" width="4.3984375" style="96" customWidth="1"/>
    <col min="5893" max="5893" width="37.5" style="96" customWidth="1"/>
    <col min="5894" max="5894" width="4.3984375" style="96" customWidth="1"/>
    <col min="5895" max="5895" width="17.69921875" style="96" customWidth="1"/>
    <col min="5896" max="5896" width="30.5" style="96" customWidth="1"/>
    <col min="5897" max="5902" width="4.3984375" style="96" customWidth="1"/>
    <col min="5903" max="5903" width="5.296875" style="96" customWidth="1"/>
    <col min="5904" max="5906" width="4.3984375" style="96" customWidth="1"/>
    <col min="5907" max="5907" width="5.09765625" style="96" customWidth="1"/>
    <col min="5908" max="5911" width="4.3984375" style="96" customWidth="1"/>
    <col min="5912" max="5912" width="5.3984375" style="96" customWidth="1"/>
    <col min="5913" max="5920" width="4.3984375" style="96" customWidth="1"/>
    <col min="5921" max="6144" width="8.09765625" style="96"/>
    <col min="6145" max="6146" width="3.796875" style="96" customWidth="1"/>
    <col min="6147" max="6147" width="22.5" style="96" customWidth="1"/>
    <col min="6148" max="6148" width="4.3984375" style="96" customWidth="1"/>
    <col min="6149" max="6149" width="37.5" style="96" customWidth="1"/>
    <col min="6150" max="6150" width="4.3984375" style="96" customWidth="1"/>
    <col min="6151" max="6151" width="17.69921875" style="96" customWidth="1"/>
    <col min="6152" max="6152" width="30.5" style="96" customWidth="1"/>
    <col min="6153" max="6158" width="4.3984375" style="96" customWidth="1"/>
    <col min="6159" max="6159" width="5.296875" style="96" customWidth="1"/>
    <col min="6160" max="6162" width="4.3984375" style="96" customWidth="1"/>
    <col min="6163" max="6163" width="5.09765625" style="96" customWidth="1"/>
    <col min="6164" max="6167" width="4.3984375" style="96" customWidth="1"/>
    <col min="6168" max="6168" width="5.3984375" style="96" customWidth="1"/>
    <col min="6169" max="6176" width="4.3984375" style="96" customWidth="1"/>
    <col min="6177" max="6400" width="8.09765625" style="96"/>
    <col min="6401" max="6402" width="3.796875" style="96" customWidth="1"/>
    <col min="6403" max="6403" width="22.5" style="96" customWidth="1"/>
    <col min="6404" max="6404" width="4.3984375" style="96" customWidth="1"/>
    <col min="6405" max="6405" width="37.5" style="96" customWidth="1"/>
    <col min="6406" max="6406" width="4.3984375" style="96" customWidth="1"/>
    <col min="6407" max="6407" width="17.69921875" style="96" customWidth="1"/>
    <col min="6408" max="6408" width="30.5" style="96" customWidth="1"/>
    <col min="6409" max="6414" width="4.3984375" style="96" customWidth="1"/>
    <col min="6415" max="6415" width="5.296875" style="96" customWidth="1"/>
    <col min="6416" max="6418" width="4.3984375" style="96" customWidth="1"/>
    <col min="6419" max="6419" width="5.09765625" style="96" customWidth="1"/>
    <col min="6420" max="6423" width="4.3984375" style="96" customWidth="1"/>
    <col min="6424" max="6424" width="5.3984375" style="96" customWidth="1"/>
    <col min="6425" max="6432" width="4.3984375" style="96" customWidth="1"/>
    <col min="6433" max="6656" width="8.09765625" style="96"/>
    <col min="6657" max="6658" width="3.796875" style="96" customWidth="1"/>
    <col min="6659" max="6659" width="22.5" style="96" customWidth="1"/>
    <col min="6660" max="6660" width="4.3984375" style="96" customWidth="1"/>
    <col min="6661" max="6661" width="37.5" style="96" customWidth="1"/>
    <col min="6662" max="6662" width="4.3984375" style="96" customWidth="1"/>
    <col min="6663" max="6663" width="17.69921875" style="96" customWidth="1"/>
    <col min="6664" max="6664" width="30.5" style="96" customWidth="1"/>
    <col min="6665" max="6670" width="4.3984375" style="96" customWidth="1"/>
    <col min="6671" max="6671" width="5.296875" style="96" customWidth="1"/>
    <col min="6672" max="6674" width="4.3984375" style="96" customWidth="1"/>
    <col min="6675" max="6675" width="5.09765625" style="96" customWidth="1"/>
    <col min="6676" max="6679" width="4.3984375" style="96" customWidth="1"/>
    <col min="6680" max="6680" width="5.3984375" style="96" customWidth="1"/>
    <col min="6681" max="6688" width="4.3984375" style="96" customWidth="1"/>
    <col min="6689" max="6912" width="8.09765625" style="96"/>
    <col min="6913" max="6914" width="3.796875" style="96" customWidth="1"/>
    <col min="6915" max="6915" width="22.5" style="96" customWidth="1"/>
    <col min="6916" max="6916" width="4.3984375" style="96" customWidth="1"/>
    <col min="6917" max="6917" width="37.5" style="96" customWidth="1"/>
    <col min="6918" max="6918" width="4.3984375" style="96" customWidth="1"/>
    <col min="6919" max="6919" width="17.69921875" style="96" customWidth="1"/>
    <col min="6920" max="6920" width="30.5" style="96" customWidth="1"/>
    <col min="6921" max="6926" width="4.3984375" style="96" customWidth="1"/>
    <col min="6927" max="6927" width="5.296875" style="96" customWidth="1"/>
    <col min="6928" max="6930" width="4.3984375" style="96" customWidth="1"/>
    <col min="6931" max="6931" width="5.09765625" style="96" customWidth="1"/>
    <col min="6932" max="6935" width="4.3984375" style="96" customWidth="1"/>
    <col min="6936" max="6936" width="5.3984375" style="96" customWidth="1"/>
    <col min="6937" max="6944" width="4.3984375" style="96" customWidth="1"/>
    <col min="6945" max="7168" width="8.09765625" style="96"/>
    <col min="7169" max="7170" width="3.796875" style="96" customWidth="1"/>
    <col min="7171" max="7171" width="22.5" style="96" customWidth="1"/>
    <col min="7172" max="7172" width="4.3984375" style="96" customWidth="1"/>
    <col min="7173" max="7173" width="37.5" style="96" customWidth="1"/>
    <col min="7174" max="7174" width="4.3984375" style="96" customWidth="1"/>
    <col min="7175" max="7175" width="17.69921875" style="96" customWidth="1"/>
    <col min="7176" max="7176" width="30.5" style="96" customWidth="1"/>
    <col min="7177" max="7182" width="4.3984375" style="96" customWidth="1"/>
    <col min="7183" max="7183" width="5.296875" style="96" customWidth="1"/>
    <col min="7184" max="7186" width="4.3984375" style="96" customWidth="1"/>
    <col min="7187" max="7187" width="5.09765625" style="96" customWidth="1"/>
    <col min="7188" max="7191" width="4.3984375" style="96" customWidth="1"/>
    <col min="7192" max="7192" width="5.3984375" style="96" customWidth="1"/>
    <col min="7193" max="7200" width="4.3984375" style="96" customWidth="1"/>
    <col min="7201" max="7424" width="8.09765625" style="96"/>
    <col min="7425" max="7426" width="3.796875" style="96" customWidth="1"/>
    <col min="7427" max="7427" width="22.5" style="96" customWidth="1"/>
    <col min="7428" max="7428" width="4.3984375" style="96" customWidth="1"/>
    <col min="7429" max="7429" width="37.5" style="96" customWidth="1"/>
    <col min="7430" max="7430" width="4.3984375" style="96" customWidth="1"/>
    <col min="7431" max="7431" width="17.69921875" style="96" customWidth="1"/>
    <col min="7432" max="7432" width="30.5" style="96" customWidth="1"/>
    <col min="7433" max="7438" width="4.3984375" style="96" customWidth="1"/>
    <col min="7439" max="7439" width="5.296875" style="96" customWidth="1"/>
    <col min="7440" max="7442" width="4.3984375" style="96" customWidth="1"/>
    <col min="7443" max="7443" width="5.09765625" style="96" customWidth="1"/>
    <col min="7444" max="7447" width="4.3984375" style="96" customWidth="1"/>
    <col min="7448" max="7448" width="5.3984375" style="96" customWidth="1"/>
    <col min="7449" max="7456" width="4.3984375" style="96" customWidth="1"/>
    <col min="7457" max="7680" width="8.09765625" style="96"/>
    <col min="7681" max="7682" width="3.796875" style="96" customWidth="1"/>
    <col min="7683" max="7683" width="22.5" style="96" customWidth="1"/>
    <col min="7684" max="7684" width="4.3984375" style="96" customWidth="1"/>
    <col min="7685" max="7685" width="37.5" style="96" customWidth="1"/>
    <col min="7686" max="7686" width="4.3984375" style="96" customWidth="1"/>
    <col min="7687" max="7687" width="17.69921875" style="96" customWidth="1"/>
    <col min="7688" max="7688" width="30.5" style="96" customWidth="1"/>
    <col min="7689" max="7694" width="4.3984375" style="96" customWidth="1"/>
    <col min="7695" max="7695" width="5.296875" style="96" customWidth="1"/>
    <col min="7696" max="7698" width="4.3984375" style="96" customWidth="1"/>
    <col min="7699" max="7699" width="5.09765625" style="96" customWidth="1"/>
    <col min="7700" max="7703" width="4.3984375" style="96" customWidth="1"/>
    <col min="7704" max="7704" width="5.3984375" style="96" customWidth="1"/>
    <col min="7705" max="7712" width="4.3984375" style="96" customWidth="1"/>
    <col min="7713" max="7936" width="8.09765625" style="96"/>
    <col min="7937" max="7938" width="3.796875" style="96" customWidth="1"/>
    <col min="7939" max="7939" width="22.5" style="96" customWidth="1"/>
    <col min="7940" max="7940" width="4.3984375" style="96" customWidth="1"/>
    <col min="7941" max="7941" width="37.5" style="96" customWidth="1"/>
    <col min="7942" max="7942" width="4.3984375" style="96" customWidth="1"/>
    <col min="7943" max="7943" width="17.69921875" style="96" customWidth="1"/>
    <col min="7944" max="7944" width="30.5" style="96" customWidth="1"/>
    <col min="7945" max="7950" width="4.3984375" style="96" customWidth="1"/>
    <col min="7951" max="7951" width="5.296875" style="96" customWidth="1"/>
    <col min="7952" max="7954" width="4.3984375" style="96" customWidth="1"/>
    <col min="7955" max="7955" width="5.09765625" style="96" customWidth="1"/>
    <col min="7956" max="7959" width="4.3984375" style="96" customWidth="1"/>
    <col min="7960" max="7960" width="5.3984375" style="96" customWidth="1"/>
    <col min="7961" max="7968" width="4.3984375" style="96" customWidth="1"/>
    <col min="7969" max="8192" width="8.09765625" style="96"/>
    <col min="8193" max="8194" width="3.796875" style="96" customWidth="1"/>
    <col min="8195" max="8195" width="22.5" style="96" customWidth="1"/>
    <col min="8196" max="8196" width="4.3984375" style="96" customWidth="1"/>
    <col min="8197" max="8197" width="37.5" style="96" customWidth="1"/>
    <col min="8198" max="8198" width="4.3984375" style="96" customWidth="1"/>
    <col min="8199" max="8199" width="17.69921875" style="96" customWidth="1"/>
    <col min="8200" max="8200" width="30.5" style="96" customWidth="1"/>
    <col min="8201" max="8206" width="4.3984375" style="96" customWidth="1"/>
    <col min="8207" max="8207" width="5.296875" style="96" customWidth="1"/>
    <col min="8208" max="8210" width="4.3984375" style="96" customWidth="1"/>
    <col min="8211" max="8211" width="5.09765625" style="96" customWidth="1"/>
    <col min="8212" max="8215" width="4.3984375" style="96" customWidth="1"/>
    <col min="8216" max="8216" width="5.3984375" style="96" customWidth="1"/>
    <col min="8217" max="8224" width="4.3984375" style="96" customWidth="1"/>
    <col min="8225" max="8448" width="8.09765625" style="96"/>
    <col min="8449" max="8450" width="3.796875" style="96" customWidth="1"/>
    <col min="8451" max="8451" width="22.5" style="96" customWidth="1"/>
    <col min="8452" max="8452" width="4.3984375" style="96" customWidth="1"/>
    <col min="8453" max="8453" width="37.5" style="96" customWidth="1"/>
    <col min="8454" max="8454" width="4.3984375" style="96" customWidth="1"/>
    <col min="8455" max="8455" width="17.69921875" style="96" customWidth="1"/>
    <col min="8456" max="8456" width="30.5" style="96" customWidth="1"/>
    <col min="8457" max="8462" width="4.3984375" style="96" customWidth="1"/>
    <col min="8463" max="8463" width="5.296875" style="96" customWidth="1"/>
    <col min="8464" max="8466" width="4.3984375" style="96" customWidth="1"/>
    <col min="8467" max="8467" width="5.09765625" style="96" customWidth="1"/>
    <col min="8468" max="8471" width="4.3984375" style="96" customWidth="1"/>
    <col min="8472" max="8472" width="5.3984375" style="96" customWidth="1"/>
    <col min="8473" max="8480" width="4.3984375" style="96" customWidth="1"/>
    <col min="8481" max="8704" width="8.09765625" style="96"/>
    <col min="8705" max="8706" width="3.796875" style="96" customWidth="1"/>
    <col min="8707" max="8707" width="22.5" style="96" customWidth="1"/>
    <col min="8708" max="8708" width="4.3984375" style="96" customWidth="1"/>
    <col min="8709" max="8709" width="37.5" style="96" customWidth="1"/>
    <col min="8710" max="8710" width="4.3984375" style="96" customWidth="1"/>
    <col min="8711" max="8711" width="17.69921875" style="96" customWidth="1"/>
    <col min="8712" max="8712" width="30.5" style="96" customWidth="1"/>
    <col min="8713" max="8718" width="4.3984375" style="96" customWidth="1"/>
    <col min="8719" max="8719" width="5.296875" style="96" customWidth="1"/>
    <col min="8720" max="8722" width="4.3984375" style="96" customWidth="1"/>
    <col min="8723" max="8723" width="5.09765625" style="96" customWidth="1"/>
    <col min="8724" max="8727" width="4.3984375" style="96" customWidth="1"/>
    <col min="8728" max="8728" width="5.3984375" style="96" customWidth="1"/>
    <col min="8729" max="8736" width="4.3984375" style="96" customWidth="1"/>
    <col min="8737" max="8960" width="8.09765625" style="96"/>
    <col min="8961" max="8962" width="3.796875" style="96" customWidth="1"/>
    <col min="8963" max="8963" width="22.5" style="96" customWidth="1"/>
    <col min="8964" max="8964" width="4.3984375" style="96" customWidth="1"/>
    <col min="8965" max="8965" width="37.5" style="96" customWidth="1"/>
    <col min="8966" max="8966" width="4.3984375" style="96" customWidth="1"/>
    <col min="8967" max="8967" width="17.69921875" style="96" customWidth="1"/>
    <col min="8968" max="8968" width="30.5" style="96" customWidth="1"/>
    <col min="8969" max="8974" width="4.3984375" style="96" customWidth="1"/>
    <col min="8975" max="8975" width="5.296875" style="96" customWidth="1"/>
    <col min="8976" max="8978" width="4.3984375" style="96" customWidth="1"/>
    <col min="8979" max="8979" width="5.09765625" style="96" customWidth="1"/>
    <col min="8980" max="8983" width="4.3984375" style="96" customWidth="1"/>
    <col min="8984" max="8984" width="5.3984375" style="96" customWidth="1"/>
    <col min="8985" max="8992" width="4.3984375" style="96" customWidth="1"/>
    <col min="8993" max="9216" width="8.09765625" style="96"/>
    <col min="9217" max="9218" width="3.796875" style="96" customWidth="1"/>
    <col min="9219" max="9219" width="22.5" style="96" customWidth="1"/>
    <col min="9220" max="9220" width="4.3984375" style="96" customWidth="1"/>
    <col min="9221" max="9221" width="37.5" style="96" customWidth="1"/>
    <col min="9222" max="9222" width="4.3984375" style="96" customWidth="1"/>
    <col min="9223" max="9223" width="17.69921875" style="96" customWidth="1"/>
    <col min="9224" max="9224" width="30.5" style="96" customWidth="1"/>
    <col min="9225" max="9230" width="4.3984375" style="96" customWidth="1"/>
    <col min="9231" max="9231" width="5.296875" style="96" customWidth="1"/>
    <col min="9232" max="9234" width="4.3984375" style="96" customWidth="1"/>
    <col min="9235" max="9235" width="5.09765625" style="96" customWidth="1"/>
    <col min="9236" max="9239" width="4.3984375" style="96" customWidth="1"/>
    <col min="9240" max="9240" width="5.3984375" style="96" customWidth="1"/>
    <col min="9241" max="9248" width="4.3984375" style="96" customWidth="1"/>
    <col min="9249" max="9472" width="8.09765625" style="96"/>
    <col min="9473" max="9474" width="3.796875" style="96" customWidth="1"/>
    <col min="9475" max="9475" width="22.5" style="96" customWidth="1"/>
    <col min="9476" max="9476" width="4.3984375" style="96" customWidth="1"/>
    <col min="9477" max="9477" width="37.5" style="96" customWidth="1"/>
    <col min="9478" max="9478" width="4.3984375" style="96" customWidth="1"/>
    <col min="9479" max="9479" width="17.69921875" style="96" customWidth="1"/>
    <col min="9480" max="9480" width="30.5" style="96" customWidth="1"/>
    <col min="9481" max="9486" width="4.3984375" style="96" customWidth="1"/>
    <col min="9487" max="9487" width="5.296875" style="96" customWidth="1"/>
    <col min="9488" max="9490" width="4.3984375" style="96" customWidth="1"/>
    <col min="9491" max="9491" width="5.09765625" style="96" customWidth="1"/>
    <col min="9492" max="9495" width="4.3984375" style="96" customWidth="1"/>
    <col min="9496" max="9496" width="5.3984375" style="96" customWidth="1"/>
    <col min="9497" max="9504" width="4.3984375" style="96" customWidth="1"/>
    <col min="9505" max="9728" width="8.09765625" style="96"/>
    <col min="9729" max="9730" width="3.796875" style="96" customWidth="1"/>
    <col min="9731" max="9731" width="22.5" style="96" customWidth="1"/>
    <col min="9732" max="9732" width="4.3984375" style="96" customWidth="1"/>
    <col min="9733" max="9733" width="37.5" style="96" customWidth="1"/>
    <col min="9734" max="9734" width="4.3984375" style="96" customWidth="1"/>
    <col min="9735" max="9735" width="17.69921875" style="96" customWidth="1"/>
    <col min="9736" max="9736" width="30.5" style="96" customWidth="1"/>
    <col min="9737" max="9742" width="4.3984375" style="96" customWidth="1"/>
    <col min="9743" max="9743" width="5.296875" style="96" customWidth="1"/>
    <col min="9744" max="9746" width="4.3984375" style="96" customWidth="1"/>
    <col min="9747" max="9747" width="5.09765625" style="96" customWidth="1"/>
    <col min="9748" max="9751" width="4.3984375" style="96" customWidth="1"/>
    <col min="9752" max="9752" width="5.3984375" style="96" customWidth="1"/>
    <col min="9753" max="9760" width="4.3984375" style="96" customWidth="1"/>
    <col min="9761" max="9984" width="8.09765625" style="96"/>
    <col min="9985" max="9986" width="3.796875" style="96" customWidth="1"/>
    <col min="9987" max="9987" width="22.5" style="96" customWidth="1"/>
    <col min="9988" max="9988" width="4.3984375" style="96" customWidth="1"/>
    <col min="9989" max="9989" width="37.5" style="96" customWidth="1"/>
    <col min="9990" max="9990" width="4.3984375" style="96" customWidth="1"/>
    <col min="9991" max="9991" width="17.69921875" style="96" customWidth="1"/>
    <col min="9992" max="9992" width="30.5" style="96" customWidth="1"/>
    <col min="9993" max="9998" width="4.3984375" style="96" customWidth="1"/>
    <col min="9999" max="9999" width="5.296875" style="96" customWidth="1"/>
    <col min="10000" max="10002" width="4.3984375" style="96" customWidth="1"/>
    <col min="10003" max="10003" width="5.09765625" style="96" customWidth="1"/>
    <col min="10004" max="10007" width="4.3984375" style="96" customWidth="1"/>
    <col min="10008" max="10008" width="5.3984375" style="96" customWidth="1"/>
    <col min="10009" max="10016" width="4.3984375" style="96" customWidth="1"/>
    <col min="10017" max="10240" width="8.09765625" style="96"/>
    <col min="10241" max="10242" width="3.796875" style="96" customWidth="1"/>
    <col min="10243" max="10243" width="22.5" style="96" customWidth="1"/>
    <col min="10244" max="10244" width="4.3984375" style="96" customWidth="1"/>
    <col min="10245" max="10245" width="37.5" style="96" customWidth="1"/>
    <col min="10246" max="10246" width="4.3984375" style="96" customWidth="1"/>
    <col min="10247" max="10247" width="17.69921875" style="96" customWidth="1"/>
    <col min="10248" max="10248" width="30.5" style="96" customWidth="1"/>
    <col min="10249" max="10254" width="4.3984375" style="96" customWidth="1"/>
    <col min="10255" max="10255" width="5.296875" style="96" customWidth="1"/>
    <col min="10256" max="10258" width="4.3984375" style="96" customWidth="1"/>
    <col min="10259" max="10259" width="5.09765625" style="96" customWidth="1"/>
    <col min="10260" max="10263" width="4.3984375" style="96" customWidth="1"/>
    <col min="10264" max="10264" width="5.3984375" style="96" customWidth="1"/>
    <col min="10265" max="10272" width="4.3984375" style="96" customWidth="1"/>
    <col min="10273" max="10496" width="8.09765625" style="96"/>
    <col min="10497" max="10498" width="3.796875" style="96" customWidth="1"/>
    <col min="10499" max="10499" width="22.5" style="96" customWidth="1"/>
    <col min="10500" max="10500" width="4.3984375" style="96" customWidth="1"/>
    <col min="10501" max="10501" width="37.5" style="96" customWidth="1"/>
    <col min="10502" max="10502" width="4.3984375" style="96" customWidth="1"/>
    <col min="10503" max="10503" width="17.69921875" style="96" customWidth="1"/>
    <col min="10504" max="10504" width="30.5" style="96" customWidth="1"/>
    <col min="10505" max="10510" width="4.3984375" style="96" customWidth="1"/>
    <col min="10511" max="10511" width="5.296875" style="96" customWidth="1"/>
    <col min="10512" max="10514" width="4.3984375" style="96" customWidth="1"/>
    <col min="10515" max="10515" width="5.09765625" style="96" customWidth="1"/>
    <col min="10516" max="10519" width="4.3984375" style="96" customWidth="1"/>
    <col min="10520" max="10520" width="5.3984375" style="96" customWidth="1"/>
    <col min="10521" max="10528" width="4.3984375" style="96" customWidth="1"/>
    <col min="10529" max="10752" width="8.09765625" style="96"/>
    <col min="10753" max="10754" width="3.796875" style="96" customWidth="1"/>
    <col min="10755" max="10755" width="22.5" style="96" customWidth="1"/>
    <col min="10756" max="10756" width="4.3984375" style="96" customWidth="1"/>
    <col min="10757" max="10757" width="37.5" style="96" customWidth="1"/>
    <col min="10758" max="10758" width="4.3984375" style="96" customWidth="1"/>
    <col min="10759" max="10759" width="17.69921875" style="96" customWidth="1"/>
    <col min="10760" max="10760" width="30.5" style="96" customWidth="1"/>
    <col min="10761" max="10766" width="4.3984375" style="96" customWidth="1"/>
    <col min="10767" max="10767" width="5.296875" style="96" customWidth="1"/>
    <col min="10768" max="10770" width="4.3984375" style="96" customWidth="1"/>
    <col min="10771" max="10771" width="5.09765625" style="96" customWidth="1"/>
    <col min="10772" max="10775" width="4.3984375" style="96" customWidth="1"/>
    <col min="10776" max="10776" width="5.3984375" style="96" customWidth="1"/>
    <col min="10777" max="10784" width="4.3984375" style="96" customWidth="1"/>
    <col min="10785" max="11008" width="8.09765625" style="96"/>
    <col min="11009" max="11010" width="3.796875" style="96" customWidth="1"/>
    <col min="11011" max="11011" width="22.5" style="96" customWidth="1"/>
    <col min="11012" max="11012" width="4.3984375" style="96" customWidth="1"/>
    <col min="11013" max="11013" width="37.5" style="96" customWidth="1"/>
    <col min="11014" max="11014" width="4.3984375" style="96" customWidth="1"/>
    <col min="11015" max="11015" width="17.69921875" style="96" customWidth="1"/>
    <col min="11016" max="11016" width="30.5" style="96" customWidth="1"/>
    <col min="11017" max="11022" width="4.3984375" style="96" customWidth="1"/>
    <col min="11023" max="11023" width="5.296875" style="96" customWidth="1"/>
    <col min="11024" max="11026" width="4.3984375" style="96" customWidth="1"/>
    <col min="11027" max="11027" width="5.09765625" style="96" customWidth="1"/>
    <col min="11028" max="11031" width="4.3984375" style="96" customWidth="1"/>
    <col min="11032" max="11032" width="5.3984375" style="96" customWidth="1"/>
    <col min="11033" max="11040" width="4.3984375" style="96" customWidth="1"/>
    <col min="11041" max="11264" width="8.09765625" style="96"/>
    <col min="11265" max="11266" width="3.796875" style="96" customWidth="1"/>
    <col min="11267" max="11267" width="22.5" style="96" customWidth="1"/>
    <col min="11268" max="11268" width="4.3984375" style="96" customWidth="1"/>
    <col min="11269" max="11269" width="37.5" style="96" customWidth="1"/>
    <col min="11270" max="11270" width="4.3984375" style="96" customWidth="1"/>
    <col min="11271" max="11271" width="17.69921875" style="96" customWidth="1"/>
    <col min="11272" max="11272" width="30.5" style="96" customWidth="1"/>
    <col min="11273" max="11278" width="4.3984375" style="96" customWidth="1"/>
    <col min="11279" max="11279" width="5.296875" style="96" customWidth="1"/>
    <col min="11280" max="11282" width="4.3984375" style="96" customWidth="1"/>
    <col min="11283" max="11283" width="5.09765625" style="96" customWidth="1"/>
    <col min="11284" max="11287" width="4.3984375" style="96" customWidth="1"/>
    <col min="11288" max="11288" width="5.3984375" style="96" customWidth="1"/>
    <col min="11289" max="11296" width="4.3984375" style="96" customWidth="1"/>
    <col min="11297" max="11520" width="8.09765625" style="96"/>
    <col min="11521" max="11522" width="3.796875" style="96" customWidth="1"/>
    <col min="11523" max="11523" width="22.5" style="96" customWidth="1"/>
    <col min="11524" max="11524" width="4.3984375" style="96" customWidth="1"/>
    <col min="11525" max="11525" width="37.5" style="96" customWidth="1"/>
    <col min="11526" max="11526" width="4.3984375" style="96" customWidth="1"/>
    <col min="11527" max="11527" width="17.69921875" style="96" customWidth="1"/>
    <col min="11528" max="11528" width="30.5" style="96" customWidth="1"/>
    <col min="11529" max="11534" width="4.3984375" style="96" customWidth="1"/>
    <col min="11535" max="11535" width="5.296875" style="96" customWidth="1"/>
    <col min="11536" max="11538" width="4.3984375" style="96" customWidth="1"/>
    <col min="11539" max="11539" width="5.09765625" style="96" customWidth="1"/>
    <col min="11540" max="11543" width="4.3984375" style="96" customWidth="1"/>
    <col min="11544" max="11544" width="5.3984375" style="96" customWidth="1"/>
    <col min="11545" max="11552" width="4.3984375" style="96" customWidth="1"/>
    <col min="11553" max="11776" width="8.09765625" style="96"/>
    <col min="11777" max="11778" width="3.796875" style="96" customWidth="1"/>
    <col min="11779" max="11779" width="22.5" style="96" customWidth="1"/>
    <col min="11780" max="11780" width="4.3984375" style="96" customWidth="1"/>
    <col min="11781" max="11781" width="37.5" style="96" customWidth="1"/>
    <col min="11782" max="11782" width="4.3984375" style="96" customWidth="1"/>
    <col min="11783" max="11783" width="17.69921875" style="96" customWidth="1"/>
    <col min="11784" max="11784" width="30.5" style="96" customWidth="1"/>
    <col min="11785" max="11790" width="4.3984375" style="96" customWidth="1"/>
    <col min="11791" max="11791" width="5.296875" style="96" customWidth="1"/>
    <col min="11792" max="11794" width="4.3984375" style="96" customWidth="1"/>
    <col min="11795" max="11795" width="5.09765625" style="96" customWidth="1"/>
    <col min="11796" max="11799" width="4.3984375" style="96" customWidth="1"/>
    <col min="11800" max="11800" width="5.3984375" style="96" customWidth="1"/>
    <col min="11801" max="11808" width="4.3984375" style="96" customWidth="1"/>
    <col min="11809" max="12032" width="8.09765625" style="96"/>
    <col min="12033" max="12034" width="3.796875" style="96" customWidth="1"/>
    <col min="12035" max="12035" width="22.5" style="96" customWidth="1"/>
    <col min="12036" max="12036" width="4.3984375" style="96" customWidth="1"/>
    <col min="12037" max="12037" width="37.5" style="96" customWidth="1"/>
    <col min="12038" max="12038" width="4.3984375" style="96" customWidth="1"/>
    <col min="12039" max="12039" width="17.69921875" style="96" customWidth="1"/>
    <col min="12040" max="12040" width="30.5" style="96" customWidth="1"/>
    <col min="12041" max="12046" width="4.3984375" style="96" customWidth="1"/>
    <col min="12047" max="12047" width="5.296875" style="96" customWidth="1"/>
    <col min="12048" max="12050" width="4.3984375" style="96" customWidth="1"/>
    <col min="12051" max="12051" width="5.09765625" style="96" customWidth="1"/>
    <col min="12052" max="12055" width="4.3984375" style="96" customWidth="1"/>
    <col min="12056" max="12056" width="5.3984375" style="96" customWidth="1"/>
    <col min="12057" max="12064" width="4.3984375" style="96" customWidth="1"/>
    <col min="12065" max="12288" width="8.09765625" style="96"/>
    <col min="12289" max="12290" width="3.796875" style="96" customWidth="1"/>
    <col min="12291" max="12291" width="22.5" style="96" customWidth="1"/>
    <col min="12292" max="12292" width="4.3984375" style="96" customWidth="1"/>
    <col min="12293" max="12293" width="37.5" style="96" customWidth="1"/>
    <col min="12294" max="12294" width="4.3984375" style="96" customWidth="1"/>
    <col min="12295" max="12295" width="17.69921875" style="96" customWidth="1"/>
    <col min="12296" max="12296" width="30.5" style="96" customWidth="1"/>
    <col min="12297" max="12302" width="4.3984375" style="96" customWidth="1"/>
    <col min="12303" max="12303" width="5.296875" style="96" customWidth="1"/>
    <col min="12304" max="12306" width="4.3984375" style="96" customWidth="1"/>
    <col min="12307" max="12307" width="5.09765625" style="96" customWidth="1"/>
    <col min="12308" max="12311" width="4.3984375" style="96" customWidth="1"/>
    <col min="12312" max="12312" width="5.3984375" style="96" customWidth="1"/>
    <col min="12313" max="12320" width="4.3984375" style="96" customWidth="1"/>
    <col min="12321" max="12544" width="8.09765625" style="96"/>
    <col min="12545" max="12546" width="3.796875" style="96" customWidth="1"/>
    <col min="12547" max="12547" width="22.5" style="96" customWidth="1"/>
    <col min="12548" max="12548" width="4.3984375" style="96" customWidth="1"/>
    <col min="12549" max="12549" width="37.5" style="96" customWidth="1"/>
    <col min="12550" max="12550" width="4.3984375" style="96" customWidth="1"/>
    <col min="12551" max="12551" width="17.69921875" style="96" customWidth="1"/>
    <col min="12552" max="12552" width="30.5" style="96" customWidth="1"/>
    <col min="12553" max="12558" width="4.3984375" style="96" customWidth="1"/>
    <col min="12559" max="12559" width="5.296875" style="96" customWidth="1"/>
    <col min="12560" max="12562" width="4.3984375" style="96" customWidth="1"/>
    <col min="12563" max="12563" width="5.09765625" style="96" customWidth="1"/>
    <col min="12564" max="12567" width="4.3984375" style="96" customWidth="1"/>
    <col min="12568" max="12568" width="5.3984375" style="96" customWidth="1"/>
    <col min="12569" max="12576" width="4.3984375" style="96" customWidth="1"/>
    <col min="12577" max="12800" width="8.09765625" style="96"/>
    <col min="12801" max="12802" width="3.796875" style="96" customWidth="1"/>
    <col min="12803" max="12803" width="22.5" style="96" customWidth="1"/>
    <col min="12804" max="12804" width="4.3984375" style="96" customWidth="1"/>
    <col min="12805" max="12805" width="37.5" style="96" customWidth="1"/>
    <col min="12806" max="12806" width="4.3984375" style="96" customWidth="1"/>
    <col min="12807" max="12807" width="17.69921875" style="96" customWidth="1"/>
    <col min="12808" max="12808" width="30.5" style="96" customWidth="1"/>
    <col min="12809" max="12814" width="4.3984375" style="96" customWidth="1"/>
    <col min="12815" max="12815" width="5.296875" style="96" customWidth="1"/>
    <col min="12816" max="12818" width="4.3984375" style="96" customWidth="1"/>
    <col min="12819" max="12819" width="5.09765625" style="96" customWidth="1"/>
    <col min="12820" max="12823" width="4.3984375" style="96" customWidth="1"/>
    <col min="12824" max="12824" width="5.3984375" style="96" customWidth="1"/>
    <col min="12825" max="12832" width="4.3984375" style="96" customWidth="1"/>
    <col min="12833" max="13056" width="8.09765625" style="96"/>
    <col min="13057" max="13058" width="3.796875" style="96" customWidth="1"/>
    <col min="13059" max="13059" width="22.5" style="96" customWidth="1"/>
    <col min="13060" max="13060" width="4.3984375" style="96" customWidth="1"/>
    <col min="13061" max="13061" width="37.5" style="96" customWidth="1"/>
    <col min="13062" max="13062" width="4.3984375" style="96" customWidth="1"/>
    <col min="13063" max="13063" width="17.69921875" style="96" customWidth="1"/>
    <col min="13064" max="13064" width="30.5" style="96" customWidth="1"/>
    <col min="13065" max="13070" width="4.3984375" style="96" customWidth="1"/>
    <col min="13071" max="13071" width="5.296875" style="96" customWidth="1"/>
    <col min="13072" max="13074" width="4.3984375" style="96" customWidth="1"/>
    <col min="13075" max="13075" width="5.09765625" style="96" customWidth="1"/>
    <col min="13076" max="13079" width="4.3984375" style="96" customWidth="1"/>
    <col min="13080" max="13080" width="5.3984375" style="96" customWidth="1"/>
    <col min="13081" max="13088" width="4.3984375" style="96" customWidth="1"/>
    <col min="13089" max="13312" width="8.09765625" style="96"/>
    <col min="13313" max="13314" width="3.796875" style="96" customWidth="1"/>
    <col min="13315" max="13315" width="22.5" style="96" customWidth="1"/>
    <col min="13316" max="13316" width="4.3984375" style="96" customWidth="1"/>
    <col min="13317" max="13317" width="37.5" style="96" customWidth="1"/>
    <col min="13318" max="13318" width="4.3984375" style="96" customWidth="1"/>
    <col min="13319" max="13319" width="17.69921875" style="96" customWidth="1"/>
    <col min="13320" max="13320" width="30.5" style="96" customWidth="1"/>
    <col min="13321" max="13326" width="4.3984375" style="96" customWidth="1"/>
    <col min="13327" max="13327" width="5.296875" style="96" customWidth="1"/>
    <col min="13328" max="13330" width="4.3984375" style="96" customWidth="1"/>
    <col min="13331" max="13331" width="5.09765625" style="96" customWidth="1"/>
    <col min="13332" max="13335" width="4.3984375" style="96" customWidth="1"/>
    <col min="13336" max="13336" width="5.3984375" style="96" customWidth="1"/>
    <col min="13337" max="13344" width="4.3984375" style="96" customWidth="1"/>
    <col min="13345" max="13568" width="8.09765625" style="96"/>
    <col min="13569" max="13570" width="3.796875" style="96" customWidth="1"/>
    <col min="13571" max="13571" width="22.5" style="96" customWidth="1"/>
    <col min="13572" max="13572" width="4.3984375" style="96" customWidth="1"/>
    <col min="13573" max="13573" width="37.5" style="96" customWidth="1"/>
    <col min="13574" max="13574" width="4.3984375" style="96" customWidth="1"/>
    <col min="13575" max="13575" width="17.69921875" style="96" customWidth="1"/>
    <col min="13576" max="13576" width="30.5" style="96" customWidth="1"/>
    <col min="13577" max="13582" width="4.3984375" style="96" customWidth="1"/>
    <col min="13583" max="13583" width="5.296875" style="96" customWidth="1"/>
    <col min="13584" max="13586" width="4.3984375" style="96" customWidth="1"/>
    <col min="13587" max="13587" width="5.09765625" style="96" customWidth="1"/>
    <col min="13588" max="13591" width="4.3984375" style="96" customWidth="1"/>
    <col min="13592" max="13592" width="5.3984375" style="96" customWidth="1"/>
    <col min="13593" max="13600" width="4.3984375" style="96" customWidth="1"/>
    <col min="13601" max="13824" width="8.09765625" style="96"/>
    <col min="13825" max="13826" width="3.796875" style="96" customWidth="1"/>
    <col min="13827" max="13827" width="22.5" style="96" customWidth="1"/>
    <col min="13828" max="13828" width="4.3984375" style="96" customWidth="1"/>
    <col min="13829" max="13829" width="37.5" style="96" customWidth="1"/>
    <col min="13830" max="13830" width="4.3984375" style="96" customWidth="1"/>
    <col min="13831" max="13831" width="17.69921875" style="96" customWidth="1"/>
    <col min="13832" max="13832" width="30.5" style="96" customWidth="1"/>
    <col min="13833" max="13838" width="4.3984375" style="96" customWidth="1"/>
    <col min="13839" max="13839" width="5.296875" style="96" customWidth="1"/>
    <col min="13840" max="13842" width="4.3984375" style="96" customWidth="1"/>
    <col min="13843" max="13843" width="5.09765625" style="96" customWidth="1"/>
    <col min="13844" max="13847" width="4.3984375" style="96" customWidth="1"/>
    <col min="13848" max="13848" width="5.3984375" style="96" customWidth="1"/>
    <col min="13849" max="13856" width="4.3984375" style="96" customWidth="1"/>
    <col min="13857" max="14080" width="8.09765625" style="96"/>
    <col min="14081" max="14082" width="3.796875" style="96" customWidth="1"/>
    <col min="14083" max="14083" width="22.5" style="96" customWidth="1"/>
    <col min="14084" max="14084" width="4.3984375" style="96" customWidth="1"/>
    <col min="14085" max="14085" width="37.5" style="96" customWidth="1"/>
    <col min="14086" max="14086" width="4.3984375" style="96" customWidth="1"/>
    <col min="14087" max="14087" width="17.69921875" style="96" customWidth="1"/>
    <col min="14088" max="14088" width="30.5" style="96" customWidth="1"/>
    <col min="14089" max="14094" width="4.3984375" style="96" customWidth="1"/>
    <col min="14095" max="14095" width="5.296875" style="96" customWidth="1"/>
    <col min="14096" max="14098" width="4.3984375" style="96" customWidth="1"/>
    <col min="14099" max="14099" width="5.09765625" style="96" customWidth="1"/>
    <col min="14100" max="14103" width="4.3984375" style="96" customWidth="1"/>
    <col min="14104" max="14104" width="5.3984375" style="96" customWidth="1"/>
    <col min="14105" max="14112" width="4.3984375" style="96" customWidth="1"/>
    <col min="14113" max="14336" width="8.09765625" style="96"/>
    <col min="14337" max="14338" width="3.796875" style="96" customWidth="1"/>
    <col min="14339" max="14339" width="22.5" style="96" customWidth="1"/>
    <col min="14340" max="14340" width="4.3984375" style="96" customWidth="1"/>
    <col min="14341" max="14341" width="37.5" style="96" customWidth="1"/>
    <col min="14342" max="14342" width="4.3984375" style="96" customWidth="1"/>
    <col min="14343" max="14343" width="17.69921875" style="96" customWidth="1"/>
    <col min="14344" max="14344" width="30.5" style="96" customWidth="1"/>
    <col min="14345" max="14350" width="4.3984375" style="96" customWidth="1"/>
    <col min="14351" max="14351" width="5.296875" style="96" customWidth="1"/>
    <col min="14352" max="14354" width="4.3984375" style="96" customWidth="1"/>
    <col min="14355" max="14355" width="5.09765625" style="96" customWidth="1"/>
    <col min="14356" max="14359" width="4.3984375" style="96" customWidth="1"/>
    <col min="14360" max="14360" width="5.3984375" style="96" customWidth="1"/>
    <col min="14361" max="14368" width="4.3984375" style="96" customWidth="1"/>
    <col min="14369" max="14592" width="8.09765625" style="96"/>
    <col min="14593" max="14594" width="3.796875" style="96" customWidth="1"/>
    <col min="14595" max="14595" width="22.5" style="96" customWidth="1"/>
    <col min="14596" max="14596" width="4.3984375" style="96" customWidth="1"/>
    <col min="14597" max="14597" width="37.5" style="96" customWidth="1"/>
    <col min="14598" max="14598" width="4.3984375" style="96" customWidth="1"/>
    <col min="14599" max="14599" width="17.69921875" style="96" customWidth="1"/>
    <col min="14600" max="14600" width="30.5" style="96" customWidth="1"/>
    <col min="14601" max="14606" width="4.3984375" style="96" customWidth="1"/>
    <col min="14607" max="14607" width="5.296875" style="96" customWidth="1"/>
    <col min="14608" max="14610" width="4.3984375" style="96" customWidth="1"/>
    <col min="14611" max="14611" width="5.09765625" style="96" customWidth="1"/>
    <col min="14612" max="14615" width="4.3984375" style="96" customWidth="1"/>
    <col min="14616" max="14616" width="5.3984375" style="96" customWidth="1"/>
    <col min="14617" max="14624" width="4.3984375" style="96" customWidth="1"/>
    <col min="14625" max="14848" width="8.09765625" style="96"/>
    <col min="14849" max="14850" width="3.796875" style="96" customWidth="1"/>
    <col min="14851" max="14851" width="22.5" style="96" customWidth="1"/>
    <col min="14852" max="14852" width="4.3984375" style="96" customWidth="1"/>
    <col min="14853" max="14853" width="37.5" style="96" customWidth="1"/>
    <col min="14854" max="14854" width="4.3984375" style="96" customWidth="1"/>
    <col min="14855" max="14855" width="17.69921875" style="96" customWidth="1"/>
    <col min="14856" max="14856" width="30.5" style="96" customWidth="1"/>
    <col min="14857" max="14862" width="4.3984375" style="96" customWidth="1"/>
    <col min="14863" max="14863" width="5.296875" style="96" customWidth="1"/>
    <col min="14864" max="14866" width="4.3984375" style="96" customWidth="1"/>
    <col min="14867" max="14867" width="5.09765625" style="96" customWidth="1"/>
    <col min="14868" max="14871" width="4.3984375" style="96" customWidth="1"/>
    <col min="14872" max="14872" width="5.3984375" style="96" customWidth="1"/>
    <col min="14873" max="14880" width="4.3984375" style="96" customWidth="1"/>
    <col min="14881" max="15104" width="8.09765625" style="96"/>
    <col min="15105" max="15106" width="3.796875" style="96" customWidth="1"/>
    <col min="15107" max="15107" width="22.5" style="96" customWidth="1"/>
    <col min="15108" max="15108" width="4.3984375" style="96" customWidth="1"/>
    <col min="15109" max="15109" width="37.5" style="96" customWidth="1"/>
    <col min="15110" max="15110" width="4.3984375" style="96" customWidth="1"/>
    <col min="15111" max="15111" width="17.69921875" style="96" customWidth="1"/>
    <col min="15112" max="15112" width="30.5" style="96" customWidth="1"/>
    <col min="15113" max="15118" width="4.3984375" style="96" customWidth="1"/>
    <col min="15119" max="15119" width="5.296875" style="96" customWidth="1"/>
    <col min="15120" max="15122" width="4.3984375" style="96" customWidth="1"/>
    <col min="15123" max="15123" width="5.09765625" style="96" customWidth="1"/>
    <col min="15124" max="15127" width="4.3984375" style="96" customWidth="1"/>
    <col min="15128" max="15128" width="5.3984375" style="96" customWidth="1"/>
    <col min="15129" max="15136" width="4.3984375" style="96" customWidth="1"/>
    <col min="15137" max="15360" width="8.09765625" style="96"/>
    <col min="15361" max="15362" width="3.796875" style="96" customWidth="1"/>
    <col min="15363" max="15363" width="22.5" style="96" customWidth="1"/>
    <col min="15364" max="15364" width="4.3984375" style="96" customWidth="1"/>
    <col min="15365" max="15365" width="37.5" style="96" customWidth="1"/>
    <col min="15366" max="15366" width="4.3984375" style="96" customWidth="1"/>
    <col min="15367" max="15367" width="17.69921875" style="96" customWidth="1"/>
    <col min="15368" max="15368" width="30.5" style="96" customWidth="1"/>
    <col min="15369" max="15374" width="4.3984375" style="96" customWidth="1"/>
    <col min="15375" max="15375" width="5.296875" style="96" customWidth="1"/>
    <col min="15376" max="15378" width="4.3984375" style="96" customWidth="1"/>
    <col min="15379" max="15379" width="5.09765625" style="96" customWidth="1"/>
    <col min="15380" max="15383" width="4.3984375" style="96" customWidth="1"/>
    <col min="15384" max="15384" width="5.3984375" style="96" customWidth="1"/>
    <col min="15385" max="15392" width="4.3984375" style="96" customWidth="1"/>
    <col min="15393" max="15616" width="8.09765625" style="96"/>
    <col min="15617" max="15618" width="3.796875" style="96" customWidth="1"/>
    <col min="15619" max="15619" width="22.5" style="96" customWidth="1"/>
    <col min="15620" max="15620" width="4.3984375" style="96" customWidth="1"/>
    <col min="15621" max="15621" width="37.5" style="96" customWidth="1"/>
    <col min="15622" max="15622" width="4.3984375" style="96" customWidth="1"/>
    <col min="15623" max="15623" width="17.69921875" style="96" customWidth="1"/>
    <col min="15624" max="15624" width="30.5" style="96" customWidth="1"/>
    <col min="15625" max="15630" width="4.3984375" style="96" customWidth="1"/>
    <col min="15631" max="15631" width="5.296875" style="96" customWidth="1"/>
    <col min="15632" max="15634" width="4.3984375" style="96" customWidth="1"/>
    <col min="15635" max="15635" width="5.09765625" style="96" customWidth="1"/>
    <col min="15636" max="15639" width="4.3984375" style="96" customWidth="1"/>
    <col min="15640" max="15640" width="5.3984375" style="96" customWidth="1"/>
    <col min="15641" max="15648" width="4.3984375" style="96" customWidth="1"/>
    <col min="15649" max="15872" width="8.09765625" style="96"/>
    <col min="15873" max="15874" width="3.796875" style="96" customWidth="1"/>
    <col min="15875" max="15875" width="22.5" style="96" customWidth="1"/>
    <col min="15876" max="15876" width="4.3984375" style="96" customWidth="1"/>
    <col min="15877" max="15877" width="37.5" style="96" customWidth="1"/>
    <col min="15878" max="15878" width="4.3984375" style="96" customWidth="1"/>
    <col min="15879" max="15879" width="17.69921875" style="96" customWidth="1"/>
    <col min="15880" max="15880" width="30.5" style="96" customWidth="1"/>
    <col min="15881" max="15886" width="4.3984375" style="96" customWidth="1"/>
    <col min="15887" max="15887" width="5.296875" style="96" customWidth="1"/>
    <col min="15888" max="15890" width="4.3984375" style="96" customWidth="1"/>
    <col min="15891" max="15891" width="5.09765625" style="96" customWidth="1"/>
    <col min="15892" max="15895" width="4.3984375" style="96" customWidth="1"/>
    <col min="15896" max="15896" width="5.3984375" style="96" customWidth="1"/>
    <col min="15897" max="15904" width="4.3984375" style="96" customWidth="1"/>
    <col min="15905" max="16128" width="8.09765625" style="96"/>
    <col min="16129" max="16130" width="3.796875" style="96" customWidth="1"/>
    <col min="16131" max="16131" width="22.5" style="96" customWidth="1"/>
    <col min="16132" max="16132" width="4.3984375" style="96" customWidth="1"/>
    <col min="16133" max="16133" width="37.5" style="96" customWidth="1"/>
    <col min="16134" max="16134" width="4.3984375" style="96" customWidth="1"/>
    <col min="16135" max="16135" width="17.69921875" style="96" customWidth="1"/>
    <col min="16136" max="16136" width="30.5" style="96" customWidth="1"/>
    <col min="16137" max="16142" width="4.3984375" style="96" customWidth="1"/>
    <col min="16143" max="16143" width="5.296875" style="96" customWidth="1"/>
    <col min="16144" max="16146" width="4.3984375" style="96" customWidth="1"/>
    <col min="16147" max="16147" width="5.09765625" style="96" customWidth="1"/>
    <col min="16148" max="16151" width="4.3984375" style="96" customWidth="1"/>
    <col min="16152" max="16152" width="5.3984375" style="96" customWidth="1"/>
    <col min="16153" max="16160" width="4.3984375" style="96" customWidth="1"/>
    <col min="16161" max="16384" width="8.09765625" style="96"/>
  </cols>
  <sheetData>
    <row r="2" spans="1:32" ht="20.25" customHeight="1" x14ac:dyDescent="0.45">
      <c r="A2" s="94" t="s">
        <v>222</v>
      </c>
      <c r="B2" s="95"/>
    </row>
    <row r="3" spans="1:32" ht="20.25" customHeight="1" x14ac:dyDescent="0.45">
      <c r="A3" s="777" t="s">
        <v>223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row>
    <row r="4" spans="1:32" ht="20.25" customHeight="1" x14ac:dyDescent="0.45"/>
    <row r="5" spans="1:32" ht="30" customHeight="1" x14ac:dyDescent="0.45">
      <c r="S5" s="768" t="s">
        <v>224</v>
      </c>
      <c r="T5" s="769"/>
      <c r="U5" s="769"/>
      <c r="V5" s="770"/>
      <c r="W5" s="169"/>
      <c r="X5" s="170"/>
      <c r="Y5" s="170"/>
      <c r="Z5" s="170"/>
      <c r="AA5" s="170"/>
      <c r="AB5" s="170"/>
      <c r="AC5" s="170"/>
      <c r="AD5" s="170"/>
      <c r="AE5" s="170"/>
      <c r="AF5" s="171"/>
    </row>
    <row r="6" spans="1:32" ht="20.25" customHeight="1" x14ac:dyDescent="0.45"/>
    <row r="7" spans="1:32" ht="17.25" customHeight="1" x14ac:dyDescent="0.45">
      <c r="A7" s="768" t="s">
        <v>225</v>
      </c>
      <c r="B7" s="769"/>
      <c r="C7" s="770"/>
      <c r="D7" s="768" t="s">
        <v>226</v>
      </c>
      <c r="E7" s="770"/>
      <c r="F7" s="768" t="s">
        <v>227</v>
      </c>
      <c r="G7" s="770"/>
      <c r="H7" s="768" t="s">
        <v>228</v>
      </c>
      <c r="I7" s="769"/>
      <c r="J7" s="769"/>
      <c r="K7" s="769"/>
      <c r="L7" s="769"/>
      <c r="M7" s="769"/>
      <c r="N7" s="769"/>
      <c r="O7" s="769"/>
      <c r="P7" s="769"/>
      <c r="Q7" s="769"/>
      <c r="R7" s="769"/>
      <c r="S7" s="769"/>
      <c r="T7" s="769"/>
      <c r="U7" s="769"/>
      <c r="V7" s="769"/>
      <c r="W7" s="769"/>
      <c r="X7" s="770"/>
      <c r="Y7" s="768" t="s">
        <v>229</v>
      </c>
      <c r="Z7" s="769"/>
      <c r="AA7" s="769"/>
      <c r="AB7" s="770"/>
      <c r="AC7" s="768" t="s">
        <v>230</v>
      </c>
      <c r="AD7" s="769"/>
      <c r="AE7" s="769"/>
      <c r="AF7" s="770"/>
    </row>
    <row r="8" spans="1:32" ht="18.75" customHeight="1" x14ac:dyDescent="0.45">
      <c r="A8" s="778" t="s">
        <v>231</v>
      </c>
      <c r="B8" s="779"/>
      <c r="C8" s="780"/>
      <c r="D8" s="778"/>
      <c r="E8" s="780"/>
      <c r="F8" s="778"/>
      <c r="G8" s="780"/>
      <c r="H8" s="783" t="s">
        <v>232</v>
      </c>
      <c r="I8" s="153" t="s">
        <v>176</v>
      </c>
      <c r="J8" s="112" t="s">
        <v>233</v>
      </c>
      <c r="K8" s="555"/>
      <c r="L8" s="555"/>
      <c r="M8" s="153" t="s">
        <v>176</v>
      </c>
      <c r="N8" s="112" t="s">
        <v>234</v>
      </c>
      <c r="O8" s="555"/>
      <c r="P8" s="555"/>
      <c r="Q8" s="153" t="s">
        <v>176</v>
      </c>
      <c r="R8" s="112" t="s">
        <v>235</v>
      </c>
      <c r="S8" s="555"/>
      <c r="T8" s="555"/>
      <c r="U8" s="153" t="s">
        <v>176</v>
      </c>
      <c r="V8" s="112" t="s">
        <v>236</v>
      </c>
      <c r="W8" s="555"/>
      <c r="X8" s="101"/>
      <c r="Y8" s="771"/>
      <c r="Z8" s="772"/>
      <c r="AA8" s="772"/>
      <c r="AB8" s="773"/>
      <c r="AC8" s="771"/>
      <c r="AD8" s="772"/>
      <c r="AE8" s="772"/>
      <c r="AF8" s="773"/>
    </row>
    <row r="9" spans="1:32" ht="18.75" customHeight="1" x14ac:dyDescent="0.45">
      <c r="A9" s="781"/>
      <c r="B9" s="767"/>
      <c r="C9" s="782"/>
      <c r="D9" s="781"/>
      <c r="E9" s="782"/>
      <c r="F9" s="781"/>
      <c r="G9" s="782"/>
      <c r="H9" s="784"/>
      <c r="I9" s="128" t="s">
        <v>176</v>
      </c>
      <c r="J9" s="86" t="s">
        <v>237</v>
      </c>
      <c r="K9" s="158"/>
      <c r="L9" s="158"/>
      <c r="M9" s="153" t="s">
        <v>176</v>
      </c>
      <c r="N9" s="86" t="s">
        <v>238</v>
      </c>
      <c r="O9" s="158"/>
      <c r="P9" s="158"/>
      <c r="Q9" s="153" t="s">
        <v>176</v>
      </c>
      <c r="R9" s="86" t="s">
        <v>239</v>
      </c>
      <c r="S9" s="158"/>
      <c r="T9" s="158"/>
      <c r="U9" s="153" t="s">
        <v>176</v>
      </c>
      <c r="V9" s="86" t="s">
        <v>240</v>
      </c>
      <c r="W9" s="158"/>
      <c r="X9" s="118"/>
      <c r="Y9" s="774"/>
      <c r="Z9" s="775"/>
      <c r="AA9" s="775"/>
      <c r="AB9" s="776"/>
      <c r="AC9" s="774"/>
      <c r="AD9" s="775"/>
      <c r="AE9" s="775"/>
      <c r="AF9" s="776"/>
    </row>
    <row r="10" spans="1:32" ht="18.75" customHeight="1" x14ac:dyDescent="0.45">
      <c r="A10" s="98"/>
      <c r="B10" s="99"/>
      <c r="C10" s="560"/>
      <c r="D10" s="100"/>
      <c r="E10" s="101"/>
      <c r="F10" s="102"/>
      <c r="G10" s="101"/>
      <c r="H10" s="103" t="s">
        <v>241</v>
      </c>
      <c r="I10" s="104" t="s">
        <v>176</v>
      </c>
      <c r="J10" s="105" t="s">
        <v>242</v>
      </c>
      <c r="K10" s="105"/>
      <c r="L10" s="106"/>
      <c r="M10" s="107" t="s">
        <v>176</v>
      </c>
      <c r="N10" s="105" t="s">
        <v>243</v>
      </c>
      <c r="O10" s="105"/>
      <c r="P10" s="106"/>
      <c r="Q10" s="107" t="s">
        <v>176</v>
      </c>
      <c r="R10" s="108" t="s">
        <v>244</v>
      </c>
      <c r="S10" s="108"/>
      <c r="T10" s="109"/>
      <c r="U10" s="109"/>
      <c r="V10" s="109"/>
      <c r="W10" s="109"/>
      <c r="X10" s="110"/>
      <c r="Y10" s="111" t="s">
        <v>176</v>
      </c>
      <c r="Z10" s="112" t="s">
        <v>245</v>
      </c>
      <c r="AA10" s="112"/>
      <c r="AB10" s="113"/>
      <c r="AC10" s="111" t="s">
        <v>176</v>
      </c>
      <c r="AD10" s="112" t="s">
        <v>245</v>
      </c>
      <c r="AE10" s="112"/>
      <c r="AF10" s="113"/>
    </row>
    <row r="11" spans="1:32" ht="18.75" customHeight="1" x14ac:dyDescent="0.45">
      <c r="A11" s="114"/>
      <c r="B11" s="115"/>
      <c r="C11" s="116"/>
      <c r="D11" s="117"/>
      <c r="E11" s="118"/>
      <c r="F11" s="119"/>
      <c r="G11" s="118"/>
      <c r="H11" s="120" t="s">
        <v>246</v>
      </c>
      <c r="I11" s="121" t="s">
        <v>176</v>
      </c>
      <c r="J11" s="122" t="s">
        <v>247</v>
      </c>
      <c r="K11" s="123"/>
      <c r="L11" s="124"/>
      <c r="M11" s="125" t="s">
        <v>176</v>
      </c>
      <c r="N11" s="122" t="s">
        <v>248</v>
      </c>
      <c r="O11" s="126"/>
      <c r="P11" s="126"/>
      <c r="Q11" s="122"/>
      <c r="R11" s="122"/>
      <c r="S11" s="122"/>
      <c r="T11" s="122"/>
      <c r="U11" s="122"/>
      <c r="V11" s="122"/>
      <c r="W11" s="122"/>
      <c r="X11" s="127"/>
      <c r="Y11" s="128" t="s">
        <v>176</v>
      </c>
      <c r="Z11" s="86" t="s">
        <v>249</v>
      </c>
      <c r="AA11" s="129"/>
      <c r="AB11" s="130"/>
      <c r="AC11" s="128" t="s">
        <v>176</v>
      </c>
      <c r="AD11" s="86" t="s">
        <v>249</v>
      </c>
      <c r="AE11" s="129"/>
      <c r="AF11" s="130"/>
    </row>
    <row r="12" spans="1:32" ht="19.5" customHeight="1" x14ac:dyDescent="0.45">
      <c r="A12" s="114"/>
      <c r="B12" s="115"/>
      <c r="C12" s="116"/>
      <c r="D12" s="117"/>
      <c r="E12" s="118"/>
      <c r="F12" s="119"/>
      <c r="G12" s="131"/>
      <c r="H12" s="162" t="s">
        <v>250</v>
      </c>
      <c r="I12" s="121" t="s">
        <v>176</v>
      </c>
      <c r="J12" s="122" t="s">
        <v>247</v>
      </c>
      <c r="K12" s="123"/>
      <c r="L12" s="124"/>
      <c r="M12" s="125" t="s">
        <v>176</v>
      </c>
      <c r="N12" s="122" t="s">
        <v>251</v>
      </c>
      <c r="O12" s="125"/>
      <c r="P12" s="122"/>
      <c r="Q12" s="126"/>
      <c r="R12" s="126"/>
      <c r="S12" s="126"/>
      <c r="T12" s="126"/>
      <c r="U12" s="126"/>
      <c r="V12" s="126"/>
      <c r="W12" s="126"/>
      <c r="X12" s="163"/>
      <c r="Y12" s="129"/>
      <c r="Z12" s="129"/>
      <c r="AA12" s="129"/>
      <c r="AB12" s="130"/>
      <c r="AC12" s="132"/>
      <c r="AD12" s="129"/>
      <c r="AE12" s="129"/>
      <c r="AF12" s="130"/>
    </row>
    <row r="13" spans="1:32" ht="19.5" customHeight="1" x14ac:dyDescent="0.45">
      <c r="A13" s="114"/>
      <c r="B13" s="115"/>
      <c r="C13" s="116"/>
      <c r="D13" s="117"/>
      <c r="E13" s="118"/>
      <c r="F13" s="119"/>
      <c r="G13" s="131"/>
      <c r="H13" s="162" t="s">
        <v>252</v>
      </c>
      <c r="I13" s="121" t="s">
        <v>176</v>
      </c>
      <c r="J13" s="122" t="s">
        <v>247</v>
      </c>
      <c r="K13" s="123"/>
      <c r="L13" s="124"/>
      <c r="M13" s="125" t="s">
        <v>176</v>
      </c>
      <c r="N13" s="122" t="s">
        <v>251</v>
      </c>
      <c r="O13" s="125"/>
      <c r="P13" s="122"/>
      <c r="Q13" s="126"/>
      <c r="R13" s="126"/>
      <c r="S13" s="126"/>
      <c r="T13" s="126"/>
      <c r="U13" s="126"/>
      <c r="V13" s="126"/>
      <c r="W13" s="126"/>
      <c r="X13" s="163"/>
      <c r="Y13" s="129"/>
      <c r="Z13" s="129"/>
      <c r="AA13" s="129"/>
      <c r="AB13" s="130"/>
      <c r="AC13" s="132"/>
      <c r="AD13" s="129"/>
      <c r="AE13" s="129"/>
      <c r="AF13" s="130"/>
    </row>
    <row r="14" spans="1:32" ht="18.75" customHeight="1" x14ac:dyDescent="0.45">
      <c r="A14" s="114"/>
      <c r="B14" s="115"/>
      <c r="C14" s="116"/>
      <c r="D14" s="117"/>
      <c r="E14" s="118"/>
      <c r="F14" s="119"/>
      <c r="G14" s="118"/>
      <c r="H14" s="120" t="s">
        <v>253</v>
      </c>
      <c r="I14" s="121" t="s">
        <v>176</v>
      </c>
      <c r="J14" s="122" t="s">
        <v>242</v>
      </c>
      <c r="K14" s="122"/>
      <c r="L14" s="125" t="s">
        <v>176</v>
      </c>
      <c r="M14" s="122" t="s">
        <v>254</v>
      </c>
      <c r="N14" s="122"/>
      <c r="O14" s="125" t="s">
        <v>176</v>
      </c>
      <c r="P14" s="122" t="s">
        <v>255</v>
      </c>
      <c r="Q14" s="122"/>
      <c r="R14" s="122"/>
      <c r="S14" s="122"/>
      <c r="T14" s="122"/>
      <c r="U14" s="122"/>
      <c r="V14" s="122"/>
      <c r="W14" s="122"/>
      <c r="X14" s="127"/>
      <c r="Y14" s="132"/>
      <c r="Z14" s="129"/>
      <c r="AA14" s="129"/>
      <c r="AB14" s="130"/>
      <c r="AC14" s="132"/>
      <c r="AD14" s="129"/>
      <c r="AE14" s="129"/>
      <c r="AF14" s="130"/>
    </row>
    <row r="15" spans="1:32" ht="37.5" customHeight="1" x14ac:dyDescent="0.45">
      <c r="A15" s="114"/>
      <c r="B15" s="115"/>
      <c r="C15" s="116"/>
      <c r="D15" s="117"/>
      <c r="E15" s="118"/>
      <c r="F15" s="119"/>
      <c r="G15" s="118"/>
      <c r="H15" s="133" t="s">
        <v>256</v>
      </c>
      <c r="I15" s="121" t="s">
        <v>176</v>
      </c>
      <c r="J15" s="122" t="s">
        <v>242</v>
      </c>
      <c r="K15" s="123"/>
      <c r="L15" s="125" t="s">
        <v>176</v>
      </c>
      <c r="M15" s="122" t="s">
        <v>257</v>
      </c>
      <c r="N15" s="122"/>
      <c r="O15" s="122"/>
      <c r="P15" s="122"/>
      <c r="Q15" s="122"/>
      <c r="R15" s="122"/>
      <c r="S15" s="122"/>
      <c r="T15" s="122"/>
      <c r="U15" s="122"/>
      <c r="V15" s="122"/>
      <c r="W15" s="122"/>
      <c r="X15" s="127"/>
      <c r="Y15" s="132"/>
      <c r="Z15" s="129"/>
      <c r="AA15" s="129"/>
      <c r="AB15" s="130"/>
      <c r="AC15" s="132"/>
      <c r="AD15" s="129"/>
      <c r="AE15" s="129"/>
      <c r="AF15" s="130"/>
    </row>
    <row r="16" spans="1:32" ht="18.75" customHeight="1" x14ac:dyDescent="0.45">
      <c r="A16" s="114"/>
      <c r="B16" s="115"/>
      <c r="C16" s="116"/>
      <c r="D16" s="117"/>
      <c r="E16" s="118"/>
      <c r="F16" s="119"/>
      <c r="G16" s="118"/>
      <c r="H16" s="134" t="s">
        <v>258</v>
      </c>
      <c r="I16" s="121" t="s">
        <v>176</v>
      </c>
      <c r="J16" s="122" t="s">
        <v>242</v>
      </c>
      <c r="K16" s="122"/>
      <c r="L16" s="125" t="s">
        <v>176</v>
      </c>
      <c r="M16" s="122" t="s">
        <v>259</v>
      </c>
      <c r="N16" s="122"/>
      <c r="O16" s="125" t="s">
        <v>176</v>
      </c>
      <c r="P16" s="122" t="s">
        <v>260</v>
      </c>
      <c r="Q16" s="122"/>
      <c r="R16" s="122"/>
      <c r="S16" s="122"/>
      <c r="T16" s="122"/>
      <c r="U16" s="122"/>
      <c r="V16" s="122"/>
      <c r="W16" s="122"/>
      <c r="X16" s="127"/>
      <c r="Y16" s="132"/>
      <c r="Z16" s="129"/>
      <c r="AA16" s="129"/>
      <c r="AB16" s="130"/>
      <c r="AC16" s="132"/>
      <c r="AD16" s="129"/>
      <c r="AE16" s="129"/>
      <c r="AF16" s="130"/>
    </row>
    <row r="17" spans="1:32" ht="18.75" customHeight="1" x14ac:dyDescent="0.45">
      <c r="A17" s="114"/>
      <c r="B17" s="115"/>
      <c r="C17" s="116"/>
      <c r="D17" s="128" t="s">
        <v>176</v>
      </c>
      <c r="E17" s="118" t="s">
        <v>261</v>
      </c>
      <c r="F17" s="119"/>
      <c r="G17" s="118"/>
      <c r="H17" s="134" t="s">
        <v>262</v>
      </c>
      <c r="I17" s="121" t="s">
        <v>176</v>
      </c>
      <c r="J17" s="122" t="s">
        <v>242</v>
      </c>
      <c r="K17" s="123"/>
      <c r="L17" s="125" t="s">
        <v>176</v>
      </c>
      <c r="M17" s="122" t="s">
        <v>257</v>
      </c>
      <c r="N17" s="122"/>
      <c r="O17" s="122"/>
      <c r="P17" s="122"/>
      <c r="Q17" s="122"/>
      <c r="R17" s="122"/>
      <c r="S17" s="122"/>
      <c r="T17" s="122"/>
      <c r="U17" s="122"/>
      <c r="V17" s="122"/>
      <c r="W17" s="122"/>
      <c r="X17" s="127"/>
      <c r="Y17" s="132"/>
      <c r="Z17" s="129"/>
      <c r="AA17" s="129"/>
      <c r="AB17" s="130"/>
      <c r="AC17" s="132"/>
      <c r="AD17" s="129"/>
      <c r="AE17" s="129"/>
      <c r="AF17" s="130"/>
    </row>
    <row r="18" spans="1:32" ht="18.75" customHeight="1" x14ac:dyDescent="0.45">
      <c r="A18" s="114"/>
      <c r="B18" s="115"/>
      <c r="C18" s="116"/>
      <c r="D18" s="1194" t="s">
        <v>176</v>
      </c>
      <c r="E18" s="1195" t="s">
        <v>263</v>
      </c>
      <c r="F18" s="172" t="s">
        <v>176</v>
      </c>
      <c r="G18" s="175" t="s">
        <v>264</v>
      </c>
      <c r="H18" s="134" t="s">
        <v>265</v>
      </c>
      <c r="I18" s="121" t="s">
        <v>176</v>
      </c>
      <c r="J18" s="122" t="s">
        <v>242</v>
      </c>
      <c r="K18" s="123"/>
      <c r="L18" s="125" t="s">
        <v>176</v>
      </c>
      <c r="M18" s="122" t="s">
        <v>257</v>
      </c>
      <c r="N18" s="122"/>
      <c r="O18" s="122"/>
      <c r="P18" s="122"/>
      <c r="Q18" s="122"/>
      <c r="R18" s="122"/>
      <c r="S18" s="122"/>
      <c r="T18" s="122"/>
      <c r="U18" s="122"/>
      <c r="V18" s="122"/>
      <c r="W18" s="122"/>
      <c r="X18" s="127"/>
      <c r="Y18" s="132"/>
      <c r="Z18" s="129"/>
      <c r="AA18" s="129"/>
      <c r="AB18" s="130"/>
      <c r="AC18" s="132"/>
      <c r="AD18" s="129"/>
      <c r="AE18" s="129"/>
      <c r="AF18" s="130"/>
    </row>
    <row r="19" spans="1:32" ht="18.75" customHeight="1" x14ac:dyDescent="0.45">
      <c r="A19" s="172" t="s">
        <v>176</v>
      </c>
      <c r="B19" s="173">
        <v>33</v>
      </c>
      <c r="C19" s="174" t="s">
        <v>266</v>
      </c>
      <c r="D19" s="172" t="s">
        <v>176</v>
      </c>
      <c r="E19" s="175" t="s">
        <v>267</v>
      </c>
      <c r="F19" s="172" t="s">
        <v>176</v>
      </c>
      <c r="G19" s="175" t="s">
        <v>268</v>
      </c>
      <c r="H19" s="120" t="s">
        <v>352</v>
      </c>
      <c r="I19" s="121" t="s">
        <v>176</v>
      </c>
      <c r="J19" s="122" t="s">
        <v>242</v>
      </c>
      <c r="K19" s="122"/>
      <c r="L19" s="125"/>
      <c r="M19" s="125" t="s">
        <v>176</v>
      </c>
      <c r="N19" s="122" t="s">
        <v>269</v>
      </c>
      <c r="O19" s="125"/>
      <c r="P19" s="125" t="s">
        <v>176</v>
      </c>
      <c r="Q19" s="122" t="s">
        <v>353</v>
      </c>
      <c r="R19" s="125"/>
      <c r="S19" s="122"/>
      <c r="T19" s="125"/>
      <c r="U19" s="122"/>
      <c r="V19" s="123"/>
      <c r="W19" s="123"/>
      <c r="X19" s="164"/>
      <c r="Y19" s="132"/>
      <c r="Z19" s="129"/>
      <c r="AA19" s="129"/>
      <c r="AB19" s="130"/>
      <c r="AC19" s="132"/>
      <c r="AD19" s="129"/>
      <c r="AE19" s="129"/>
      <c r="AF19" s="130"/>
    </row>
    <row r="20" spans="1:32" ht="18.75" customHeight="1" x14ac:dyDescent="0.45">
      <c r="A20" s="114"/>
      <c r="B20" s="115"/>
      <c r="C20" s="135"/>
      <c r="D20" s="128" t="s">
        <v>176</v>
      </c>
      <c r="E20" s="118" t="s">
        <v>270</v>
      </c>
      <c r="F20" s="119"/>
      <c r="G20" s="175" t="s">
        <v>271</v>
      </c>
      <c r="H20" s="120" t="s">
        <v>272</v>
      </c>
      <c r="I20" s="121" t="s">
        <v>176</v>
      </c>
      <c r="J20" s="122" t="s">
        <v>242</v>
      </c>
      <c r="K20" s="123"/>
      <c r="L20" s="125" t="s">
        <v>176</v>
      </c>
      <c r="M20" s="122" t="s">
        <v>257</v>
      </c>
      <c r="N20" s="123"/>
      <c r="O20" s="123"/>
      <c r="P20" s="123"/>
      <c r="Q20" s="123"/>
      <c r="R20" s="123"/>
      <c r="S20" s="123"/>
      <c r="T20" s="123"/>
      <c r="U20" s="123"/>
      <c r="V20" s="123"/>
      <c r="W20" s="123"/>
      <c r="X20" s="164"/>
      <c r="Y20" s="132"/>
      <c r="Z20" s="129"/>
      <c r="AA20" s="129"/>
      <c r="AB20" s="130"/>
      <c r="AC20" s="132"/>
      <c r="AD20" s="129"/>
      <c r="AE20" s="129"/>
      <c r="AF20" s="130"/>
    </row>
    <row r="21" spans="1:32" ht="18.75" customHeight="1" x14ac:dyDescent="0.45">
      <c r="A21" s="114"/>
      <c r="B21" s="115"/>
      <c r="C21" s="116"/>
      <c r="D21" s="1194" t="s">
        <v>176</v>
      </c>
      <c r="E21" s="1195" t="s">
        <v>273</v>
      </c>
      <c r="F21" s="119"/>
      <c r="G21" s="118"/>
      <c r="H21" s="134" t="s">
        <v>274</v>
      </c>
      <c r="I21" s="121" t="s">
        <v>176</v>
      </c>
      <c r="J21" s="122" t="s">
        <v>242</v>
      </c>
      <c r="K21" s="123"/>
      <c r="L21" s="125" t="s">
        <v>176</v>
      </c>
      <c r="M21" s="122" t="s">
        <v>257</v>
      </c>
      <c r="N21" s="122"/>
      <c r="O21" s="122"/>
      <c r="P21" s="122"/>
      <c r="Q21" s="122"/>
      <c r="R21" s="122"/>
      <c r="S21" s="122"/>
      <c r="T21" s="122"/>
      <c r="U21" s="122"/>
      <c r="V21" s="122"/>
      <c r="W21" s="122"/>
      <c r="X21" s="127"/>
      <c r="Y21" s="132"/>
      <c r="Z21" s="129"/>
      <c r="AA21" s="129"/>
      <c r="AB21" s="130"/>
      <c r="AC21" s="132"/>
      <c r="AD21" s="129"/>
      <c r="AE21" s="129"/>
      <c r="AF21" s="130"/>
    </row>
    <row r="22" spans="1:32" ht="18.75" customHeight="1" x14ac:dyDescent="0.45">
      <c r="A22" s="114"/>
      <c r="B22" s="115"/>
      <c r="C22" s="116"/>
      <c r="D22" s="172" t="s">
        <v>176</v>
      </c>
      <c r="E22" s="175" t="s">
        <v>275</v>
      </c>
      <c r="F22" s="119"/>
      <c r="G22" s="118"/>
      <c r="H22" s="136" t="s">
        <v>276</v>
      </c>
      <c r="I22" s="121" t="s">
        <v>176</v>
      </c>
      <c r="J22" s="122" t="s">
        <v>242</v>
      </c>
      <c r="K22" s="123"/>
      <c r="L22" s="125" t="s">
        <v>176</v>
      </c>
      <c r="M22" s="122" t="s">
        <v>257</v>
      </c>
      <c r="N22" s="123"/>
      <c r="O22" s="123"/>
      <c r="P22" s="123"/>
      <c r="Q22" s="123"/>
      <c r="R22" s="123"/>
      <c r="S22" s="123"/>
      <c r="T22" s="123"/>
      <c r="U22" s="123"/>
      <c r="V22" s="123"/>
      <c r="W22" s="123"/>
      <c r="X22" s="164"/>
      <c r="Y22" s="132"/>
      <c r="Z22" s="129"/>
      <c r="AA22" s="129"/>
      <c r="AB22" s="130"/>
      <c r="AC22" s="132"/>
      <c r="AD22" s="129"/>
      <c r="AE22" s="129"/>
      <c r="AF22" s="130"/>
    </row>
    <row r="23" spans="1:32" ht="18.75" customHeight="1" x14ac:dyDescent="0.45">
      <c r="A23" s="114"/>
      <c r="B23" s="115"/>
      <c r="C23" s="116"/>
      <c r="D23" s="117"/>
      <c r="E23" s="118"/>
      <c r="F23" s="119"/>
      <c r="G23" s="131"/>
      <c r="H23" s="120" t="s">
        <v>277</v>
      </c>
      <c r="I23" s="121" t="s">
        <v>176</v>
      </c>
      <c r="J23" s="122" t="s">
        <v>242</v>
      </c>
      <c r="K23" s="122"/>
      <c r="L23" s="125" t="s">
        <v>176</v>
      </c>
      <c r="M23" s="122" t="s">
        <v>254</v>
      </c>
      <c r="N23" s="122"/>
      <c r="O23" s="125" t="s">
        <v>176</v>
      </c>
      <c r="P23" s="122" t="s">
        <v>255</v>
      </c>
      <c r="Q23" s="123"/>
      <c r="R23" s="123"/>
      <c r="S23" s="123"/>
      <c r="T23" s="123"/>
      <c r="U23" s="123"/>
      <c r="V23" s="123"/>
      <c r="W23" s="123"/>
      <c r="X23" s="164"/>
      <c r="Y23" s="132"/>
      <c r="Z23" s="129"/>
      <c r="AA23" s="129"/>
      <c r="AB23" s="130"/>
      <c r="AC23" s="132"/>
      <c r="AD23" s="129"/>
      <c r="AE23" s="129"/>
      <c r="AF23" s="130"/>
    </row>
    <row r="24" spans="1:32" ht="18.75" customHeight="1" x14ac:dyDescent="0.45">
      <c r="A24" s="114"/>
      <c r="B24" s="115"/>
      <c r="C24" s="116"/>
      <c r="D24" s="117"/>
      <c r="E24" s="118"/>
      <c r="F24" s="119"/>
      <c r="G24" s="131"/>
      <c r="H24" s="136" t="s">
        <v>354</v>
      </c>
      <c r="I24" s="121" t="s">
        <v>176</v>
      </c>
      <c r="J24" s="122" t="s">
        <v>242</v>
      </c>
      <c r="K24" s="122"/>
      <c r="L24" s="125" t="s">
        <v>176</v>
      </c>
      <c r="M24" s="165" t="s">
        <v>257</v>
      </c>
      <c r="N24" s="122"/>
      <c r="O24" s="122"/>
      <c r="P24" s="122"/>
      <c r="Q24" s="123"/>
      <c r="R24" s="123"/>
      <c r="S24" s="123"/>
      <c r="T24" s="123"/>
      <c r="U24" s="123"/>
      <c r="V24" s="123"/>
      <c r="W24" s="123"/>
      <c r="X24" s="164"/>
      <c r="Y24" s="132"/>
      <c r="Z24" s="129"/>
      <c r="AA24" s="129"/>
      <c r="AB24" s="130"/>
      <c r="AC24" s="132"/>
      <c r="AD24" s="129"/>
      <c r="AE24" s="129"/>
      <c r="AF24" s="130"/>
    </row>
    <row r="25" spans="1:32" ht="18.75" customHeight="1" x14ac:dyDescent="0.45">
      <c r="A25" s="114"/>
      <c r="B25" s="115"/>
      <c r="C25" s="116"/>
      <c r="D25" s="117"/>
      <c r="E25" s="118"/>
      <c r="F25" s="119"/>
      <c r="G25" s="131"/>
      <c r="H25" s="136" t="s">
        <v>355</v>
      </c>
      <c r="I25" s="121" t="s">
        <v>176</v>
      </c>
      <c r="J25" s="122" t="s">
        <v>242</v>
      </c>
      <c r="K25" s="122"/>
      <c r="L25" s="125" t="s">
        <v>176</v>
      </c>
      <c r="M25" s="165" t="s">
        <v>257</v>
      </c>
      <c r="N25" s="122"/>
      <c r="O25" s="122"/>
      <c r="P25" s="122"/>
      <c r="Q25" s="123"/>
      <c r="R25" s="123"/>
      <c r="S25" s="123"/>
      <c r="T25" s="123"/>
      <c r="U25" s="123"/>
      <c r="V25" s="123"/>
      <c r="W25" s="123"/>
      <c r="X25" s="164"/>
      <c r="Y25" s="132"/>
      <c r="Z25" s="129"/>
      <c r="AA25" s="129"/>
      <c r="AB25" s="130"/>
      <c r="AC25" s="132"/>
      <c r="AD25" s="129"/>
      <c r="AE25" s="129"/>
      <c r="AF25" s="130"/>
    </row>
    <row r="26" spans="1:32" ht="18.75" customHeight="1" x14ac:dyDescent="0.45">
      <c r="A26" s="114"/>
      <c r="B26" s="115"/>
      <c r="C26" s="116"/>
      <c r="D26" s="117"/>
      <c r="E26" s="118"/>
      <c r="F26" s="119"/>
      <c r="G26" s="131"/>
      <c r="H26" s="166" t="s">
        <v>278</v>
      </c>
      <c r="I26" s="121" t="s">
        <v>176</v>
      </c>
      <c r="J26" s="122" t="s">
        <v>242</v>
      </c>
      <c r="K26" s="122"/>
      <c r="L26" s="125" t="s">
        <v>176</v>
      </c>
      <c r="M26" s="122" t="s">
        <v>254</v>
      </c>
      <c r="N26" s="122"/>
      <c r="O26" s="125" t="s">
        <v>176</v>
      </c>
      <c r="P26" s="122" t="s">
        <v>255</v>
      </c>
      <c r="Q26" s="126"/>
      <c r="R26" s="126"/>
      <c r="S26" s="126"/>
      <c r="T26" s="126"/>
      <c r="U26" s="167"/>
      <c r="V26" s="167"/>
      <c r="W26" s="167"/>
      <c r="X26" s="168"/>
      <c r="Y26" s="132"/>
      <c r="Z26" s="129"/>
      <c r="AA26" s="129"/>
      <c r="AB26" s="130"/>
      <c r="AC26" s="132"/>
      <c r="AD26" s="129"/>
      <c r="AE26" s="129"/>
      <c r="AF26" s="130"/>
    </row>
    <row r="27" spans="1:32" ht="18.75" customHeight="1" x14ac:dyDescent="0.45">
      <c r="A27" s="114"/>
      <c r="B27" s="115"/>
      <c r="C27" s="116"/>
      <c r="D27" s="117"/>
      <c r="E27" s="118"/>
      <c r="F27" s="119"/>
      <c r="G27" s="131"/>
      <c r="H27" s="133" t="s">
        <v>279</v>
      </c>
      <c r="I27" s="121" t="s">
        <v>176</v>
      </c>
      <c r="J27" s="122" t="s">
        <v>242</v>
      </c>
      <c r="K27" s="122"/>
      <c r="L27" s="125" t="s">
        <v>176</v>
      </c>
      <c r="M27" s="122" t="s">
        <v>280</v>
      </c>
      <c r="N27" s="122"/>
      <c r="O27" s="125" t="s">
        <v>176</v>
      </c>
      <c r="P27" s="122" t="s">
        <v>260</v>
      </c>
      <c r="Q27" s="137"/>
      <c r="R27" s="125" t="s">
        <v>176</v>
      </c>
      <c r="S27" s="122" t="s">
        <v>281</v>
      </c>
      <c r="T27" s="122"/>
      <c r="U27" s="122"/>
      <c r="V27" s="122"/>
      <c r="W27" s="122"/>
      <c r="X27" s="127"/>
      <c r="Y27" s="132"/>
      <c r="Z27" s="129"/>
      <c r="AA27" s="129"/>
      <c r="AB27" s="130"/>
      <c r="AC27" s="132"/>
      <c r="AD27" s="129"/>
      <c r="AE27" s="129"/>
      <c r="AF27" s="130"/>
    </row>
    <row r="28" spans="1:32" ht="18.600000000000001" customHeight="1" x14ac:dyDescent="0.45">
      <c r="A28" s="114"/>
      <c r="B28" s="115"/>
      <c r="C28" s="116"/>
      <c r="D28" s="117"/>
      <c r="E28" s="118"/>
      <c r="F28" s="119"/>
      <c r="G28" s="131"/>
      <c r="H28" s="133" t="s">
        <v>282</v>
      </c>
      <c r="I28" s="121" t="s">
        <v>1050</v>
      </c>
      <c r="J28" s="122" t="s">
        <v>242</v>
      </c>
      <c r="K28" s="122"/>
      <c r="L28" s="125" t="s">
        <v>176</v>
      </c>
      <c r="M28" s="122" t="s">
        <v>1046</v>
      </c>
      <c r="N28" s="122"/>
      <c r="O28" s="125" t="s">
        <v>176</v>
      </c>
      <c r="P28" s="122" t="s">
        <v>1047</v>
      </c>
      <c r="Q28" s="122"/>
      <c r="R28" s="125" t="s">
        <v>176</v>
      </c>
      <c r="S28" s="122" t="s">
        <v>1048</v>
      </c>
      <c r="T28" s="122"/>
      <c r="U28" s="561" t="s">
        <v>176</v>
      </c>
      <c r="V28" s="122" t="s">
        <v>1049</v>
      </c>
      <c r="W28" s="122"/>
      <c r="X28" s="164"/>
      <c r="Y28" s="132"/>
      <c r="Z28" s="129"/>
      <c r="AA28" s="129"/>
      <c r="AB28" s="130"/>
      <c r="AC28" s="132"/>
      <c r="AD28" s="129"/>
      <c r="AE28" s="129"/>
      <c r="AF28" s="130"/>
    </row>
    <row r="29" spans="1:32" ht="20.25" customHeight="1" x14ac:dyDescent="0.45"/>
    <row r="30" spans="1:32" ht="20.25" customHeight="1" x14ac:dyDescent="0.45"/>
    <row r="31" spans="1:32" ht="20.25" customHeight="1" x14ac:dyDescent="0.45"/>
    <row r="32" spans="1:32" ht="20.25" customHeight="1" x14ac:dyDescent="0.45"/>
    <row r="33" ht="20.25" customHeight="1" x14ac:dyDescent="0.45"/>
    <row r="34" ht="20.25" customHeight="1" x14ac:dyDescent="0.45"/>
    <row r="35" s="85" customFormat="1" ht="20.25" customHeight="1" x14ac:dyDescent="0.45"/>
    <row r="36" s="85" customFormat="1" ht="20.25" customHeight="1" x14ac:dyDescent="0.45"/>
    <row r="37" s="85" customFormat="1" ht="20.25" customHeight="1" x14ac:dyDescent="0.45"/>
    <row r="38" s="85" customFormat="1" ht="20.25" customHeight="1" x14ac:dyDescent="0.45"/>
    <row r="39" s="85" customFormat="1" ht="20.25" customHeight="1" x14ac:dyDescent="0.45"/>
    <row r="40" s="85" customFormat="1" ht="20.25" customHeight="1" x14ac:dyDescent="0.45"/>
    <row r="41" s="85" customFormat="1" ht="20.25" customHeight="1" x14ac:dyDescent="0.45"/>
    <row r="42" s="85" customFormat="1" ht="20.25" customHeight="1" x14ac:dyDescent="0.45"/>
    <row r="43" s="85" customFormat="1" ht="20.25" customHeight="1" x14ac:dyDescent="0.45"/>
    <row r="44" s="85" customFormat="1" ht="20.25" customHeight="1" x14ac:dyDescent="0.45"/>
    <row r="45" s="85" customFormat="1" ht="20.25" customHeight="1" x14ac:dyDescent="0.45"/>
    <row r="46" s="85" customFormat="1" ht="20.25" customHeight="1" x14ac:dyDescent="0.45"/>
    <row r="47" s="85" customFormat="1" ht="20.25" customHeight="1" x14ac:dyDescent="0.45"/>
    <row r="48" s="85" customFormat="1" ht="20.25" customHeight="1" x14ac:dyDescent="0.45"/>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pageMargins left="0.7" right="0.7" top="0.75" bottom="0.75" header="0.3" footer="0.3"/>
  <pageSetup paperSize="9" scale="34" orientation="portrait" r:id="rId1"/>
  <rowBreaks count="1" manualBreakCount="1">
    <brk id="28"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M65530:M65535 JI65530:JI65535 TE65530:TE65535 ADA65530:ADA65535 AMW65530:AMW65535 AWS65530:AWS65535 BGO65530:BGO65535 BQK65530:BQK65535 CAG65530:CAG65535 CKC65530:CKC65535 CTY65530:CTY65535 DDU65530:DDU65535 DNQ65530:DNQ65535 DXM65530:DXM65535 EHI65530:EHI65535 ERE65530:ERE65535 FBA65530:FBA65535 FKW65530:FKW65535 FUS65530:FUS65535 GEO65530:GEO65535 GOK65530:GOK65535 GYG65530:GYG65535 HIC65530:HIC65535 HRY65530:HRY65535 IBU65530:IBU65535 ILQ65530:ILQ65535 IVM65530:IVM65535 JFI65530:JFI65535 JPE65530:JPE65535 JZA65530:JZA65535 KIW65530:KIW65535 KSS65530:KSS65535 LCO65530:LCO65535 LMK65530:LMK65535 LWG65530:LWG65535 MGC65530:MGC65535 MPY65530:MPY65535 MZU65530:MZU65535 NJQ65530:NJQ65535 NTM65530:NTM65535 ODI65530:ODI65535 ONE65530:ONE65535 OXA65530:OXA65535 PGW65530:PGW65535 PQS65530:PQS65535 QAO65530:QAO65535 QKK65530:QKK65535 QUG65530:QUG65535 REC65530:REC65535 RNY65530:RNY65535 RXU65530:RXU65535 SHQ65530:SHQ65535 SRM65530:SRM65535 TBI65530:TBI65535 TLE65530:TLE65535 TVA65530:TVA65535 UEW65530:UEW65535 UOS65530:UOS65535 UYO65530:UYO65535 VIK65530:VIK65535 VSG65530:VSG65535 WCC65530:WCC65535 WLY65530:WLY65535 WVU65530:WVU65535 M131066:M131071 JI131066:JI131071 TE131066:TE131071 ADA131066:ADA131071 AMW131066:AMW131071 AWS131066:AWS131071 BGO131066:BGO131071 BQK131066:BQK131071 CAG131066:CAG131071 CKC131066:CKC131071 CTY131066:CTY131071 DDU131066:DDU131071 DNQ131066:DNQ131071 DXM131066:DXM131071 EHI131066:EHI131071 ERE131066:ERE131071 FBA131066:FBA131071 FKW131066:FKW131071 FUS131066:FUS131071 GEO131066:GEO131071 GOK131066:GOK131071 GYG131066:GYG131071 HIC131066:HIC131071 HRY131066:HRY131071 IBU131066:IBU131071 ILQ131066:ILQ131071 IVM131066:IVM131071 JFI131066:JFI131071 JPE131066:JPE131071 JZA131066:JZA131071 KIW131066:KIW131071 KSS131066:KSS131071 LCO131066:LCO131071 LMK131066:LMK131071 LWG131066:LWG131071 MGC131066:MGC131071 MPY131066:MPY131071 MZU131066:MZU131071 NJQ131066:NJQ131071 NTM131066:NTM131071 ODI131066:ODI131071 ONE131066:ONE131071 OXA131066:OXA131071 PGW131066:PGW131071 PQS131066:PQS131071 QAO131066:QAO131071 QKK131066:QKK131071 QUG131066:QUG131071 REC131066:REC131071 RNY131066:RNY131071 RXU131066:RXU131071 SHQ131066:SHQ131071 SRM131066:SRM131071 TBI131066:TBI131071 TLE131066:TLE131071 TVA131066:TVA131071 UEW131066:UEW131071 UOS131066:UOS131071 UYO131066:UYO131071 VIK131066:VIK131071 VSG131066:VSG131071 WCC131066:WCC131071 WLY131066:WLY131071 WVU131066:WVU131071 M196602:M196607 JI196602:JI196607 TE196602:TE196607 ADA196602:ADA196607 AMW196602:AMW196607 AWS196602:AWS196607 BGO196602:BGO196607 BQK196602:BQK196607 CAG196602:CAG196607 CKC196602:CKC196607 CTY196602:CTY196607 DDU196602:DDU196607 DNQ196602:DNQ196607 DXM196602:DXM196607 EHI196602:EHI196607 ERE196602:ERE196607 FBA196602:FBA196607 FKW196602:FKW196607 FUS196602:FUS196607 GEO196602:GEO196607 GOK196602:GOK196607 GYG196602:GYG196607 HIC196602:HIC196607 HRY196602:HRY196607 IBU196602:IBU196607 ILQ196602:ILQ196607 IVM196602:IVM196607 JFI196602:JFI196607 JPE196602:JPE196607 JZA196602:JZA196607 KIW196602:KIW196607 KSS196602:KSS196607 LCO196602:LCO196607 LMK196602:LMK196607 LWG196602:LWG196607 MGC196602:MGC196607 MPY196602:MPY196607 MZU196602:MZU196607 NJQ196602:NJQ196607 NTM196602:NTM196607 ODI196602:ODI196607 ONE196602:ONE196607 OXA196602:OXA196607 PGW196602:PGW196607 PQS196602:PQS196607 QAO196602:QAO196607 QKK196602:QKK196607 QUG196602:QUG196607 REC196602:REC196607 RNY196602:RNY196607 RXU196602:RXU196607 SHQ196602:SHQ196607 SRM196602:SRM196607 TBI196602:TBI196607 TLE196602:TLE196607 TVA196602:TVA196607 UEW196602:UEW196607 UOS196602:UOS196607 UYO196602:UYO196607 VIK196602:VIK196607 VSG196602:VSG196607 WCC196602:WCC196607 WLY196602:WLY196607 WVU196602:WVU196607 M262138:M262143 JI262138:JI262143 TE262138:TE262143 ADA262138:ADA262143 AMW262138:AMW262143 AWS262138:AWS262143 BGO262138:BGO262143 BQK262138:BQK262143 CAG262138:CAG262143 CKC262138:CKC262143 CTY262138:CTY262143 DDU262138:DDU262143 DNQ262138:DNQ262143 DXM262138:DXM262143 EHI262138:EHI262143 ERE262138:ERE262143 FBA262138:FBA262143 FKW262138:FKW262143 FUS262138:FUS262143 GEO262138:GEO262143 GOK262138:GOK262143 GYG262138:GYG262143 HIC262138:HIC262143 HRY262138:HRY262143 IBU262138:IBU262143 ILQ262138:ILQ262143 IVM262138:IVM262143 JFI262138:JFI262143 JPE262138:JPE262143 JZA262138:JZA262143 KIW262138:KIW262143 KSS262138:KSS262143 LCO262138:LCO262143 LMK262138:LMK262143 LWG262138:LWG262143 MGC262138:MGC262143 MPY262138:MPY262143 MZU262138:MZU262143 NJQ262138:NJQ262143 NTM262138:NTM262143 ODI262138:ODI262143 ONE262138:ONE262143 OXA262138:OXA262143 PGW262138:PGW262143 PQS262138:PQS262143 QAO262138:QAO262143 QKK262138:QKK262143 QUG262138:QUG262143 REC262138:REC262143 RNY262138:RNY262143 RXU262138:RXU262143 SHQ262138:SHQ262143 SRM262138:SRM262143 TBI262138:TBI262143 TLE262138:TLE262143 TVA262138:TVA262143 UEW262138:UEW262143 UOS262138:UOS262143 UYO262138:UYO262143 VIK262138:VIK262143 VSG262138:VSG262143 WCC262138:WCC262143 WLY262138:WLY262143 WVU262138:WVU262143 M327674:M327679 JI327674:JI327679 TE327674:TE327679 ADA327674:ADA327679 AMW327674:AMW327679 AWS327674:AWS327679 BGO327674:BGO327679 BQK327674:BQK327679 CAG327674:CAG327679 CKC327674:CKC327679 CTY327674:CTY327679 DDU327674:DDU327679 DNQ327674:DNQ327679 DXM327674:DXM327679 EHI327674:EHI327679 ERE327674:ERE327679 FBA327674:FBA327679 FKW327674:FKW327679 FUS327674:FUS327679 GEO327674:GEO327679 GOK327674:GOK327679 GYG327674:GYG327679 HIC327674:HIC327679 HRY327674:HRY327679 IBU327674:IBU327679 ILQ327674:ILQ327679 IVM327674:IVM327679 JFI327674:JFI327679 JPE327674:JPE327679 JZA327674:JZA327679 KIW327674:KIW327679 KSS327674:KSS327679 LCO327674:LCO327679 LMK327674:LMK327679 LWG327674:LWG327679 MGC327674:MGC327679 MPY327674:MPY327679 MZU327674:MZU327679 NJQ327674:NJQ327679 NTM327674:NTM327679 ODI327674:ODI327679 ONE327674:ONE327679 OXA327674:OXA327679 PGW327674:PGW327679 PQS327674:PQS327679 QAO327674:QAO327679 QKK327674:QKK327679 QUG327674:QUG327679 REC327674:REC327679 RNY327674:RNY327679 RXU327674:RXU327679 SHQ327674:SHQ327679 SRM327674:SRM327679 TBI327674:TBI327679 TLE327674:TLE327679 TVA327674:TVA327679 UEW327674:UEW327679 UOS327674:UOS327679 UYO327674:UYO327679 VIK327674:VIK327679 VSG327674:VSG327679 WCC327674:WCC327679 WLY327674:WLY327679 WVU327674:WVU327679 M393210:M393215 JI393210:JI393215 TE393210:TE393215 ADA393210:ADA393215 AMW393210:AMW393215 AWS393210:AWS393215 BGO393210:BGO393215 BQK393210:BQK393215 CAG393210:CAG393215 CKC393210:CKC393215 CTY393210:CTY393215 DDU393210:DDU393215 DNQ393210:DNQ393215 DXM393210:DXM393215 EHI393210:EHI393215 ERE393210:ERE393215 FBA393210:FBA393215 FKW393210:FKW393215 FUS393210:FUS393215 GEO393210:GEO393215 GOK393210:GOK393215 GYG393210:GYG393215 HIC393210:HIC393215 HRY393210:HRY393215 IBU393210:IBU393215 ILQ393210:ILQ393215 IVM393210:IVM393215 JFI393210:JFI393215 JPE393210:JPE393215 JZA393210:JZA393215 KIW393210:KIW393215 KSS393210:KSS393215 LCO393210:LCO393215 LMK393210:LMK393215 LWG393210:LWG393215 MGC393210:MGC393215 MPY393210:MPY393215 MZU393210:MZU393215 NJQ393210:NJQ393215 NTM393210:NTM393215 ODI393210:ODI393215 ONE393210:ONE393215 OXA393210:OXA393215 PGW393210:PGW393215 PQS393210:PQS393215 QAO393210:QAO393215 QKK393210:QKK393215 QUG393210:QUG393215 REC393210:REC393215 RNY393210:RNY393215 RXU393210:RXU393215 SHQ393210:SHQ393215 SRM393210:SRM393215 TBI393210:TBI393215 TLE393210:TLE393215 TVA393210:TVA393215 UEW393210:UEW393215 UOS393210:UOS393215 UYO393210:UYO393215 VIK393210:VIK393215 VSG393210:VSG393215 WCC393210:WCC393215 WLY393210:WLY393215 WVU393210:WVU393215 M458746:M458751 JI458746:JI458751 TE458746:TE458751 ADA458746:ADA458751 AMW458746:AMW458751 AWS458746:AWS458751 BGO458746:BGO458751 BQK458746:BQK458751 CAG458746:CAG458751 CKC458746:CKC458751 CTY458746:CTY458751 DDU458746:DDU458751 DNQ458746:DNQ458751 DXM458746:DXM458751 EHI458746:EHI458751 ERE458746:ERE458751 FBA458746:FBA458751 FKW458746:FKW458751 FUS458746:FUS458751 GEO458746:GEO458751 GOK458746:GOK458751 GYG458746:GYG458751 HIC458746:HIC458751 HRY458746:HRY458751 IBU458746:IBU458751 ILQ458746:ILQ458751 IVM458746:IVM458751 JFI458746:JFI458751 JPE458746:JPE458751 JZA458746:JZA458751 KIW458746:KIW458751 KSS458746:KSS458751 LCO458746:LCO458751 LMK458746:LMK458751 LWG458746:LWG458751 MGC458746:MGC458751 MPY458746:MPY458751 MZU458746:MZU458751 NJQ458746:NJQ458751 NTM458746:NTM458751 ODI458746:ODI458751 ONE458746:ONE458751 OXA458746:OXA458751 PGW458746:PGW458751 PQS458746:PQS458751 QAO458746:QAO458751 QKK458746:QKK458751 QUG458746:QUG458751 REC458746:REC458751 RNY458746:RNY458751 RXU458746:RXU458751 SHQ458746:SHQ458751 SRM458746:SRM458751 TBI458746:TBI458751 TLE458746:TLE458751 TVA458746:TVA458751 UEW458746:UEW458751 UOS458746:UOS458751 UYO458746:UYO458751 VIK458746:VIK458751 VSG458746:VSG458751 WCC458746:WCC458751 WLY458746:WLY458751 WVU458746:WVU458751 M524282:M524287 JI524282:JI524287 TE524282:TE524287 ADA524282:ADA524287 AMW524282:AMW524287 AWS524282:AWS524287 BGO524282:BGO524287 BQK524282:BQK524287 CAG524282:CAG524287 CKC524282:CKC524287 CTY524282:CTY524287 DDU524282:DDU524287 DNQ524282:DNQ524287 DXM524282:DXM524287 EHI524282:EHI524287 ERE524282:ERE524287 FBA524282:FBA524287 FKW524282:FKW524287 FUS524282:FUS524287 GEO524282:GEO524287 GOK524282:GOK524287 GYG524282:GYG524287 HIC524282:HIC524287 HRY524282:HRY524287 IBU524282:IBU524287 ILQ524282:ILQ524287 IVM524282:IVM524287 JFI524282:JFI524287 JPE524282:JPE524287 JZA524282:JZA524287 KIW524282:KIW524287 KSS524282:KSS524287 LCO524282:LCO524287 LMK524282:LMK524287 LWG524282:LWG524287 MGC524282:MGC524287 MPY524282:MPY524287 MZU524282:MZU524287 NJQ524282:NJQ524287 NTM524282:NTM524287 ODI524282:ODI524287 ONE524282:ONE524287 OXA524282:OXA524287 PGW524282:PGW524287 PQS524282:PQS524287 QAO524282:QAO524287 QKK524282:QKK524287 QUG524282:QUG524287 REC524282:REC524287 RNY524282:RNY524287 RXU524282:RXU524287 SHQ524282:SHQ524287 SRM524282:SRM524287 TBI524282:TBI524287 TLE524282:TLE524287 TVA524282:TVA524287 UEW524282:UEW524287 UOS524282:UOS524287 UYO524282:UYO524287 VIK524282:VIK524287 VSG524282:VSG524287 WCC524282:WCC524287 WLY524282:WLY524287 WVU524282:WVU524287 M589818:M589823 JI589818:JI589823 TE589818:TE589823 ADA589818:ADA589823 AMW589818:AMW589823 AWS589818:AWS589823 BGO589818:BGO589823 BQK589818:BQK589823 CAG589818:CAG589823 CKC589818:CKC589823 CTY589818:CTY589823 DDU589818:DDU589823 DNQ589818:DNQ589823 DXM589818:DXM589823 EHI589818:EHI589823 ERE589818:ERE589823 FBA589818:FBA589823 FKW589818:FKW589823 FUS589818:FUS589823 GEO589818:GEO589823 GOK589818:GOK589823 GYG589818:GYG589823 HIC589818:HIC589823 HRY589818:HRY589823 IBU589818:IBU589823 ILQ589818:ILQ589823 IVM589818:IVM589823 JFI589818:JFI589823 JPE589818:JPE589823 JZA589818:JZA589823 KIW589818:KIW589823 KSS589818:KSS589823 LCO589818:LCO589823 LMK589818:LMK589823 LWG589818:LWG589823 MGC589818:MGC589823 MPY589818:MPY589823 MZU589818:MZU589823 NJQ589818:NJQ589823 NTM589818:NTM589823 ODI589818:ODI589823 ONE589818:ONE589823 OXA589818:OXA589823 PGW589818:PGW589823 PQS589818:PQS589823 QAO589818:QAO589823 QKK589818:QKK589823 QUG589818:QUG589823 REC589818:REC589823 RNY589818:RNY589823 RXU589818:RXU589823 SHQ589818:SHQ589823 SRM589818:SRM589823 TBI589818:TBI589823 TLE589818:TLE589823 TVA589818:TVA589823 UEW589818:UEW589823 UOS589818:UOS589823 UYO589818:UYO589823 VIK589818:VIK589823 VSG589818:VSG589823 WCC589818:WCC589823 WLY589818:WLY589823 WVU589818:WVU589823 M655354:M655359 JI655354:JI655359 TE655354:TE655359 ADA655354:ADA655359 AMW655354:AMW655359 AWS655354:AWS655359 BGO655354:BGO655359 BQK655354:BQK655359 CAG655354:CAG655359 CKC655354:CKC655359 CTY655354:CTY655359 DDU655354:DDU655359 DNQ655354:DNQ655359 DXM655354:DXM655359 EHI655354:EHI655359 ERE655354:ERE655359 FBA655354:FBA655359 FKW655354:FKW655359 FUS655354:FUS655359 GEO655354:GEO655359 GOK655354:GOK655359 GYG655354:GYG655359 HIC655354:HIC655359 HRY655354:HRY655359 IBU655354:IBU655359 ILQ655354:ILQ655359 IVM655354:IVM655359 JFI655354:JFI655359 JPE655354:JPE655359 JZA655354:JZA655359 KIW655354:KIW655359 KSS655354:KSS655359 LCO655354:LCO655359 LMK655354:LMK655359 LWG655354:LWG655359 MGC655354:MGC655359 MPY655354:MPY655359 MZU655354:MZU655359 NJQ655354:NJQ655359 NTM655354:NTM655359 ODI655354:ODI655359 ONE655354:ONE655359 OXA655354:OXA655359 PGW655354:PGW655359 PQS655354:PQS655359 QAO655354:QAO655359 QKK655354:QKK655359 QUG655354:QUG655359 REC655354:REC655359 RNY655354:RNY655359 RXU655354:RXU655359 SHQ655354:SHQ655359 SRM655354:SRM655359 TBI655354:TBI655359 TLE655354:TLE655359 TVA655354:TVA655359 UEW655354:UEW655359 UOS655354:UOS655359 UYO655354:UYO655359 VIK655354:VIK655359 VSG655354:VSG655359 WCC655354:WCC655359 WLY655354:WLY655359 WVU655354:WVU655359 M720890:M720895 JI720890:JI720895 TE720890:TE720895 ADA720890:ADA720895 AMW720890:AMW720895 AWS720890:AWS720895 BGO720890:BGO720895 BQK720890:BQK720895 CAG720890:CAG720895 CKC720890:CKC720895 CTY720890:CTY720895 DDU720890:DDU720895 DNQ720890:DNQ720895 DXM720890:DXM720895 EHI720890:EHI720895 ERE720890:ERE720895 FBA720890:FBA720895 FKW720890:FKW720895 FUS720890:FUS720895 GEO720890:GEO720895 GOK720890:GOK720895 GYG720890:GYG720895 HIC720890:HIC720895 HRY720890:HRY720895 IBU720890:IBU720895 ILQ720890:ILQ720895 IVM720890:IVM720895 JFI720890:JFI720895 JPE720890:JPE720895 JZA720890:JZA720895 KIW720890:KIW720895 KSS720890:KSS720895 LCO720890:LCO720895 LMK720890:LMK720895 LWG720890:LWG720895 MGC720890:MGC720895 MPY720890:MPY720895 MZU720890:MZU720895 NJQ720890:NJQ720895 NTM720890:NTM720895 ODI720890:ODI720895 ONE720890:ONE720895 OXA720890:OXA720895 PGW720890:PGW720895 PQS720890:PQS720895 QAO720890:QAO720895 QKK720890:QKK720895 QUG720890:QUG720895 REC720890:REC720895 RNY720890:RNY720895 RXU720890:RXU720895 SHQ720890:SHQ720895 SRM720890:SRM720895 TBI720890:TBI720895 TLE720890:TLE720895 TVA720890:TVA720895 UEW720890:UEW720895 UOS720890:UOS720895 UYO720890:UYO720895 VIK720890:VIK720895 VSG720890:VSG720895 WCC720890:WCC720895 WLY720890:WLY720895 WVU720890:WVU720895 M786426:M786431 JI786426:JI786431 TE786426:TE786431 ADA786426:ADA786431 AMW786426:AMW786431 AWS786426:AWS786431 BGO786426:BGO786431 BQK786426:BQK786431 CAG786426:CAG786431 CKC786426:CKC786431 CTY786426:CTY786431 DDU786426:DDU786431 DNQ786426:DNQ786431 DXM786426:DXM786431 EHI786426:EHI786431 ERE786426:ERE786431 FBA786426:FBA786431 FKW786426:FKW786431 FUS786426:FUS786431 GEO786426:GEO786431 GOK786426:GOK786431 GYG786426:GYG786431 HIC786426:HIC786431 HRY786426:HRY786431 IBU786426:IBU786431 ILQ786426:ILQ786431 IVM786426:IVM786431 JFI786426:JFI786431 JPE786426:JPE786431 JZA786426:JZA786431 KIW786426:KIW786431 KSS786426:KSS786431 LCO786426:LCO786431 LMK786426:LMK786431 LWG786426:LWG786431 MGC786426:MGC786431 MPY786426:MPY786431 MZU786426:MZU786431 NJQ786426:NJQ786431 NTM786426:NTM786431 ODI786426:ODI786431 ONE786426:ONE786431 OXA786426:OXA786431 PGW786426:PGW786431 PQS786426:PQS786431 QAO786426:QAO786431 QKK786426:QKK786431 QUG786426:QUG786431 REC786426:REC786431 RNY786426:RNY786431 RXU786426:RXU786431 SHQ786426:SHQ786431 SRM786426:SRM786431 TBI786426:TBI786431 TLE786426:TLE786431 TVA786426:TVA786431 UEW786426:UEW786431 UOS786426:UOS786431 UYO786426:UYO786431 VIK786426:VIK786431 VSG786426:VSG786431 WCC786426:WCC786431 WLY786426:WLY786431 WVU786426:WVU786431 M851962:M851967 JI851962:JI851967 TE851962:TE851967 ADA851962:ADA851967 AMW851962:AMW851967 AWS851962:AWS851967 BGO851962:BGO851967 BQK851962:BQK851967 CAG851962:CAG851967 CKC851962:CKC851967 CTY851962:CTY851967 DDU851962:DDU851967 DNQ851962:DNQ851967 DXM851962:DXM851967 EHI851962:EHI851967 ERE851962:ERE851967 FBA851962:FBA851967 FKW851962:FKW851967 FUS851962:FUS851967 GEO851962:GEO851967 GOK851962:GOK851967 GYG851962:GYG851967 HIC851962:HIC851967 HRY851962:HRY851967 IBU851962:IBU851967 ILQ851962:ILQ851967 IVM851962:IVM851967 JFI851962:JFI851967 JPE851962:JPE851967 JZA851962:JZA851967 KIW851962:KIW851967 KSS851962:KSS851967 LCO851962:LCO851967 LMK851962:LMK851967 LWG851962:LWG851967 MGC851962:MGC851967 MPY851962:MPY851967 MZU851962:MZU851967 NJQ851962:NJQ851967 NTM851962:NTM851967 ODI851962:ODI851967 ONE851962:ONE851967 OXA851962:OXA851967 PGW851962:PGW851967 PQS851962:PQS851967 QAO851962:QAO851967 QKK851962:QKK851967 QUG851962:QUG851967 REC851962:REC851967 RNY851962:RNY851967 RXU851962:RXU851967 SHQ851962:SHQ851967 SRM851962:SRM851967 TBI851962:TBI851967 TLE851962:TLE851967 TVA851962:TVA851967 UEW851962:UEW851967 UOS851962:UOS851967 UYO851962:UYO851967 VIK851962:VIK851967 VSG851962:VSG851967 WCC851962:WCC851967 WLY851962:WLY851967 WVU851962:WVU851967 M917498:M917503 JI917498:JI917503 TE917498:TE917503 ADA917498:ADA917503 AMW917498:AMW917503 AWS917498:AWS917503 BGO917498:BGO917503 BQK917498:BQK917503 CAG917498:CAG917503 CKC917498:CKC917503 CTY917498:CTY917503 DDU917498:DDU917503 DNQ917498:DNQ917503 DXM917498:DXM917503 EHI917498:EHI917503 ERE917498:ERE917503 FBA917498:FBA917503 FKW917498:FKW917503 FUS917498:FUS917503 GEO917498:GEO917503 GOK917498:GOK917503 GYG917498:GYG917503 HIC917498:HIC917503 HRY917498:HRY917503 IBU917498:IBU917503 ILQ917498:ILQ917503 IVM917498:IVM917503 JFI917498:JFI917503 JPE917498:JPE917503 JZA917498:JZA917503 KIW917498:KIW917503 KSS917498:KSS917503 LCO917498:LCO917503 LMK917498:LMK917503 LWG917498:LWG917503 MGC917498:MGC917503 MPY917498:MPY917503 MZU917498:MZU917503 NJQ917498:NJQ917503 NTM917498:NTM917503 ODI917498:ODI917503 ONE917498:ONE917503 OXA917498:OXA917503 PGW917498:PGW917503 PQS917498:PQS917503 QAO917498:QAO917503 QKK917498:QKK917503 QUG917498:QUG917503 REC917498:REC917503 RNY917498:RNY917503 RXU917498:RXU917503 SHQ917498:SHQ917503 SRM917498:SRM917503 TBI917498:TBI917503 TLE917498:TLE917503 TVA917498:TVA917503 UEW917498:UEW917503 UOS917498:UOS917503 UYO917498:UYO917503 VIK917498:VIK917503 VSG917498:VSG917503 WCC917498:WCC917503 WLY917498:WLY917503 WVU917498:WVU917503 M983034:M983039 JI983034:JI983039 TE983034:TE983039 ADA983034:ADA983039 AMW983034:AMW983039 AWS983034:AWS983039 BGO983034:BGO983039 BQK983034:BQK983039 CAG983034:CAG983039 CKC983034:CKC983039 CTY983034:CTY983039 DDU983034:DDU983039 DNQ983034:DNQ983039 DXM983034:DXM983039 EHI983034:EHI983039 ERE983034:ERE983039 FBA983034:FBA983039 FKW983034:FKW983039 FUS983034:FUS983039 GEO983034:GEO983039 GOK983034:GOK983039 GYG983034:GYG983039 HIC983034:HIC983039 HRY983034:HRY983039 IBU983034:IBU983039 ILQ983034:ILQ983039 IVM983034:IVM983039 JFI983034:JFI983039 JPE983034:JPE983039 JZA983034:JZA983039 KIW983034:KIW983039 KSS983034:KSS983039 LCO983034:LCO983039 LMK983034:LMK983039 LWG983034:LWG983039 MGC983034:MGC983039 MPY983034:MPY983039 MZU983034:MZU983039 NJQ983034:NJQ983039 NTM983034:NTM983039 ODI983034:ODI983039 ONE983034:ONE983039 OXA983034:OXA983039 PGW983034:PGW983039 PQS983034:PQS983039 QAO983034:QAO983039 QKK983034:QKK983039 QUG983034:QUG983039 REC983034:REC983039 RNY983034:RNY983039 RXU983034:RXU983039 SHQ983034:SHQ983039 SRM983034:SRM983039 TBI983034:TBI983039 TLE983034:TLE983039 TVA983034:TVA983039 UEW983034:UEW983039 UOS983034:UOS983039 UYO983034:UYO983039 VIK983034:VIK983039 VSG983034:VSG983039 WCC983034:WCC983039 WLY983034:WLY983039 WVU983034:WVU983039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Q65530:Q65532 JM65530:JM65532 TI65530:TI65532 ADE65530:ADE65532 ANA65530:ANA65532 AWW65530:AWW65532 BGS65530:BGS65532 BQO65530:BQO65532 CAK65530:CAK65532 CKG65530:CKG65532 CUC65530:CUC65532 DDY65530:DDY65532 DNU65530:DNU65532 DXQ65530:DXQ65532 EHM65530:EHM65532 ERI65530:ERI65532 FBE65530:FBE65532 FLA65530:FLA65532 FUW65530:FUW65532 GES65530:GES65532 GOO65530:GOO65532 GYK65530:GYK65532 HIG65530:HIG65532 HSC65530:HSC65532 IBY65530:IBY65532 ILU65530:ILU65532 IVQ65530:IVQ65532 JFM65530:JFM65532 JPI65530:JPI65532 JZE65530:JZE65532 KJA65530:KJA65532 KSW65530:KSW65532 LCS65530:LCS65532 LMO65530:LMO65532 LWK65530:LWK65532 MGG65530:MGG65532 MQC65530:MQC65532 MZY65530:MZY65532 NJU65530:NJU65532 NTQ65530:NTQ65532 ODM65530:ODM65532 ONI65530:ONI65532 OXE65530:OXE65532 PHA65530:PHA65532 PQW65530:PQW65532 QAS65530:QAS65532 QKO65530:QKO65532 QUK65530:QUK65532 REG65530:REG65532 ROC65530:ROC65532 RXY65530:RXY65532 SHU65530:SHU65532 SRQ65530:SRQ65532 TBM65530:TBM65532 TLI65530:TLI65532 TVE65530:TVE65532 UFA65530:UFA65532 UOW65530:UOW65532 UYS65530:UYS65532 VIO65530:VIO65532 VSK65530:VSK65532 WCG65530:WCG65532 WMC65530:WMC65532 WVY65530:WVY65532 Q131066:Q131068 JM131066:JM131068 TI131066:TI131068 ADE131066:ADE131068 ANA131066:ANA131068 AWW131066:AWW131068 BGS131066:BGS131068 BQO131066:BQO131068 CAK131066:CAK131068 CKG131066:CKG131068 CUC131066:CUC131068 DDY131066:DDY131068 DNU131066:DNU131068 DXQ131066:DXQ131068 EHM131066:EHM131068 ERI131066:ERI131068 FBE131066:FBE131068 FLA131066:FLA131068 FUW131066:FUW131068 GES131066:GES131068 GOO131066:GOO131068 GYK131066:GYK131068 HIG131066:HIG131068 HSC131066:HSC131068 IBY131066:IBY131068 ILU131066:ILU131068 IVQ131066:IVQ131068 JFM131066:JFM131068 JPI131066:JPI131068 JZE131066:JZE131068 KJA131066:KJA131068 KSW131066:KSW131068 LCS131066:LCS131068 LMO131066:LMO131068 LWK131066:LWK131068 MGG131066:MGG131068 MQC131066:MQC131068 MZY131066:MZY131068 NJU131066:NJU131068 NTQ131066:NTQ131068 ODM131066:ODM131068 ONI131066:ONI131068 OXE131066:OXE131068 PHA131066:PHA131068 PQW131066:PQW131068 QAS131066:QAS131068 QKO131066:QKO131068 QUK131066:QUK131068 REG131066:REG131068 ROC131066:ROC131068 RXY131066:RXY131068 SHU131066:SHU131068 SRQ131066:SRQ131068 TBM131066:TBM131068 TLI131066:TLI131068 TVE131066:TVE131068 UFA131066:UFA131068 UOW131066:UOW131068 UYS131066:UYS131068 VIO131066:VIO131068 VSK131066:VSK131068 WCG131066:WCG131068 WMC131066:WMC131068 WVY131066:WVY131068 Q196602:Q196604 JM196602:JM196604 TI196602:TI196604 ADE196602:ADE196604 ANA196602:ANA196604 AWW196602:AWW196604 BGS196602:BGS196604 BQO196602:BQO196604 CAK196602:CAK196604 CKG196602:CKG196604 CUC196602:CUC196604 DDY196602:DDY196604 DNU196602:DNU196604 DXQ196602:DXQ196604 EHM196602:EHM196604 ERI196602:ERI196604 FBE196602:FBE196604 FLA196602:FLA196604 FUW196602:FUW196604 GES196602:GES196604 GOO196602:GOO196604 GYK196602:GYK196604 HIG196602:HIG196604 HSC196602:HSC196604 IBY196602:IBY196604 ILU196602:ILU196604 IVQ196602:IVQ196604 JFM196602:JFM196604 JPI196602:JPI196604 JZE196602:JZE196604 KJA196602:KJA196604 KSW196602:KSW196604 LCS196602:LCS196604 LMO196602:LMO196604 LWK196602:LWK196604 MGG196602:MGG196604 MQC196602:MQC196604 MZY196602:MZY196604 NJU196602:NJU196604 NTQ196602:NTQ196604 ODM196602:ODM196604 ONI196602:ONI196604 OXE196602:OXE196604 PHA196602:PHA196604 PQW196602:PQW196604 QAS196602:QAS196604 QKO196602:QKO196604 QUK196602:QUK196604 REG196602:REG196604 ROC196602:ROC196604 RXY196602:RXY196604 SHU196602:SHU196604 SRQ196602:SRQ196604 TBM196602:TBM196604 TLI196602:TLI196604 TVE196602:TVE196604 UFA196602:UFA196604 UOW196602:UOW196604 UYS196602:UYS196604 VIO196602:VIO196604 VSK196602:VSK196604 WCG196602:WCG196604 WMC196602:WMC196604 WVY196602:WVY196604 Q262138:Q262140 JM262138:JM262140 TI262138:TI262140 ADE262138:ADE262140 ANA262138:ANA262140 AWW262138:AWW262140 BGS262138:BGS262140 BQO262138:BQO262140 CAK262138:CAK262140 CKG262138:CKG262140 CUC262138:CUC262140 DDY262138:DDY262140 DNU262138:DNU262140 DXQ262138:DXQ262140 EHM262138:EHM262140 ERI262138:ERI262140 FBE262138:FBE262140 FLA262138:FLA262140 FUW262138:FUW262140 GES262138:GES262140 GOO262138:GOO262140 GYK262138:GYK262140 HIG262138:HIG262140 HSC262138:HSC262140 IBY262138:IBY262140 ILU262138:ILU262140 IVQ262138:IVQ262140 JFM262138:JFM262140 JPI262138:JPI262140 JZE262138:JZE262140 KJA262138:KJA262140 KSW262138:KSW262140 LCS262138:LCS262140 LMO262138:LMO262140 LWK262138:LWK262140 MGG262138:MGG262140 MQC262138:MQC262140 MZY262138:MZY262140 NJU262138:NJU262140 NTQ262138:NTQ262140 ODM262138:ODM262140 ONI262138:ONI262140 OXE262138:OXE262140 PHA262138:PHA262140 PQW262138:PQW262140 QAS262138:QAS262140 QKO262138:QKO262140 QUK262138:QUK262140 REG262138:REG262140 ROC262138:ROC262140 RXY262138:RXY262140 SHU262138:SHU262140 SRQ262138:SRQ262140 TBM262138:TBM262140 TLI262138:TLI262140 TVE262138:TVE262140 UFA262138:UFA262140 UOW262138:UOW262140 UYS262138:UYS262140 VIO262138:VIO262140 VSK262138:VSK262140 WCG262138:WCG262140 WMC262138:WMC262140 WVY262138:WVY262140 Q327674:Q327676 JM327674:JM327676 TI327674:TI327676 ADE327674:ADE327676 ANA327674:ANA327676 AWW327674:AWW327676 BGS327674:BGS327676 BQO327674:BQO327676 CAK327674:CAK327676 CKG327674:CKG327676 CUC327674:CUC327676 DDY327674:DDY327676 DNU327674:DNU327676 DXQ327674:DXQ327676 EHM327674:EHM327676 ERI327674:ERI327676 FBE327674:FBE327676 FLA327674:FLA327676 FUW327674:FUW327676 GES327674:GES327676 GOO327674:GOO327676 GYK327674:GYK327676 HIG327674:HIG327676 HSC327674:HSC327676 IBY327674:IBY327676 ILU327674:ILU327676 IVQ327674:IVQ327676 JFM327674:JFM327676 JPI327674:JPI327676 JZE327674:JZE327676 KJA327674:KJA327676 KSW327674:KSW327676 LCS327674:LCS327676 LMO327674:LMO327676 LWK327674:LWK327676 MGG327674:MGG327676 MQC327674:MQC327676 MZY327674:MZY327676 NJU327674:NJU327676 NTQ327674:NTQ327676 ODM327674:ODM327676 ONI327674:ONI327676 OXE327674:OXE327676 PHA327674:PHA327676 PQW327674:PQW327676 QAS327674:QAS327676 QKO327674:QKO327676 QUK327674:QUK327676 REG327674:REG327676 ROC327674:ROC327676 RXY327674:RXY327676 SHU327674:SHU327676 SRQ327674:SRQ327676 TBM327674:TBM327676 TLI327674:TLI327676 TVE327674:TVE327676 UFA327674:UFA327676 UOW327674:UOW327676 UYS327674:UYS327676 VIO327674:VIO327676 VSK327674:VSK327676 WCG327674:WCG327676 WMC327674:WMC327676 WVY327674:WVY327676 Q393210:Q393212 JM393210:JM393212 TI393210:TI393212 ADE393210:ADE393212 ANA393210:ANA393212 AWW393210:AWW393212 BGS393210:BGS393212 BQO393210:BQO393212 CAK393210:CAK393212 CKG393210:CKG393212 CUC393210:CUC393212 DDY393210:DDY393212 DNU393210:DNU393212 DXQ393210:DXQ393212 EHM393210:EHM393212 ERI393210:ERI393212 FBE393210:FBE393212 FLA393210:FLA393212 FUW393210:FUW393212 GES393210:GES393212 GOO393210:GOO393212 GYK393210:GYK393212 HIG393210:HIG393212 HSC393210:HSC393212 IBY393210:IBY393212 ILU393210:ILU393212 IVQ393210:IVQ393212 JFM393210:JFM393212 JPI393210:JPI393212 JZE393210:JZE393212 KJA393210:KJA393212 KSW393210:KSW393212 LCS393210:LCS393212 LMO393210:LMO393212 LWK393210:LWK393212 MGG393210:MGG393212 MQC393210:MQC393212 MZY393210:MZY393212 NJU393210:NJU393212 NTQ393210:NTQ393212 ODM393210:ODM393212 ONI393210:ONI393212 OXE393210:OXE393212 PHA393210:PHA393212 PQW393210:PQW393212 QAS393210:QAS393212 QKO393210:QKO393212 QUK393210:QUK393212 REG393210:REG393212 ROC393210:ROC393212 RXY393210:RXY393212 SHU393210:SHU393212 SRQ393210:SRQ393212 TBM393210:TBM393212 TLI393210:TLI393212 TVE393210:TVE393212 UFA393210:UFA393212 UOW393210:UOW393212 UYS393210:UYS393212 VIO393210:VIO393212 VSK393210:VSK393212 WCG393210:WCG393212 WMC393210:WMC393212 WVY393210:WVY393212 Q458746:Q458748 JM458746:JM458748 TI458746:TI458748 ADE458746:ADE458748 ANA458746:ANA458748 AWW458746:AWW458748 BGS458746:BGS458748 BQO458746:BQO458748 CAK458746:CAK458748 CKG458746:CKG458748 CUC458746:CUC458748 DDY458746:DDY458748 DNU458746:DNU458748 DXQ458746:DXQ458748 EHM458746:EHM458748 ERI458746:ERI458748 FBE458746:FBE458748 FLA458746:FLA458748 FUW458746:FUW458748 GES458746:GES458748 GOO458746:GOO458748 GYK458746:GYK458748 HIG458746:HIG458748 HSC458746:HSC458748 IBY458746:IBY458748 ILU458746:ILU458748 IVQ458746:IVQ458748 JFM458746:JFM458748 JPI458746:JPI458748 JZE458746:JZE458748 KJA458746:KJA458748 KSW458746:KSW458748 LCS458746:LCS458748 LMO458746:LMO458748 LWK458746:LWK458748 MGG458746:MGG458748 MQC458746:MQC458748 MZY458746:MZY458748 NJU458746:NJU458748 NTQ458746:NTQ458748 ODM458746:ODM458748 ONI458746:ONI458748 OXE458746:OXE458748 PHA458746:PHA458748 PQW458746:PQW458748 QAS458746:QAS458748 QKO458746:QKO458748 QUK458746:QUK458748 REG458746:REG458748 ROC458746:ROC458748 RXY458746:RXY458748 SHU458746:SHU458748 SRQ458746:SRQ458748 TBM458746:TBM458748 TLI458746:TLI458748 TVE458746:TVE458748 UFA458746:UFA458748 UOW458746:UOW458748 UYS458746:UYS458748 VIO458746:VIO458748 VSK458746:VSK458748 WCG458746:WCG458748 WMC458746:WMC458748 WVY458746:WVY458748 Q524282:Q524284 JM524282:JM524284 TI524282:TI524284 ADE524282:ADE524284 ANA524282:ANA524284 AWW524282:AWW524284 BGS524282:BGS524284 BQO524282:BQO524284 CAK524282:CAK524284 CKG524282:CKG524284 CUC524282:CUC524284 DDY524282:DDY524284 DNU524282:DNU524284 DXQ524282:DXQ524284 EHM524282:EHM524284 ERI524282:ERI524284 FBE524282:FBE524284 FLA524282:FLA524284 FUW524282:FUW524284 GES524282:GES524284 GOO524282:GOO524284 GYK524282:GYK524284 HIG524282:HIG524284 HSC524282:HSC524284 IBY524282:IBY524284 ILU524282:ILU524284 IVQ524282:IVQ524284 JFM524282:JFM524284 JPI524282:JPI524284 JZE524282:JZE524284 KJA524282:KJA524284 KSW524282:KSW524284 LCS524282:LCS524284 LMO524282:LMO524284 LWK524282:LWK524284 MGG524282:MGG524284 MQC524282:MQC524284 MZY524282:MZY524284 NJU524282:NJU524284 NTQ524282:NTQ524284 ODM524282:ODM524284 ONI524282:ONI524284 OXE524282:OXE524284 PHA524282:PHA524284 PQW524282:PQW524284 QAS524282:QAS524284 QKO524282:QKO524284 QUK524282:QUK524284 REG524282:REG524284 ROC524282:ROC524284 RXY524282:RXY524284 SHU524282:SHU524284 SRQ524282:SRQ524284 TBM524282:TBM524284 TLI524282:TLI524284 TVE524282:TVE524284 UFA524282:UFA524284 UOW524282:UOW524284 UYS524282:UYS524284 VIO524282:VIO524284 VSK524282:VSK524284 WCG524282:WCG524284 WMC524282:WMC524284 WVY524282:WVY524284 Q589818:Q589820 JM589818:JM589820 TI589818:TI589820 ADE589818:ADE589820 ANA589818:ANA589820 AWW589818:AWW589820 BGS589818:BGS589820 BQO589818:BQO589820 CAK589818:CAK589820 CKG589818:CKG589820 CUC589818:CUC589820 DDY589818:DDY589820 DNU589818:DNU589820 DXQ589818:DXQ589820 EHM589818:EHM589820 ERI589818:ERI589820 FBE589818:FBE589820 FLA589818:FLA589820 FUW589818:FUW589820 GES589818:GES589820 GOO589818:GOO589820 GYK589818:GYK589820 HIG589818:HIG589820 HSC589818:HSC589820 IBY589818:IBY589820 ILU589818:ILU589820 IVQ589818:IVQ589820 JFM589818:JFM589820 JPI589818:JPI589820 JZE589818:JZE589820 KJA589818:KJA589820 KSW589818:KSW589820 LCS589818:LCS589820 LMO589818:LMO589820 LWK589818:LWK589820 MGG589818:MGG589820 MQC589818:MQC589820 MZY589818:MZY589820 NJU589818:NJU589820 NTQ589818:NTQ589820 ODM589818:ODM589820 ONI589818:ONI589820 OXE589818:OXE589820 PHA589818:PHA589820 PQW589818:PQW589820 QAS589818:QAS589820 QKO589818:QKO589820 QUK589818:QUK589820 REG589818:REG589820 ROC589818:ROC589820 RXY589818:RXY589820 SHU589818:SHU589820 SRQ589818:SRQ589820 TBM589818:TBM589820 TLI589818:TLI589820 TVE589818:TVE589820 UFA589818:UFA589820 UOW589818:UOW589820 UYS589818:UYS589820 VIO589818:VIO589820 VSK589818:VSK589820 WCG589818:WCG589820 WMC589818:WMC589820 WVY589818:WVY589820 Q655354:Q655356 JM655354:JM655356 TI655354:TI655356 ADE655354:ADE655356 ANA655354:ANA655356 AWW655354:AWW655356 BGS655354:BGS655356 BQO655354:BQO655356 CAK655354:CAK655356 CKG655354:CKG655356 CUC655354:CUC655356 DDY655354:DDY655356 DNU655354:DNU655356 DXQ655354:DXQ655356 EHM655354:EHM655356 ERI655354:ERI655356 FBE655354:FBE655356 FLA655354:FLA655356 FUW655354:FUW655356 GES655354:GES655356 GOO655354:GOO655356 GYK655354:GYK655356 HIG655354:HIG655356 HSC655354:HSC655356 IBY655354:IBY655356 ILU655354:ILU655356 IVQ655354:IVQ655356 JFM655354:JFM655356 JPI655354:JPI655356 JZE655354:JZE655356 KJA655354:KJA655356 KSW655354:KSW655356 LCS655354:LCS655356 LMO655354:LMO655356 LWK655354:LWK655356 MGG655354:MGG655356 MQC655354:MQC655356 MZY655354:MZY655356 NJU655354:NJU655356 NTQ655354:NTQ655356 ODM655354:ODM655356 ONI655354:ONI655356 OXE655354:OXE655356 PHA655354:PHA655356 PQW655354:PQW655356 QAS655354:QAS655356 QKO655354:QKO655356 QUK655354:QUK655356 REG655354:REG655356 ROC655354:ROC655356 RXY655354:RXY655356 SHU655354:SHU655356 SRQ655354:SRQ655356 TBM655354:TBM655356 TLI655354:TLI655356 TVE655354:TVE655356 UFA655354:UFA655356 UOW655354:UOW655356 UYS655354:UYS655356 VIO655354:VIO655356 VSK655354:VSK655356 WCG655354:WCG655356 WMC655354:WMC655356 WVY655354:WVY655356 Q720890:Q720892 JM720890:JM720892 TI720890:TI720892 ADE720890:ADE720892 ANA720890:ANA720892 AWW720890:AWW720892 BGS720890:BGS720892 BQO720890:BQO720892 CAK720890:CAK720892 CKG720890:CKG720892 CUC720890:CUC720892 DDY720890:DDY720892 DNU720890:DNU720892 DXQ720890:DXQ720892 EHM720890:EHM720892 ERI720890:ERI720892 FBE720890:FBE720892 FLA720890:FLA720892 FUW720890:FUW720892 GES720890:GES720892 GOO720890:GOO720892 GYK720890:GYK720892 HIG720890:HIG720892 HSC720890:HSC720892 IBY720890:IBY720892 ILU720890:ILU720892 IVQ720890:IVQ720892 JFM720890:JFM720892 JPI720890:JPI720892 JZE720890:JZE720892 KJA720890:KJA720892 KSW720890:KSW720892 LCS720890:LCS720892 LMO720890:LMO720892 LWK720890:LWK720892 MGG720890:MGG720892 MQC720890:MQC720892 MZY720890:MZY720892 NJU720890:NJU720892 NTQ720890:NTQ720892 ODM720890:ODM720892 ONI720890:ONI720892 OXE720890:OXE720892 PHA720890:PHA720892 PQW720890:PQW720892 QAS720890:QAS720892 QKO720890:QKO720892 QUK720890:QUK720892 REG720890:REG720892 ROC720890:ROC720892 RXY720890:RXY720892 SHU720890:SHU720892 SRQ720890:SRQ720892 TBM720890:TBM720892 TLI720890:TLI720892 TVE720890:TVE720892 UFA720890:UFA720892 UOW720890:UOW720892 UYS720890:UYS720892 VIO720890:VIO720892 VSK720890:VSK720892 WCG720890:WCG720892 WMC720890:WMC720892 WVY720890:WVY720892 Q786426:Q786428 JM786426:JM786428 TI786426:TI786428 ADE786426:ADE786428 ANA786426:ANA786428 AWW786426:AWW786428 BGS786426:BGS786428 BQO786426:BQO786428 CAK786426:CAK786428 CKG786426:CKG786428 CUC786426:CUC786428 DDY786426:DDY786428 DNU786426:DNU786428 DXQ786426:DXQ786428 EHM786426:EHM786428 ERI786426:ERI786428 FBE786426:FBE786428 FLA786426:FLA786428 FUW786426:FUW786428 GES786426:GES786428 GOO786426:GOO786428 GYK786426:GYK786428 HIG786426:HIG786428 HSC786426:HSC786428 IBY786426:IBY786428 ILU786426:ILU786428 IVQ786426:IVQ786428 JFM786426:JFM786428 JPI786426:JPI786428 JZE786426:JZE786428 KJA786426:KJA786428 KSW786426:KSW786428 LCS786426:LCS786428 LMO786426:LMO786428 LWK786426:LWK786428 MGG786426:MGG786428 MQC786426:MQC786428 MZY786426:MZY786428 NJU786426:NJU786428 NTQ786426:NTQ786428 ODM786426:ODM786428 ONI786426:ONI786428 OXE786426:OXE786428 PHA786426:PHA786428 PQW786426:PQW786428 QAS786426:QAS786428 QKO786426:QKO786428 QUK786426:QUK786428 REG786426:REG786428 ROC786426:ROC786428 RXY786426:RXY786428 SHU786426:SHU786428 SRQ786426:SRQ786428 TBM786426:TBM786428 TLI786426:TLI786428 TVE786426:TVE786428 UFA786426:UFA786428 UOW786426:UOW786428 UYS786426:UYS786428 VIO786426:VIO786428 VSK786426:VSK786428 WCG786426:WCG786428 WMC786426:WMC786428 WVY786426:WVY786428 Q851962:Q851964 JM851962:JM851964 TI851962:TI851964 ADE851962:ADE851964 ANA851962:ANA851964 AWW851962:AWW851964 BGS851962:BGS851964 BQO851962:BQO851964 CAK851962:CAK851964 CKG851962:CKG851964 CUC851962:CUC851964 DDY851962:DDY851964 DNU851962:DNU851964 DXQ851962:DXQ851964 EHM851962:EHM851964 ERI851962:ERI851964 FBE851962:FBE851964 FLA851962:FLA851964 FUW851962:FUW851964 GES851962:GES851964 GOO851962:GOO851964 GYK851962:GYK851964 HIG851962:HIG851964 HSC851962:HSC851964 IBY851962:IBY851964 ILU851962:ILU851964 IVQ851962:IVQ851964 JFM851962:JFM851964 JPI851962:JPI851964 JZE851962:JZE851964 KJA851962:KJA851964 KSW851962:KSW851964 LCS851962:LCS851964 LMO851962:LMO851964 LWK851962:LWK851964 MGG851962:MGG851964 MQC851962:MQC851964 MZY851962:MZY851964 NJU851962:NJU851964 NTQ851962:NTQ851964 ODM851962:ODM851964 ONI851962:ONI851964 OXE851962:OXE851964 PHA851962:PHA851964 PQW851962:PQW851964 QAS851962:QAS851964 QKO851962:QKO851964 QUK851962:QUK851964 REG851962:REG851964 ROC851962:ROC851964 RXY851962:RXY851964 SHU851962:SHU851964 SRQ851962:SRQ851964 TBM851962:TBM851964 TLI851962:TLI851964 TVE851962:TVE851964 UFA851962:UFA851964 UOW851962:UOW851964 UYS851962:UYS851964 VIO851962:VIO851964 VSK851962:VSK851964 WCG851962:WCG851964 WMC851962:WMC851964 WVY851962:WVY851964 Q917498:Q917500 JM917498:JM917500 TI917498:TI917500 ADE917498:ADE917500 ANA917498:ANA917500 AWW917498:AWW917500 BGS917498:BGS917500 BQO917498:BQO917500 CAK917498:CAK917500 CKG917498:CKG917500 CUC917498:CUC917500 DDY917498:DDY917500 DNU917498:DNU917500 DXQ917498:DXQ917500 EHM917498:EHM917500 ERI917498:ERI917500 FBE917498:FBE917500 FLA917498:FLA917500 FUW917498:FUW917500 GES917498:GES917500 GOO917498:GOO917500 GYK917498:GYK917500 HIG917498:HIG917500 HSC917498:HSC917500 IBY917498:IBY917500 ILU917498:ILU917500 IVQ917498:IVQ917500 JFM917498:JFM917500 JPI917498:JPI917500 JZE917498:JZE917500 KJA917498:KJA917500 KSW917498:KSW917500 LCS917498:LCS917500 LMO917498:LMO917500 LWK917498:LWK917500 MGG917498:MGG917500 MQC917498:MQC917500 MZY917498:MZY917500 NJU917498:NJU917500 NTQ917498:NTQ917500 ODM917498:ODM917500 ONI917498:ONI917500 OXE917498:OXE917500 PHA917498:PHA917500 PQW917498:PQW917500 QAS917498:QAS917500 QKO917498:QKO917500 QUK917498:QUK917500 REG917498:REG917500 ROC917498:ROC917500 RXY917498:RXY917500 SHU917498:SHU917500 SRQ917498:SRQ917500 TBM917498:TBM917500 TLI917498:TLI917500 TVE917498:TVE917500 UFA917498:UFA917500 UOW917498:UOW917500 UYS917498:UYS917500 VIO917498:VIO917500 VSK917498:VSK917500 WCG917498:WCG917500 WMC917498:WMC917500 WVY917498:WVY917500 Q983034:Q983036 JM983034:JM983036 TI983034:TI983036 ADE983034:ADE983036 ANA983034:ANA983036 AWW983034:AWW983036 BGS983034:BGS983036 BQO983034:BQO983036 CAK983034:CAK983036 CKG983034:CKG983036 CUC983034:CUC983036 DDY983034:DDY983036 DNU983034:DNU983036 DXQ983034:DXQ983036 EHM983034:EHM983036 ERI983034:ERI983036 FBE983034:FBE983036 FLA983034:FLA983036 FUW983034:FUW983036 GES983034:GES983036 GOO983034:GOO983036 GYK983034:GYK983036 HIG983034:HIG983036 HSC983034:HSC983036 IBY983034:IBY983036 ILU983034:ILU983036 IVQ983034:IVQ983036 JFM983034:JFM983036 JPI983034:JPI983036 JZE983034:JZE983036 KJA983034:KJA983036 KSW983034:KSW983036 LCS983034:LCS983036 LMO983034:LMO983036 LWK983034:LWK983036 MGG983034:MGG983036 MQC983034:MQC983036 MZY983034:MZY983036 NJU983034:NJU983036 NTQ983034:NTQ983036 ODM983034:ODM983036 ONI983034:ONI983036 OXE983034:OXE983036 PHA983034:PHA983036 PQW983034:PQW983036 QAS983034:QAS983036 QKO983034:QKO983036 QUK983034:QUK983036 REG983034:REG983036 ROC983034:ROC983036 RXY983034:RXY983036 SHU983034:SHU983036 SRQ983034:SRQ983036 TBM983034:TBM983036 TLI983034:TLI983036 TVE983034:TVE983036 UFA983034:UFA983036 UOW983034:UOW983036 UYS983034:UYS983036 VIO983034:VIO983036 VSK983034:VSK983036 WCG983034:WCG983036 WMC983034:WMC983036 WVY983034:WVY983036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U65530:U65531 JQ65530:JQ65531 TM65530:TM65531 ADI65530:ADI65531 ANE65530:ANE65531 AXA65530:AXA65531 BGW65530:BGW65531 BQS65530:BQS65531 CAO65530:CAO65531 CKK65530:CKK65531 CUG65530:CUG65531 DEC65530:DEC65531 DNY65530:DNY65531 DXU65530:DXU65531 EHQ65530:EHQ65531 ERM65530:ERM65531 FBI65530:FBI65531 FLE65530:FLE65531 FVA65530:FVA65531 GEW65530:GEW65531 GOS65530:GOS65531 GYO65530:GYO65531 HIK65530:HIK65531 HSG65530:HSG65531 ICC65530:ICC65531 ILY65530:ILY65531 IVU65530:IVU65531 JFQ65530:JFQ65531 JPM65530:JPM65531 JZI65530:JZI65531 KJE65530:KJE65531 KTA65530:KTA65531 LCW65530:LCW65531 LMS65530:LMS65531 LWO65530:LWO65531 MGK65530:MGK65531 MQG65530:MQG65531 NAC65530:NAC65531 NJY65530:NJY65531 NTU65530:NTU65531 ODQ65530:ODQ65531 ONM65530:ONM65531 OXI65530:OXI65531 PHE65530:PHE65531 PRA65530:PRA65531 QAW65530:QAW65531 QKS65530:QKS65531 QUO65530:QUO65531 REK65530:REK65531 ROG65530:ROG65531 RYC65530:RYC65531 SHY65530:SHY65531 SRU65530:SRU65531 TBQ65530:TBQ65531 TLM65530:TLM65531 TVI65530:TVI65531 UFE65530:UFE65531 UPA65530:UPA65531 UYW65530:UYW65531 VIS65530:VIS65531 VSO65530:VSO65531 WCK65530:WCK65531 WMG65530:WMG65531 WWC65530:WWC65531 U131066:U131067 JQ131066:JQ131067 TM131066:TM131067 ADI131066:ADI131067 ANE131066:ANE131067 AXA131066:AXA131067 BGW131066:BGW131067 BQS131066:BQS131067 CAO131066:CAO131067 CKK131066:CKK131067 CUG131066:CUG131067 DEC131066:DEC131067 DNY131066:DNY131067 DXU131066:DXU131067 EHQ131066:EHQ131067 ERM131066:ERM131067 FBI131066:FBI131067 FLE131066:FLE131067 FVA131066:FVA131067 GEW131066:GEW131067 GOS131066:GOS131067 GYO131066:GYO131067 HIK131066:HIK131067 HSG131066:HSG131067 ICC131066:ICC131067 ILY131066:ILY131067 IVU131066:IVU131067 JFQ131066:JFQ131067 JPM131066:JPM131067 JZI131066:JZI131067 KJE131066:KJE131067 KTA131066:KTA131067 LCW131066:LCW131067 LMS131066:LMS131067 LWO131066:LWO131067 MGK131066:MGK131067 MQG131066:MQG131067 NAC131066:NAC131067 NJY131066:NJY131067 NTU131066:NTU131067 ODQ131066:ODQ131067 ONM131066:ONM131067 OXI131066:OXI131067 PHE131066:PHE131067 PRA131066:PRA131067 QAW131066:QAW131067 QKS131066:QKS131067 QUO131066:QUO131067 REK131066:REK131067 ROG131066:ROG131067 RYC131066:RYC131067 SHY131066:SHY131067 SRU131066:SRU131067 TBQ131066:TBQ131067 TLM131066:TLM131067 TVI131066:TVI131067 UFE131066:UFE131067 UPA131066:UPA131067 UYW131066:UYW131067 VIS131066:VIS131067 VSO131066:VSO131067 WCK131066:WCK131067 WMG131066:WMG131067 WWC131066:WWC131067 U196602:U196603 JQ196602:JQ196603 TM196602:TM196603 ADI196602:ADI196603 ANE196602:ANE196603 AXA196602:AXA196603 BGW196602:BGW196603 BQS196602:BQS196603 CAO196602:CAO196603 CKK196602:CKK196603 CUG196602:CUG196603 DEC196602:DEC196603 DNY196602:DNY196603 DXU196602:DXU196603 EHQ196602:EHQ196603 ERM196602:ERM196603 FBI196602:FBI196603 FLE196602:FLE196603 FVA196602:FVA196603 GEW196602:GEW196603 GOS196602:GOS196603 GYO196602:GYO196603 HIK196602:HIK196603 HSG196602:HSG196603 ICC196602:ICC196603 ILY196602:ILY196603 IVU196602:IVU196603 JFQ196602:JFQ196603 JPM196602:JPM196603 JZI196602:JZI196603 KJE196602:KJE196603 KTA196602:KTA196603 LCW196602:LCW196603 LMS196602:LMS196603 LWO196602:LWO196603 MGK196602:MGK196603 MQG196602:MQG196603 NAC196602:NAC196603 NJY196602:NJY196603 NTU196602:NTU196603 ODQ196602:ODQ196603 ONM196602:ONM196603 OXI196602:OXI196603 PHE196602:PHE196603 PRA196602:PRA196603 QAW196602:QAW196603 QKS196602:QKS196603 QUO196602:QUO196603 REK196602:REK196603 ROG196602:ROG196603 RYC196602:RYC196603 SHY196602:SHY196603 SRU196602:SRU196603 TBQ196602:TBQ196603 TLM196602:TLM196603 TVI196602:TVI196603 UFE196602:UFE196603 UPA196602:UPA196603 UYW196602:UYW196603 VIS196602:VIS196603 VSO196602:VSO196603 WCK196602:WCK196603 WMG196602:WMG196603 WWC196602:WWC196603 U262138:U262139 JQ262138:JQ262139 TM262138:TM262139 ADI262138:ADI262139 ANE262138:ANE262139 AXA262138:AXA262139 BGW262138:BGW262139 BQS262138:BQS262139 CAO262138:CAO262139 CKK262138:CKK262139 CUG262138:CUG262139 DEC262138:DEC262139 DNY262138:DNY262139 DXU262138:DXU262139 EHQ262138:EHQ262139 ERM262138:ERM262139 FBI262138:FBI262139 FLE262138:FLE262139 FVA262138:FVA262139 GEW262138:GEW262139 GOS262138:GOS262139 GYO262138:GYO262139 HIK262138:HIK262139 HSG262138:HSG262139 ICC262138:ICC262139 ILY262138:ILY262139 IVU262138:IVU262139 JFQ262138:JFQ262139 JPM262138:JPM262139 JZI262138:JZI262139 KJE262138:KJE262139 KTA262138:KTA262139 LCW262138:LCW262139 LMS262138:LMS262139 LWO262138:LWO262139 MGK262138:MGK262139 MQG262138:MQG262139 NAC262138:NAC262139 NJY262138:NJY262139 NTU262138:NTU262139 ODQ262138:ODQ262139 ONM262138:ONM262139 OXI262138:OXI262139 PHE262138:PHE262139 PRA262138:PRA262139 QAW262138:QAW262139 QKS262138:QKS262139 QUO262138:QUO262139 REK262138:REK262139 ROG262138:ROG262139 RYC262138:RYC262139 SHY262138:SHY262139 SRU262138:SRU262139 TBQ262138:TBQ262139 TLM262138:TLM262139 TVI262138:TVI262139 UFE262138:UFE262139 UPA262138:UPA262139 UYW262138:UYW262139 VIS262138:VIS262139 VSO262138:VSO262139 WCK262138:WCK262139 WMG262138:WMG262139 WWC262138:WWC262139 U327674:U327675 JQ327674:JQ327675 TM327674:TM327675 ADI327674:ADI327675 ANE327674:ANE327675 AXA327674:AXA327675 BGW327674:BGW327675 BQS327674:BQS327675 CAO327674:CAO327675 CKK327674:CKK327675 CUG327674:CUG327675 DEC327674:DEC327675 DNY327674:DNY327675 DXU327674:DXU327675 EHQ327674:EHQ327675 ERM327674:ERM327675 FBI327674:FBI327675 FLE327674:FLE327675 FVA327674:FVA327675 GEW327674:GEW327675 GOS327674:GOS327675 GYO327674:GYO327675 HIK327674:HIK327675 HSG327674:HSG327675 ICC327674:ICC327675 ILY327674:ILY327675 IVU327674:IVU327675 JFQ327674:JFQ327675 JPM327674:JPM327675 JZI327674:JZI327675 KJE327674:KJE327675 KTA327674:KTA327675 LCW327674:LCW327675 LMS327674:LMS327675 LWO327674:LWO327675 MGK327674:MGK327675 MQG327674:MQG327675 NAC327674:NAC327675 NJY327674:NJY327675 NTU327674:NTU327675 ODQ327674:ODQ327675 ONM327674:ONM327675 OXI327674:OXI327675 PHE327674:PHE327675 PRA327674:PRA327675 QAW327674:QAW327675 QKS327674:QKS327675 QUO327674:QUO327675 REK327674:REK327675 ROG327674:ROG327675 RYC327674:RYC327675 SHY327674:SHY327675 SRU327674:SRU327675 TBQ327674:TBQ327675 TLM327674:TLM327675 TVI327674:TVI327675 UFE327674:UFE327675 UPA327674:UPA327675 UYW327674:UYW327675 VIS327674:VIS327675 VSO327674:VSO327675 WCK327674:WCK327675 WMG327674:WMG327675 WWC327674:WWC327675 U393210:U393211 JQ393210:JQ393211 TM393210:TM393211 ADI393210:ADI393211 ANE393210:ANE393211 AXA393210:AXA393211 BGW393210:BGW393211 BQS393210:BQS393211 CAO393210:CAO393211 CKK393210:CKK393211 CUG393210:CUG393211 DEC393210:DEC393211 DNY393210:DNY393211 DXU393210:DXU393211 EHQ393210:EHQ393211 ERM393210:ERM393211 FBI393210:FBI393211 FLE393210:FLE393211 FVA393210:FVA393211 GEW393210:GEW393211 GOS393210:GOS393211 GYO393210:GYO393211 HIK393210:HIK393211 HSG393210:HSG393211 ICC393210:ICC393211 ILY393210:ILY393211 IVU393210:IVU393211 JFQ393210:JFQ393211 JPM393210:JPM393211 JZI393210:JZI393211 KJE393210:KJE393211 KTA393210:KTA393211 LCW393210:LCW393211 LMS393210:LMS393211 LWO393210:LWO393211 MGK393210:MGK393211 MQG393210:MQG393211 NAC393210:NAC393211 NJY393210:NJY393211 NTU393210:NTU393211 ODQ393210:ODQ393211 ONM393210:ONM393211 OXI393210:OXI393211 PHE393210:PHE393211 PRA393210:PRA393211 QAW393210:QAW393211 QKS393210:QKS393211 QUO393210:QUO393211 REK393210:REK393211 ROG393210:ROG393211 RYC393210:RYC393211 SHY393210:SHY393211 SRU393210:SRU393211 TBQ393210:TBQ393211 TLM393210:TLM393211 TVI393210:TVI393211 UFE393210:UFE393211 UPA393210:UPA393211 UYW393210:UYW393211 VIS393210:VIS393211 VSO393210:VSO393211 WCK393210:WCK393211 WMG393210:WMG393211 WWC393210:WWC393211 U458746:U458747 JQ458746:JQ458747 TM458746:TM458747 ADI458746:ADI458747 ANE458746:ANE458747 AXA458746:AXA458747 BGW458746:BGW458747 BQS458746:BQS458747 CAO458746:CAO458747 CKK458746:CKK458747 CUG458746:CUG458747 DEC458746:DEC458747 DNY458746:DNY458747 DXU458746:DXU458747 EHQ458746:EHQ458747 ERM458746:ERM458747 FBI458746:FBI458747 FLE458746:FLE458747 FVA458746:FVA458747 GEW458746:GEW458747 GOS458746:GOS458747 GYO458746:GYO458747 HIK458746:HIK458747 HSG458746:HSG458747 ICC458746:ICC458747 ILY458746:ILY458747 IVU458746:IVU458747 JFQ458746:JFQ458747 JPM458746:JPM458747 JZI458746:JZI458747 KJE458746:KJE458747 KTA458746:KTA458747 LCW458746:LCW458747 LMS458746:LMS458747 LWO458746:LWO458747 MGK458746:MGK458747 MQG458746:MQG458747 NAC458746:NAC458747 NJY458746:NJY458747 NTU458746:NTU458747 ODQ458746:ODQ458747 ONM458746:ONM458747 OXI458746:OXI458747 PHE458746:PHE458747 PRA458746:PRA458747 QAW458746:QAW458747 QKS458746:QKS458747 QUO458746:QUO458747 REK458746:REK458747 ROG458746:ROG458747 RYC458746:RYC458747 SHY458746:SHY458747 SRU458746:SRU458747 TBQ458746:TBQ458747 TLM458746:TLM458747 TVI458746:TVI458747 UFE458746:UFE458747 UPA458746:UPA458747 UYW458746:UYW458747 VIS458746:VIS458747 VSO458746:VSO458747 WCK458746:WCK458747 WMG458746:WMG458747 WWC458746:WWC458747 U524282:U524283 JQ524282:JQ524283 TM524282:TM524283 ADI524282:ADI524283 ANE524282:ANE524283 AXA524282:AXA524283 BGW524282:BGW524283 BQS524282:BQS524283 CAO524282:CAO524283 CKK524282:CKK524283 CUG524282:CUG524283 DEC524282:DEC524283 DNY524282:DNY524283 DXU524282:DXU524283 EHQ524282:EHQ524283 ERM524282:ERM524283 FBI524282:FBI524283 FLE524282:FLE524283 FVA524282:FVA524283 GEW524282:GEW524283 GOS524282:GOS524283 GYO524282:GYO524283 HIK524282:HIK524283 HSG524282:HSG524283 ICC524282:ICC524283 ILY524282:ILY524283 IVU524282:IVU524283 JFQ524282:JFQ524283 JPM524282:JPM524283 JZI524282:JZI524283 KJE524282:KJE524283 KTA524282:KTA524283 LCW524282:LCW524283 LMS524282:LMS524283 LWO524282:LWO524283 MGK524282:MGK524283 MQG524282:MQG524283 NAC524282:NAC524283 NJY524282:NJY524283 NTU524282:NTU524283 ODQ524282:ODQ524283 ONM524282:ONM524283 OXI524282:OXI524283 PHE524282:PHE524283 PRA524282:PRA524283 QAW524282:QAW524283 QKS524282:QKS524283 QUO524282:QUO524283 REK524282:REK524283 ROG524282:ROG524283 RYC524282:RYC524283 SHY524282:SHY524283 SRU524282:SRU524283 TBQ524282:TBQ524283 TLM524282:TLM524283 TVI524282:TVI524283 UFE524282:UFE524283 UPA524282:UPA524283 UYW524282:UYW524283 VIS524282:VIS524283 VSO524282:VSO524283 WCK524282:WCK524283 WMG524282:WMG524283 WWC524282:WWC524283 U589818:U589819 JQ589818:JQ589819 TM589818:TM589819 ADI589818:ADI589819 ANE589818:ANE589819 AXA589818:AXA589819 BGW589818:BGW589819 BQS589818:BQS589819 CAO589818:CAO589819 CKK589818:CKK589819 CUG589818:CUG589819 DEC589818:DEC589819 DNY589818:DNY589819 DXU589818:DXU589819 EHQ589818:EHQ589819 ERM589818:ERM589819 FBI589818:FBI589819 FLE589818:FLE589819 FVA589818:FVA589819 GEW589818:GEW589819 GOS589818:GOS589819 GYO589818:GYO589819 HIK589818:HIK589819 HSG589818:HSG589819 ICC589818:ICC589819 ILY589818:ILY589819 IVU589818:IVU589819 JFQ589818:JFQ589819 JPM589818:JPM589819 JZI589818:JZI589819 KJE589818:KJE589819 KTA589818:KTA589819 LCW589818:LCW589819 LMS589818:LMS589819 LWO589818:LWO589819 MGK589818:MGK589819 MQG589818:MQG589819 NAC589818:NAC589819 NJY589818:NJY589819 NTU589818:NTU589819 ODQ589818:ODQ589819 ONM589818:ONM589819 OXI589818:OXI589819 PHE589818:PHE589819 PRA589818:PRA589819 QAW589818:QAW589819 QKS589818:QKS589819 QUO589818:QUO589819 REK589818:REK589819 ROG589818:ROG589819 RYC589818:RYC589819 SHY589818:SHY589819 SRU589818:SRU589819 TBQ589818:TBQ589819 TLM589818:TLM589819 TVI589818:TVI589819 UFE589818:UFE589819 UPA589818:UPA589819 UYW589818:UYW589819 VIS589818:VIS589819 VSO589818:VSO589819 WCK589818:WCK589819 WMG589818:WMG589819 WWC589818:WWC589819 U655354:U655355 JQ655354:JQ655355 TM655354:TM655355 ADI655354:ADI655355 ANE655354:ANE655355 AXA655354:AXA655355 BGW655354:BGW655355 BQS655354:BQS655355 CAO655354:CAO655355 CKK655354:CKK655355 CUG655354:CUG655355 DEC655354:DEC655355 DNY655354:DNY655355 DXU655354:DXU655355 EHQ655354:EHQ655355 ERM655354:ERM655355 FBI655354:FBI655355 FLE655354:FLE655355 FVA655354:FVA655355 GEW655354:GEW655355 GOS655354:GOS655355 GYO655354:GYO655355 HIK655354:HIK655355 HSG655354:HSG655355 ICC655354:ICC655355 ILY655354:ILY655355 IVU655354:IVU655355 JFQ655354:JFQ655355 JPM655354:JPM655355 JZI655354:JZI655355 KJE655354:KJE655355 KTA655354:KTA655355 LCW655354:LCW655355 LMS655354:LMS655355 LWO655354:LWO655355 MGK655354:MGK655355 MQG655354:MQG655355 NAC655354:NAC655355 NJY655354:NJY655355 NTU655354:NTU655355 ODQ655354:ODQ655355 ONM655354:ONM655355 OXI655354:OXI655355 PHE655354:PHE655355 PRA655354:PRA655355 QAW655354:QAW655355 QKS655354:QKS655355 QUO655354:QUO655355 REK655354:REK655355 ROG655354:ROG655355 RYC655354:RYC655355 SHY655354:SHY655355 SRU655354:SRU655355 TBQ655354:TBQ655355 TLM655354:TLM655355 TVI655354:TVI655355 UFE655354:UFE655355 UPA655354:UPA655355 UYW655354:UYW655355 VIS655354:VIS655355 VSO655354:VSO655355 WCK655354:WCK655355 WMG655354:WMG655355 WWC655354:WWC655355 U720890:U720891 JQ720890:JQ720891 TM720890:TM720891 ADI720890:ADI720891 ANE720890:ANE720891 AXA720890:AXA720891 BGW720890:BGW720891 BQS720890:BQS720891 CAO720890:CAO720891 CKK720890:CKK720891 CUG720890:CUG720891 DEC720890:DEC720891 DNY720890:DNY720891 DXU720890:DXU720891 EHQ720890:EHQ720891 ERM720890:ERM720891 FBI720890:FBI720891 FLE720890:FLE720891 FVA720890:FVA720891 GEW720890:GEW720891 GOS720890:GOS720891 GYO720890:GYO720891 HIK720890:HIK720891 HSG720890:HSG720891 ICC720890:ICC720891 ILY720890:ILY720891 IVU720890:IVU720891 JFQ720890:JFQ720891 JPM720890:JPM720891 JZI720890:JZI720891 KJE720890:KJE720891 KTA720890:KTA720891 LCW720890:LCW720891 LMS720890:LMS720891 LWO720890:LWO720891 MGK720890:MGK720891 MQG720890:MQG720891 NAC720890:NAC720891 NJY720890:NJY720891 NTU720890:NTU720891 ODQ720890:ODQ720891 ONM720890:ONM720891 OXI720890:OXI720891 PHE720890:PHE720891 PRA720890:PRA720891 QAW720890:QAW720891 QKS720890:QKS720891 QUO720890:QUO720891 REK720890:REK720891 ROG720890:ROG720891 RYC720890:RYC720891 SHY720890:SHY720891 SRU720890:SRU720891 TBQ720890:TBQ720891 TLM720890:TLM720891 TVI720890:TVI720891 UFE720890:UFE720891 UPA720890:UPA720891 UYW720890:UYW720891 VIS720890:VIS720891 VSO720890:VSO720891 WCK720890:WCK720891 WMG720890:WMG720891 WWC720890:WWC720891 U786426:U786427 JQ786426:JQ786427 TM786426:TM786427 ADI786426:ADI786427 ANE786426:ANE786427 AXA786426:AXA786427 BGW786426:BGW786427 BQS786426:BQS786427 CAO786426:CAO786427 CKK786426:CKK786427 CUG786426:CUG786427 DEC786426:DEC786427 DNY786426:DNY786427 DXU786426:DXU786427 EHQ786426:EHQ786427 ERM786426:ERM786427 FBI786426:FBI786427 FLE786426:FLE786427 FVA786426:FVA786427 GEW786426:GEW786427 GOS786426:GOS786427 GYO786426:GYO786427 HIK786426:HIK786427 HSG786426:HSG786427 ICC786426:ICC786427 ILY786426:ILY786427 IVU786426:IVU786427 JFQ786426:JFQ786427 JPM786426:JPM786427 JZI786426:JZI786427 KJE786426:KJE786427 KTA786426:KTA786427 LCW786426:LCW786427 LMS786426:LMS786427 LWO786426:LWO786427 MGK786426:MGK786427 MQG786426:MQG786427 NAC786426:NAC786427 NJY786426:NJY786427 NTU786426:NTU786427 ODQ786426:ODQ786427 ONM786426:ONM786427 OXI786426:OXI786427 PHE786426:PHE786427 PRA786426:PRA786427 QAW786426:QAW786427 QKS786426:QKS786427 QUO786426:QUO786427 REK786426:REK786427 ROG786426:ROG786427 RYC786426:RYC786427 SHY786426:SHY786427 SRU786426:SRU786427 TBQ786426:TBQ786427 TLM786426:TLM786427 TVI786426:TVI786427 UFE786426:UFE786427 UPA786426:UPA786427 UYW786426:UYW786427 VIS786426:VIS786427 VSO786426:VSO786427 WCK786426:WCK786427 WMG786426:WMG786427 WWC786426:WWC786427 U851962:U851963 JQ851962:JQ851963 TM851962:TM851963 ADI851962:ADI851963 ANE851962:ANE851963 AXA851962:AXA851963 BGW851962:BGW851963 BQS851962:BQS851963 CAO851962:CAO851963 CKK851962:CKK851963 CUG851962:CUG851963 DEC851962:DEC851963 DNY851962:DNY851963 DXU851962:DXU851963 EHQ851962:EHQ851963 ERM851962:ERM851963 FBI851962:FBI851963 FLE851962:FLE851963 FVA851962:FVA851963 GEW851962:GEW851963 GOS851962:GOS851963 GYO851962:GYO851963 HIK851962:HIK851963 HSG851962:HSG851963 ICC851962:ICC851963 ILY851962:ILY851963 IVU851962:IVU851963 JFQ851962:JFQ851963 JPM851962:JPM851963 JZI851962:JZI851963 KJE851962:KJE851963 KTA851962:KTA851963 LCW851962:LCW851963 LMS851962:LMS851963 LWO851962:LWO851963 MGK851962:MGK851963 MQG851962:MQG851963 NAC851962:NAC851963 NJY851962:NJY851963 NTU851962:NTU851963 ODQ851962:ODQ851963 ONM851962:ONM851963 OXI851962:OXI851963 PHE851962:PHE851963 PRA851962:PRA851963 QAW851962:QAW851963 QKS851962:QKS851963 QUO851962:QUO851963 REK851962:REK851963 ROG851962:ROG851963 RYC851962:RYC851963 SHY851962:SHY851963 SRU851962:SRU851963 TBQ851962:TBQ851963 TLM851962:TLM851963 TVI851962:TVI851963 UFE851962:UFE851963 UPA851962:UPA851963 UYW851962:UYW851963 VIS851962:VIS851963 VSO851962:VSO851963 WCK851962:WCK851963 WMG851962:WMG851963 WWC851962:WWC851963 U917498:U917499 JQ917498:JQ917499 TM917498:TM917499 ADI917498:ADI917499 ANE917498:ANE917499 AXA917498:AXA917499 BGW917498:BGW917499 BQS917498:BQS917499 CAO917498:CAO917499 CKK917498:CKK917499 CUG917498:CUG917499 DEC917498:DEC917499 DNY917498:DNY917499 DXU917498:DXU917499 EHQ917498:EHQ917499 ERM917498:ERM917499 FBI917498:FBI917499 FLE917498:FLE917499 FVA917498:FVA917499 GEW917498:GEW917499 GOS917498:GOS917499 GYO917498:GYO917499 HIK917498:HIK917499 HSG917498:HSG917499 ICC917498:ICC917499 ILY917498:ILY917499 IVU917498:IVU917499 JFQ917498:JFQ917499 JPM917498:JPM917499 JZI917498:JZI917499 KJE917498:KJE917499 KTA917498:KTA917499 LCW917498:LCW917499 LMS917498:LMS917499 LWO917498:LWO917499 MGK917498:MGK917499 MQG917498:MQG917499 NAC917498:NAC917499 NJY917498:NJY917499 NTU917498:NTU917499 ODQ917498:ODQ917499 ONM917498:ONM917499 OXI917498:OXI917499 PHE917498:PHE917499 PRA917498:PRA917499 QAW917498:QAW917499 QKS917498:QKS917499 QUO917498:QUO917499 REK917498:REK917499 ROG917498:ROG917499 RYC917498:RYC917499 SHY917498:SHY917499 SRU917498:SRU917499 TBQ917498:TBQ917499 TLM917498:TLM917499 TVI917498:TVI917499 UFE917498:UFE917499 UPA917498:UPA917499 UYW917498:UYW917499 VIS917498:VIS917499 VSO917498:VSO917499 WCK917498:WCK917499 WMG917498:WMG917499 WWC917498:WWC917499 U983034:U983035 JQ983034:JQ983035 TM983034:TM983035 ADI983034:ADI983035 ANE983034:ANE983035 AXA983034:AXA983035 BGW983034:BGW983035 BQS983034:BQS983035 CAO983034:CAO983035 CKK983034:CKK983035 CUG983034:CUG983035 DEC983034:DEC983035 DNY983034:DNY983035 DXU983034:DXU983035 EHQ983034:EHQ983035 ERM983034:ERM983035 FBI983034:FBI983035 FLE983034:FLE983035 FVA983034:FVA983035 GEW983034:GEW983035 GOS983034:GOS983035 GYO983034:GYO983035 HIK983034:HIK983035 HSG983034:HSG983035 ICC983034:ICC983035 ILY983034:ILY983035 IVU983034:IVU983035 JFQ983034:JFQ983035 JPM983034:JPM983035 JZI983034:JZI983035 KJE983034:KJE983035 KTA983034:KTA983035 LCW983034:LCW983035 LMS983034:LMS983035 LWO983034:LWO983035 MGK983034:MGK983035 MQG983034:MQG983035 NAC983034:NAC983035 NJY983034:NJY983035 NTU983034:NTU983035 ODQ983034:ODQ983035 ONM983034:ONM983035 OXI983034:OXI983035 PHE983034:PHE983035 PRA983034:PRA983035 QAW983034:QAW983035 QKS983034:QKS983035 QUO983034:QUO983035 REK983034:REK983035 ROG983034:ROG983035 RYC983034:RYC983035 SHY983034:SHY983035 SRU983034:SRU983035 TBQ983034:TBQ983035 TLM983034:TLM983035 TVI983034:TVI983035 UFE983034:UFE983035 UPA983034:UPA983035 UYW983034:UYW983035 VIS983034:VIS983035 VSO983034:VSO983035 WCK983034:WCK983035 WMG983034:WMG983035 WWC983034:WWC983035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F65540:F65541 JB65540:JB65541 SX65540:SX65541 ACT65540:ACT65541 AMP65540:AMP65541 AWL65540:AWL65541 BGH65540:BGH65541 BQD65540:BQD65541 BZZ65540:BZZ65541 CJV65540:CJV65541 CTR65540:CTR65541 DDN65540:DDN65541 DNJ65540:DNJ65541 DXF65540:DXF65541 EHB65540:EHB65541 EQX65540:EQX65541 FAT65540:FAT65541 FKP65540:FKP65541 FUL65540:FUL65541 GEH65540:GEH65541 GOD65540:GOD65541 GXZ65540:GXZ65541 HHV65540:HHV65541 HRR65540:HRR65541 IBN65540:IBN65541 ILJ65540:ILJ65541 IVF65540:IVF65541 JFB65540:JFB65541 JOX65540:JOX65541 JYT65540:JYT65541 KIP65540:KIP65541 KSL65540:KSL65541 LCH65540:LCH65541 LMD65540:LMD65541 LVZ65540:LVZ65541 MFV65540:MFV65541 MPR65540:MPR65541 MZN65540:MZN65541 NJJ65540:NJJ65541 NTF65540:NTF65541 ODB65540:ODB65541 OMX65540:OMX65541 OWT65540:OWT65541 PGP65540:PGP65541 PQL65540:PQL65541 QAH65540:QAH65541 QKD65540:QKD65541 QTZ65540:QTZ65541 RDV65540:RDV65541 RNR65540:RNR65541 RXN65540:RXN65541 SHJ65540:SHJ65541 SRF65540:SRF65541 TBB65540:TBB65541 TKX65540:TKX65541 TUT65540:TUT65541 UEP65540:UEP65541 UOL65540:UOL65541 UYH65540:UYH65541 VID65540:VID65541 VRZ65540:VRZ65541 WBV65540:WBV65541 WLR65540:WLR65541 WVN65540:WVN65541 F131076:F131077 JB131076:JB131077 SX131076:SX131077 ACT131076:ACT131077 AMP131076:AMP131077 AWL131076:AWL131077 BGH131076:BGH131077 BQD131076:BQD131077 BZZ131076:BZZ131077 CJV131076:CJV131077 CTR131076:CTR131077 DDN131076:DDN131077 DNJ131076:DNJ131077 DXF131076:DXF131077 EHB131076:EHB131077 EQX131076:EQX131077 FAT131076:FAT131077 FKP131076:FKP131077 FUL131076:FUL131077 GEH131076:GEH131077 GOD131076:GOD131077 GXZ131076:GXZ131077 HHV131076:HHV131077 HRR131076:HRR131077 IBN131076:IBN131077 ILJ131076:ILJ131077 IVF131076:IVF131077 JFB131076:JFB131077 JOX131076:JOX131077 JYT131076:JYT131077 KIP131076:KIP131077 KSL131076:KSL131077 LCH131076:LCH131077 LMD131076:LMD131077 LVZ131076:LVZ131077 MFV131076:MFV131077 MPR131076:MPR131077 MZN131076:MZN131077 NJJ131076:NJJ131077 NTF131076:NTF131077 ODB131076:ODB131077 OMX131076:OMX131077 OWT131076:OWT131077 PGP131076:PGP131077 PQL131076:PQL131077 QAH131076:QAH131077 QKD131076:QKD131077 QTZ131076:QTZ131077 RDV131076:RDV131077 RNR131076:RNR131077 RXN131076:RXN131077 SHJ131076:SHJ131077 SRF131076:SRF131077 TBB131076:TBB131077 TKX131076:TKX131077 TUT131076:TUT131077 UEP131076:UEP131077 UOL131076:UOL131077 UYH131076:UYH131077 VID131076:VID131077 VRZ131076:VRZ131077 WBV131076:WBV131077 WLR131076:WLR131077 WVN131076:WVN131077 F196612:F196613 JB196612:JB196613 SX196612:SX196613 ACT196612:ACT196613 AMP196612:AMP196613 AWL196612:AWL196613 BGH196612:BGH196613 BQD196612:BQD196613 BZZ196612:BZZ196613 CJV196612:CJV196613 CTR196612:CTR196613 DDN196612:DDN196613 DNJ196612:DNJ196613 DXF196612:DXF196613 EHB196612:EHB196613 EQX196612:EQX196613 FAT196612:FAT196613 FKP196612:FKP196613 FUL196612:FUL196613 GEH196612:GEH196613 GOD196612:GOD196613 GXZ196612:GXZ196613 HHV196612:HHV196613 HRR196612:HRR196613 IBN196612:IBN196613 ILJ196612:ILJ196613 IVF196612:IVF196613 JFB196612:JFB196613 JOX196612:JOX196613 JYT196612:JYT196613 KIP196612:KIP196613 KSL196612:KSL196613 LCH196612:LCH196613 LMD196612:LMD196613 LVZ196612:LVZ196613 MFV196612:MFV196613 MPR196612:MPR196613 MZN196612:MZN196613 NJJ196612:NJJ196613 NTF196612:NTF196613 ODB196612:ODB196613 OMX196612:OMX196613 OWT196612:OWT196613 PGP196612:PGP196613 PQL196612:PQL196613 QAH196612:QAH196613 QKD196612:QKD196613 QTZ196612:QTZ196613 RDV196612:RDV196613 RNR196612:RNR196613 RXN196612:RXN196613 SHJ196612:SHJ196613 SRF196612:SRF196613 TBB196612:TBB196613 TKX196612:TKX196613 TUT196612:TUT196613 UEP196612:UEP196613 UOL196612:UOL196613 UYH196612:UYH196613 VID196612:VID196613 VRZ196612:VRZ196613 WBV196612:WBV196613 WLR196612:WLR196613 WVN196612:WVN196613 F262148:F262149 JB262148:JB262149 SX262148:SX262149 ACT262148:ACT262149 AMP262148:AMP262149 AWL262148:AWL262149 BGH262148:BGH262149 BQD262148:BQD262149 BZZ262148:BZZ262149 CJV262148:CJV262149 CTR262148:CTR262149 DDN262148:DDN262149 DNJ262148:DNJ262149 DXF262148:DXF262149 EHB262148:EHB262149 EQX262148:EQX262149 FAT262148:FAT262149 FKP262148:FKP262149 FUL262148:FUL262149 GEH262148:GEH262149 GOD262148:GOD262149 GXZ262148:GXZ262149 HHV262148:HHV262149 HRR262148:HRR262149 IBN262148:IBN262149 ILJ262148:ILJ262149 IVF262148:IVF262149 JFB262148:JFB262149 JOX262148:JOX262149 JYT262148:JYT262149 KIP262148:KIP262149 KSL262148:KSL262149 LCH262148:LCH262149 LMD262148:LMD262149 LVZ262148:LVZ262149 MFV262148:MFV262149 MPR262148:MPR262149 MZN262148:MZN262149 NJJ262148:NJJ262149 NTF262148:NTF262149 ODB262148:ODB262149 OMX262148:OMX262149 OWT262148:OWT262149 PGP262148:PGP262149 PQL262148:PQL262149 QAH262148:QAH262149 QKD262148:QKD262149 QTZ262148:QTZ262149 RDV262148:RDV262149 RNR262148:RNR262149 RXN262148:RXN262149 SHJ262148:SHJ262149 SRF262148:SRF262149 TBB262148:TBB262149 TKX262148:TKX262149 TUT262148:TUT262149 UEP262148:UEP262149 UOL262148:UOL262149 UYH262148:UYH262149 VID262148:VID262149 VRZ262148:VRZ262149 WBV262148:WBV262149 WLR262148:WLR262149 WVN262148:WVN262149 F327684:F327685 JB327684:JB327685 SX327684:SX327685 ACT327684:ACT327685 AMP327684:AMP327685 AWL327684:AWL327685 BGH327684:BGH327685 BQD327684:BQD327685 BZZ327684:BZZ327685 CJV327684:CJV327685 CTR327684:CTR327685 DDN327684:DDN327685 DNJ327684:DNJ327685 DXF327684:DXF327685 EHB327684:EHB327685 EQX327684:EQX327685 FAT327684:FAT327685 FKP327684:FKP327685 FUL327684:FUL327685 GEH327684:GEH327685 GOD327684:GOD327685 GXZ327684:GXZ327685 HHV327684:HHV327685 HRR327684:HRR327685 IBN327684:IBN327685 ILJ327684:ILJ327685 IVF327684:IVF327685 JFB327684:JFB327685 JOX327684:JOX327685 JYT327684:JYT327685 KIP327684:KIP327685 KSL327684:KSL327685 LCH327684:LCH327685 LMD327684:LMD327685 LVZ327684:LVZ327685 MFV327684:MFV327685 MPR327684:MPR327685 MZN327684:MZN327685 NJJ327684:NJJ327685 NTF327684:NTF327685 ODB327684:ODB327685 OMX327684:OMX327685 OWT327684:OWT327685 PGP327684:PGP327685 PQL327684:PQL327685 QAH327684:QAH327685 QKD327684:QKD327685 QTZ327684:QTZ327685 RDV327684:RDV327685 RNR327684:RNR327685 RXN327684:RXN327685 SHJ327684:SHJ327685 SRF327684:SRF327685 TBB327684:TBB327685 TKX327684:TKX327685 TUT327684:TUT327685 UEP327684:UEP327685 UOL327684:UOL327685 UYH327684:UYH327685 VID327684:VID327685 VRZ327684:VRZ327685 WBV327684:WBV327685 WLR327684:WLR327685 WVN327684:WVN327685 F393220:F393221 JB393220:JB393221 SX393220:SX393221 ACT393220:ACT393221 AMP393220:AMP393221 AWL393220:AWL393221 BGH393220:BGH393221 BQD393220:BQD393221 BZZ393220:BZZ393221 CJV393220:CJV393221 CTR393220:CTR393221 DDN393220:DDN393221 DNJ393220:DNJ393221 DXF393220:DXF393221 EHB393220:EHB393221 EQX393220:EQX393221 FAT393220:FAT393221 FKP393220:FKP393221 FUL393220:FUL393221 GEH393220:GEH393221 GOD393220:GOD393221 GXZ393220:GXZ393221 HHV393220:HHV393221 HRR393220:HRR393221 IBN393220:IBN393221 ILJ393220:ILJ393221 IVF393220:IVF393221 JFB393220:JFB393221 JOX393220:JOX393221 JYT393220:JYT393221 KIP393220:KIP393221 KSL393220:KSL393221 LCH393220:LCH393221 LMD393220:LMD393221 LVZ393220:LVZ393221 MFV393220:MFV393221 MPR393220:MPR393221 MZN393220:MZN393221 NJJ393220:NJJ393221 NTF393220:NTF393221 ODB393220:ODB393221 OMX393220:OMX393221 OWT393220:OWT393221 PGP393220:PGP393221 PQL393220:PQL393221 QAH393220:QAH393221 QKD393220:QKD393221 QTZ393220:QTZ393221 RDV393220:RDV393221 RNR393220:RNR393221 RXN393220:RXN393221 SHJ393220:SHJ393221 SRF393220:SRF393221 TBB393220:TBB393221 TKX393220:TKX393221 TUT393220:TUT393221 UEP393220:UEP393221 UOL393220:UOL393221 UYH393220:UYH393221 VID393220:VID393221 VRZ393220:VRZ393221 WBV393220:WBV393221 WLR393220:WLR393221 WVN393220:WVN393221 F458756:F458757 JB458756:JB458757 SX458756:SX458757 ACT458756:ACT458757 AMP458756:AMP458757 AWL458756:AWL458757 BGH458756:BGH458757 BQD458756:BQD458757 BZZ458756:BZZ458757 CJV458756:CJV458757 CTR458756:CTR458757 DDN458756:DDN458757 DNJ458756:DNJ458757 DXF458756:DXF458757 EHB458756:EHB458757 EQX458756:EQX458757 FAT458756:FAT458757 FKP458756:FKP458757 FUL458756:FUL458757 GEH458756:GEH458757 GOD458756:GOD458757 GXZ458756:GXZ458757 HHV458756:HHV458757 HRR458756:HRR458757 IBN458756:IBN458757 ILJ458756:ILJ458757 IVF458756:IVF458757 JFB458756:JFB458757 JOX458756:JOX458757 JYT458756:JYT458757 KIP458756:KIP458757 KSL458756:KSL458757 LCH458756:LCH458757 LMD458756:LMD458757 LVZ458756:LVZ458757 MFV458756:MFV458757 MPR458756:MPR458757 MZN458756:MZN458757 NJJ458756:NJJ458757 NTF458756:NTF458757 ODB458756:ODB458757 OMX458756:OMX458757 OWT458756:OWT458757 PGP458756:PGP458757 PQL458756:PQL458757 QAH458756:QAH458757 QKD458756:QKD458757 QTZ458756:QTZ458757 RDV458756:RDV458757 RNR458756:RNR458757 RXN458756:RXN458757 SHJ458756:SHJ458757 SRF458756:SRF458757 TBB458756:TBB458757 TKX458756:TKX458757 TUT458756:TUT458757 UEP458756:UEP458757 UOL458756:UOL458757 UYH458756:UYH458757 VID458756:VID458757 VRZ458756:VRZ458757 WBV458756:WBV458757 WLR458756:WLR458757 WVN458756:WVN458757 F524292:F524293 JB524292:JB524293 SX524292:SX524293 ACT524292:ACT524293 AMP524292:AMP524293 AWL524292:AWL524293 BGH524292:BGH524293 BQD524292:BQD524293 BZZ524292:BZZ524293 CJV524292:CJV524293 CTR524292:CTR524293 DDN524292:DDN524293 DNJ524292:DNJ524293 DXF524292:DXF524293 EHB524292:EHB524293 EQX524292:EQX524293 FAT524292:FAT524293 FKP524292:FKP524293 FUL524292:FUL524293 GEH524292:GEH524293 GOD524292:GOD524293 GXZ524292:GXZ524293 HHV524292:HHV524293 HRR524292:HRR524293 IBN524292:IBN524293 ILJ524292:ILJ524293 IVF524292:IVF524293 JFB524292:JFB524293 JOX524292:JOX524293 JYT524292:JYT524293 KIP524292:KIP524293 KSL524292:KSL524293 LCH524292:LCH524293 LMD524292:LMD524293 LVZ524292:LVZ524293 MFV524292:MFV524293 MPR524292:MPR524293 MZN524292:MZN524293 NJJ524292:NJJ524293 NTF524292:NTF524293 ODB524292:ODB524293 OMX524292:OMX524293 OWT524292:OWT524293 PGP524292:PGP524293 PQL524292:PQL524293 QAH524292:QAH524293 QKD524292:QKD524293 QTZ524292:QTZ524293 RDV524292:RDV524293 RNR524292:RNR524293 RXN524292:RXN524293 SHJ524292:SHJ524293 SRF524292:SRF524293 TBB524292:TBB524293 TKX524292:TKX524293 TUT524292:TUT524293 UEP524292:UEP524293 UOL524292:UOL524293 UYH524292:UYH524293 VID524292:VID524293 VRZ524292:VRZ524293 WBV524292:WBV524293 WLR524292:WLR524293 WVN524292:WVN524293 F589828:F589829 JB589828:JB589829 SX589828:SX589829 ACT589828:ACT589829 AMP589828:AMP589829 AWL589828:AWL589829 BGH589828:BGH589829 BQD589828:BQD589829 BZZ589828:BZZ589829 CJV589828:CJV589829 CTR589828:CTR589829 DDN589828:DDN589829 DNJ589828:DNJ589829 DXF589828:DXF589829 EHB589828:EHB589829 EQX589828:EQX589829 FAT589828:FAT589829 FKP589828:FKP589829 FUL589828:FUL589829 GEH589828:GEH589829 GOD589828:GOD589829 GXZ589828:GXZ589829 HHV589828:HHV589829 HRR589828:HRR589829 IBN589828:IBN589829 ILJ589828:ILJ589829 IVF589828:IVF589829 JFB589828:JFB589829 JOX589828:JOX589829 JYT589828:JYT589829 KIP589828:KIP589829 KSL589828:KSL589829 LCH589828:LCH589829 LMD589828:LMD589829 LVZ589828:LVZ589829 MFV589828:MFV589829 MPR589828:MPR589829 MZN589828:MZN589829 NJJ589828:NJJ589829 NTF589828:NTF589829 ODB589828:ODB589829 OMX589828:OMX589829 OWT589828:OWT589829 PGP589828:PGP589829 PQL589828:PQL589829 QAH589828:QAH589829 QKD589828:QKD589829 QTZ589828:QTZ589829 RDV589828:RDV589829 RNR589828:RNR589829 RXN589828:RXN589829 SHJ589828:SHJ589829 SRF589828:SRF589829 TBB589828:TBB589829 TKX589828:TKX589829 TUT589828:TUT589829 UEP589828:UEP589829 UOL589828:UOL589829 UYH589828:UYH589829 VID589828:VID589829 VRZ589828:VRZ589829 WBV589828:WBV589829 WLR589828:WLR589829 WVN589828:WVN589829 F655364:F655365 JB655364:JB655365 SX655364:SX655365 ACT655364:ACT655365 AMP655364:AMP655365 AWL655364:AWL655365 BGH655364:BGH655365 BQD655364:BQD655365 BZZ655364:BZZ655365 CJV655364:CJV655365 CTR655364:CTR655365 DDN655364:DDN655365 DNJ655364:DNJ655365 DXF655364:DXF655365 EHB655364:EHB655365 EQX655364:EQX655365 FAT655364:FAT655365 FKP655364:FKP655365 FUL655364:FUL655365 GEH655364:GEH655365 GOD655364:GOD655365 GXZ655364:GXZ655365 HHV655364:HHV655365 HRR655364:HRR655365 IBN655364:IBN655365 ILJ655364:ILJ655365 IVF655364:IVF655365 JFB655364:JFB655365 JOX655364:JOX655365 JYT655364:JYT655365 KIP655364:KIP655365 KSL655364:KSL655365 LCH655364:LCH655365 LMD655364:LMD655365 LVZ655364:LVZ655365 MFV655364:MFV655365 MPR655364:MPR655365 MZN655364:MZN655365 NJJ655364:NJJ655365 NTF655364:NTF655365 ODB655364:ODB655365 OMX655364:OMX655365 OWT655364:OWT655365 PGP655364:PGP655365 PQL655364:PQL655365 QAH655364:QAH655365 QKD655364:QKD655365 QTZ655364:QTZ655365 RDV655364:RDV655365 RNR655364:RNR655365 RXN655364:RXN655365 SHJ655364:SHJ655365 SRF655364:SRF655365 TBB655364:TBB655365 TKX655364:TKX655365 TUT655364:TUT655365 UEP655364:UEP655365 UOL655364:UOL655365 UYH655364:UYH655365 VID655364:VID655365 VRZ655364:VRZ655365 WBV655364:WBV655365 WLR655364:WLR655365 WVN655364:WVN655365 F720900:F720901 JB720900:JB720901 SX720900:SX720901 ACT720900:ACT720901 AMP720900:AMP720901 AWL720900:AWL720901 BGH720900:BGH720901 BQD720900:BQD720901 BZZ720900:BZZ720901 CJV720900:CJV720901 CTR720900:CTR720901 DDN720900:DDN720901 DNJ720900:DNJ720901 DXF720900:DXF720901 EHB720900:EHB720901 EQX720900:EQX720901 FAT720900:FAT720901 FKP720900:FKP720901 FUL720900:FUL720901 GEH720900:GEH720901 GOD720900:GOD720901 GXZ720900:GXZ720901 HHV720900:HHV720901 HRR720900:HRR720901 IBN720900:IBN720901 ILJ720900:ILJ720901 IVF720900:IVF720901 JFB720900:JFB720901 JOX720900:JOX720901 JYT720900:JYT720901 KIP720900:KIP720901 KSL720900:KSL720901 LCH720900:LCH720901 LMD720900:LMD720901 LVZ720900:LVZ720901 MFV720900:MFV720901 MPR720900:MPR720901 MZN720900:MZN720901 NJJ720900:NJJ720901 NTF720900:NTF720901 ODB720900:ODB720901 OMX720900:OMX720901 OWT720900:OWT720901 PGP720900:PGP720901 PQL720900:PQL720901 QAH720900:QAH720901 QKD720900:QKD720901 QTZ720900:QTZ720901 RDV720900:RDV720901 RNR720900:RNR720901 RXN720900:RXN720901 SHJ720900:SHJ720901 SRF720900:SRF720901 TBB720900:TBB720901 TKX720900:TKX720901 TUT720900:TUT720901 UEP720900:UEP720901 UOL720900:UOL720901 UYH720900:UYH720901 VID720900:VID720901 VRZ720900:VRZ720901 WBV720900:WBV720901 WLR720900:WLR720901 WVN720900:WVN720901 F786436:F786437 JB786436:JB786437 SX786436:SX786437 ACT786436:ACT786437 AMP786436:AMP786437 AWL786436:AWL786437 BGH786436:BGH786437 BQD786436:BQD786437 BZZ786436:BZZ786437 CJV786436:CJV786437 CTR786436:CTR786437 DDN786436:DDN786437 DNJ786436:DNJ786437 DXF786436:DXF786437 EHB786436:EHB786437 EQX786436:EQX786437 FAT786436:FAT786437 FKP786436:FKP786437 FUL786436:FUL786437 GEH786436:GEH786437 GOD786436:GOD786437 GXZ786436:GXZ786437 HHV786436:HHV786437 HRR786436:HRR786437 IBN786436:IBN786437 ILJ786436:ILJ786437 IVF786436:IVF786437 JFB786436:JFB786437 JOX786436:JOX786437 JYT786436:JYT786437 KIP786436:KIP786437 KSL786436:KSL786437 LCH786436:LCH786437 LMD786436:LMD786437 LVZ786436:LVZ786437 MFV786436:MFV786437 MPR786436:MPR786437 MZN786436:MZN786437 NJJ786436:NJJ786437 NTF786436:NTF786437 ODB786436:ODB786437 OMX786436:OMX786437 OWT786436:OWT786437 PGP786436:PGP786437 PQL786436:PQL786437 QAH786436:QAH786437 QKD786436:QKD786437 QTZ786436:QTZ786437 RDV786436:RDV786437 RNR786436:RNR786437 RXN786436:RXN786437 SHJ786436:SHJ786437 SRF786436:SRF786437 TBB786436:TBB786437 TKX786436:TKX786437 TUT786436:TUT786437 UEP786436:UEP786437 UOL786436:UOL786437 UYH786436:UYH786437 VID786436:VID786437 VRZ786436:VRZ786437 WBV786436:WBV786437 WLR786436:WLR786437 WVN786436:WVN786437 F851972:F851973 JB851972:JB851973 SX851972:SX851973 ACT851972:ACT851973 AMP851972:AMP851973 AWL851972:AWL851973 BGH851972:BGH851973 BQD851972:BQD851973 BZZ851972:BZZ851973 CJV851972:CJV851973 CTR851972:CTR851973 DDN851972:DDN851973 DNJ851972:DNJ851973 DXF851972:DXF851973 EHB851972:EHB851973 EQX851972:EQX851973 FAT851972:FAT851973 FKP851972:FKP851973 FUL851972:FUL851973 GEH851972:GEH851973 GOD851972:GOD851973 GXZ851972:GXZ851973 HHV851972:HHV851973 HRR851972:HRR851973 IBN851972:IBN851973 ILJ851972:ILJ851973 IVF851972:IVF851973 JFB851972:JFB851973 JOX851972:JOX851973 JYT851972:JYT851973 KIP851972:KIP851973 KSL851972:KSL851973 LCH851972:LCH851973 LMD851972:LMD851973 LVZ851972:LVZ851973 MFV851972:MFV851973 MPR851972:MPR851973 MZN851972:MZN851973 NJJ851972:NJJ851973 NTF851972:NTF851973 ODB851972:ODB851973 OMX851972:OMX851973 OWT851972:OWT851973 PGP851972:PGP851973 PQL851972:PQL851973 QAH851972:QAH851973 QKD851972:QKD851973 QTZ851972:QTZ851973 RDV851972:RDV851973 RNR851972:RNR851973 RXN851972:RXN851973 SHJ851972:SHJ851973 SRF851972:SRF851973 TBB851972:TBB851973 TKX851972:TKX851973 TUT851972:TUT851973 UEP851972:UEP851973 UOL851972:UOL851973 UYH851972:UYH851973 VID851972:VID851973 VRZ851972:VRZ851973 WBV851972:WBV851973 WLR851972:WLR851973 WVN851972:WVN851973 F917508:F917509 JB917508:JB917509 SX917508:SX917509 ACT917508:ACT917509 AMP917508:AMP917509 AWL917508:AWL917509 BGH917508:BGH917509 BQD917508:BQD917509 BZZ917508:BZZ917509 CJV917508:CJV917509 CTR917508:CTR917509 DDN917508:DDN917509 DNJ917508:DNJ917509 DXF917508:DXF917509 EHB917508:EHB917509 EQX917508:EQX917509 FAT917508:FAT917509 FKP917508:FKP917509 FUL917508:FUL917509 GEH917508:GEH917509 GOD917508:GOD917509 GXZ917508:GXZ917509 HHV917508:HHV917509 HRR917508:HRR917509 IBN917508:IBN917509 ILJ917508:ILJ917509 IVF917508:IVF917509 JFB917508:JFB917509 JOX917508:JOX917509 JYT917508:JYT917509 KIP917508:KIP917509 KSL917508:KSL917509 LCH917508:LCH917509 LMD917508:LMD917509 LVZ917508:LVZ917509 MFV917508:MFV917509 MPR917508:MPR917509 MZN917508:MZN917509 NJJ917508:NJJ917509 NTF917508:NTF917509 ODB917508:ODB917509 OMX917508:OMX917509 OWT917508:OWT917509 PGP917508:PGP917509 PQL917508:PQL917509 QAH917508:QAH917509 QKD917508:QKD917509 QTZ917508:QTZ917509 RDV917508:RDV917509 RNR917508:RNR917509 RXN917508:RXN917509 SHJ917508:SHJ917509 SRF917508:SRF917509 TBB917508:TBB917509 TKX917508:TKX917509 TUT917508:TUT917509 UEP917508:UEP917509 UOL917508:UOL917509 UYH917508:UYH917509 VID917508:VID917509 VRZ917508:VRZ917509 WBV917508:WBV917509 WLR917508:WLR917509 WVN917508:WVN917509 F983044:F983045 JB983044:JB983045 SX983044:SX983045 ACT983044:ACT983045 AMP983044:AMP983045 AWL983044:AWL983045 BGH983044:BGH983045 BQD983044:BQD983045 BZZ983044:BZZ983045 CJV983044:CJV983045 CTR983044:CTR983045 DDN983044:DDN983045 DNJ983044:DNJ983045 DXF983044:DXF983045 EHB983044:EHB983045 EQX983044:EQX983045 FAT983044:FAT983045 FKP983044:FKP983045 FUL983044:FUL983045 GEH983044:GEH983045 GOD983044:GOD983045 GXZ983044:GXZ983045 HHV983044:HHV983045 HRR983044:HRR983045 IBN983044:IBN983045 ILJ983044:ILJ983045 IVF983044:IVF983045 JFB983044:JFB983045 JOX983044:JOX983045 JYT983044:JYT983045 KIP983044:KIP983045 KSL983044:KSL983045 LCH983044:LCH983045 LMD983044:LMD983045 LVZ983044:LVZ983045 MFV983044:MFV983045 MPR983044:MPR983045 MZN983044:MZN983045 NJJ983044:NJJ983045 NTF983044:NTF983045 ODB983044:ODB983045 OMX983044:OMX983045 OWT983044:OWT983045 PGP983044:PGP983045 PQL983044:PQL983045 QAH983044:QAH983045 QKD983044:QKD983045 QTZ983044:QTZ983045 RDV983044:RDV983045 RNR983044:RNR983045 RXN983044:RXN983045 SHJ983044:SHJ983045 SRF983044:SRF983045 TBB983044:TBB983045 TKX983044:TKX983045 TUT983044:TUT983045 UEP983044:UEP983045 UOL983044:UOL983045 UYH983044:UYH983045 VID983044:VID983045 VRZ983044:VRZ983045 WBV983044:WBV983045 WLR983044:WLR983045 WVN983044:WVN983045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Y65532:Y65533 JU65532:JU65533 TQ65532:TQ65533 ADM65532:ADM65533 ANI65532:ANI65533 AXE65532:AXE65533 BHA65532:BHA65533 BQW65532:BQW65533 CAS65532:CAS65533 CKO65532:CKO65533 CUK65532:CUK65533 DEG65532:DEG65533 DOC65532:DOC65533 DXY65532:DXY65533 EHU65532:EHU65533 ERQ65532:ERQ65533 FBM65532:FBM65533 FLI65532:FLI65533 FVE65532:FVE65533 GFA65532:GFA65533 GOW65532:GOW65533 GYS65532:GYS65533 HIO65532:HIO65533 HSK65532:HSK65533 ICG65532:ICG65533 IMC65532:IMC65533 IVY65532:IVY65533 JFU65532:JFU65533 JPQ65532:JPQ65533 JZM65532:JZM65533 KJI65532:KJI65533 KTE65532:KTE65533 LDA65532:LDA65533 LMW65532:LMW65533 LWS65532:LWS65533 MGO65532:MGO65533 MQK65532:MQK65533 NAG65532:NAG65533 NKC65532:NKC65533 NTY65532:NTY65533 ODU65532:ODU65533 ONQ65532:ONQ65533 OXM65532:OXM65533 PHI65532:PHI65533 PRE65532:PRE65533 QBA65532:QBA65533 QKW65532:QKW65533 QUS65532:QUS65533 REO65532:REO65533 ROK65532:ROK65533 RYG65532:RYG65533 SIC65532:SIC65533 SRY65532:SRY65533 TBU65532:TBU65533 TLQ65532:TLQ65533 TVM65532:TVM65533 UFI65532:UFI65533 UPE65532:UPE65533 UZA65532:UZA65533 VIW65532:VIW65533 VSS65532:VSS65533 WCO65532:WCO65533 WMK65532:WMK65533 WWG65532:WWG65533 Y131068:Y131069 JU131068:JU131069 TQ131068:TQ131069 ADM131068:ADM131069 ANI131068:ANI131069 AXE131068:AXE131069 BHA131068:BHA131069 BQW131068:BQW131069 CAS131068:CAS131069 CKO131068:CKO131069 CUK131068:CUK131069 DEG131068:DEG131069 DOC131068:DOC131069 DXY131068:DXY131069 EHU131068:EHU131069 ERQ131068:ERQ131069 FBM131068:FBM131069 FLI131068:FLI131069 FVE131068:FVE131069 GFA131068:GFA131069 GOW131068:GOW131069 GYS131068:GYS131069 HIO131068:HIO131069 HSK131068:HSK131069 ICG131068:ICG131069 IMC131068:IMC131069 IVY131068:IVY131069 JFU131068:JFU131069 JPQ131068:JPQ131069 JZM131068:JZM131069 KJI131068:KJI131069 KTE131068:KTE131069 LDA131068:LDA131069 LMW131068:LMW131069 LWS131068:LWS131069 MGO131068:MGO131069 MQK131068:MQK131069 NAG131068:NAG131069 NKC131068:NKC131069 NTY131068:NTY131069 ODU131068:ODU131069 ONQ131068:ONQ131069 OXM131068:OXM131069 PHI131068:PHI131069 PRE131068:PRE131069 QBA131068:QBA131069 QKW131068:QKW131069 QUS131068:QUS131069 REO131068:REO131069 ROK131068:ROK131069 RYG131068:RYG131069 SIC131068:SIC131069 SRY131068:SRY131069 TBU131068:TBU131069 TLQ131068:TLQ131069 TVM131068:TVM131069 UFI131068:UFI131069 UPE131068:UPE131069 UZA131068:UZA131069 VIW131068:VIW131069 VSS131068:VSS131069 WCO131068:WCO131069 WMK131068:WMK131069 WWG131068:WWG131069 Y196604:Y196605 JU196604:JU196605 TQ196604:TQ196605 ADM196604:ADM196605 ANI196604:ANI196605 AXE196604:AXE196605 BHA196604:BHA196605 BQW196604:BQW196605 CAS196604:CAS196605 CKO196604:CKO196605 CUK196604:CUK196605 DEG196604:DEG196605 DOC196604:DOC196605 DXY196604:DXY196605 EHU196604:EHU196605 ERQ196604:ERQ196605 FBM196604:FBM196605 FLI196604:FLI196605 FVE196604:FVE196605 GFA196604:GFA196605 GOW196604:GOW196605 GYS196604:GYS196605 HIO196604:HIO196605 HSK196604:HSK196605 ICG196604:ICG196605 IMC196604:IMC196605 IVY196604:IVY196605 JFU196604:JFU196605 JPQ196604:JPQ196605 JZM196604:JZM196605 KJI196604:KJI196605 KTE196604:KTE196605 LDA196604:LDA196605 LMW196604:LMW196605 LWS196604:LWS196605 MGO196604:MGO196605 MQK196604:MQK196605 NAG196604:NAG196605 NKC196604:NKC196605 NTY196604:NTY196605 ODU196604:ODU196605 ONQ196604:ONQ196605 OXM196604:OXM196605 PHI196604:PHI196605 PRE196604:PRE196605 QBA196604:QBA196605 QKW196604:QKW196605 QUS196604:QUS196605 REO196604:REO196605 ROK196604:ROK196605 RYG196604:RYG196605 SIC196604:SIC196605 SRY196604:SRY196605 TBU196604:TBU196605 TLQ196604:TLQ196605 TVM196604:TVM196605 UFI196604:UFI196605 UPE196604:UPE196605 UZA196604:UZA196605 VIW196604:VIW196605 VSS196604:VSS196605 WCO196604:WCO196605 WMK196604:WMK196605 WWG196604:WWG196605 Y262140:Y262141 JU262140:JU262141 TQ262140:TQ262141 ADM262140:ADM262141 ANI262140:ANI262141 AXE262140:AXE262141 BHA262140:BHA262141 BQW262140:BQW262141 CAS262140:CAS262141 CKO262140:CKO262141 CUK262140:CUK262141 DEG262140:DEG262141 DOC262140:DOC262141 DXY262140:DXY262141 EHU262140:EHU262141 ERQ262140:ERQ262141 FBM262140:FBM262141 FLI262140:FLI262141 FVE262140:FVE262141 GFA262140:GFA262141 GOW262140:GOW262141 GYS262140:GYS262141 HIO262140:HIO262141 HSK262140:HSK262141 ICG262140:ICG262141 IMC262140:IMC262141 IVY262140:IVY262141 JFU262140:JFU262141 JPQ262140:JPQ262141 JZM262140:JZM262141 KJI262140:KJI262141 KTE262140:KTE262141 LDA262140:LDA262141 LMW262140:LMW262141 LWS262140:LWS262141 MGO262140:MGO262141 MQK262140:MQK262141 NAG262140:NAG262141 NKC262140:NKC262141 NTY262140:NTY262141 ODU262140:ODU262141 ONQ262140:ONQ262141 OXM262140:OXM262141 PHI262140:PHI262141 PRE262140:PRE262141 QBA262140:QBA262141 QKW262140:QKW262141 QUS262140:QUS262141 REO262140:REO262141 ROK262140:ROK262141 RYG262140:RYG262141 SIC262140:SIC262141 SRY262140:SRY262141 TBU262140:TBU262141 TLQ262140:TLQ262141 TVM262140:TVM262141 UFI262140:UFI262141 UPE262140:UPE262141 UZA262140:UZA262141 VIW262140:VIW262141 VSS262140:VSS262141 WCO262140:WCO262141 WMK262140:WMK262141 WWG262140:WWG262141 Y327676:Y327677 JU327676:JU327677 TQ327676:TQ327677 ADM327676:ADM327677 ANI327676:ANI327677 AXE327676:AXE327677 BHA327676:BHA327677 BQW327676:BQW327677 CAS327676:CAS327677 CKO327676:CKO327677 CUK327676:CUK327677 DEG327676:DEG327677 DOC327676:DOC327677 DXY327676:DXY327677 EHU327676:EHU327677 ERQ327676:ERQ327677 FBM327676:FBM327677 FLI327676:FLI327677 FVE327676:FVE327677 GFA327676:GFA327677 GOW327676:GOW327677 GYS327676:GYS327677 HIO327676:HIO327677 HSK327676:HSK327677 ICG327676:ICG327677 IMC327676:IMC327677 IVY327676:IVY327677 JFU327676:JFU327677 JPQ327676:JPQ327677 JZM327676:JZM327677 KJI327676:KJI327677 KTE327676:KTE327677 LDA327676:LDA327677 LMW327676:LMW327677 LWS327676:LWS327677 MGO327676:MGO327677 MQK327676:MQK327677 NAG327676:NAG327677 NKC327676:NKC327677 NTY327676:NTY327677 ODU327676:ODU327677 ONQ327676:ONQ327677 OXM327676:OXM327677 PHI327676:PHI327677 PRE327676:PRE327677 QBA327676:QBA327677 QKW327676:QKW327677 QUS327676:QUS327677 REO327676:REO327677 ROK327676:ROK327677 RYG327676:RYG327677 SIC327676:SIC327677 SRY327676:SRY327677 TBU327676:TBU327677 TLQ327676:TLQ327677 TVM327676:TVM327677 UFI327676:UFI327677 UPE327676:UPE327677 UZA327676:UZA327677 VIW327676:VIW327677 VSS327676:VSS327677 WCO327676:WCO327677 WMK327676:WMK327677 WWG327676:WWG327677 Y393212:Y393213 JU393212:JU393213 TQ393212:TQ393213 ADM393212:ADM393213 ANI393212:ANI393213 AXE393212:AXE393213 BHA393212:BHA393213 BQW393212:BQW393213 CAS393212:CAS393213 CKO393212:CKO393213 CUK393212:CUK393213 DEG393212:DEG393213 DOC393212:DOC393213 DXY393212:DXY393213 EHU393212:EHU393213 ERQ393212:ERQ393213 FBM393212:FBM393213 FLI393212:FLI393213 FVE393212:FVE393213 GFA393212:GFA393213 GOW393212:GOW393213 GYS393212:GYS393213 HIO393212:HIO393213 HSK393212:HSK393213 ICG393212:ICG393213 IMC393212:IMC393213 IVY393212:IVY393213 JFU393212:JFU393213 JPQ393212:JPQ393213 JZM393212:JZM393213 KJI393212:KJI393213 KTE393212:KTE393213 LDA393212:LDA393213 LMW393212:LMW393213 LWS393212:LWS393213 MGO393212:MGO393213 MQK393212:MQK393213 NAG393212:NAG393213 NKC393212:NKC393213 NTY393212:NTY393213 ODU393212:ODU393213 ONQ393212:ONQ393213 OXM393212:OXM393213 PHI393212:PHI393213 PRE393212:PRE393213 QBA393212:QBA393213 QKW393212:QKW393213 QUS393212:QUS393213 REO393212:REO393213 ROK393212:ROK393213 RYG393212:RYG393213 SIC393212:SIC393213 SRY393212:SRY393213 TBU393212:TBU393213 TLQ393212:TLQ393213 TVM393212:TVM393213 UFI393212:UFI393213 UPE393212:UPE393213 UZA393212:UZA393213 VIW393212:VIW393213 VSS393212:VSS393213 WCO393212:WCO393213 WMK393212:WMK393213 WWG393212:WWG393213 Y458748:Y458749 JU458748:JU458749 TQ458748:TQ458749 ADM458748:ADM458749 ANI458748:ANI458749 AXE458748:AXE458749 BHA458748:BHA458749 BQW458748:BQW458749 CAS458748:CAS458749 CKO458748:CKO458749 CUK458748:CUK458749 DEG458748:DEG458749 DOC458748:DOC458749 DXY458748:DXY458749 EHU458748:EHU458749 ERQ458748:ERQ458749 FBM458748:FBM458749 FLI458748:FLI458749 FVE458748:FVE458749 GFA458748:GFA458749 GOW458748:GOW458749 GYS458748:GYS458749 HIO458748:HIO458749 HSK458748:HSK458749 ICG458748:ICG458749 IMC458748:IMC458749 IVY458748:IVY458749 JFU458748:JFU458749 JPQ458748:JPQ458749 JZM458748:JZM458749 KJI458748:KJI458749 KTE458748:KTE458749 LDA458748:LDA458749 LMW458748:LMW458749 LWS458748:LWS458749 MGO458748:MGO458749 MQK458748:MQK458749 NAG458748:NAG458749 NKC458748:NKC458749 NTY458748:NTY458749 ODU458748:ODU458749 ONQ458748:ONQ458749 OXM458748:OXM458749 PHI458748:PHI458749 PRE458748:PRE458749 QBA458748:QBA458749 QKW458748:QKW458749 QUS458748:QUS458749 REO458748:REO458749 ROK458748:ROK458749 RYG458748:RYG458749 SIC458748:SIC458749 SRY458748:SRY458749 TBU458748:TBU458749 TLQ458748:TLQ458749 TVM458748:TVM458749 UFI458748:UFI458749 UPE458748:UPE458749 UZA458748:UZA458749 VIW458748:VIW458749 VSS458748:VSS458749 WCO458748:WCO458749 WMK458748:WMK458749 WWG458748:WWG458749 Y524284:Y524285 JU524284:JU524285 TQ524284:TQ524285 ADM524284:ADM524285 ANI524284:ANI524285 AXE524284:AXE524285 BHA524284:BHA524285 BQW524284:BQW524285 CAS524284:CAS524285 CKO524284:CKO524285 CUK524284:CUK524285 DEG524284:DEG524285 DOC524284:DOC524285 DXY524284:DXY524285 EHU524284:EHU524285 ERQ524284:ERQ524285 FBM524284:FBM524285 FLI524284:FLI524285 FVE524284:FVE524285 GFA524284:GFA524285 GOW524284:GOW524285 GYS524284:GYS524285 HIO524284:HIO524285 HSK524284:HSK524285 ICG524284:ICG524285 IMC524284:IMC524285 IVY524284:IVY524285 JFU524284:JFU524285 JPQ524284:JPQ524285 JZM524284:JZM524285 KJI524284:KJI524285 KTE524284:KTE524285 LDA524284:LDA524285 LMW524284:LMW524285 LWS524284:LWS524285 MGO524284:MGO524285 MQK524284:MQK524285 NAG524284:NAG524285 NKC524284:NKC524285 NTY524284:NTY524285 ODU524284:ODU524285 ONQ524284:ONQ524285 OXM524284:OXM524285 PHI524284:PHI524285 PRE524284:PRE524285 QBA524284:QBA524285 QKW524284:QKW524285 QUS524284:QUS524285 REO524284:REO524285 ROK524284:ROK524285 RYG524284:RYG524285 SIC524284:SIC524285 SRY524284:SRY524285 TBU524284:TBU524285 TLQ524284:TLQ524285 TVM524284:TVM524285 UFI524284:UFI524285 UPE524284:UPE524285 UZA524284:UZA524285 VIW524284:VIW524285 VSS524284:VSS524285 WCO524284:WCO524285 WMK524284:WMK524285 WWG524284:WWG524285 Y589820:Y589821 JU589820:JU589821 TQ589820:TQ589821 ADM589820:ADM589821 ANI589820:ANI589821 AXE589820:AXE589821 BHA589820:BHA589821 BQW589820:BQW589821 CAS589820:CAS589821 CKO589820:CKO589821 CUK589820:CUK589821 DEG589820:DEG589821 DOC589820:DOC589821 DXY589820:DXY589821 EHU589820:EHU589821 ERQ589820:ERQ589821 FBM589820:FBM589821 FLI589820:FLI589821 FVE589820:FVE589821 GFA589820:GFA589821 GOW589820:GOW589821 GYS589820:GYS589821 HIO589820:HIO589821 HSK589820:HSK589821 ICG589820:ICG589821 IMC589820:IMC589821 IVY589820:IVY589821 JFU589820:JFU589821 JPQ589820:JPQ589821 JZM589820:JZM589821 KJI589820:KJI589821 KTE589820:KTE589821 LDA589820:LDA589821 LMW589820:LMW589821 LWS589820:LWS589821 MGO589820:MGO589821 MQK589820:MQK589821 NAG589820:NAG589821 NKC589820:NKC589821 NTY589820:NTY589821 ODU589820:ODU589821 ONQ589820:ONQ589821 OXM589820:OXM589821 PHI589820:PHI589821 PRE589820:PRE589821 QBA589820:QBA589821 QKW589820:QKW589821 QUS589820:QUS589821 REO589820:REO589821 ROK589820:ROK589821 RYG589820:RYG589821 SIC589820:SIC589821 SRY589820:SRY589821 TBU589820:TBU589821 TLQ589820:TLQ589821 TVM589820:TVM589821 UFI589820:UFI589821 UPE589820:UPE589821 UZA589820:UZA589821 VIW589820:VIW589821 VSS589820:VSS589821 WCO589820:WCO589821 WMK589820:WMK589821 WWG589820:WWG589821 Y655356:Y655357 JU655356:JU655357 TQ655356:TQ655357 ADM655356:ADM655357 ANI655356:ANI655357 AXE655356:AXE655357 BHA655356:BHA655357 BQW655356:BQW655357 CAS655356:CAS655357 CKO655356:CKO655357 CUK655356:CUK655357 DEG655356:DEG655357 DOC655356:DOC655357 DXY655356:DXY655357 EHU655356:EHU655357 ERQ655356:ERQ655357 FBM655356:FBM655357 FLI655356:FLI655357 FVE655356:FVE655357 GFA655356:GFA655357 GOW655356:GOW655357 GYS655356:GYS655357 HIO655356:HIO655357 HSK655356:HSK655357 ICG655356:ICG655357 IMC655356:IMC655357 IVY655356:IVY655357 JFU655356:JFU655357 JPQ655356:JPQ655357 JZM655356:JZM655357 KJI655356:KJI655357 KTE655356:KTE655357 LDA655356:LDA655357 LMW655356:LMW655357 LWS655356:LWS655357 MGO655356:MGO655357 MQK655356:MQK655357 NAG655356:NAG655357 NKC655356:NKC655357 NTY655356:NTY655357 ODU655356:ODU655357 ONQ655356:ONQ655357 OXM655356:OXM655357 PHI655356:PHI655357 PRE655356:PRE655357 QBA655356:QBA655357 QKW655356:QKW655357 QUS655356:QUS655357 REO655356:REO655357 ROK655356:ROK655357 RYG655356:RYG655357 SIC655356:SIC655357 SRY655356:SRY655357 TBU655356:TBU655357 TLQ655356:TLQ655357 TVM655356:TVM655357 UFI655356:UFI655357 UPE655356:UPE655357 UZA655356:UZA655357 VIW655356:VIW655357 VSS655356:VSS655357 WCO655356:WCO655357 WMK655356:WMK655357 WWG655356:WWG655357 Y720892:Y720893 JU720892:JU720893 TQ720892:TQ720893 ADM720892:ADM720893 ANI720892:ANI720893 AXE720892:AXE720893 BHA720892:BHA720893 BQW720892:BQW720893 CAS720892:CAS720893 CKO720892:CKO720893 CUK720892:CUK720893 DEG720892:DEG720893 DOC720892:DOC720893 DXY720892:DXY720893 EHU720892:EHU720893 ERQ720892:ERQ720893 FBM720892:FBM720893 FLI720892:FLI720893 FVE720892:FVE720893 GFA720892:GFA720893 GOW720892:GOW720893 GYS720892:GYS720893 HIO720892:HIO720893 HSK720892:HSK720893 ICG720892:ICG720893 IMC720892:IMC720893 IVY720892:IVY720893 JFU720892:JFU720893 JPQ720892:JPQ720893 JZM720892:JZM720893 KJI720892:KJI720893 KTE720892:KTE720893 LDA720892:LDA720893 LMW720892:LMW720893 LWS720892:LWS720893 MGO720892:MGO720893 MQK720892:MQK720893 NAG720892:NAG720893 NKC720892:NKC720893 NTY720892:NTY720893 ODU720892:ODU720893 ONQ720892:ONQ720893 OXM720892:OXM720893 PHI720892:PHI720893 PRE720892:PRE720893 QBA720892:QBA720893 QKW720892:QKW720893 QUS720892:QUS720893 REO720892:REO720893 ROK720892:ROK720893 RYG720892:RYG720893 SIC720892:SIC720893 SRY720892:SRY720893 TBU720892:TBU720893 TLQ720892:TLQ720893 TVM720892:TVM720893 UFI720892:UFI720893 UPE720892:UPE720893 UZA720892:UZA720893 VIW720892:VIW720893 VSS720892:VSS720893 WCO720892:WCO720893 WMK720892:WMK720893 WWG720892:WWG720893 Y786428:Y786429 JU786428:JU786429 TQ786428:TQ786429 ADM786428:ADM786429 ANI786428:ANI786429 AXE786428:AXE786429 BHA786428:BHA786429 BQW786428:BQW786429 CAS786428:CAS786429 CKO786428:CKO786429 CUK786428:CUK786429 DEG786428:DEG786429 DOC786428:DOC786429 DXY786428:DXY786429 EHU786428:EHU786429 ERQ786428:ERQ786429 FBM786428:FBM786429 FLI786428:FLI786429 FVE786428:FVE786429 GFA786428:GFA786429 GOW786428:GOW786429 GYS786428:GYS786429 HIO786428:HIO786429 HSK786428:HSK786429 ICG786428:ICG786429 IMC786428:IMC786429 IVY786428:IVY786429 JFU786428:JFU786429 JPQ786428:JPQ786429 JZM786428:JZM786429 KJI786428:KJI786429 KTE786428:KTE786429 LDA786428:LDA786429 LMW786428:LMW786429 LWS786428:LWS786429 MGO786428:MGO786429 MQK786428:MQK786429 NAG786428:NAG786429 NKC786428:NKC786429 NTY786428:NTY786429 ODU786428:ODU786429 ONQ786428:ONQ786429 OXM786428:OXM786429 PHI786428:PHI786429 PRE786428:PRE786429 QBA786428:QBA786429 QKW786428:QKW786429 QUS786428:QUS786429 REO786428:REO786429 ROK786428:ROK786429 RYG786428:RYG786429 SIC786428:SIC786429 SRY786428:SRY786429 TBU786428:TBU786429 TLQ786428:TLQ786429 TVM786428:TVM786429 UFI786428:UFI786429 UPE786428:UPE786429 UZA786428:UZA786429 VIW786428:VIW786429 VSS786428:VSS786429 WCO786428:WCO786429 WMK786428:WMK786429 WWG786428:WWG786429 Y851964:Y851965 JU851964:JU851965 TQ851964:TQ851965 ADM851964:ADM851965 ANI851964:ANI851965 AXE851964:AXE851965 BHA851964:BHA851965 BQW851964:BQW851965 CAS851964:CAS851965 CKO851964:CKO851965 CUK851964:CUK851965 DEG851964:DEG851965 DOC851964:DOC851965 DXY851964:DXY851965 EHU851964:EHU851965 ERQ851964:ERQ851965 FBM851964:FBM851965 FLI851964:FLI851965 FVE851964:FVE851965 GFA851964:GFA851965 GOW851964:GOW851965 GYS851964:GYS851965 HIO851964:HIO851965 HSK851964:HSK851965 ICG851964:ICG851965 IMC851964:IMC851965 IVY851964:IVY851965 JFU851964:JFU851965 JPQ851964:JPQ851965 JZM851964:JZM851965 KJI851964:KJI851965 KTE851964:KTE851965 LDA851964:LDA851965 LMW851964:LMW851965 LWS851964:LWS851965 MGO851964:MGO851965 MQK851964:MQK851965 NAG851964:NAG851965 NKC851964:NKC851965 NTY851964:NTY851965 ODU851964:ODU851965 ONQ851964:ONQ851965 OXM851964:OXM851965 PHI851964:PHI851965 PRE851964:PRE851965 QBA851964:QBA851965 QKW851964:QKW851965 QUS851964:QUS851965 REO851964:REO851965 ROK851964:ROK851965 RYG851964:RYG851965 SIC851964:SIC851965 SRY851964:SRY851965 TBU851964:TBU851965 TLQ851964:TLQ851965 TVM851964:TVM851965 UFI851964:UFI851965 UPE851964:UPE851965 UZA851964:UZA851965 VIW851964:VIW851965 VSS851964:VSS851965 WCO851964:WCO851965 WMK851964:WMK851965 WWG851964:WWG851965 Y917500:Y917501 JU917500:JU917501 TQ917500:TQ917501 ADM917500:ADM917501 ANI917500:ANI917501 AXE917500:AXE917501 BHA917500:BHA917501 BQW917500:BQW917501 CAS917500:CAS917501 CKO917500:CKO917501 CUK917500:CUK917501 DEG917500:DEG917501 DOC917500:DOC917501 DXY917500:DXY917501 EHU917500:EHU917501 ERQ917500:ERQ917501 FBM917500:FBM917501 FLI917500:FLI917501 FVE917500:FVE917501 GFA917500:GFA917501 GOW917500:GOW917501 GYS917500:GYS917501 HIO917500:HIO917501 HSK917500:HSK917501 ICG917500:ICG917501 IMC917500:IMC917501 IVY917500:IVY917501 JFU917500:JFU917501 JPQ917500:JPQ917501 JZM917500:JZM917501 KJI917500:KJI917501 KTE917500:KTE917501 LDA917500:LDA917501 LMW917500:LMW917501 LWS917500:LWS917501 MGO917500:MGO917501 MQK917500:MQK917501 NAG917500:NAG917501 NKC917500:NKC917501 NTY917500:NTY917501 ODU917500:ODU917501 ONQ917500:ONQ917501 OXM917500:OXM917501 PHI917500:PHI917501 PRE917500:PRE917501 QBA917500:QBA917501 QKW917500:QKW917501 QUS917500:QUS917501 REO917500:REO917501 ROK917500:ROK917501 RYG917500:RYG917501 SIC917500:SIC917501 SRY917500:SRY917501 TBU917500:TBU917501 TLQ917500:TLQ917501 TVM917500:TVM917501 UFI917500:UFI917501 UPE917500:UPE917501 UZA917500:UZA917501 VIW917500:VIW917501 VSS917500:VSS917501 WCO917500:WCO917501 WMK917500:WMK917501 WWG917500:WWG917501 Y983036:Y983037 JU983036:JU983037 TQ983036:TQ983037 ADM983036:ADM983037 ANI983036:ANI983037 AXE983036:AXE983037 BHA983036:BHA983037 BQW983036:BQW983037 CAS983036:CAS983037 CKO983036:CKO983037 CUK983036:CUK983037 DEG983036:DEG983037 DOC983036:DOC983037 DXY983036:DXY983037 EHU983036:EHU983037 ERQ983036:ERQ983037 FBM983036:FBM983037 FLI983036:FLI983037 FVE983036:FVE983037 GFA983036:GFA983037 GOW983036:GOW983037 GYS983036:GYS983037 HIO983036:HIO983037 HSK983036:HSK983037 ICG983036:ICG983037 IMC983036:IMC983037 IVY983036:IVY983037 JFU983036:JFU983037 JPQ983036:JPQ983037 JZM983036:JZM983037 KJI983036:KJI983037 KTE983036:KTE983037 LDA983036:LDA983037 LMW983036:LMW983037 LWS983036:LWS983037 MGO983036:MGO983037 MQK983036:MQK983037 NAG983036:NAG983037 NKC983036:NKC983037 NTY983036:NTY983037 ODU983036:ODU983037 ONQ983036:ONQ983037 OXM983036:OXM983037 PHI983036:PHI983037 PRE983036:PRE983037 QBA983036:QBA983037 QKW983036:QKW983037 QUS983036:QUS983037 REO983036:REO983037 ROK983036:ROK983037 RYG983036:RYG983037 SIC983036:SIC983037 SRY983036:SRY983037 TBU983036:TBU983037 TLQ983036:TLQ983037 TVM983036:TVM983037 UFI983036:UFI983037 UPE983036:UPE983037 UZA983036:UZA983037 VIW983036:VIW983037 VSS983036:VSS983037 WCO983036:WCO983037 WMK983036:WMK983037 WWG983036:WWG983037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AC65532:AC65533 JY65532:JY65533 TU65532:TU65533 ADQ65532:ADQ65533 ANM65532:ANM65533 AXI65532:AXI65533 BHE65532:BHE65533 BRA65532:BRA65533 CAW65532:CAW65533 CKS65532:CKS65533 CUO65532:CUO65533 DEK65532:DEK65533 DOG65532:DOG65533 DYC65532:DYC65533 EHY65532:EHY65533 ERU65532:ERU65533 FBQ65532:FBQ65533 FLM65532:FLM65533 FVI65532:FVI65533 GFE65532:GFE65533 GPA65532:GPA65533 GYW65532:GYW65533 HIS65532:HIS65533 HSO65532:HSO65533 ICK65532:ICK65533 IMG65532:IMG65533 IWC65532:IWC65533 JFY65532:JFY65533 JPU65532:JPU65533 JZQ65532:JZQ65533 KJM65532:KJM65533 KTI65532:KTI65533 LDE65532:LDE65533 LNA65532:LNA65533 LWW65532:LWW65533 MGS65532:MGS65533 MQO65532:MQO65533 NAK65532:NAK65533 NKG65532:NKG65533 NUC65532:NUC65533 ODY65532:ODY65533 ONU65532:ONU65533 OXQ65532:OXQ65533 PHM65532:PHM65533 PRI65532:PRI65533 QBE65532:QBE65533 QLA65532:QLA65533 QUW65532:QUW65533 RES65532:RES65533 ROO65532:ROO65533 RYK65532:RYK65533 SIG65532:SIG65533 SSC65532:SSC65533 TBY65532:TBY65533 TLU65532:TLU65533 TVQ65532:TVQ65533 UFM65532:UFM65533 UPI65532:UPI65533 UZE65532:UZE65533 VJA65532:VJA65533 VSW65532:VSW65533 WCS65532:WCS65533 WMO65532:WMO65533 WWK65532:WWK65533 AC131068:AC131069 JY131068:JY131069 TU131068:TU131069 ADQ131068:ADQ131069 ANM131068:ANM131069 AXI131068:AXI131069 BHE131068:BHE131069 BRA131068:BRA131069 CAW131068:CAW131069 CKS131068:CKS131069 CUO131068:CUO131069 DEK131068:DEK131069 DOG131068:DOG131069 DYC131068:DYC131069 EHY131068:EHY131069 ERU131068:ERU131069 FBQ131068:FBQ131069 FLM131068:FLM131069 FVI131068:FVI131069 GFE131068:GFE131069 GPA131068:GPA131069 GYW131068:GYW131069 HIS131068:HIS131069 HSO131068:HSO131069 ICK131068:ICK131069 IMG131068:IMG131069 IWC131068:IWC131069 JFY131068:JFY131069 JPU131068:JPU131069 JZQ131068:JZQ131069 KJM131068:KJM131069 KTI131068:KTI131069 LDE131068:LDE131069 LNA131068:LNA131069 LWW131068:LWW131069 MGS131068:MGS131069 MQO131068:MQO131069 NAK131068:NAK131069 NKG131068:NKG131069 NUC131068:NUC131069 ODY131068:ODY131069 ONU131068:ONU131069 OXQ131068:OXQ131069 PHM131068:PHM131069 PRI131068:PRI131069 QBE131068:QBE131069 QLA131068:QLA131069 QUW131068:QUW131069 RES131068:RES131069 ROO131068:ROO131069 RYK131068:RYK131069 SIG131068:SIG131069 SSC131068:SSC131069 TBY131068:TBY131069 TLU131068:TLU131069 TVQ131068:TVQ131069 UFM131068:UFM131069 UPI131068:UPI131069 UZE131068:UZE131069 VJA131068:VJA131069 VSW131068:VSW131069 WCS131068:WCS131069 WMO131068:WMO131069 WWK131068:WWK131069 AC196604:AC196605 JY196604:JY196605 TU196604:TU196605 ADQ196604:ADQ196605 ANM196604:ANM196605 AXI196604:AXI196605 BHE196604:BHE196605 BRA196604:BRA196605 CAW196604:CAW196605 CKS196604:CKS196605 CUO196604:CUO196605 DEK196604:DEK196605 DOG196604:DOG196605 DYC196604:DYC196605 EHY196604:EHY196605 ERU196604:ERU196605 FBQ196604:FBQ196605 FLM196604:FLM196605 FVI196604:FVI196605 GFE196604:GFE196605 GPA196604:GPA196605 GYW196604:GYW196605 HIS196604:HIS196605 HSO196604:HSO196605 ICK196604:ICK196605 IMG196604:IMG196605 IWC196604:IWC196605 JFY196604:JFY196605 JPU196604:JPU196605 JZQ196604:JZQ196605 KJM196604:KJM196605 KTI196604:KTI196605 LDE196604:LDE196605 LNA196604:LNA196605 LWW196604:LWW196605 MGS196604:MGS196605 MQO196604:MQO196605 NAK196604:NAK196605 NKG196604:NKG196605 NUC196604:NUC196605 ODY196604:ODY196605 ONU196604:ONU196605 OXQ196604:OXQ196605 PHM196604:PHM196605 PRI196604:PRI196605 QBE196604:QBE196605 QLA196604:QLA196605 QUW196604:QUW196605 RES196604:RES196605 ROO196604:ROO196605 RYK196604:RYK196605 SIG196604:SIG196605 SSC196604:SSC196605 TBY196604:TBY196605 TLU196604:TLU196605 TVQ196604:TVQ196605 UFM196604:UFM196605 UPI196604:UPI196605 UZE196604:UZE196605 VJA196604:VJA196605 VSW196604:VSW196605 WCS196604:WCS196605 WMO196604:WMO196605 WWK196604:WWK196605 AC262140:AC262141 JY262140:JY262141 TU262140:TU262141 ADQ262140:ADQ262141 ANM262140:ANM262141 AXI262140:AXI262141 BHE262140:BHE262141 BRA262140:BRA262141 CAW262140:CAW262141 CKS262140:CKS262141 CUO262140:CUO262141 DEK262140:DEK262141 DOG262140:DOG262141 DYC262140:DYC262141 EHY262140:EHY262141 ERU262140:ERU262141 FBQ262140:FBQ262141 FLM262140:FLM262141 FVI262140:FVI262141 GFE262140:GFE262141 GPA262140:GPA262141 GYW262140:GYW262141 HIS262140:HIS262141 HSO262140:HSO262141 ICK262140:ICK262141 IMG262140:IMG262141 IWC262140:IWC262141 JFY262140:JFY262141 JPU262140:JPU262141 JZQ262140:JZQ262141 KJM262140:KJM262141 KTI262140:KTI262141 LDE262140:LDE262141 LNA262140:LNA262141 LWW262140:LWW262141 MGS262140:MGS262141 MQO262140:MQO262141 NAK262140:NAK262141 NKG262140:NKG262141 NUC262140:NUC262141 ODY262140:ODY262141 ONU262140:ONU262141 OXQ262140:OXQ262141 PHM262140:PHM262141 PRI262140:PRI262141 QBE262140:QBE262141 QLA262140:QLA262141 QUW262140:QUW262141 RES262140:RES262141 ROO262140:ROO262141 RYK262140:RYK262141 SIG262140:SIG262141 SSC262140:SSC262141 TBY262140:TBY262141 TLU262140:TLU262141 TVQ262140:TVQ262141 UFM262140:UFM262141 UPI262140:UPI262141 UZE262140:UZE262141 VJA262140:VJA262141 VSW262140:VSW262141 WCS262140:WCS262141 WMO262140:WMO262141 WWK262140:WWK262141 AC327676:AC327677 JY327676:JY327677 TU327676:TU327677 ADQ327676:ADQ327677 ANM327676:ANM327677 AXI327676:AXI327677 BHE327676:BHE327677 BRA327676:BRA327677 CAW327676:CAW327677 CKS327676:CKS327677 CUO327676:CUO327677 DEK327676:DEK327677 DOG327676:DOG327677 DYC327676:DYC327677 EHY327676:EHY327677 ERU327676:ERU327677 FBQ327676:FBQ327677 FLM327676:FLM327677 FVI327676:FVI327677 GFE327676:GFE327677 GPA327676:GPA327677 GYW327676:GYW327677 HIS327676:HIS327677 HSO327676:HSO327677 ICK327676:ICK327677 IMG327676:IMG327677 IWC327676:IWC327677 JFY327676:JFY327677 JPU327676:JPU327677 JZQ327676:JZQ327677 KJM327676:KJM327677 KTI327676:KTI327677 LDE327676:LDE327677 LNA327676:LNA327677 LWW327676:LWW327677 MGS327676:MGS327677 MQO327676:MQO327677 NAK327676:NAK327677 NKG327676:NKG327677 NUC327676:NUC327677 ODY327676:ODY327677 ONU327676:ONU327677 OXQ327676:OXQ327677 PHM327676:PHM327677 PRI327676:PRI327677 QBE327676:QBE327677 QLA327676:QLA327677 QUW327676:QUW327677 RES327676:RES327677 ROO327676:ROO327677 RYK327676:RYK327677 SIG327676:SIG327677 SSC327676:SSC327677 TBY327676:TBY327677 TLU327676:TLU327677 TVQ327676:TVQ327677 UFM327676:UFM327677 UPI327676:UPI327677 UZE327676:UZE327677 VJA327676:VJA327677 VSW327676:VSW327677 WCS327676:WCS327677 WMO327676:WMO327677 WWK327676:WWK327677 AC393212:AC393213 JY393212:JY393213 TU393212:TU393213 ADQ393212:ADQ393213 ANM393212:ANM393213 AXI393212:AXI393213 BHE393212:BHE393213 BRA393212:BRA393213 CAW393212:CAW393213 CKS393212:CKS393213 CUO393212:CUO393213 DEK393212:DEK393213 DOG393212:DOG393213 DYC393212:DYC393213 EHY393212:EHY393213 ERU393212:ERU393213 FBQ393212:FBQ393213 FLM393212:FLM393213 FVI393212:FVI393213 GFE393212:GFE393213 GPA393212:GPA393213 GYW393212:GYW393213 HIS393212:HIS393213 HSO393212:HSO393213 ICK393212:ICK393213 IMG393212:IMG393213 IWC393212:IWC393213 JFY393212:JFY393213 JPU393212:JPU393213 JZQ393212:JZQ393213 KJM393212:KJM393213 KTI393212:KTI393213 LDE393212:LDE393213 LNA393212:LNA393213 LWW393212:LWW393213 MGS393212:MGS393213 MQO393212:MQO393213 NAK393212:NAK393213 NKG393212:NKG393213 NUC393212:NUC393213 ODY393212:ODY393213 ONU393212:ONU393213 OXQ393212:OXQ393213 PHM393212:PHM393213 PRI393212:PRI393213 QBE393212:QBE393213 QLA393212:QLA393213 QUW393212:QUW393213 RES393212:RES393213 ROO393212:ROO393213 RYK393212:RYK393213 SIG393212:SIG393213 SSC393212:SSC393213 TBY393212:TBY393213 TLU393212:TLU393213 TVQ393212:TVQ393213 UFM393212:UFM393213 UPI393212:UPI393213 UZE393212:UZE393213 VJA393212:VJA393213 VSW393212:VSW393213 WCS393212:WCS393213 WMO393212:WMO393213 WWK393212:WWK393213 AC458748:AC458749 JY458748:JY458749 TU458748:TU458749 ADQ458748:ADQ458749 ANM458748:ANM458749 AXI458748:AXI458749 BHE458748:BHE458749 BRA458748:BRA458749 CAW458748:CAW458749 CKS458748:CKS458749 CUO458748:CUO458749 DEK458748:DEK458749 DOG458748:DOG458749 DYC458748:DYC458749 EHY458748:EHY458749 ERU458748:ERU458749 FBQ458748:FBQ458749 FLM458748:FLM458749 FVI458748:FVI458749 GFE458748:GFE458749 GPA458748:GPA458749 GYW458748:GYW458749 HIS458748:HIS458749 HSO458748:HSO458749 ICK458748:ICK458749 IMG458748:IMG458749 IWC458748:IWC458749 JFY458748:JFY458749 JPU458748:JPU458749 JZQ458748:JZQ458749 KJM458748:KJM458749 KTI458748:KTI458749 LDE458748:LDE458749 LNA458748:LNA458749 LWW458748:LWW458749 MGS458748:MGS458749 MQO458748:MQO458749 NAK458748:NAK458749 NKG458748:NKG458749 NUC458748:NUC458749 ODY458748:ODY458749 ONU458748:ONU458749 OXQ458748:OXQ458749 PHM458748:PHM458749 PRI458748:PRI458749 QBE458748:QBE458749 QLA458748:QLA458749 QUW458748:QUW458749 RES458748:RES458749 ROO458748:ROO458749 RYK458748:RYK458749 SIG458748:SIG458749 SSC458748:SSC458749 TBY458748:TBY458749 TLU458748:TLU458749 TVQ458748:TVQ458749 UFM458748:UFM458749 UPI458748:UPI458749 UZE458748:UZE458749 VJA458748:VJA458749 VSW458748:VSW458749 WCS458748:WCS458749 WMO458748:WMO458749 WWK458748:WWK458749 AC524284:AC524285 JY524284:JY524285 TU524284:TU524285 ADQ524284:ADQ524285 ANM524284:ANM524285 AXI524284:AXI524285 BHE524284:BHE524285 BRA524284:BRA524285 CAW524284:CAW524285 CKS524284:CKS524285 CUO524284:CUO524285 DEK524284:DEK524285 DOG524284:DOG524285 DYC524284:DYC524285 EHY524284:EHY524285 ERU524284:ERU524285 FBQ524284:FBQ524285 FLM524284:FLM524285 FVI524284:FVI524285 GFE524284:GFE524285 GPA524284:GPA524285 GYW524284:GYW524285 HIS524284:HIS524285 HSO524284:HSO524285 ICK524284:ICK524285 IMG524284:IMG524285 IWC524284:IWC524285 JFY524284:JFY524285 JPU524284:JPU524285 JZQ524284:JZQ524285 KJM524284:KJM524285 KTI524284:KTI524285 LDE524284:LDE524285 LNA524284:LNA524285 LWW524284:LWW524285 MGS524284:MGS524285 MQO524284:MQO524285 NAK524284:NAK524285 NKG524284:NKG524285 NUC524284:NUC524285 ODY524284:ODY524285 ONU524284:ONU524285 OXQ524284:OXQ524285 PHM524284:PHM524285 PRI524284:PRI524285 QBE524284:QBE524285 QLA524284:QLA524285 QUW524284:QUW524285 RES524284:RES524285 ROO524284:ROO524285 RYK524284:RYK524285 SIG524284:SIG524285 SSC524284:SSC524285 TBY524284:TBY524285 TLU524284:TLU524285 TVQ524284:TVQ524285 UFM524284:UFM524285 UPI524284:UPI524285 UZE524284:UZE524285 VJA524284:VJA524285 VSW524284:VSW524285 WCS524284:WCS524285 WMO524284:WMO524285 WWK524284:WWK524285 AC589820:AC589821 JY589820:JY589821 TU589820:TU589821 ADQ589820:ADQ589821 ANM589820:ANM589821 AXI589820:AXI589821 BHE589820:BHE589821 BRA589820:BRA589821 CAW589820:CAW589821 CKS589820:CKS589821 CUO589820:CUO589821 DEK589820:DEK589821 DOG589820:DOG589821 DYC589820:DYC589821 EHY589820:EHY589821 ERU589820:ERU589821 FBQ589820:FBQ589821 FLM589820:FLM589821 FVI589820:FVI589821 GFE589820:GFE589821 GPA589820:GPA589821 GYW589820:GYW589821 HIS589820:HIS589821 HSO589820:HSO589821 ICK589820:ICK589821 IMG589820:IMG589821 IWC589820:IWC589821 JFY589820:JFY589821 JPU589820:JPU589821 JZQ589820:JZQ589821 KJM589820:KJM589821 KTI589820:KTI589821 LDE589820:LDE589821 LNA589820:LNA589821 LWW589820:LWW589821 MGS589820:MGS589821 MQO589820:MQO589821 NAK589820:NAK589821 NKG589820:NKG589821 NUC589820:NUC589821 ODY589820:ODY589821 ONU589820:ONU589821 OXQ589820:OXQ589821 PHM589820:PHM589821 PRI589820:PRI589821 QBE589820:QBE589821 QLA589820:QLA589821 QUW589820:QUW589821 RES589820:RES589821 ROO589820:ROO589821 RYK589820:RYK589821 SIG589820:SIG589821 SSC589820:SSC589821 TBY589820:TBY589821 TLU589820:TLU589821 TVQ589820:TVQ589821 UFM589820:UFM589821 UPI589820:UPI589821 UZE589820:UZE589821 VJA589820:VJA589821 VSW589820:VSW589821 WCS589820:WCS589821 WMO589820:WMO589821 WWK589820:WWK589821 AC655356:AC655357 JY655356:JY655357 TU655356:TU655357 ADQ655356:ADQ655357 ANM655356:ANM655357 AXI655356:AXI655357 BHE655356:BHE655357 BRA655356:BRA655357 CAW655356:CAW655357 CKS655356:CKS655357 CUO655356:CUO655357 DEK655356:DEK655357 DOG655356:DOG655357 DYC655356:DYC655357 EHY655356:EHY655357 ERU655356:ERU655357 FBQ655356:FBQ655357 FLM655356:FLM655357 FVI655356:FVI655357 GFE655356:GFE655357 GPA655356:GPA655357 GYW655356:GYW655357 HIS655356:HIS655357 HSO655356:HSO655357 ICK655356:ICK655357 IMG655356:IMG655357 IWC655356:IWC655357 JFY655356:JFY655357 JPU655356:JPU655357 JZQ655356:JZQ655357 KJM655356:KJM655357 KTI655356:KTI655357 LDE655356:LDE655357 LNA655356:LNA655357 LWW655356:LWW655357 MGS655356:MGS655357 MQO655356:MQO655357 NAK655356:NAK655357 NKG655356:NKG655357 NUC655356:NUC655357 ODY655356:ODY655357 ONU655356:ONU655357 OXQ655356:OXQ655357 PHM655356:PHM655357 PRI655356:PRI655357 QBE655356:QBE655357 QLA655356:QLA655357 QUW655356:QUW655357 RES655356:RES655357 ROO655356:ROO655357 RYK655356:RYK655357 SIG655356:SIG655357 SSC655356:SSC655357 TBY655356:TBY655357 TLU655356:TLU655357 TVQ655356:TVQ655357 UFM655356:UFM655357 UPI655356:UPI655357 UZE655356:UZE655357 VJA655356:VJA655357 VSW655356:VSW655357 WCS655356:WCS655357 WMO655356:WMO655357 WWK655356:WWK655357 AC720892:AC720893 JY720892:JY720893 TU720892:TU720893 ADQ720892:ADQ720893 ANM720892:ANM720893 AXI720892:AXI720893 BHE720892:BHE720893 BRA720892:BRA720893 CAW720892:CAW720893 CKS720892:CKS720893 CUO720892:CUO720893 DEK720892:DEK720893 DOG720892:DOG720893 DYC720892:DYC720893 EHY720892:EHY720893 ERU720892:ERU720893 FBQ720892:FBQ720893 FLM720892:FLM720893 FVI720892:FVI720893 GFE720892:GFE720893 GPA720892:GPA720893 GYW720892:GYW720893 HIS720892:HIS720893 HSO720892:HSO720893 ICK720892:ICK720893 IMG720892:IMG720893 IWC720892:IWC720893 JFY720892:JFY720893 JPU720892:JPU720893 JZQ720892:JZQ720893 KJM720892:KJM720893 KTI720892:KTI720893 LDE720892:LDE720893 LNA720892:LNA720893 LWW720892:LWW720893 MGS720892:MGS720893 MQO720892:MQO720893 NAK720892:NAK720893 NKG720892:NKG720893 NUC720892:NUC720893 ODY720892:ODY720893 ONU720892:ONU720893 OXQ720892:OXQ720893 PHM720892:PHM720893 PRI720892:PRI720893 QBE720892:QBE720893 QLA720892:QLA720893 QUW720892:QUW720893 RES720892:RES720893 ROO720892:ROO720893 RYK720892:RYK720893 SIG720892:SIG720893 SSC720892:SSC720893 TBY720892:TBY720893 TLU720892:TLU720893 TVQ720892:TVQ720893 UFM720892:UFM720893 UPI720892:UPI720893 UZE720892:UZE720893 VJA720892:VJA720893 VSW720892:VSW720893 WCS720892:WCS720893 WMO720892:WMO720893 WWK720892:WWK720893 AC786428:AC786429 JY786428:JY786429 TU786428:TU786429 ADQ786428:ADQ786429 ANM786428:ANM786429 AXI786428:AXI786429 BHE786428:BHE786429 BRA786428:BRA786429 CAW786428:CAW786429 CKS786428:CKS786429 CUO786428:CUO786429 DEK786428:DEK786429 DOG786428:DOG786429 DYC786428:DYC786429 EHY786428:EHY786429 ERU786428:ERU786429 FBQ786428:FBQ786429 FLM786428:FLM786429 FVI786428:FVI786429 GFE786428:GFE786429 GPA786428:GPA786429 GYW786428:GYW786429 HIS786428:HIS786429 HSO786428:HSO786429 ICK786428:ICK786429 IMG786428:IMG786429 IWC786428:IWC786429 JFY786428:JFY786429 JPU786428:JPU786429 JZQ786428:JZQ786429 KJM786428:KJM786429 KTI786428:KTI786429 LDE786428:LDE786429 LNA786428:LNA786429 LWW786428:LWW786429 MGS786428:MGS786429 MQO786428:MQO786429 NAK786428:NAK786429 NKG786428:NKG786429 NUC786428:NUC786429 ODY786428:ODY786429 ONU786428:ONU786429 OXQ786428:OXQ786429 PHM786428:PHM786429 PRI786428:PRI786429 QBE786428:QBE786429 QLA786428:QLA786429 QUW786428:QUW786429 RES786428:RES786429 ROO786428:ROO786429 RYK786428:RYK786429 SIG786428:SIG786429 SSC786428:SSC786429 TBY786428:TBY786429 TLU786428:TLU786429 TVQ786428:TVQ786429 UFM786428:UFM786429 UPI786428:UPI786429 UZE786428:UZE786429 VJA786428:VJA786429 VSW786428:VSW786429 WCS786428:WCS786429 WMO786428:WMO786429 WWK786428:WWK786429 AC851964:AC851965 JY851964:JY851965 TU851964:TU851965 ADQ851964:ADQ851965 ANM851964:ANM851965 AXI851964:AXI851965 BHE851964:BHE851965 BRA851964:BRA851965 CAW851964:CAW851965 CKS851964:CKS851965 CUO851964:CUO851965 DEK851964:DEK851965 DOG851964:DOG851965 DYC851964:DYC851965 EHY851964:EHY851965 ERU851964:ERU851965 FBQ851964:FBQ851965 FLM851964:FLM851965 FVI851964:FVI851965 GFE851964:GFE851965 GPA851964:GPA851965 GYW851964:GYW851965 HIS851964:HIS851965 HSO851964:HSO851965 ICK851964:ICK851965 IMG851964:IMG851965 IWC851964:IWC851965 JFY851964:JFY851965 JPU851964:JPU851965 JZQ851964:JZQ851965 KJM851964:KJM851965 KTI851964:KTI851965 LDE851964:LDE851965 LNA851964:LNA851965 LWW851964:LWW851965 MGS851964:MGS851965 MQO851964:MQO851965 NAK851964:NAK851965 NKG851964:NKG851965 NUC851964:NUC851965 ODY851964:ODY851965 ONU851964:ONU851965 OXQ851964:OXQ851965 PHM851964:PHM851965 PRI851964:PRI851965 QBE851964:QBE851965 QLA851964:QLA851965 QUW851964:QUW851965 RES851964:RES851965 ROO851964:ROO851965 RYK851964:RYK851965 SIG851964:SIG851965 SSC851964:SSC851965 TBY851964:TBY851965 TLU851964:TLU851965 TVQ851964:TVQ851965 UFM851964:UFM851965 UPI851964:UPI851965 UZE851964:UZE851965 VJA851964:VJA851965 VSW851964:VSW851965 WCS851964:WCS851965 WMO851964:WMO851965 WWK851964:WWK851965 AC917500:AC917501 JY917500:JY917501 TU917500:TU917501 ADQ917500:ADQ917501 ANM917500:ANM917501 AXI917500:AXI917501 BHE917500:BHE917501 BRA917500:BRA917501 CAW917500:CAW917501 CKS917500:CKS917501 CUO917500:CUO917501 DEK917500:DEK917501 DOG917500:DOG917501 DYC917500:DYC917501 EHY917500:EHY917501 ERU917500:ERU917501 FBQ917500:FBQ917501 FLM917500:FLM917501 FVI917500:FVI917501 GFE917500:GFE917501 GPA917500:GPA917501 GYW917500:GYW917501 HIS917500:HIS917501 HSO917500:HSO917501 ICK917500:ICK917501 IMG917500:IMG917501 IWC917500:IWC917501 JFY917500:JFY917501 JPU917500:JPU917501 JZQ917500:JZQ917501 KJM917500:KJM917501 KTI917500:KTI917501 LDE917500:LDE917501 LNA917500:LNA917501 LWW917500:LWW917501 MGS917500:MGS917501 MQO917500:MQO917501 NAK917500:NAK917501 NKG917500:NKG917501 NUC917500:NUC917501 ODY917500:ODY917501 ONU917500:ONU917501 OXQ917500:OXQ917501 PHM917500:PHM917501 PRI917500:PRI917501 QBE917500:QBE917501 QLA917500:QLA917501 QUW917500:QUW917501 RES917500:RES917501 ROO917500:ROO917501 RYK917500:RYK917501 SIG917500:SIG917501 SSC917500:SSC917501 TBY917500:TBY917501 TLU917500:TLU917501 TVQ917500:TVQ917501 UFM917500:UFM917501 UPI917500:UPI917501 UZE917500:UZE917501 VJA917500:VJA917501 VSW917500:VSW917501 WCS917500:WCS917501 WMO917500:WMO917501 WWK917500:WWK917501 AC983036:AC983037 JY983036:JY983037 TU983036:TU983037 ADQ983036:ADQ983037 ANM983036:ANM983037 AXI983036:AXI983037 BHE983036:BHE983037 BRA983036:BRA983037 CAW983036:CAW983037 CKS983036:CKS983037 CUO983036:CUO983037 DEK983036:DEK983037 DOG983036:DOG983037 DYC983036:DYC983037 EHY983036:EHY983037 ERU983036:ERU983037 FBQ983036:FBQ983037 FLM983036:FLM983037 FVI983036:FVI983037 GFE983036:GFE983037 GPA983036:GPA983037 GYW983036:GYW983037 HIS983036:HIS983037 HSO983036:HSO983037 ICK983036:ICK983037 IMG983036:IMG983037 IWC983036:IWC983037 JFY983036:JFY983037 JPU983036:JPU983037 JZQ983036:JZQ983037 KJM983036:KJM983037 KTI983036:KTI983037 LDE983036:LDE983037 LNA983036:LNA983037 LWW983036:LWW983037 MGS983036:MGS983037 MQO983036:MQO983037 NAK983036:NAK983037 NKG983036:NKG983037 NUC983036:NUC983037 ODY983036:ODY983037 ONU983036:ONU983037 OXQ983036:OXQ983037 PHM983036:PHM983037 PRI983036:PRI983037 QBE983036:QBE983037 QLA983036:QLA983037 QUW983036:QUW983037 RES983036:RES983037 ROO983036:ROO983037 RYK983036:RYK983037 SIG983036:SIG983037 SSC983036:SSC983037 TBY983036:TBY983037 TLU983036:TLU983037 TVQ983036:TVQ983037 UFM983036:UFM983037 UPI983036:UPI983037 UZE983036:UZE983037 VJA983036:VJA983037 VSW983036:VSW983037 WCS983036:WCS983037 WMO983036:WMO983037 WWK983036:WWK983037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O19:P19 JK19:JL19 TG19:TH19 ADC19:ADD19 AMY19:AMZ19 AWU19:AWV19 BGQ19:BGR19 BQM19:BQN19 CAI19:CAJ19 CKE19:CKF19 CUA19:CUB19 DDW19:DDX19 DNS19:DNT19 DXO19:DXP19 EHK19:EHL19 ERG19:ERH19 FBC19:FBD19 FKY19:FKZ19 FUU19:FUV19 GEQ19:GER19 GOM19:GON19 GYI19:GYJ19 HIE19:HIF19 HSA19:HSB19 IBW19:IBX19 ILS19:ILT19 IVO19:IVP19 JFK19:JFL19 JPG19:JPH19 JZC19:JZD19 KIY19:KIZ19 KSU19:KSV19 LCQ19:LCR19 LMM19:LMN19 LWI19:LWJ19 MGE19:MGF19 MQA19:MQB19 MZW19:MZX19 NJS19:NJT19 NTO19:NTP19 ODK19:ODL19 ONG19:ONH19 OXC19:OXD19 PGY19:PGZ19 PQU19:PQV19 QAQ19:QAR19 QKM19:QKN19 QUI19:QUJ19 REE19:REF19 ROA19:ROB19 RXW19:RXX19 SHS19:SHT19 SRO19:SRP19 TBK19:TBL19 TLG19:TLH19 TVC19:TVD19 UEY19:UEZ19 UOU19:UOV19 UYQ19:UYR19 VIM19:VIN19 VSI19:VSJ19 WCE19:WCF19 WMA19:WMB19 WVW19:WVX19 O65541:P65541 JK65541:JL65541 TG65541:TH65541 ADC65541:ADD65541 AMY65541:AMZ65541 AWU65541:AWV65541 BGQ65541:BGR65541 BQM65541:BQN65541 CAI65541:CAJ65541 CKE65541:CKF65541 CUA65541:CUB65541 DDW65541:DDX65541 DNS65541:DNT65541 DXO65541:DXP65541 EHK65541:EHL65541 ERG65541:ERH65541 FBC65541:FBD65541 FKY65541:FKZ65541 FUU65541:FUV65541 GEQ65541:GER65541 GOM65541:GON65541 GYI65541:GYJ65541 HIE65541:HIF65541 HSA65541:HSB65541 IBW65541:IBX65541 ILS65541:ILT65541 IVO65541:IVP65541 JFK65541:JFL65541 JPG65541:JPH65541 JZC65541:JZD65541 KIY65541:KIZ65541 KSU65541:KSV65541 LCQ65541:LCR65541 LMM65541:LMN65541 LWI65541:LWJ65541 MGE65541:MGF65541 MQA65541:MQB65541 MZW65541:MZX65541 NJS65541:NJT65541 NTO65541:NTP65541 ODK65541:ODL65541 ONG65541:ONH65541 OXC65541:OXD65541 PGY65541:PGZ65541 PQU65541:PQV65541 QAQ65541:QAR65541 QKM65541:QKN65541 QUI65541:QUJ65541 REE65541:REF65541 ROA65541:ROB65541 RXW65541:RXX65541 SHS65541:SHT65541 SRO65541:SRP65541 TBK65541:TBL65541 TLG65541:TLH65541 TVC65541:TVD65541 UEY65541:UEZ65541 UOU65541:UOV65541 UYQ65541:UYR65541 VIM65541:VIN65541 VSI65541:VSJ65541 WCE65541:WCF65541 WMA65541:WMB65541 WVW65541:WVX65541 O131077:P131077 JK131077:JL131077 TG131077:TH131077 ADC131077:ADD131077 AMY131077:AMZ131077 AWU131077:AWV131077 BGQ131077:BGR131077 BQM131077:BQN131077 CAI131077:CAJ131077 CKE131077:CKF131077 CUA131077:CUB131077 DDW131077:DDX131077 DNS131077:DNT131077 DXO131077:DXP131077 EHK131077:EHL131077 ERG131077:ERH131077 FBC131077:FBD131077 FKY131077:FKZ131077 FUU131077:FUV131077 GEQ131077:GER131077 GOM131077:GON131077 GYI131077:GYJ131077 HIE131077:HIF131077 HSA131077:HSB131077 IBW131077:IBX131077 ILS131077:ILT131077 IVO131077:IVP131077 JFK131077:JFL131077 JPG131077:JPH131077 JZC131077:JZD131077 KIY131077:KIZ131077 KSU131077:KSV131077 LCQ131077:LCR131077 LMM131077:LMN131077 LWI131077:LWJ131077 MGE131077:MGF131077 MQA131077:MQB131077 MZW131077:MZX131077 NJS131077:NJT131077 NTO131077:NTP131077 ODK131077:ODL131077 ONG131077:ONH131077 OXC131077:OXD131077 PGY131077:PGZ131077 PQU131077:PQV131077 QAQ131077:QAR131077 QKM131077:QKN131077 QUI131077:QUJ131077 REE131077:REF131077 ROA131077:ROB131077 RXW131077:RXX131077 SHS131077:SHT131077 SRO131077:SRP131077 TBK131077:TBL131077 TLG131077:TLH131077 TVC131077:TVD131077 UEY131077:UEZ131077 UOU131077:UOV131077 UYQ131077:UYR131077 VIM131077:VIN131077 VSI131077:VSJ131077 WCE131077:WCF131077 WMA131077:WMB131077 WVW131077:WVX131077 O196613:P196613 JK196613:JL196613 TG196613:TH196613 ADC196613:ADD196613 AMY196613:AMZ196613 AWU196613:AWV196613 BGQ196613:BGR196613 BQM196613:BQN196613 CAI196613:CAJ196613 CKE196613:CKF196613 CUA196613:CUB196613 DDW196613:DDX196613 DNS196613:DNT196613 DXO196613:DXP196613 EHK196613:EHL196613 ERG196613:ERH196613 FBC196613:FBD196613 FKY196613:FKZ196613 FUU196613:FUV196613 GEQ196613:GER196613 GOM196613:GON196613 GYI196613:GYJ196613 HIE196613:HIF196613 HSA196613:HSB196613 IBW196613:IBX196613 ILS196613:ILT196613 IVO196613:IVP196613 JFK196613:JFL196613 JPG196613:JPH196613 JZC196613:JZD196613 KIY196613:KIZ196613 KSU196613:KSV196613 LCQ196613:LCR196613 LMM196613:LMN196613 LWI196613:LWJ196613 MGE196613:MGF196613 MQA196613:MQB196613 MZW196613:MZX196613 NJS196613:NJT196613 NTO196613:NTP196613 ODK196613:ODL196613 ONG196613:ONH196613 OXC196613:OXD196613 PGY196613:PGZ196613 PQU196613:PQV196613 QAQ196613:QAR196613 QKM196613:QKN196613 QUI196613:QUJ196613 REE196613:REF196613 ROA196613:ROB196613 RXW196613:RXX196613 SHS196613:SHT196613 SRO196613:SRP196613 TBK196613:TBL196613 TLG196613:TLH196613 TVC196613:TVD196613 UEY196613:UEZ196613 UOU196613:UOV196613 UYQ196613:UYR196613 VIM196613:VIN196613 VSI196613:VSJ196613 WCE196613:WCF196613 WMA196613:WMB196613 WVW196613:WVX196613 O262149:P262149 JK262149:JL262149 TG262149:TH262149 ADC262149:ADD262149 AMY262149:AMZ262149 AWU262149:AWV262149 BGQ262149:BGR262149 BQM262149:BQN262149 CAI262149:CAJ262149 CKE262149:CKF262149 CUA262149:CUB262149 DDW262149:DDX262149 DNS262149:DNT262149 DXO262149:DXP262149 EHK262149:EHL262149 ERG262149:ERH262149 FBC262149:FBD262149 FKY262149:FKZ262149 FUU262149:FUV262149 GEQ262149:GER262149 GOM262149:GON262149 GYI262149:GYJ262149 HIE262149:HIF262149 HSA262149:HSB262149 IBW262149:IBX262149 ILS262149:ILT262149 IVO262149:IVP262149 JFK262149:JFL262149 JPG262149:JPH262149 JZC262149:JZD262149 KIY262149:KIZ262149 KSU262149:KSV262149 LCQ262149:LCR262149 LMM262149:LMN262149 LWI262149:LWJ262149 MGE262149:MGF262149 MQA262149:MQB262149 MZW262149:MZX262149 NJS262149:NJT262149 NTO262149:NTP262149 ODK262149:ODL262149 ONG262149:ONH262149 OXC262149:OXD262149 PGY262149:PGZ262149 PQU262149:PQV262149 QAQ262149:QAR262149 QKM262149:QKN262149 QUI262149:QUJ262149 REE262149:REF262149 ROA262149:ROB262149 RXW262149:RXX262149 SHS262149:SHT262149 SRO262149:SRP262149 TBK262149:TBL262149 TLG262149:TLH262149 TVC262149:TVD262149 UEY262149:UEZ262149 UOU262149:UOV262149 UYQ262149:UYR262149 VIM262149:VIN262149 VSI262149:VSJ262149 WCE262149:WCF262149 WMA262149:WMB262149 WVW262149:WVX262149 O327685:P327685 JK327685:JL327685 TG327685:TH327685 ADC327685:ADD327685 AMY327685:AMZ327685 AWU327685:AWV327685 BGQ327685:BGR327685 BQM327685:BQN327685 CAI327685:CAJ327685 CKE327685:CKF327685 CUA327685:CUB327685 DDW327685:DDX327685 DNS327685:DNT327685 DXO327685:DXP327685 EHK327685:EHL327685 ERG327685:ERH327685 FBC327685:FBD327685 FKY327685:FKZ327685 FUU327685:FUV327685 GEQ327685:GER327685 GOM327685:GON327685 GYI327685:GYJ327685 HIE327685:HIF327685 HSA327685:HSB327685 IBW327685:IBX327685 ILS327685:ILT327685 IVO327685:IVP327685 JFK327685:JFL327685 JPG327685:JPH327685 JZC327685:JZD327685 KIY327685:KIZ327685 KSU327685:KSV327685 LCQ327685:LCR327685 LMM327685:LMN327685 LWI327685:LWJ327685 MGE327685:MGF327685 MQA327685:MQB327685 MZW327685:MZX327685 NJS327685:NJT327685 NTO327685:NTP327685 ODK327685:ODL327685 ONG327685:ONH327685 OXC327685:OXD327685 PGY327685:PGZ327685 PQU327685:PQV327685 QAQ327685:QAR327685 QKM327685:QKN327685 QUI327685:QUJ327685 REE327685:REF327685 ROA327685:ROB327685 RXW327685:RXX327685 SHS327685:SHT327685 SRO327685:SRP327685 TBK327685:TBL327685 TLG327685:TLH327685 TVC327685:TVD327685 UEY327685:UEZ327685 UOU327685:UOV327685 UYQ327685:UYR327685 VIM327685:VIN327685 VSI327685:VSJ327685 WCE327685:WCF327685 WMA327685:WMB327685 WVW327685:WVX327685 O393221:P393221 JK393221:JL393221 TG393221:TH393221 ADC393221:ADD393221 AMY393221:AMZ393221 AWU393221:AWV393221 BGQ393221:BGR393221 BQM393221:BQN393221 CAI393221:CAJ393221 CKE393221:CKF393221 CUA393221:CUB393221 DDW393221:DDX393221 DNS393221:DNT393221 DXO393221:DXP393221 EHK393221:EHL393221 ERG393221:ERH393221 FBC393221:FBD393221 FKY393221:FKZ393221 FUU393221:FUV393221 GEQ393221:GER393221 GOM393221:GON393221 GYI393221:GYJ393221 HIE393221:HIF393221 HSA393221:HSB393221 IBW393221:IBX393221 ILS393221:ILT393221 IVO393221:IVP393221 JFK393221:JFL393221 JPG393221:JPH393221 JZC393221:JZD393221 KIY393221:KIZ393221 KSU393221:KSV393221 LCQ393221:LCR393221 LMM393221:LMN393221 LWI393221:LWJ393221 MGE393221:MGF393221 MQA393221:MQB393221 MZW393221:MZX393221 NJS393221:NJT393221 NTO393221:NTP393221 ODK393221:ODL393221 ONG393221:ONH393221 OXC393221:OXD393221 PGY393221:PGZ393221 PQU393221:PQV393221 QAQ393221:QAR393221 QKM393221:QKN393221 QUI393221:QUJ393221 REE393221:REF393221 ROA393221:ROB393221 RXW393221:RXX393221 SHS393221:SHT393221 SRO393221:SRP393221 TBK393221:TBL393221 TLG393221:TLH393221 TVC393221:TVD393221 UEY393221:UEZ393221 UOU393221:UOV393221 UYQ393221:UYR393221 VIM393221:VIN393221 VSI393221:VSJ393221 WCE393221:WCF393221 WMA393221:WMB393221 WVW393221:WVX393221 O458757:P458757 JK458757:JL458757 TG458757:TH458757 ADC458757:ADD458757 AMY458757:AMZ458757 AWU458757:AWV458757 BGQ458757:BGR458757 BQM458757:BQN458757 CAI458757:CAJ458757 CKE458757:CKF458757 CUA458757:CUB458757 DDW458757:DDX458757 DNS458757:DNT458757 DXO458757:DXP458757 EHK458757:EHL458757 ERG458757:ERH458757 FBC458757:FBD458757 FKY458757:FKZ458757 FUU458757:FUV458757 GEQ458757:GER458757 GOM458757:GON458757 GYI458757:GYJ458757 HIE458757:HIF458757 HSA458757:HSB458757 IBW458757:IBX458757 ILS458757:ILT458757 IVO458757:IVP458757 JFK458757:JFL458757 JPG458757:JPH458757 JZC458757:JZD458757 KIY458757:KIZ458757 KSU458757:KSV458757 LCQ458757:LCR458757 LMM458757:LMN458757 LWI458757:LWJ458757 MGE458757:MGF458757 MQA458757:MQB458757 MZW458757:MZX458757 NJS458757:NJT458757 NTO458757:NTP458757 ODK458757:ODL458757 ONG458757:ONH458757 OXC458757:OXD458757 PGY458757:PGZ458757 PQU458757:PQV458757 QAQ458757:QAR458757 QKM458757:QKN458757 QUI458757:QUJ458757 REE458757:REF458757 ROA458757:ROB458757 RXW458757:RXX458757 SHS458757:SHT458757 SRO458757:SRP458757 TBK458757:TBL458757 TLG458757:TLH458757 TVC458757:TVD458757 UEY458757:UEZ458757 UOU458757:UOV458757 UYQ458757:UYR458757 VIM458757:VIN458757 VSI458757:VSJ458757 WCE458757:WCF458757 WMA458757:WMB458757 WVW458757:WVX458757 O524293:P524293 JK524293:JL524293 TG524293:TH524293 ADC524293:ADD524293 AMY524293:AMZ524293 AWU524293:AWV524293 BGQ524293:BGR524293 BQM524293:BQN524293 CAI524293:CAJ524293 CKE524293:CKF524293 CUA524293:CUB524293 DDW524293:DDX524293 DNS524293:DNT524293 DXO524293:DXP524293 EHK524293:EHL524293 ERG524293:ERH524293 FBC524293:FBD524293 FKY524293:FKZ524293 FUU524293:FUV524293 GEQ524293:GER524293 GOM524293:GON524293 GYI524293:GYJ524293 HIE524293:HIF524293 HSA524293:HSB524293 IBW524293:IBX524293 ILS524293:ILT524293 IVO524293:IVP524293 JFK524293:JFL524293 JPG524293:JPH524293 JZC524293:JZD524293 KIY524293:KIZ524293 KSU524293:KSV524293 LCQ524293:LCR524293 LMM524293:LMN524293 LWI524293:LWJ524293 MGE524293:MGF524293 MQA524293:MQB524293 MZW524293:MZX524293 NJS524293:NJT524293 NTO524293:NTP524293 ODK524293:ODL524293 ONG524293:ONH524293 OXC524293:OXD524293 PGY524293:PGZ524293 PQU524293:PQV524293 QAQ524293:QAR524293 QKM524293:QKN524293 QUI524293:QUJ524293 REE524293:REF524293 ROA524293:ROB524293 RXW524293:RXX524293 SHS524293:SHT524293 SRO524293:SRP524293 TBK524293:TBL524293 TLG524293:TLH524293 TVC524293:TVD524293 UEY524293:UEZ524293 UOU524293:UOV524293 UYQ524293:UYR524293 VIM524293:VIN524293 VSI524293:VSJ524293 WCE524293:WCF524293 WMA524293:WMB524293 WVW524293:WVX524293 O589829:P589829 JK589829:JL589829 TG589829:TH589829 ADC589829:ADD589829 AMY589829:AMZ589829 AWU589829:AWV589829 BGQ589829:BGR589829 BQM589829:BQN589829 CAI589829:CAJ589829 CKE589829:CKF589829 CUA589829:CUB589829 DDW589829:DDX589829 DNS589829:DNT589829 DXO589829:DXP589829 EHK589829:EHL589829 ERG589829:ERH589829 FBC589829:FBD589829 FKY589829:FKZ589829 FUU589829:FUV589829 GEQ589829:GER589829 GOM589829:GON589829 GYI589829:GYJ589829 HIE589829:HIF589829 HSA589829:HSB589829 IBW589829:IBX589829 ILS589829:ILT589829 IVO589829:IVP589829 JFK589829:JFL589829 JPG589829:JPH589829 JZC589829:JZD589829 KIY589829:KIZ589829 KSU589829:KSV589829 LCQ589829:LCR589829 LMM589829:LMN589829 LWI589829:LWJ589829 MGE589829:MGF589829 MQA589829:MQB589829 MZW589829:MZX589829 NJS589829:NJT589829 NTO589829:NTP589829 ODK589829:ODL589829 ONG589829:ONH589829 OXC589829:OXD589829 PGY589829:PGZ589829 PQU589829:PQV589829 QAQ589829:QAR589829 QKM589829:QKN589829 QUI589829:QUJ589829 REE589829:REF589829 ROA589829:ROB589829 RXW589829:RXX589829 SHS589829:SHT589829 SRO589829:SRP589829 TBK589829:TBL589829 TLG589829:TLH589829 TVC589829:TVD589829 UEY589829:UEZ589829 UOU589829:UOV589829 UYQ589829:UYR589829 VIM589829:VIN589829 VSI589829:VSJ589829 WCE589829:WCF589829 WMA589829:WMB589829 WVW589829:WVX589829 O655365:P655365 JK655365:JL655365 TG655365:TH655365 ADC655365:ADD655365 AMY655365:AMZ655365 AWU655365:AWV655365 BGQ655365:BGR655365 BQM655365:BQN655365 CAI655365:CAJ655365 CKE655365:CKF655365 CUA655365:CUB655365 DDW655365:DDX655365 DNS655365:DNT655365 DXO655365:DXP655365 EHK655365:EHL655365 ERG655365:ERH655365 FBC655365:FBD655365 FKY655365:FKZ655365 FUU655365:FUV655365 GEQ655365:GER655365 GOM655365:GON655365 GYI655365:GYJ655365 HIE655365:HIF655365 HSA655365:HSB655365 IBW655365:IBX655365 ILS655365:ILT655365 IVO655365:IVP655365 JFK655365:JFL655365 JPG655365:JPH655365 JZC655365:JZD655365 KIY655365:KIZ655365 KSU655365:KSV655365 LCQ655365:LCR655365 LMM655365:LMN655365 LWI655365:LWJ655365 MGE655365:MGF655365 MQA655365:MQB655365 MZW655365:MZX655365 NJS655365:NJT655365 NTO655365:NTP655365 ODK655365:ODL655365 ONG655365:ONH655365 OXC655365:OXD655365 PGY655365:PGZ655365 PQU655365:PQV655365 QAQ655365:QAR655365 QKM655365:QKN655365 QUI655365:QUJ655365 REE655365:REF655365 ROA655365:ROB655365 RXW655365:RXX655365 SHS655365:SHT655365 SRO655365:SRP655365 TBK655365:TBL655365 TLG655365:TLH655365 TVC655365:TVD655365 UEY655365:UEZ655365 UOU655365:UOV655365 UYQ655365:UYR655365 VIM655365:VIN655365 VSI655365:VSJ655365 WCE655365:WCF655365 WMA655365:WMB655365 WVW655365:WVX655365 O720901:P720901 JK720901:JL720901 TG720901:TH720901 ADC720901:ADD720901 AMY720901:AMZ720901 AWU720901:AWV720901 BGQ720901:BGR720901 BQM720901:BQN720901 CAI720901:CAJ720901 CKE720901:CKF720901 CUA720901:CUB720901 DDW720901:DDX720901 DNS720901:DNT720901 DXO720901:DXP720901 EHK720901:EHL720901 ERG720901:ERH720901 FBC720901:FBD720901 FKY720901:FKZ720901 FUU720901:FUV720901 GEQ720901:GER720901 GOM720901:GON720901 GYI720901:GYJ720901 HIE720901:HIF720901 HSA720901:HSB720901 IBW720901:IBX720901 ILS720901:ILT720901 IVO720901:IVP720901 JFK720901:JFL720901 JPG720901:JPH720901 JZC720901:JZD720901 KIY720901:KIZ720901 KSU720901:KSV720901 LCQ720901:LCR720901 LMM720901:LMN720901 LWI720901:LWJ720901 MGE720901:MGF720901 MQA720901:MQB720901 MZW720901:MZX720901 NJS720901:NJT720901 NTO720901:NTP720901 ODK720901:ODL720901 ONG720901:ONH720901 OXC720901:OXD720901 PGY720901:PGZ720901 PQU720901:PQV720901 QAQ720901:QAR720901 QKM720901:QKN720901 QUI720901:QUJ720901 REE720901:REF720901 ROA720901:ROB720901 RXW720901:RXX720901 SHS720901:SHT720901 SRO720901:SRP720901 TBK720901:TBL720901 TLG720901:TLH720901 TVC720901:TVD720901 UEY720901:UEZ720901 UOU720901:UOV720901 UYQ720901:UYR720901 VIM720901:VIN720901 VSI720901:VSJ720901 WCE720901:WCF720901 WMA720901:WMB720901 WVW720901:WVX720901 O786437:P786437 JK786437:JL786437 TG786437:TH786437 ADC786437:ADD786437 AMY786437:AMZ786437 AWU786437:AWV786437 BGQ786437:BGR786437 BQM786437:BQN786437 CAI786437:CAJ786437 CKE786437:CKF786437 CUA786437:CUB786437 DDW786437:DDX786437 DNS786437:DNT786437 DXO786437:DXP786437 EHK786437:EHL786437 ERG786437:ERH786437 FBC786437:FBD786437 FKY786437:FKZ786437 FUU786437:FUV786437 GEQ786437:GER786437 GOM786437:GON786437 GYI786437:GYJ786437 HIE786437:HIF786437 HSA786437:HSB786437 IBW786437:IBX786437 ILS786437:ILT786437 IVO786437:IVP786437 JFK786437:JFL786437 JPG786437:JPH786437 JZC786437:JZD786437 KIY786437:KIZ786437 KSU786437:KSV786437 LCQ786437:LCR786437 LMM786437:LMN786437 LWI786437:LWJ786437 MGE786437:MGF786437 MQA786437:MQB786437 MZW786437:MZX786437 NJS786437:NJT786437 NTO786437:NTP786437 ODK786437:ODL786437 ONG786437:ONH786437 OXC786437:OXD786437 PGY786437:PGZ786437 PQU786437:PQV786437 QAQ786437:QAR786437 QKM786437:QKN786437 QUI786437:QUJ786437 REE786437:REF786437 ROA786437:ROB786437 RXW786437:RXX786437 SHS786437:SHT786437 SRO786437:SRP786437 TBK786437:TBL786437 TLG786437:TLH786437 TVC786437:TVD786437 UEY786437:UEZ786437 UOU786437:UOV786437 UYQ786437:UYR786437 VIM786437:VIN786437 VSI786437:VSJ786437 WCE786437:WCF786437 WMA786437:WMB786437 WVW786437:WVX786437 O851973:P851973 JK851973:JL851973 TG851973:TH851973 ADC851973:ADD851973 AMY851973:AMZ851973 AWU851973:AWV851973 BGQ851973:BGR851973 BQM851973:BQN851973 CAI851973:CAJ851973 CKE851973:CKF851973 CUA851973:CUB851973 DDW851973:DDX851973 DNS851973:DNT851973 DXO851973:DXP851973 EHK851973:EHL851973 ERG851973:ERH851973 FBC851973:FBD851973 FKY851973:FKZ851973 FUU851973:FUV851973 GEQ851973:GER851973 GOM851973:GON851973 GYI851973:GYJ851973 HIE851973:HIF851973 HSA851973:HSB851973 IBW851973:IBX851973 ILS851973:ILT851973 IVO851973:IVP851973 JFK851973:JFL851973 JPG851973:JPH851973 JZC851973:JZD851973 KIY851973:KIZ851973 KSU851973:KSV851973 LCQ851973:LCR851973 LMM851973:LMN851973 LWI851973:LWJ851973 MGE851973:MGF851973 MQA851973:MQB851973 MZW851973:MZX851973 NJS851973:NJT851973 NTO851973:NTP851973 ODK851973:ODL851973 ONG851973:ONH851973 OXC851973:OXD851973 PGY851973:PGZ851973 PQU851973:PQV851973 QAQ851973:QAR851973 QKM851973:QKN851973 QUI851973:QUJ851973 REE851973:REF851973 ROA851973:ROB851973 RXW851973:RXX851973 SHS851973:SHT851973 SRO851973:SRP851973 TBK851973:TBL851973 TLG851973:TLH851973 TVC851973:TVD851973 UEY851973:UEZ851973 UOU851973:UOV851973 UYQ851973:UYR851973 VIM851973:VIN851973 VSI851973:VSJ851973 WCE851973:WCF851973 WMA851973:WMB851973 WVW851973:WVX851973 O917509:P917509 JK917509:JL917509 TG917509:TH917509 ADC917509:ADD917509 AMY917509:AMZ917509 AWU917509:AWV917509 BGQ917509:BGR917509 BQM917509:BQN917509 CAI917509:CAJ917509 CKE917509:CKF917509 CUA917509:CUB917509 DDW917509:DDX917509 DNS917509:DNT917509 DXO917509:DXP917509 EHK917509:EHL917509 ERG917509:ERH917509 FBC917509:FBD917509 FKY917509:FKZ917509 FUU917509:FUV917509 GEQ917509:GER917509 GOM917509:GON917509 GYI917509:GYJ917509 HIE917509:HIF917509 HSA917509:HSB917509 IBW917509:IBX917509 ILS917509:ILT917509 IVO917509:IVP917509 JFK917509:JFL917509 JPG917509:JPH917509 JZC917509:JZD917509 KIY917509:KIZ917509 KSU917509:KSV917509 LCQ917509:LCR917509 LMM917509:LMN917509 LWI917509:LWJ917509 MGE917509:MGF917509 MQA917509:MQB917509 MZW917509:MZX917509 NJS917509:NJT917509 NTO917509:NTP917509 ODK917509:ODL917509 ONG917509:ONH917509 OXC917509:OXD917509 PGY917509:PGZ917509 PQU917509:PQV917509 QAQ917509:QAR917509 QKM917509:QKN917509 QUI917509:QUJ917509 REE917509:REF917509 ROA917509:ROB917509 RXW917509:RXX917509 SHS917509:SHT917509 SRO917509:SRP917509 TBK917509:TBL917509 TLG917509:TLH917509 TVC917509:TVD917509 UEY917509:UEZ917509 UOU917509:UOV917509 UYQ917509:UYR917509 VIM917509:VIN917509 VSI917509:VSJ917509 WCE917509:WCF917509 WMA917509:WMB917509 WVW917509:WVX917509 O983045:P983045 JK983045:JL983045 TG983045:TH983045 ADC983045:ADD983045 AMY983045:AMZ983045 AWU983045:AWV983045 BGQ983045:BGR983045 BQM983045:BQN983045 CAI983045:CAJ983045 CKE983045:CKF983045 CUA983045:CUB983045 DDW983045:DDX983045 DNS983045:DNT983045 DXO983045:DXP983045 EHK983045:EHL983045 ERG983045:ERH983045 FBC983045:FBD983045 FKY983045:FKZ983045 FUU983045:FUV983045 GEQ983045:GER983045 GOM983045:GON983045 GYI983045:GYJ983045 HIE983045:HIF983045 HSA983045:HSB983045 IBW983045:IBX983045 ILS983045:ILT983045 IVO983045:IVP983045 JFK983045:JFL983045 JPG983045:JPH983045 JZC983045:JZD983045 KIY983045:KIZ983045 KSU983045:KSV983045 LCQ983045:LCR983045 LMM983045:LMN983045 LWI983045:LWJ983045 MGE983045:MGF983045 MQA983045:MQB983045 MZW983045:MZX983045 NJS983045:NJT983045 NTO983045:NTP983045 ODK983045:ODL983045 ONG983045:ONH983045 OXC983045:OXD983045 PGY983045:PGZ983045 PQU983045:PQV983045 QAQ983045:QAR983045 QKM983045:QKN983045 QUI983045:QUJ983045 REE983045:REF983045 ROA983045:ROB983045 RXW983045:RXX983045 SHS983045:SHT983045 SRO983045:SRP983045 TBK983045:TBL983045 TLG983045:TLH983045 TVC983045:TVD983045 UEY983045:UEZ983045 UOU983045:UOV983045 UYQ983045:UYR983045 VIM983045:VIN983045 VSI983045:VSJ983045 WCE983045:WCF983045 WMA983045:WMB983045 WVW983045:WVX983045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WWB983060 O65556:P65556 JK65556:JL65556 TG65556:TH65556 ADC65556:ADD65556 AMY65556:AMZ65556 AWU65556:AWV65556 BGQ65556:BGR65556 BQM65556:BQN65556 CAI65556:CAJ65556 CKE65556:CKF65556 CUA65556:CUB65556 DDW65556:DDX65556 DNS65556:DNT65556 DXO65556:DXP65556 EHK65556:EHL65556 ERG65556:ERH65556 FBC65556:FBD65556 FKY65556:FKZ65556 FUU65556:FUV65556 GEQ65556:GER65556 GOM65556:GON65556 GYI65556:GYJ65556 HIE65556:HIF65556 HSA65556:HSB65556 IBW65556:IBX65556 ILS65556:ILT65556 IVO65556:IVP65556 JFK65556:JFL65556 JPG65556:JPH65556 JZC65556:JZD65556 KIY65556:KIZ65556 KSU65556:KSV65556 LCQ65556:LCR65556 LMM65556:LMN65556 LWI65556:LWJ65556 MGE65556:MGF65556 MQA65556:MQB65556 MZW65556:MZX65556 NJS65556:NJT65556 NTO65556:NTP65556 ODK65556:ODL65556 ONG65556:ONH65556 OXC65556:OXD65556 PGY65556:PGZ65556 PQU65556:PQV65556 QAQ65556:QAR65556 QKM65556:QKN65556 QUI65556:QUJ65556 REE65556:REF65556 ROA65556:ROB65556 RXW65556:RXX65556 SHS65556:SHT65556 SRO65556:SRP65556 TBK65556:TBL65556 TLG65556:TLH65556 TVC65556:TVD65556 UEY65556:UEZ65556 UOU65556:UOV65556 UYQ65556:UYR65556 VIM65556:VIN65556 VSI65556:VSJ65556 WCE65556:WCF65556 WMA65556:WMB65556 WVW65556:WVX65556 O131092:P131092 JK131092:JL131092 TG131092:TH131092 ADC131092:ADD131092 AMY131092:AMZ131092 AWU131092:AWV131092 BGQ131092:BGR131092 BQM131092:BQN131092 CAI131092:CAJ131092 CKE131092:CKF131092 CUA131092:CUB131092 DDW131092:DDX131092 DNS131092:DNT131092 DXO131092:DXP131092 EHK131092:EHL131092 ERG131092:ERH131092 FBC131092:FBD131092 FKY131092:FKZ131092 FUU131092:FUV131092 GEQ131092:GER131092 GOM131092:GON131092 GYI131092:GYJ131092 HIE131092:HIF131092 HSA131092:HSB131092 IBW131092:IBX131092 ILS131092:ILT131092 IVO131092:IVP131092 JFK131092:JFL131092 JPG131092:JPH131092 JZC131092:JZD131092 KIY131092:KIZ131092 KSU131092:KSV131092 LCQ131092:LCR131092 LMM131092:LMN131092 LWI131092:LWJ131092 MGE131092:MGF131092 MQA131092:MQB131092 MZW131092:MZX131092 NJS131092:NJT131092 NTO131092:NTP131092 ODK131092:ODL131092 ONG131092:ONH131092 OXC131092:OXD131092 PGY131092:PGZ131092 PQU131092:PQV131092 QAQ131092:QAR131092 QKM131092:QKN131092 QUI131092:QUJ131092 REE131092:REF131092 ROA131092:ROB131092 RXW131092:RXX131092 SHS131092:SHT131092 SRO131092:SRP131092 TBK131092:TBL131092 TLG131092:TLH131092 TVC131092:TVD131092 UEY131092:UEZ131092 UOU131092:UOV131092 UYQ131092:UYR131092 VIM131092:VIN131092 VSI131092:VSJ131092 WCE131092:WCF131092 WMA131092:WMB131092 WVW131092:WVX131092 O196628:P196628 JK196628:JL196628 TG196628:TH196628 ADC196628:ADD196628 AMY196628:AMZ196628 AWU196628:AWV196628 BGQ196628:BGR196628 BQM196628:BQN196628 CAI196628:CAJ196628 CKE196628:CKF196628 CUA196628:CUB196628 DDW196628:DDX196628 DNS196628:DNT196628 DXO196628:DXP196628 EHK196628:EHL196628 ERG196628:ERH196628 FBC196628:FBD196628 FKY196628:FKZ196628 FUU196628:FUV196628 GEQ196628:GER196628 GOM196628:GON196628 GYI196628:GYJ196628 HIE196628:HIF196628 HSA196628:HSB196628 IBW196628:IBX196628 ILS196628:ILT196628 IVO196628:IVP196628 JFK196628:JFL196628 JPG196628:JPH196628 JZC196628:JZD196628 KIY196628:KIZ196628 KSU196628:KSV196628 LCQ196628:LCR196628 LMM196628:LMN196628 LWI196628:LWJ196628 MGE196628:MGF196628 MQA196628:MQB196628 MZW196628:MZX196628 NJS196628:NJT196628 NTO196628:NTP196628 ODK196628:ODL196628 ONG196628:ONH196628 OXC196628:OXD196628 PGY196628:PGZ196628 PQU196628:PQV196628 QAQ196628:QAR196628 QKM196628:QKN196628 QUI196628:QUJ196628 REE196628:REF196628 ROA196628:ROB196628 RXW196628:RXX196628 SHS196628:SHT196628 SRO196628:SRP196628 TBK196628:TBL196628 TLG196628:TLH196628 TVC196628:TVD196628 UEY196628:UEZ196628 UOU196628:UOV196628 UYQ196628:UYR196628 VIM196628:VIN196628 VSI196628:VSJ196628 WCE196628:WCF196628 WMA196628:WMB196628 WVW196628:WVX196628 O262164:P262164 JK262164:JL262164 TG262164:TH262164 ADC262164:ADD262164 AMY262164:AMZ262164 AWU262164:AWV262164 BGQ262164:BGR262164 BQM262164:BQN262164 CAI262164:CAJ262164 CKE262164:CKF262164 CUA262164:CUB262164 DDW262164:DDX262164 DNS262164:DNT262164 DXO262164:DXP262164 EHK262164:EHL262164 ERG262164:ERH262164 FBC262164:FBD262164 FKY262164:FKZ262164 FUU262164:FUV262164 GEQ262164:GER262164 GOM262164:GON262164 GYI262164:GYJ262164 HIE262164:HIF262164 HSA262164:HSB262164 IBW262164:IBX262164 ILS262164:ILT262164 IVO262164:IVP262164 JFK262164:JFL262164 JPG262164:JPH262164 JZC262164:JZD262164 KIY262164:KIZ262164 KSU262164:KSV262164 LCQ262164:LCR262164 LMM262164:LMN262164 LWI262164:LWJ262164 MGE262164:MGF262164 MQA262164:MQB262164 MZW262164:MZX262164 NJS262164:NJT262164 NTO262164:NTP262164 ODK262164:ODL262164 ONG262164:ONH262164 OXC262164:OXD262164 PGY262164:PGZ262164 PQU262164:PQV262164 QAQ262164:QAR262164 QKM262164:QKN262164 QUI262164:QUJ262164 REE262164:REF262164 ROA262164:ROB262164 RXW262164:RXX262164 SHS262164:SHT262164 SRO262164:SRP262164 TBK262164:TBL262164 TLG262164:TLH262164 TVC262164:TVD262164 UEY262164:UEZ262164 UOU262164:UOV262164 UYQ262164:UYR262164 VIM262164:VIN262164 VSI262164:VSJ262164 WCE262164:WCF262164 WMA262164:WMB262164 WVW262164:WVX262164 O327700:P327700 JK327700:JL327700 TG327700:TH327700 ADC327700:ADD327700 AMY327700:AMZ327700 AWU327700:AWV327700 BGQ327700:BGR327700 BQM327700:BQN327700 CAI327700:CAJ327700 CKE327700:CKF327700 CUA327700:CUB327700 DDW327700:DDX327700 DNS327700:DNT327700 DXO327700:DXP327700 EHK327700:EHL327700 ERG327700:ERH327700 FBC327700:FBD327700 FKY327700:FKZ327700 FUU327700:FUV327700 GEQ327700:GER327700 GOM327700:GON327700 GYI327700:GYJ327700 HIE327700:HIF327700 HSA327700:HSB327700 IBW327700:IBX327700 ILS327700:ILT327700 IVO327700:IVP327700 JFK327700:JFL327700 JPG327700:JPH327700 JZC327700:JZD327700 KIY327700:KIZ327700 KSU327700:KSV327700 LCQ327700:LCR327700 LMM327700:LMN327700 LWI327700:LWJ327700 MGE327700:MGF327700 MQA327700:MQB327700 MZW327700:MZX327700 NJS327700:NJT327700 NTO327700:NTP327700 ODK327700:ODL327700 ONG327700:ONH327700 OXC327700:OXD327700 PGY327700:PGZ327700 PQU327700:PQV327700 QAQ327700:QAR327700 QKM327700:QKN327700 QUI327700:QUJ327700 REE327700:REF327700 ROA327700:ROB327700 RXW327700:RXX327700 SHS327700:SHT327700 SRO327700:SRP327700 TBK327700:TBL327700 TLG327700:TLH327700 TVC327700:TVD327700 UEY327700:UEZ327700 UOU327700:UOV327700 UYQ327700:UYR327700 VIM327700:VIN327700 VSI327700:VSJ327700 WCE327700:WCF327700 WMA327700:WMB327700 WVW327700:WVX327700 O393236:P393236 JK393236:JL393236 TG393236:TH393236 ADC393236:ADD393236 AMY393236:AMZ393236 AWU393236:AWV393236 BGQ393236:BGR393236 BQM393236:BQN393236 CAI393236:CAJ393236 CKE393236:CKF393236 CUA393236:CUB393236 DDW393236:DDX393236 DNS393236:DNT393236 DXO393236:DXP393236 EHK393236:EHL393236 ERG393236:ERH393236 FBC393236:FBD393236 FKY393236:FKZ393236 FUU393236:FUV393236 GEQ393236:GER393236 GOM393236:GON393236 GYI393236:GYJ393236 HIE393236:HIF393236 HSA393236:HSB393236 IBW393236:IBX393236 ILS393236:ILT393236 IVO393236:IVP393236 JFK393236:JFL393236 JPG393236:JPH393236 JZC393236:JZD393236 KIY393236:KIZ393236 KSU393236:KSV393236 LCQ393236:LCR393236 LMM393236:LMN393236 LWI393236:LWJ393236 MGE393236:MGF393236 MQA393236:MQB393236 MZW393236:MZX393236 NJS393236:NJT393236 NTO393236:NTP393236 ODK393236:ODL393236 ONG393236:ONH393236 OXC393236:OXD393236 PGY393236:PGZ393236 PQU393236:PQV393236 QAQ393236:QAR393236 QKM393236:QKN393236 QUI393236:QUJ393236 REE393236:REF393236 ROA393236:ROB393236 RXW393236:RXX393236 SHS393236:SHT393236 SRO393236:SRP393236 TBK393236:TBL393236 TLG393236:TLH393236 TVC393236:TVD393236 UEY393236:UEZ393236 UOU393236:UOV393236 UYQ393236:UYR393236 VIM393236:VIN393236 VSI393236:VSJ393236 WCE393236:WCF393236 WMA393236:WMB393236 WVW393236:WVX393236 O458772:P458772 JK458772:JL458772 TG458772:TH458772 ADC458772:ADD458772 AMY458772:AMZ458772 AWU458772:AWV458772 BGQ458772:BGR458772 BQM458772:BQN458772 CAI458772:CAJ458772 CKE458772:CKF458772 CUA458772:CUB458772 DDW458772:DDX458772 DNS458772:DNT458772 DXO458772:DXP458772 EHK458772:EHL458772 ERG458772:ERH458772 FBC458772:FBD458772 FKY458772:FKZ458772 FUU458772:FUV458772 GEQ458772:GER458772 GOM458772:GON458772 GYI458772:GYJ458772 HIE458772:HIF458772 HSA458772:HSB458772 IBW458772:IBX458772 ILS458772:ILT458772 IVO458772:IVP458772 JFK458772:JFL458772 JPG458772:JPH458772 JZC458772:JZD458772 KIY458772:KIZ458772 KSU458772:KSV458772 LCQ458772:LCR458772 LMM458772:LMN458772 LWI458772:LWJ458772 MGE458772:MGF458772 MQA458772:MQB458772 MZW458772:MZX458772 NJS458772:NJT458772 NTO458772:NTP458772 ODK458772:ODL458772 ONG458772:ONH458772 OXC458772:OXD458772 PGY458772:PGZ458772 PQU458772:PQV458772 QAQ458772:QAR458772 QKM458772:QKN458772 QUI458772:QUJ458772 REE458772:REF458772 ROA458772:ROB458772 RXW458772:RXX458772 SHS458772:SHT458772 SRO458772:SRP458772 TBK458772:TBL458772 TLG458772:TLH458772 TVC458772:TVD458772 UEY458772:UEZ458772 UOU458772:UOV458772 UYQ458772:UYR458772 VIM458772:VIN458772 VSI458772:VSJ458772 WCE458772:WCF458772 WMA458772:WMB458772 WVW458772:WVX458772 O524308:P524308 JK524308:JL524308 TG524308:TH524308 ADC524308:ADD524308 AMY524308:AMZ524308 AWU524308:AWV524308 BGQ524308:BGR524308 BQM524308:BQN524308 CAI524308:CAJ524308 CKE524308:CKF524308 CUA524308:CUB524308 DDW524308:DDX524308 DNS524308:DNT524308 DXO524308:DXP524308 EHK524308:EHL524308 ERG524308:ERH524308 FBC524308:FBD524308 FKY524308:FKZ524308 FUU524308:FUV524308 GEQ524308:GER524308 GOM524308:GON524308 GYI524308:GYJ524308 HIE524308:HIF524308 HSA524308:HSB524308 IBW524308:IBX524308 ILS524308:ILT524308 IVO524308:IVP524308 JFK524308:JFL524308 JPG524308:JPH524308 JZC524308:JZD524308 KIY524308:KIZ524308 KSU524308:KSV524308 LCQ524308:LCR524308 LMM524308:LMN524308 LWI524308:LWJ524308 MGE524308:MGF524308 MQA524308:MQB524308 MZW524308:MZX524308 NJS524308:NJT524308 NTO524308:NTP524308 ODK524308:ODL524308 ONG524308:ONH524308 OXC524308:OXD524308 PGY524308:PGZ524308 PQU524308:PQV524308 QAQ524308:QAR524308 QKM524308:QKN524308 QUI524308:QUJ524308 REE524308:REF524308 ROA524308:ROB524308 RXW524308:RXX524308 SHS524308:SHT524308 SRO524308:SRP524308 TBK524308:TBL524308 TLG524308:TLH524308 TVC524308:TVD524308 UEY524308:UEZ524308 UOU524308:UOV524308 UYQ524308:UYR524308 VIM524308:VIN524308 VSI524308:VSJ524308 WCE524308:WCF524308 WMA524308:WMB524308 WVW524308:WVX524308 O589844:P589844 JK589844:JL589844 TG589844:TH589844 ADC589844:ADD589844 AMY589844:AMZ589844 AWU589844:AWV589844 BGQ589844:BGR589844 BQM589844:BQN589844 CAI589844:CAJ589844 CKE589844:CKF589844 CUA589844:CUB589844 DDW589844:DDX589844 DNS589844:DNT589844 DXO589844:DXP589844 EHK589844:EHL589844 ERG589844:ERH589844 FBC589844:FBD589844 FKY589844:FKZ589844 FUU589844:FUV589844 GEQ589844:GER589844 GOM589844:GON589844 GYI589844:GYJ589844 HIE589844:HIF589844 HSA589844:HSB589844 IBW589844:IBX589844 ILS589844:ILT589844 IVO589844:IVP589844 JFK589844:JFL589844 JPG589844:JPH589844 JZC589844:JZD589844 KIY589844:KIZ589844 KSU589844:KSV589844 LCQ589844:LCR589844 LMM589844:LMN589844 LWI589844:LWJ589844 MGE589844:MGF589844 MQA589844:MQB589844 MZW589844:MZX589844 NJS589844:NJT589844 NTO589844:NTP589844 ODK589844:ODL589844 ONG589844:ONH589844 OXC589844:OXD589844 PGY589844:PGZ589844 PQU589844:PQV589844 QAQ589844:QAR589844 QKM589844:QKN589844 QUI589844:QUJ589844 REE589844:REF589844 ROA589844:ROB589844 RXW589844:RXX589844 SHS589844:SHT589844 SRO589844:SRP589844 TBK589844:TBL589844 TLG589844:TLH589844 TVC589844:TVD589844 UEY589844:UEZ589844 UOU589844:UOV589844 UYQ589844:UYR589844 VIM589844:VIN589844 VSI589844:VSJ589844 WCE589844:WCF589844 WMA589844:WMB589844 WVW589844:WVX589844 O655380:P655380 JK655380:JL655380 TG655380:TH655380 ADC655380:ADD655380 AMY655380:AMZ655380 AWU655380:AWV655380 BGQ655380:BGR655380 BQM655380:BQN655380 CAI655380:CAJ655380 CKE655380:CKF655380 CUA655380:CUB655380 DDW655380:DDX655380 DNS655380:DNT655380 DXO655380:DXP655380 EHK655380:EHL655380 ERG655380:ERH655380 FBC655380:FBD655380 FKY655380:FKZ655380 FUU655380:FUV655380 GEQ655380:GER655380 GOM655380:GON655380 GYI655380:GYJ655380 HIE655380:HIF655380 HSA655380:HSB655380 IBW655380:IBX655380 ILS655380:ILT655380 IVO655380:IVP655380 JFK655380:JFL655380 JPG655380:JPH655380 JZC655380:JZD655380 KIY655380:KIZ655380 KSU655380:KSV655380 LCQ655380:LCR655380 LMM655380:LMN655380 LWI655380:LWJ655380 MGE655380:MGF655380 MQA655380:MQB655380 MZW655380:MZX655380 NJS655380:NJT655380 NTO655380:NTP655380 ODK655380:ODL655380 ONG655380:ONH655380 OXC655380:OXD655380 PGY655380:PGZ655380 PQU655380:PQV655380 QAQ655380:QAR655380 QKM655380:QKN655380 QUI655380:QUJ655380 REE655380:REF655380 ROA655380:ROB655380 RXW655380:RXX655380 SHS655380:SHT655380 SRO655380:SRP655380 TBK655380:TBL655380 TLG655380:TLH655380 TVC655380:TVD655380 UEY655380:UEZ655380 UOU655380:UOV655380 UYQ655380:UYR655380 VIM655380:VIN655380 VSI655380:VSJ655380 WCE655380:WCF655380 WMA655380:WMB655380 WVW655380:WVX655380 O720916:P720916 JK720916:JL720916 TG720916:TH720916 ADC720916:ADD720916 AMY720916:AMZ720916 AWU720916:AWV720916 BGQ720916:BGR720916 BQM720916:BQN720916 CAI720916:CAJ720916 CKE720916:CKF720916 CUA720916:CUB720916 DDW720916:DDX720916 DNS720916:DNT720916 DXO720916:DXP720916 EHK720916:EHL720916 ERG720916:ERH720916 FBC720916:FBD720916 FKY720916:FKZ720916 FUU720916:FUV720916 GEQ720916:GER720916 GOM720916:GON720916 GYI720916:GYJ720916 HIE720916:HIF720916 HSA720916:HSB720916 IBW720916:IBX720916 ILS720916:ILT720916 IVO720916:IVP720916 JFK720916:JFL720916 JPG720916:JPH720916 JZC720916:JZD720916 KIY720916:KIZ720916 KSU720916:KSV720916 LCQ720916:LCR720916 LMM720916:LMN720916 LWI720916:LWJ720916 MGE720916:MGF720916 MQA720916:MQB720916 MZW720916:MZX720916 NJS720916:NJT720916 NTO720916:NTP720916 ODK720916:ODL720916 ONG720916:ONH720916 OXC720916:OXD720916 PGY720916:PGZ720916 PQU720916:PQV720916 QAQ720916:QAR720916 QKM720916:QKN720916 QUI720916:QUJ720916 REE720916:REF720916 ROA720916:ROB720916 RXW720916:RXX720916 SHS720916:SHT720916 SRO720916:SRP720916 TBK720916:TBL720916 TLG720916:TLH720916 TVC720916:TVD720916 UEY720916:UEZ720916 UOU720916:UOV720916 UYQ720916:UYR720916 VIM720916:VIN720916 VSI720916:VSJ720916 WCE720916:WCF720916 WMA720916:WMB720916 WVW720916:WVX720916 O786452:P786452 JK786452:JL786452 TG786452:TH786452 ADC786452:ADD786452 AMY786452:AMZ786452 AWU786452:AWV786452 BGQ786452:BGR786452 BQM786452:BQN786452 CAI786452:CAJ786452 CKE786452:CKF786452 CUA786452:CUB786452 DDW786452:DDX786452 DNS786452:DNT786452 DXO786452:DXP786452 EHK786452:EHL786452 ERG786452:ERH786452 FBC786452:FBD786452 FKY786452:FKZ786452 FUU786452:FUV786452 GEQ786452:GER786452 GOM786452:GON786452 GYI786452:GYJ786452 HIE786452:HIF786452 HSA786452:HSB786452 IBW786452:IBX786452 ILS786452:ILT786452 IVO786452:IVP786452 JFK786452:JFL786452 JPG786452:JPH786452 JZC786452:JZD786452 KIY786452:KIZ786452 KSU786452:KSV786452 LCQ786452:LCR786452 LMM786452:LMN786452 LWI786452:LWJ786452 MGE786452:MGF786452 MQA786452:MQB786452 MZW786452:MZX786452 NJS786452:NJT786452 NTO786452:NTP786452 ODK786452:ODL786452 ONG786452:ONH786452 OXC786452:OXD786452 PGY786452:PGZ786452 PQU786452:PQV786452 QAQ786452:QAR786452 QKM786452:QKN786452 QUI786452:QUJ786452 REE786452:REF786452 ROA786452:ROB786452 RXW786452:RXX786452 SHS786452:SHT786452 SRO786452:SRP786452 TBK786452:TBL786452 TLG786452:TLH786452 TVC786452:TVD786452 UEY786452:UEZ786452 UOU786452:UOV786452 UYQ786452:UYR786452 VIM786452:VIN786452 VSI786452:VSJ786452 WCE786452:WCF786452 WMA786452:WMB786452 WVW786452:WVX786452 O851988:P851988 JK851988:JL851988 TG851988:TH851988 ADC851988:ADD851988 AMY851988:AMZ851988 AWU851988:AWV851988 BGQ851988:BGR851988 BQM851988:BQN851988 CAI851988:CAJ851988 CKE851988:CKF851988 CUA851988:CUB851988 DDW851988:DDX851988 DNS851988:DNT851988 DXO851988:DXP851988 EHK851988:EHL851988 ERG851988:ERH851988 FBC851988:FBD851988 FKY851988:FKZ851988 FUU851988:FUV851988 GEQ851988:GER851988 GOM851988:GON851988 GYI851988:GYJ851988 HIE851988:HIF851988 HSA851988:HSB851988 IBW851988:IBX851988 ILS851988:ILT851988 IVO851988:IVP851988 JFK851988:JFL851988 JPG851988:JPH851988 JZC851988:JZD851988 KIY851988:KIZ851988 KSU851988:KSV851988 LCQ851988:LCR851988 LMM851988:LMN851988 LWI851988:LWJ851988 MGE851988:MGF851988 MQA851988:MQB851988 MZW851988:MZX851988 NJS851988:NJT851988 NTO851988:NTP851988 ODK851988:ODL851988 ONG851988:ONH851988 OXC851988:OXD851988 PGY851988:PGZ851988 PQU851988:PQV851988 QAQ851988:QAR851988 QKM851988:QKN851988 QUI851988:QUJ851988 REE851988:REF851988 ROA851988:ROB851988 RXW851988:RXX851988 SHS851988:SHT851988 SRO851988:SRP851988 TBK851988:TBL851988 TLG851988:TLH851988 TVC851988:TVD851988 UEY851988:UEZ851988 UOU851988:UOV851988 UYQ851988:UYR851988 VIM851988:VIN851988 VSI851988:VSJ851988 WCE851988:WCF851988 WMA851988:WMB851988 WVW851988:WVX851988 O917524:P917524 JK917524:JL917524 TG917524:TH917524 ADC917524:ADD917524 AMY917524:AMZ917524 AWU917524:AWV917524 BGQ917524:BGR917524 BQM917524:BQN917524 CAI917524:CAJ917524 CKE917524:CKF917524 CUA917524:CUB917524 DDW917524:DDX917524 DNS917524:DNT917524 DXO917524:DXP917524 EHK917524:EHL917524 ERG917524:ERH917524 FBC917524:FBD917524 FKY917524:FKZ917524 FUU917524:FUV917524 GEQ917524:GER917524 GOM917524:GON917524 GYI917524:GYJ917524 HIE917524:HIF917524 HSA917524:HSB917524 IBW917524:IBX917524 ILS917524:ILT917524 IVO917524:IVP917524 JFK917524:JFL917524 JPG917524:JPH917524 JZC917524:JZD917524 KIY917524:KIZ917524 KSU917524:KSV917524 LCQ917524:LCR917524 LMM917524:LMN917524 LWI917524:LWJ917524 MGE917524:MGF917524 MQA917524:MQB917524 MZW917524:MZX917524 NJS917524:NJT917524 NTO917524:NTP917524 ODK917524:ODL917524 ONG917524:ONH917524 OXC917524:OXD917524 PGY917524:PGZ917524 PQU917524:PQV917524 QAQ917524:QAR917524 QKM917524:QKN917524 QUI917524:QUJ917524 REE917524:REF917524 ROA917524:ROB917524 RXW917524:RXX917524 SHS917524:SHT917524 SRO917524:SRP917524 TBK917524:TBL917524 TLG917524:TLH917524 TVC917524:TVD917524 UEY917524:UEZ917524 UOU917524:UOV917524 UYQ917524:UYR917524 VIM917524:VIN917524 VSI917524:VSJ917524 WCE917524:WCF917524 WMA917524:WMB917524 WVW917524:WVX917524 O983060:P983060 JK983060:JL983060 TG983060:TH983060 ADC983060:ADD983060 AMY983060:AMZ983060 AWU983060:AWV983060 BGQ983060:BGR983060 BQM983060:BQN983060 CAI983060:CAJ983060 CKE983060:CKF983060 CUA983060:CUB983060 DDW983060:DDX983060 DNS983060:DNT983060 DXO983060:DXP983060 EHK983060:EHL983060 ERG983060:ERH983060 FBC983060:FBD983060 FKY983060:FKZ983060 FUU983060:FUV983060 GEQ983060:GER983060 GOM983060:GON983060 GYI983060:GYJ983060 HIE983060:HIF983060 HSA983060:HSB983060 IBW983060:IBX983060 ILS983060:ILT983060 IVO983060:IVP983060 JFK983060:JFL983060 JPG983060:JPH983060 JZC983060:JZD983060 KIY983060:KIZ983060 KSU983060:KSV983060 LCQ983060:LCR983060 LMM983060:LMN983060 LWI983060:LWJ983060 MGE983060:MGF983060 MQA983060:MQB983060 MZW983060:MZX983060 NJS983060:NJT983060 NTO983060:NTP983060 ODK983060:ODL983060 ONG983060:ONH983060 OXC983060:OXD983060 PGY983060:PGZ983060 PQU983060:PQV983060 QAQ983060:QAR983060 QKM983060:QKN983060 QUI983060:QUJ983060 REE983060:REF983060 ROA983060:ROB983060 RXW983060:RXX983060 SHS983060:SHT983060 SRO983060:SRP983060 TBK983060:TBL983060 TLG983060:TLH983060 TVC983060:TVD983060 UEY983060:UEZ983060 UOU983060:UOV983060 UYQ983060:UYR983060 VIM983060:VIN983060 VSI983060:VSJ983060 WCE983060:WCF983060 WMA983060:WMB983060 WVW983060:WVX983060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AC65553:AC65555 JY65553:JY65555 TU65553:TU65555 ADQ65553:ADQ65555 ANM65553:ANM65555 AXI65553:AXI65555 BHE65553:BHE65555 BRA65553:BRA65555 CAW65553:CAW65555 CKS65553:CKS65555 CUO65553:CUO65555 DEK65553:DEK65555 DOG65553:DOG65555 DYC65553:DYC65555 EHY65553:EHY65555 ERU65553:ERU65555 FBQ65553:FBQ65555 FLM65553:FLM65555 FVI65553:FVI65555 GFE65553:GFE65555 GPA65553:GPA65555 GYW65553:GYW65555 HIS65553:HIS65555 HSO65553:HSO65555 ICK65553:ICK65555 IMG65553:IMG65555 IWC65553:IWC65555 JFY65553:JFY65555 JPU65553:JPU65555 JZQ65553:JZQ65555 KJM65553:KJM65555 KTI65553:KTI65555 LDE65553:LDE65555 LNA65553:LNA65555 LWW65553:LWW65555 MGS65553:MGS65555 MQO65553:MQO65555 NAK65553:NAK65555 NKG65553:NKG65555 NUC65553:NUC65555 ODY65553:ODY65555 ONU65553:ONU65555 OXQ65553:OXQ65555 PHM65553:PHM65555 PRI65553:PRI65555 QBE65553:QBE65555 QLA65553:QLA65555 QUW65553:QUW65555 RES65553:RES65555 ROO65553:ROO65555 RYK65553:RYK65555 SIG65553:SIG65555 SSC65553:SSC65555 TBY65553:TBY65555 TLU65553:TLU65555 TVQ65553:TVQ65555 UFM65553:UFM65555 UPI65553:UPI65555 UZE65553:UZE65555 VJA65553:VJA65555 VSW65553:VSW65555 WCS65553:WCS65555 WMO65553:WMO65555 WWK65553:WWK65555 AC131089:AC131091 JY131089:JY131091 TU131089:TU131091 ADQ131089:ADQ131091 ANM131089:ANM131091 AXI131089:AXI131091 BHE131089:BHE131091 BRA131089:BRA131091 CAW131089:CAW131091 CKS131089:CKS131091 CUO131089:CUO131091 DEK131089:DEK131091 DOG131089:DOG131091 DYC131089:DYC131091 EHY131089:EHY131091 ERU131089:ERU131091 FBQ131089:FBQ131091 FLM131089:FLM131091 FVI131089:FVI131091 GFE131089:GFE131091 GPA131089:GPA131091 GYW131089:GYW131091 HIS131089:HIS131091 HSO131089:HSO131091 ICK131089:ICK131091 IMG131089:IMG131091 IWC131089:IWC131091 JFY131089:JFY131091 JPU131089:JPU131091 JZQ131089:JZQ131091 KJM131089:KJM131091 KTI131089:KTI131091 LDE131089:LDE131091 LNA131089:LNA131091 LWW131089:LWW131091 MGS131089:MGS131091 MQO131089:MQO131091 NAK131089:NAK131091 NKG131089:NKG131091 NUC131089:NUC131091 ODY131089:ODY131091 ONU131089:ONU131091 OXQ131089:OXQ131091 PHM131089:PHM131091 PRI131089:PRI131091 QBE131089:QBE131091 QLA131089:QLA131091 QUW131089:QUW131091 RES131089:RES131091 ROO131089:ROO131091 RYK131089:RYK131091 SIG131089:SIG131091 SSC131089:SSC131091 TBY131089:TBY131091 TLU131089:TLU131091 TVQ131089:TVQ131091 UFM131089:UFM131091 UPI131089:UPI131091 UZE131089:UZE131091 VJA131089:VJA131091 VSW131089:VSW131091 WCS131089:WCS131091 WMO131089:WMO131091 WWK131089:WWK131091 AC196625:AC196627 JY196625:JY196627 TU196625:TU196627 ADQ196625:ADQ196627 ANM196625:ANM196627 AXI196625:AXI196627 BHE196625:BHE196627 BRA196625:BRA196627 CAW196625:CAW196627 CKS196625:CKS196627 CUO196625:CUO196627 DEK196625:DEK196627 DOG196625:DOG196627 DYC196625:DYC196627 EHY196625:EHY196627 ERU196625:ERU196627 FBQ196625:FBQ196627 FLM196625:FLM196627 FVI196625:FVI196627 GFE196625:GFE196627 GPA196625:GPA196627 GYW196625:GYW196627 HIS196625:HIS196627 HSO196625:HSO196627 ICK196625:ICK196627 IMG196625:IMG196627 IWC196625:IWC196627 JFY196625:JFY196627 JPU196625:JPU196627 JZQ196625:JZQ196627 KJM196625:KJM196627 KTI196625:KTI196627 LDE196625:LDE196627 LNA196625:LNA196627 LWW196625:LWW196627 MGS196625:MGS196627 MQO196625:MQO196627 NAK196625:NAK196627 NKG196625:NKG196627 NUC196625:NUC196627 ODY196625:ODY196627 ONU196625:ONU196627 OXQ196625:OXQ196627 PHM196625:PHM196627 PRI196625:PRI196627 QBE196625:QBE196627 QLA196625:QLA196627 QUW196625:QUW196627 RES196625:RES196627 ROO196625:ROO196627 RYK196625:RYK196627 SIG196625:SIG196627 SSC196625:SSC196627 TBY196625:TBY196627 TLU196625:TLU196627 TVQ196625:TVQ196627 UFM196625:UFM196627 UPI196625:UPI196627 UZE196625:UZE196627 VJA196625:VJA196627 VSW196625:VSW196627 WCS196625:WCS196627 WMO196625:WMO196627 WWK196625:WWK196627 AC262161:AC262163 JY262161:JY262163 TU262161:TU262163 ADQ262161:ADQ262163 ANM262161:ANM262163 AXI262161:AXI262163 BHE262161:BHE262163 BRA262161:BRA262163 CAW262161:CAW262163 CKS262161:CKS262163 CUO262161:CUO262163 DEK262161:DEK262163 DOG262161:DOG262163 DYC262161:DYC262163 EHY262161:EHY262163 ERU262161:ERU262163 FBQ262161:FBQ262163 FLM262161:FLM262163 FVI262161:FVI262163 GFE262161:GFE262163 GPA262161:GPA262163 GYW262161:GYW262163 HIS262161:HIS262163 HSO262161:HSO262163 ICK262161:ICK262163 IMG262161:IMG262163 IWC262161:IWC262163 JFY262161:JFY262163 JPU262161:JPU262163 JZQ262161:JZQ262163 KJM262161:KJM262163 KTI262161:KTI262163 LDE262161:LDE262163 LNA262161:LNA262163 LWW262161:LWW262163 MGS262161:MGS262163 MQO262161:MQO262163 NAK262161:NAK262163 NKG262161:NKG262163 NUC262161:NUC262163 ODY262161:ODY262163 ONU262161:ONU262163 OXQ262161:OXQ262163 PHM262161:PHM262163 PRI262161:PRI262163 QBE262161:QBE262163 QLA262161:QLA262163 QUW262161:QUW262163 RES262161:RES262163 ROO262161:ROO262163 RYK262161:RYK262163 SIG262161:SIG262163 SSC262161:SSC262163 TBY262161:TBY262163 TLU262161:TLU262163 TVQ262161:TVQ262163 UFM262161:UFM262163 UPI262161:UPI262163 UZE262161:UZE262163 VJA262161:VJA262163 VSW262161:VSW262163 WCS262161:WCS262163 WMO262161:WMO262163 WWK262161:WWK262163 AC327697:AC327699 JY327697:JY327699 TU327697:TU327699 ADQ327697:ADQ327699 ANM327697:ANM327699 AXI327697:AXI327699 BHE327697:BHE327699 BRA327697:BRA327699 CAW327697:CAW327699 CKS327697:CKS327699 CUO327697:CUO327699 DEK327697:DEK327699 DOG327697:DOG327699 DYC327697:DYC327699 EHY327697:EHY327699 ERU327697:ERU327699 FBQ327697:FBQ327699 FLM327697:FLM327699 FVI327697:FVI327699 GFE327697:GFE327699 GPA327697:GPA327699 GYW327697:GYW327699 HIS327697:HIS327699 HSO327697:HSO327699 ICK327697:ICK327699 IMG327697:IMG327699 IWC327697:IWC327699 JFY327697:JFY327699 JPU327697:JPU327699 JZQ327697:JZQ327699 KJM327697:KJM327699 KTI327697:KTI327699 LDE327697:LDE327699 LNA327697:LNA327699 LWW327697:LWW327699 MGS327697:MGS327699 MQO327697:MQO327699 NAK327697:NAK327699 NKG327697:NKG327699 NUC327697:NUC327699 ODY327697:ODY327699 ONU327697:ONU327699 OXQ327697:OXQ327699 PHM327697:PHM327699 PRI327697:PRI327699 QBE327697:QBE327699 QLA327697:QLA327699 QUW327697:QUW327699 RES327697:RES327699 ROO327697:ROO327699 RYK327697:RYK327699 SIG327697:SIG327699 SSC327697:SSC327699 TBY327697:TBY327699 TLU327697:TLU327699 TVQ327697:TVQ327699 UFM327697:UFM327699 UPI327697:UPI327699 UZE327697:UZE327699 VJA327697:VJA327699 VSW327697:VSW327699 WCS327697:WCS327699 WMO327697:WMO327699 WWK327697:WWK327699 AC393233:AC393235 JY393233:JY393235 TU393233:TU393235 ADQ393233:ADQ393235 ANM393233:ANM393235 AXI393233:AXI393235 BHE393233:BHE393235 BRA393233:BRA393235 CAW393233:CAW393235 CKS393233:CKS393235 CUO393233:CUO393235 DEK393233:DEK393235 DOG393233:DOG393235 DYC393233:DYC393235 EHY393233:EHY393235 ERU393233:ERU393235 FBQ393233:FBQ393235 FLM393233:FLM393235 FVI393233:FVI393235 GFE393233:GFE393235 GPA393233:GPA393235 GYW393233:GYW393235 HIS393233:HIS393235 HSO393233:HSO393235 ICK393233:ICK393235 IMG393233:IMG393235 IWC393233:IWC393235 JFY393233:JFY393235 JPU393233:JPU393235 JZQ393233:JZQ393235 KJM393233:KJM393235 KTI393233:KTI393235 LDE393233:LDE393235 LNA393233:LNA393235 LWW393233:LWW393235 MGS393233:MGS393235 MQO393233:MQO393235 NAK393233:NAK393235 NKG393233:NKG393235 NUC393233:NUC393235 ODY393233:ODY393235 ONU393233:ONU393235 OXQ393233:OXQ393235 PHM393233:PHM393235 PRI393233:PRI393235 QBE393233:QBE393235 QLA393233:QLA393235 QUW393233:QUW393235 RES393233:RES393235 ROO393233:ROO393235 RYK393233:RYK393235 SIG393233:SIG393235 SSC393233:SSC393235 TBY393233:TBY393235 TLU393233:TLU393235 TVQ393233:TVQ393235 UFM393233:UFM393235 UPI393233:UPI393235 UZE393233:UZE393235 VJA393233:VJA393235 VSW393233:VSW393235 WCS393233:WCS393235 WMO393233:WMO393235 WWK393233:WWK393235 AC458769:AC458771 JY458769:JY458771 TU458769:TU458771 ADQ458769:ADQ458771 ANM458769:ANM458771 AXI458769:AXI458771 BHE458769:BHE458771 BRA458769:BRA458771 CAW458769:CAW458771 CKS458769:CKS458771 CUO458769:CUO458771 DEK458769:DEK458771 DOG458769:DOG458771 DYC458769:DYC458771 EHY458769:EHY458771 ERU458769:ERU458771 FBQ458769:FBQ458771 FLM458769:FLM458771 FVI458769:FVI458771 GFE458769:GFE458771 GPA458769:GPA458771 GYW458769:GYW458771 HIS458769:HIS458771 HSO458769:HSO458771 ICK458769:ICK458771 IMG458769:IMG458771 IWC458769:IWC458771 JFY458769:JFY458771 JPU458769:JPU458771 JZQ458769:JZQ458771 KJM458769:KJM458771 KTI458769:KTI458771 LDE458769:LDE458771 LNA458769:LNA458771 LWW458769:LWW458771 MGS458769:MGS458771 MQO458769:MQO458771 NAK458769:NAK458771 NKG458769:NKG458771 NUC458769:NUC458771 ODY458769:ODY458771 ONU458769:ONU458771 OXQ458769:OXQ458771 PHM458769:PHM458771 PRI458769:PRI458771 QBE458769:QBE458771 QLA458769:QLA458771 QUW458769:QUW458771 RES458769:RES458771 ROO458769:ROO458771 RYK458769:RYK458771 SIG458769:SIG458771 SSC458769:SSC458771 TBY458769:TBY458771 TLU458769:TLU458771 TVQ458769:TVQ458771 UFM458769:UFM458771 UPI458769:UPI458771 UZE458769:UZE458771 VJA458769:VJA458771 VSW458769:VSW458771 WCS458769:WCS458771 WMO458769:WMO458771 WWK458769:WWK458771 AC524305:AC524307 JY524305:JY524307 TU524305:TU524307 ADQ524305:ADQ524307 ANM524305:ANM524307 AXI524305:AXI524307 BHE524305:BHE524307 BRA524305:BRA524307 CAW524305:CAW524307 CKS524305:CKS524307 CUO524305:CUO524307 DEK524305:DEK524307 DOG524305:DOG524307 DYC524305:DYC524307 EHY524305:EHY524307 ERU524305:ERU524307 FBQ524305:FBQ524307 FLM524305:FLM524307 FVI524305:FVI524307 GFE524305:GFE524307 GPA524305:GPA524307 GYW524305:GYW524307 HIS524305:HIS524307 HSO524305:HSO524307 ICK524305:ICK524307 IMG524305:IMG524307 IWC524305:IWC524307 JFY524305:JFY524307 JPU524305:JPU524307 JZQ524305:JZQ524307 KJM524305:KJM524307 KTI524305:KTI524307 LDE524305:LDE524307 LNA524305:LNA524307 LWW524305:LWW524307 MGS524305:MGS524307 MQO524305:MQO524307 NAK524305:NAK524307 NKG524305:NKG524307 NUC524305:NUC524307 ODY524305:ODY524307 ONU524305:ONU524307 OXQ524305:OXQ524307 PHM524305:PHM524307 PRI524305:PRI524307 QBE524305:QBE524307 QLA524305:QLA524307 QUW524305:QUW524307 RES524305:RES524307 ROO524305:ROO524307 RYK524305:RYK524307 SIG524305:SIG524307 SSC524305:SSC524307 TBY524305:TBY524307 TLU524305:TLU524307 TVQ524305:TVQ524307 UFM524305:UFM524307 UPI524305:UPI524307 UZE524305:UZE524307 VJA524305:VJA524307 VSW524305:VSW524307 WCS524305:WCS524307 WMO524305:WMO524307 WWK524305:WWK524307 AC589841:AC589843 JY589841:JY589843 TU589841:TU589843 ADQ589841:ADQ589843 ANM589841:ANM589843 AXI589841:AXI589843 BHE589841:BHE589843 BRA589841:BRA589843 CAW589841:CAW589843 CKS589841:CKS589843 CUO589841:CUO589843 DEK589841:DEK589843 DOG589841:DOG589843 DYC589841:DYC589843 EHY589841:EHY589843 ERU589841:ERU589843 FBQ589841:FBQ589843 FLM589841:FLM589843 FVI589841:FVI589843 GFE589841:GFE589843 GPA589841:GPA589843 GYW589841:GYW589843 HIS589841:HIS589843 HSO589841:HSO589843 ICK589841:ICK589843 IMG589841:IMG589843 IWC589841:IWC589843 JFY589841:JFY589843 JPU589841:JPU589843 JZQ589841:JZQ589843 KJM589841:KJM589843 KTI589841:KTI589843 LDE589841:LDE589843 LNA589841:LNA589843 LWW589841:LWW589843 MGS589841:MGS589843 MQO589841:MQO589843 NAK589841:NAK589843 NKG589841:NKG589843 NUC589841:NUC589843 ODY589841:ODY589843 ONU589841:ONU589843 OXQ589841:OXQ589843 PHM589841:PHM589843 PRI589841:PRI589843 QBE589841:QBE589843 QLA589841:QLA589843 QUW589841:QUW589843 RES589841:RES589843 ROO589841:ROO589843 RYK589841:RYK589843 SIG589841:SIG589843 SSC589841:SSC589843 TBY589841:TBY589843 TLU589841:TLU589843 TVQ589841:TVQ589843 UFM589841:UFM589843 UPI589841:UPI589843 UZE589841:UZE589843 VJA589841:VJA589843 VSW589841:VSW589843 WCS589841:WCS589843 WMO589841:WMO589843 WWK589841:WWK589843 AC655377:AC655379 JY655377:JY655379 TU655377:TU655379 ADQ655377:ADQ655379 ANM655377:ANM655379 AXI655377:AXI655379 BHE655377:BHE655379 BRA655377:BRA655379 CAW655377:CAW655379 CKS655377:CKS655379 CUO655377:CUO655379 DEK655377:DEK655379 DOG655377:DOG655379 DYC655377:DYC655379 EHY655377:EHY655379 ERU655377:ERU655379 FBQ655377:FBQ655379 FLM655377:FLM655379 FVI655377:FVI655379 GFE655377:GFE655379 GPA655377:GPA655379 GYW655377:GYW655379 HIS655377:HIS655379 HSO655377:HSO655379 ICK655377:ICK655379 IMG655377:IMG655379 IWC655377:IWC655379 JFY655377:JFY655379 JPU655377:JPU655379 JZQ655377:JZQ655379 KJM655377:KJM655379 KTI655377:KTI655379 LDE655377:LDE655379 LNA655377:LNA655379 LWW655377:LWW655379 MGS655377:MGS655379 MQO655377:MQO655379 NAK655377:NAK655379 NKG655377:NKG655379 NUC655377:NUC655379 ODY655377:ODY655379 ONU655377:ONU655379 OXQ655377:OXQ655379 PHM655377:PHM655379 PRI655377:PRI655379 QBE655377:QBE655379 QLA655377:QLA655379 QUW655377:QUW655379 RES655377:RES655379 ROO655377:ROO655379 RYK655377:RYK655379 SIG655377:SIG655379 SSC655377:SSC655379 TBY655377:TBY655379 TLU655377:TLU655379 TVQ655377:TVQ655379 UFM655377:UFM655379 UPI655377:UPI655379 UZE655377:UZE655379 VJA655377:VJA655379 VSW655377:VSW655379 WCS655377:WCS655379 WMO655377:WMO655379 WWK655377:WWK655379 AC720913:AC720915 JY720913:JY720915 TU720913:TU720915 ADQ720913:ADQ720915 ANM720913:ANM720915 AXI720913:AXI720915 BHE720913:BHE720915 BRA720913:BRA720915 CAW720913:CAW720915 CKS720913:CKS720915 CUO720913:CUO720915 DEK720913:DEK720915 DOG720913:DOG720915 DYC720913:DYC720915 EHY720913:EHY720915 ERU720913:ERU720915 FBQ720913:FBQ720915 FLM720913:FLM720915 FVI720913:FVI720915 GFE720913:GFE720915 GPA720913:GPA720915 GYW720913:GYW720915 HIS720913:HIS720915 HSO720913:HSO720915 ICK720913:ICK720915 IMG720913:IMG720915 IWC720913:IWC720915 JFY720913:JFY720915 JPU720913:JPU720915 JZQ720913:JZQ720915 KJM720913:KJM720915 KTI720913:KTI720915 LDE720913:LDE720915 LNA720913:LNA720915 LWW720913:LWW720915 MGS720913:MGS720915 MQO720913:MQO720915 NAK720913:NAK720915 NKG720913:NKG720915 NUC720913:NUC720915 ODY720913:ODY720915 ONU720913:ONU720915 OXQ720913:OXQ720915 PHM720913:PHM720915 PRI720913:PRI720915 QBE720913:QBE720915 QLA720913:QLA720915 QUW720913:QUW720915 RES720913:RES720915 ROO720913:ROO720915 RYK720913:RYK720915 SIG720913:SIG720915 SSC720913:SSC720915 TBY720913:TBY720915 TLU720913:TLU720915 TVQ720913:TVQ720915 UFM720913:UFM720915 UPI720913:UPI720915 UZE720913:UZE720915 VJA720913:VJA720915 VSW720913:VSW720915 WCS720913:WCS720915 WMO720913:WMO720915 WWK720913:WWK720915 AC786449:AC786451 JY786449:JY786451 TU786449:TU786451 ADQ786449:ADQ786451 ANM786449:ANM786451 AXI786449:AXI786451 BHE786449:BHE786451 BRA786449:BRA786451 CAW786449:CAW786451 CKS786449:CKS786451 CUO786449:CUO786451 DEK786449:DEK786451 DOG786449:DOG786451 DYC786449:DYC786451 EHY786449:EHY786451 ERU786449:ERU786451 FBQ786449:FBQ786451 FLM786449:FLM786451 FVI786449:FVI786451 GFE786449:GFE786451 GPA786449:GPA786451 GYW786449:GYW786451 HIS786449:HIS786451 HSO786449:HSO786451 ICK786449:ICK786451 IMG786449:IMG786451 IWC786449:IWC786451 JFY786449:JFY786451 JPU786449:JPU786451 JZQ786449:JZQ786451 KJM786449:KJM786451 KTI786449:KTI786451 LDE786449:LDE786451 LNA786449:LNA786451 LWW786449:LWW786451 MGS786449:MGS786451 MQO786449:MQO786451 NAK786449:NAK786451 NKG786449:NKG786451 NUC786449:NUC786451 ODY786449:ODY786451 ONU786449:ONU786451 OXQ786449:OXQ786451 PHM786449:PHM786451 PRI786449:PRI786451 QBE786449:QBE786451 QLA786449:QLA786451 QUW786449:QUW786451 RES786449:RES786451 ROO786449:ROO786451 RYK786449:RYK786451 SIG786449:SIG786451 SSC786449:SSC786451 TBY786449:TBY786451 TLU786449:TLU786451 TVQ786449:TVQ786451 UFM786449:UFM786451 UPI786449:UPI786451 UZE786449:UZE786451 VJA786449:VJA786451 VSW786449:VSW786451 WCS786449:WCS786451 WMO786449:WMO786451 WWK786449:WWK786451 AC851985:AC851987 JY851985:JY851987 TU851985:TU851987 ADQ851985:ADQ851987 ANM851985:ANM851987 AXI851985:AXI851987 BHE851985:BHE851987 BRA851985:BRA851987 CAW851985:CAW851987 CKS851985:CKS851987 CUO851985:CUO851987 DEK851985:DEK851987 DOG851985:DOG851987 DYC851985:DYC851987 EHY851985:EHY851987 ERU851985:ERU851987 FBQ851985:FBQ851987 FLM851985:FLM851987 FVI851985:FVI851987 GFE851985:GFE851987 GPA851985:GPA851987 GYW851985:GYW851987 HIS851985:HIS851987 HSO851985:HSO851987 ICK851985:ICK851987 IMG851985:IMG851987 IWC851985:IWC851987 JFY851985:JFY851987 JPU851985:JPU851987 JZQ851985:JZQ851987 KJM851985:KJM851987 KTI851985:KTI851987 LDE851985:LDE851987 LNA851985:LNA851987 LWW851985:LWW851987 MGS851985:MGS851987 MQO851985:MQO851987 NAK851985:NAK851987 NKG851985:NKG851987 NUC851985:NUC851987 ODY851985:ODY851987 ONU851985:ONU851987 OXQ851985:OXQ851987 PHM851985:PHM851987 PRI851985:PRI851987 QBE851985:QBE851987 QLA851985:QLA851987 QUW851985:QUW851987 RES851985:RES851987 ROO851985:ROO851987 RYK851985:RYK851987 SIG851985:SIG851987 SSC851985:SSC851987 TBY851985:TBY851987 TLU851985:TLU851987 TVQ851985:TVQ851987 UFM851985:UFM851987 UPI851985:UPI851987 UZE851985:UZE851987 VJA851985:VJA851987 VSW851985:VSW851987 WCS851985:WCS851987 WMO851985:WMO851987 WWK851985:WWK851987 AC917521:AC917523 JY917521:JY917523 TU917521:TU917523 ADQ917521:ADQ917523 ANM917521:ANM917523 AXI917521:AXI917523 BHE917521:BHE917523 BRA917521:BRA917523 CAW917521:CAW917523 CKS917521:CKS917523 CUO917521:CUO917523 DEK917521:DEK917523 DOG917521:DOG917523 DYC917521:DYC917523 EHY917521:EHY917523 ERU917521:ERU917523 FBQ917521:FBQ917523 FLM917521:FLM917523 FVI917521:FVI917523 GFE917521:GFE917523 GPA917521:GPA917523 GYW917521:GYW917523 HIS917521:HIS917523 HSO917521:HSO917523 ICK917521:ICK917523 IMG917521:IMG917523 IWC917521:IWC917523 JFY917521:JFY917523 JPU917521:JPU917523 JZQ917521:JZQ917523 KJM917521:KJM917523 KTI917521:KTI917523 LDE917521:LDE917523 LNA917521:LNA917523 LWW917521:LWW917523 MGS917521:MGS917523 MQO917521:MQO917523 NAK917521:NAK917523 NKG917521:NKG917523 NUC917521:NUC917523 ODY917521:ODY917523 ONU917521:ONU917523 OXQ917521:OXQ917523 PHM917521:PHM917523 PRI917521:PRI917523 QBE917521:QBE917523 QLA917521:QLA917523 QUW917521:QUW917523 RES917521:RES917523 ROO917521:ROO917523 RYK917521:RYK917523 SIG917521:SIG917523 SSC917521:SSC917523 TBY917521:TBY917523 TLU917521:TLU917523 TVQ917521:TVQ917523 UFM917521:UFM917523 UPI917521:UPI917523 UZE917521:UZE917523 VJA917521:VJA917523 VSW917521:VSW917523 WCS917521:WCS917523 WMO917521:WMO917523 WWK917521:WWK917523 AC983057:AC983059 JY983057:JY983059 TU983057:TU983059 ADQ983057:ADQ983059 ANM983057:ANM983059 AXI983057:AXI983059 BHE983057:BHE983059 BRA983057:BRA983059 CAW983057:CAW983059 CKS983057:CKS983059 CUO983057:CUO983059 DEK983057:DEK983059 DOG983057:DOG983059 DYC983057:DYC983059 EHY983057:EHY983059 ERU983057:ERU983059 FBQ983057:FBQ983059 FLM983057:FLM983059 FVI983057:FVI983059 GFE983057:GFE983059 GPA983057:GPA983059 GYW983057:GYW983059 HIS983057:HIS983059 HSO983057:HSO983059 ICK983057:ICK983059 IMG983057:IMG983059 IWC983057:IWC983059 JFY983057:JFY983059 JPU983057:JPU983059 JZQ983057:JZQ983059 KJM983057:KJM983059 KTI983057:KTI983059 LDE983057:LDE983059 LNA983057:LNA983059 LWW983057:LWW983059 MGS983057:MGS983059 MQO983057:MQO983059 NAK983057:NAK983059 NKG983057:NKG983059 NUC983057:NUC983059 ODY983057:ODY983059 ONU983057:ONU983059 OXQ983057:OXQ983059 PHM983057:PHM983059 PRI983057:PRI983059 QBE983057:QBE983059 QLA983057:QLA983059 QUW983057:QUW983059 RES983057:RES983059 ROO983057:ROO983059 RYK983057:RYK983059 SIG983057:SIG983059 SSC983057:SSC983059 TBY983057:TBY983059 TLU983057:TLU983059 TVQ983057:TVQ983059 UFM983057:UFM983059 UPI983057:UPI983059 UZE983057:UZE983059 VJA983057:VJA983059 VSW983057:VSW983059 WCS983057:WCS983059 WMO983057:WMO983059 WWK983057:WWK983059 Y65553:Y65555 JU65553:JU65555 TQ65553:TQ65555 ADM65553:ADM65555 ANI65553:ANI65555 AXE65553:AXE65555 BHA65553:BHA65555 BQW65553:BQW65555 CAS65553:CAS65555 CKO65553:CKO65555 CUK65553:CUK65555 DEG65553:DEG65555 DOC65553:DOC65555 DXY65553:DXY65555 EHU65553:EHU65555 ERQ65553:ERQ65555 FBM65553:FBM65555 FLI65553:FLI65555 FVE65553:FVE65555 GFA65553:GFA65555 GOW65553:GOW65555 GYS65553:GYS65555 HIO65553:HIO65555 HSK65553:HSK65555 ICG65553:ICG65555 IMC65553:IMC65555 IVY65553:IVY65555 JFU65553:JFU65555 JPQ65553:JPQ65555 JZM65553:JZM65555 KJI65553:KJI65555 KTE65553:KTE65555 LDA65553:LDA65555 LMW65553:LMW65555 LWS65553:LWS65555 MGO65553:MGO65555 MQK65553:MQK65555 NAG65553:NAG65555 NKC65553:NKC65555 NTY65553:NTY65555 ODU65553:ODU65555 ONQ65553:ONQ65555 OXM65553:OXM65555 PHI65553:PHI65555 PRE65553:PRE65555 QBA65553:QBA65555 QKW65553:QKW65555 QUS65553:QUS65555 REO65553:REO65555 ROK65553:ROK65555 RYG65553:RYG65555 SIC65553:SIC65555 SRY65553:SRY65555 TBU65553:TBU65555 TLQ65553:TLQ65555 TVM65553:TVM65555 UFI65553:UFI65555 UPE65553:UPE65555 UZA65553:UZA65555 VIW65553:VIW65555 VSS65553:VSS65555 WCO65553:WCO65555 WMK65553:WMK65555 WWG65553:WWG65555 Y131089:Y131091 JU131089:JU131091 TQ131089:TQ131091 ADM131089:ADM131091 ANI131089:ANI131091 AXE131089:AXE131091 BHA131089:BHA131091 BQW131089:BQW131091 CAS131089:CAS131091 CKO131089:CKO131091 CUK131089:CUK131091 DEG131089:DEG131091 DOC131089:DOC131091 DXY131089:DXY131091 EHU131089:EHU131091 ERQ131089:ERQ131091 FBM131089:FBM131091 FLI131089:FLI131091 FVE131089:FVE131091 GFA131089:GFA131091 GOW131089:GOW131091 GYS131089:GYS131091 HIO131089:HIO131091 HSK131089:HSK131091 ICG131089:ICG131091 IMC131089:IMC131091 IVY131089:IVY131091 JFU131089:JFU131091 JPQ131089:JPQ131091 JZM131089:JZM131091 KJI131089:KJI131091 KTE131089:KTE131091 LDA131089:LDA131091 LMW131089:LMW131091 LWS131089:LWS131091 MGO131089:MGO131091 MQK131089:MQK131091 NAG131089:NAG131091 NKC131089:NKC131091 NTY131089:NTY131091 ODU131089:ODU131091 ONQ131089:ONQ131091 OXM131089:OXM131091 PHI131089:PHI131091 PRE131089:PRE131091 QBA131089:QBA131091 QKW131089:QKW131091 QUS131089:QUS131091 REO131089:REO131091 ROK131089:ROK131091 RYG131089:RYG131091 SIC131089:SIC131091 SRY131089:SRY131091 TBU131089:TBU131091 TLQ131089:TLQ131091 TVM131089:TVM131091 UFI131089:UFI131091 UPE131089:UPE131091 UZA131089:UZA131091 VIW131089:VIW131091 VSS131089:VSS131091 WCO131089:WCO131091 WMK131089:WMK131091 WWG131089:WWG131091 Y196625:Y196627 JU196625:JU196627 TQ196625:TQ196627 ADM196625:ADM196627 ANI196625:ANI196627 AXE196625:AXE196627 BHA196625:BHA196627 BQW196625:BQW196627 CAS196625:CAS196627 CKO196625:CKO196627 CUK196625:CUK196627 DEG196625:DEG196627 DOC196625:DOC196627 DXY196625:DXY196627 EHU196625:EHU196627 ERQ196625:ERQ196627 FBM196625:FBM196627 FLI196625:FLI196627 FVE196625:FVE196627 GFA196625:GFA196627 GOW196625:GOW196627 GYS196625:GYS196627 HIO196625:HIO196627 HSK196625:HSK196627 ICG196625:ICG196627 IMC196625:IMC196627 IVY196625:IVY196627 JFU196625:JFU196627 JPQ196625:JPQ196627 JZM196625:JZM196627 KJI196625:KJI196627 KTE196625:KTE196627 LDA196625:LDA196627 LMW196625:LMW196627 LWS196625:LWS196627 MGO196625:MGO196627 MQK196625:MQK196627 NAG196625:NAG196627 NKC196625:NKC196627 NTY196625:NTY196627 ODU196625:ODU196627 ONQ196625:ONQ196627 OXM196625:OXM196627 PHI196625:PHI196627 PRE196625:PRE196627 QBA196625:QBA196627 QKW196625:QKW196627 QUS196625:QUS196627 REO196625:REO196627 ROK196625:ROK196627 RYG196625:RYG196627 SIC196625:SIC196627 SRY196625:SRY196627 TBU196625:TBU196627 TLQ196625:TLQ196627 TVM196625:TVM196627 UFI196625:UFI196627 UPE196625:UPE196627 UZA196625:UZA196627 VIW196625:VIW196627 VSS196625:VSS196627 WCO196625:WCO196627 WMK196625:WMK196627 WWG196625:WWG196627 Y262161:Y262163 JU262161:JU262163 TQ262161:TQ262163 ADM262161:ADM262163 ANI262161:ANI262163 AXE262161:AXE262163 BHA262161:BHA262163 BQW262161:BQW262163 CAS262161:CAS262163 CKO262161:CKO262163 CUK262161:CUK262163 DEG262161:DEG262163 DOC262161:DOC262163 DXY262161:DXY262163 EHU262161:EHU262163 ERQ262161:ERQ262163 FBM262161:FBM262163 FLI262161:FLI262163 FVE262161:FVE262163 GFA262161:GFA262163 GOW262161:GOW262163 GYS262161:GYS262163 HIO262161:HIO262163 HSK262161:HSK262163 ICG262161:ICG262163 IMC262161:IMC262163 IVY262161:IVY262163 JFU262161:JFU262163 JPQ262161:JPQ262163 JZM262161:JZM262163 KJI262161:KJI262163 KTE262161:KTE262163 LDA262161:LDA262163 LMW262161:LMW262163 LWS262161:LWS262163 MGO262161:MGO262163 MQK262161:MQK262163 NAG262161:NAG262163 NKC262161:NKC262163 NTY262161:NTY262163 ODU262161:ODU262163 ONQ262161:ONQ262163 OXM262161:OXM262163 PHI262161:PHI262163 PRE262161:PRE262163 QBA262161:QBA262163 QKW262161:QKW262163 QUS262161:QUS262163 REO262161:REO262163 ROK262161:ROK262163 RYG262161:RYG262163 SIC262161:SIC262163 SRY262161:SRY262163 TBU262161:TBU262163 TLQ262161:TLQ262163 TVM262161:TVM262163 UFI262161:UFI262163 UPE262161:UPE262163 UZA262161:UZA262163 VIW262161:VIW262163 VSS262161:VSS262163 WCO262161:WCO262163 WMK262161:WMK262163 WWG262161:WWG262163 Y327697:Y327699 JU327697:JU327699 TQ327697:TQ327699 ADM327697:ADM327699 ANI327697:ANI327699 AXE327697:AXE327699 BHA327697:BHA327699 BQW327697:BQW327699 CAS327697:CAS327699 CKO327697:CKO327699 CUK327697:CUK327699 DEG327697:DEG327699 DOC327697:DOC327699 DXY327697:DXY327699 EHU327697:EHU327699 ERQ327697:ERQ327699 FBM327697:FBM327699 FLI327697:FLI327699 FVE327697:FVE327699 GFA327697:GFA327699 GOW327697:GOW327699 GYS327697:GYS327699 HIO327697:HIO327699 HSK327697:HSK327699 ICG327697:ICG327699 IMC327697:IMC327699 IVY327697:IVY327699 JFU327697:JFU327699 JPQ327697:JPQ327699 JZM327697:JZM327699 KJI327697:KJI327699 KTE327697:KTE327699 LDA327697:LDA327699 LMW327697:LMW327699 LWS327697:LWS327699 MGO327697:MGO327699 MQK327697:MQK327699 NAG327697:NAG327699 NKC327697:NKC327699 NTY327697:NTY327699 ODU327697:ODU327699 ONQ327697:ONQ327699 OXM327697:OXM327699 PHI327697:PHI327699 PRE327697:PRE327699 QBA327697:QBA327699 QKW327697:QKW327699 QUS327697:QUS327699 REO327697:REO327699 ROK327697:ROK327699 RYG327697:RYG327699 SIC327697:SIC327699 SRY327697:SRY327699 TBU327697:TBU327699 TLQ327697:TLQ327699 TVM327697:TVM327699 UFI327697:UFI327699 UPE327697:UPE327699 UZA327697:UZA327699 VIW327697:VIW327699 VSS327697:VSS327699 WCO327697:WCO327699 WMK327697:WMK327699 WWG327697:WWG327699 Y393233:Y393235 JU393233:JU393235 TQ393233:TQ393235 ADM393233:ADM393235 ANI393233:ANI393235 AXE393233:AXE393235 BHA393233:BHA393235 BQW393233:BQW393235 CAS393233:CAS393235 CKO393233:CKO393235 CUK393233:CUK393235 DEG393233:DEG393235 DOC393233:DOC393235 DXY393233:DXY393235 EHU393233:EHU393235 ERQ393233:ERQ393235 FBM393233:FBM393235 FLI393233:FLI393235 FVE393233:FVE393235 GFA393233:GFA393235 GOW393233:GOW393235 GYS393233:GYS393235 HIO393233:HIO393235 HSK393233:HSK393235 ICG393233:ICG393235 IMC393233:IMC393235 IVY393233:IVY393235 JFU393233:JFU393235 JPQ393233:JPQ393235 JZM393233:JZM393235 KJI393233:KJI393235 KTE393233:KTE393235 LDA393233:LDA393235 LMW393233:LMW393235 LWS393233:LWS393235 MGO393233:MGO393235 MQK393233:MQK393235 NAG393233:NAG393235 NKC393233:NKC393235 NTY393233:NTY393235 ODU393233:ODU393235 ONQ393233:ONQ393235 OXM393233:OXM393235 PHI393233:PHI393235 PRE393233:PRE393235 QBA393233:QBA393235 QKW393233:QKW393235 QUS393233:QUS393235 REO393233:REO393235 ROK393233:ROK393235 RYG393233:RYG393235 SIC393233:SIC393235 SRY393233:SRY393235 TBU393233:TBU393235 TLQ393233:TLQ393235 TVM393233:TVM393235 UFI393233:UFI393235 UPE393233:UPE393235 UZA393233:UZA393235 VIW393233:VIW393235 VSS393233:VSS393235 WCO393233:WCO393235 WMK393233:WMK393235 WWG393233:WWG393235 Y458769:Y458771 JU458769:JU458771 TQ458769:TQ458771 ADM458769:ADM458771 ANI458769:ANI458771 AXE458769:AXE458771 BHA458769:BHA458771 BQW458769:BQW458771 CAS458769:CAS458771 CKO458769:CKO458771 CUK458769:CUK458771 DEG458769:DEG458771 DOC458769:DOC458771 DXY458769:DXY458771 EHU458769:EHU458771 ERQ458769:ERQ458771 FBM458769:FBM458771 FLI458769:FLI458771 FVE458769:FVE458771 GFA458769:GFA458771 GOW458769:GOW458771 GYS458769:GYS458771 HIO458769:HIO458771 HSK458769:HSK458771 ICG458769:ICG458771 IMC458769:IMC458771 IVY458769:IVY458771 JFU458769:JFU458771 JPQ458769:JPQ458771 JZM458769:JZM458771 KJI458769:KJI458771 KTE458769:KTE458771 LDA458769:LDA458771 LMW458769:LMW458771 LWS458769:LWS458771 MGO458769:MGO458771 MQK458769:MQK458771 NAG458769:NAG458771 NKC458769:NKC458771 NTY458769:NTY458771 ODU458769:ODU458771 ONQ458769:ONQ458771 OXM458769:OXM458771 PHI458769:PHI458771 PRE458769:PRE458771 QBA458769:QBA458771 QKW458769:QKW458771 QUS458769:QUS458771 REO458769:REO458771 ROK458769:ROK458771 RYG458769:RYG458771 SIC458769:SIC458771 SRY458769:SRY458771 TBU458769:TBU458771 TLQ458769:TLQ458771 TVM458769:TVM458771 UFI458769:UFI458771 UPE458769:UPE458771 UZA458769:UZA458771 VIW458769:VIW458771 VSS458769:VSS458771 WCO458769:WCO458771 WMK458769:WMK458771 WWG458769:WWG458771 Y524305:Y524307 JU524305:JU524307 TQ524305:TQ524307 ADM524305:ADM524307 ANI524305:ANI524307 AXE524305:AXE524307 BHA524305:BHA524307 BQW524305:BQW524307 CAS524305:CAS524307 CKO524305:CKO524307 CUK524305:CUK524307 DEG524305:DEG524307 DOC524305:DOC524307 DXY524305:DXY524307 EHU524305:EHU524307 ERQ524305:ERQ524307 FBM524305:FBM524307 FLI524305:FLI524307 FVE524305:FVE524307 GFA524305:GFA524307 GOW524305:GOW524307 GYS524305:GYS524307 HIO524305:HIO524307 HSK524305:HSK524307 ICG524305:ICG524307 IMC524305:IMC524307 IVY524305:IVY524307 JFU524305:JFU524307 JPQ524305:JPQ524307 JZM524305:JZM524307 KJI524305:KJI524307 KTE524305:KTE524307 LDA524305:LDA524307 LMW524305:LMW524307 LWS524305:LWS524307 MGO524305:MGO524307 MQK524305:MQK524307 NAG524305:NAG524307 NKC524305:NKC524307 NTY524305:NTY524307 ODU524305:ODU524307 ONQ524305:ONQ524307 OXM524305:OXM524307 PHI524305:PHI524307 PRE524305:PRE524307 QBA524305:QBA524307 QKW524305:QKW524307 QUS524305:QUS524307 REO524305:REO524307 ROK524305:ROK524307 RYG524305:RYG524307 SIC524305:SIC524307 SRY524305:SRY524307 TBU524305:TBU524307 TLQ524305:TLQ524307 TVM524305:TVM524307 UFI524305:UFI524307 UPE524305:UPE524307 UZA524305:UZA524307 VIW524305:VIW524307 VSS524305:VSS524307 WCO524305:WCO524307 WMK524305:WMK524307 WWG524305:WWG524307 Y589841:Y589843 JU589841:JU589843 TQ589841:TQ589843 ADM589841:ADM589843 ANI589841:ANI589843 AXE589841:AXE589843 BHA589841:BHA589843 BQW589841:BQW589843 CAS589841:CAS589843 CKO589841:CKO589843 CUK589841:CUK589843 DEG589841:DEG589843 DOC589841:DOC589843 DXY589841:DXY589843 EHU589841:EHU589843 ERQ589841:ERQ589843 FBM589841:FBM589843 FLI589841:FLI589843 FVE589841:FVE589843 GFA589841:GFA589843 GOW589841:GOW589843 GYS589841:GYS589843 HIO589841:HIO589843 HSK589841:HSK589843 ICG589841:ICG589843 IMC589841:IMC589843 IVY589841:IVY589843 JFU589841:JFU589843 JPQ589841:JPQ589843 JZM589841:JZM589843 KJI589841:KJI589843 KTE589841:KTE589843 LDA589841:LDA589843 LMW589841:LMW589843 LWS589841:LWS589843 MGO589841:MGO589843 MQK589841:MQK589843 NAG589841:NAG589843 NKC589841:NKC589843 NTY589841:NTY589843 ODU589841:ODU589843 ONQ589841:ONQ589843 OXM589841:OXM589843 PHI589841:PHI589843 PRE589841:PRE589843 QBA589841:QBA589843 QKW589841:QKW589843 QUS589841:QUS589843 REO589841:REO589843 ROK589841:ROK589843 RYG589841:RYG589843 SIC589841:SIC589843 SRY589841:SRY589843 TBU589841:TBU589843 TLQ589841:TLQ589843 TVM589841:TVM589843 UFI589841:UFI589843 UPE589841:UPE589843 UZA589841:UZA589843 VIW589841:VIW589843 VSS589841:VSS589843 WCO589841:WCO589843 WMK589841:WMK589843 WWG589841:WWG589843 Y655377:Y655379 JU655377:JU655379 TQ655377:TQ655379 ADM655377:ADM655379 ANI655377:ANI655379 AXE655377:AXE655379 BHA655377:BHA655379 BQW655377:BQW655379 CAS655377:CAS655379 CKO655377:CKO655379 CUK655377:CUK655379 DEG655377:DEG655379 DOC655377:DOC655379 DXY655377:DXY655379 EHU655377:EHU655379 ERQ655377:ERQ655379 FBM655377:FBM655379 FLI655377:FLI655379 FVE655377:FVE655379 GFA655377:GFA655379 GOW655377:GOW655379 GYS655377:GYS655379 HIO655377:HIO655379 HSK655377:HSK655379 ICG655377:ICG655379 IMC655377:IMC655379 IVY655377:IVY655379 JFU655377:JFU655379 JPQ655377:JPQ655379 JZM655377:JZM655379 KJI655377:KJI655379 KTE655377:KTE655379 LDA655377:LDA655379 LMW655377:LMW655379 LWS655377:LWS655379 MGO655377:MGO655379 MQK655377:MQK655379 NAG655377:NAG655379 NKC655377:NKC655379 NTY655377:NTY655379 ODU655377:ODU655379 ONQ655377:ONQ655379 OXM655377:OXM655379 PHI655377:PHI655379 PRE655377:PRE655379 QBA655377:QBA655379 QKW655377:QKW655379 QUS655377:QUS655379 REO655377:REO655379 ROK655377:ROK655379 RYG655377:RYG655379 SIC655377:SIC655379 SRY655377:SRY655379 TBU655377:TBU655379 TLQ655377:TLQ655379 TVM655377:TVM655379 UFI655377:UFI655379 UPE655377:UPE655379 UZA655377:UZA655379 VIW655377:VIW655379 VSS655377:VSS655379 WCO655377:WCO655379 WMK655377:WMK655379 WWG655377:WWG655379 Y720913:Y720915 JU720913:JU720915 TQ720913:TQ720915 ADM720913:ADM720915 ANI720913:ANI720915 AXE720913:AXE720915 BHA720913:BHA720915 BQW720913:BQW720915 CAS720913:CAS720915 CKO720913:CKO720915 CUK720913:CUK720915 DEG720913:DEG720915 DOC720913:DOC720915 DXY720913:DXY720915 EHU720913:EHU720915 ERQ720913:ERQ720915 FBM720913:FBM720915 FLI720913:FLI720915 FVE720913:FVE720915 GFA720913:GFA720915 GOW720913:GOW720915 GYS720913:GYS720915 HIO720913:HIO720915 HSK720913:HSK720915 ICG720913:ICG720915 IMC720913:IMC720915 IVY720913:IVY720915 JFU720913:JFU720915 JPQ720913:JPQ720915 JZM720913:JZM720915 KJI720913:KJI720915 KTE720913:KTE720915 LDA720913:LDA720915 LMW720913:LMW720915 LWS720913:LWS720915 MGO720913:MGO720915 MQK720913:MQK720915 NAG720913:NAG720915 NKC720913:NKC720915 NTY720913:NTY720915 ODU720913:ODU720915 ONQ720913:ONQ720915 OXM720913:OXM720915 PHI720913:PHI720915 PRE720913:PRE720915 QBA720913:QBA720915 QKW720913:QKW720915 QUS720913:QUS720915 REO720913:REO720915 ROK720913:ROK720915 RYG720913:RYG720915 SIC720913:SIC720915 SRY720913:SRY720915 TBU720913:TBU720915 TLQ720913:TLQ720915 TVM720913:TVM720915 UFI720913:UFI720915 UPE720913:UPE720915 UZA720913:UZA720915 VIW720913:VIW720915 VSS720913:VSS720915 WCO720913:WCO720915 WMK720913:WMK720915 WWG720913:WWG720915 Y786449:Y786451 JU786449:JU786451 TQ786449:TQ786451 ADM786449:ADM786451 ANI786449:ANI786451 AXE786449:AXE786451 BHA786449:BHA786451 BQW786449:BQW786451 CAS786449:CAS786451 CKO786449:CKO786451 CUK786449:CUK786451 DEG786449:DEG786451 DOC786449:DOC786451 DXY786449:DXY786451 EHU786449:EHU786451 ERQ786449:ERQ786451 FBM786449:FBM786451 FLI786449:FLI786451 FVE786449:FVE786451 GFA786449:GFA786451 GOW786449:GOW786451 GYS786449:GYS786451 HIO786449:HIO786451 HSK786449:HSK786451 ICG786449:ICG786451 IMC786449:IMC786451 IVY786449:IVY786451 JFU786449:JFU786451 JPQ786449:JPQ786451 JZM786449:JZM786451 KJI786449:KJI786451 KTE786449:KTE786451 LDA786449:LDA786451 LMW786449:LMW786451 LWS786449:LWS786451 MGO786449:MGO786451 MQK786449:MQK786451 NAG786449:NAG786451 NKC786449:NKC786451 NTY786449:NTY786451 ODU786449:ODU786451 ONQ786449:ONQ786451 OXM786449:OXM786451 PHI786449:PHI786451 PRE786449:PRE786451 QBA786449:QBA786451 QKW786449:QKW786451 QUS786449:QUS786451 REO786449:REO786451 ROK786449:ROK786451 RYG786449:RYG786451 SIC786449:SIC786451 SRY786449:SRY786451 TBU786449:TBU786451 TLQ786449:TLQ786451 TVM786449:TVM786451 UFI786449:UFI786451 UPE786449:UPE786451 UZA786449:UZA786451 VIW786449:VIW786451 VSS786449:VSS786451 WCO786449:WCO786451 WMK786449:WMK786451 WWG786449:WWG786451 Y851985:Y851987 JU851985:JU851987 TQ851985:TQ851987 ADM851985:ADM851987 ANI851985:ANI851987 AXE851985:AXE851987 BHA851985:BHA851987 BQW851985:BQW851987 CAS851985:CAS851987 CKO851985:CKO851987 CUK851985:CUK851987 DEG851985:DEG851987 DOC851985:DOC851987 DXY851985:DXY851987 EHU851985:EHU851987 ERQ851985:ERQ851987 FBM851985:FBM851987 FLI851985:FLI851987 FVE851985:FVE851987 GFA851985:GFA851987 GOW851985:GOW851987 GYS851985:GYS851987 HIO851985:HIO851987 HSK851985:HSK851987 ICG851985:ICG851987 IMC851985:IMC851987 IVY851985:IVY851987 JFU851985:JFU851987 JPQ851985:JPQ851987 JZM851985:JZM851987 KJI851985:KJI851987 KTE851985:KTE851987 LDA851985:LDA851987 LMW851985:LMW851987 LWS851985:LWS851987 MGO851985:MGO851987 MQK851985:MQK851987 NAG851985:NAG851987 NKC851985:NKC851987 NTY851985:NTY851987 ODU851985:ODU851987 ONQ851985:ONQ851987 OXM851985:OXM851987 PHI851985:PHI851987 PRE851985:PRE851987 QBA851985:QBA851987 QKW851985:QKW851987 QUS851985:QUS851987 REO851985:REO851987 ROK851985:ROK851987 RYG851985:RYG851987 SIC851985:SIC851987 SRY851985:SRY851987 TBU851985:TBU851987 TLQ851985:TLQ851987 TVM851985:TVM851987 UFI851985:UFI851987 UPE851985:UPE851987 UZA851985:UZA851987 VIW851985:VIW851987 VSS851985:VSS851987 WCO851985:WCO851987 WMK851985:WMK851987 WWG851985:WWG851987 Y917521:Y917523 JU917521:JU917523 TQ917521:TQ917523 ADM917521:ADM917523 ANI917521:ANI917523 AXE917521:AXE917523 BHA917521:BHA917523 BQW917521:BQW917523 CAS917521:CAS917523 CKO917521:CKO917523 CUK917521:CUK917523 DEG917521:DEG917523 DOC917521:DOC917523 DXY917521:DXY917523 EHU917521:EHU917523 ERQ917521:ERQ917523 FBM917521:FBM917523 FLI917521:FLI917523 FVE917521:FVE917523 GFA917521:GFA917523 GOW917521:GOW917523 GYS917521:GYS917523 HIO917521:HIO917523 HSK917521:HSK917523 ICG917521:ICG917523 IMC917521:IMC917523 IVY917521:IVY917523 JFU917521:JFU917523 JPQ917521:JPQ917523 JZM917521:JZM917523 KJI917521:KJI917523 KTE917521:KTE917523 LDA917521:LDA917523 LMW917521:LMW917523 LWS917521:LWS917523 MGO917521:MGO917523 MQK917521:MQK917523 NAG917521:NAG917523 NKC917521:NKC917523 NTY917521:NTY917523 ODU917521:ODU917523 ONQ917521:ONQ917523 OXM917521:OXM917523 PHI917521:PHI917523 PRE917521:PRE917523 QBA917521:QBA917523 QKW917521:QKW917523 QUS917521:QUS917523 REO917521:REO917523 ROK917521:ROK917523 RYG917521:RYG917523 SIC917521:SIC917523 SRY917521:SRY917523 TBU917521:TBU917523 TLQ917521:TLQ917523 TVM917521:TVM917523 UFI917521:UFI917523 UPE917521:UPE917523 UZA917521:UZA917523 VIW917521:VIW917523 VSS917521:VSS917523 WCO917521:WCO917523 WMK917521:WMK917523 WWG917521:WWG917523 Y983057:Y983059 JU983057:JU983059 TQ983057:TQ983059 ADM983057:ADM983059 ANI983057:ANI983059 AXE983057:AXE983059 BHA983057:BHA983059 BQW983057:BQW983059 CAS983057:CAS983059 CKO983057:CKO983059 CUK983057:CUK983059 DEG983057:DEG983059 DOC983057:DOC983059 DXY983057:DXY983059 EHU983057:EHU983059 ERQ983057:ERQ983059 FBM983057:FBM983059 FLI983057:FLI983059 FVE983057:FVE983059 GFA983057:GFA983059 GOW983057:GOW983059 GYS983057:GYS983059 HIO983057:HIO983059 HSK983057:HSK983059 ICG983057:ICG983059 IMC983057:IMC983059 IVY983057:IVY983059 JFU983057:JFU983059 JPQ983057:JPQ983059 JZM983057:JZM983059 KJI983057:KJI983059 KTE983057:KTE983059 LDA983057:LDA983059 LMW983057:LMW983059 LWS983057:LWS983059 MGO983057:MGO983059 MQK983057:MQK983059 NAG983057:NAG983059 NKC983057:NKC983059 NTY983057:NTY983059 ODU983057:ODU983059 ONQ983057:ONQ983059 OXM983057:OXM983059 PHI983057:PHI983059 PRE983057:PRE983059 QBA983057:QBA983059 QKW983057:QKW983059 QUS983057:QUS983059 REO983057:REO983059 ROK983057:ROK983059 RYG983057:RYG983059 SIC983057:SIC983059 SRY983057:SRY983059 TBU983057:TBU983059 TLQ983057:TLQ983059 TVM983057:TVM983059 UFI983057:UFI983059 UPE983057:UPE983059 UZA983057:UZA983059 VIW983057:VIW983059 VSS983057:VSS983059 WCO983057:WCO983059 WMK983057:WMK983059 WWG983057:WWG983059 O65554:O65555 JK65554:JK65555 TG65554:TG65555 ADC65554:ADC65555 AMY65554:AMY65555 AWU65554:AWU65555 BGQ65554:BGQ65555 BQM65554:BQM65555 CAI65554:CAI65555 CKE65554:CKE65555 CUA65554:CUA65555 DDW65554:DDW65555 DNS65554:DNS65555 DXO65554:DXO65555 EHK65554:EHK65555 ERG65554:ERG65555 FBC65554:FBC65555 FKY65554:FKY65555 FUU65554:FUU65555 GEQ65554:GEQ65555 GOM65554:GOM65555 GYI65554:GYI65555 HIE65554:HIE65555 HSA65554:HSA65555 IBW65554:IBW65555 ILS65554:ILS65555 IVO65554:IVO65555 JFK65554:JFK65555 JPG65554:JPG65555 JZC65554:JZC65555 KIY65554:KIY65555 KSU65554:KSU65555 LCQ65554:LCQ65555 LMM65554:LMM65555 LWI65554:LWI65555 MGE65554:MGE65555 MQA65554:MQA65555 MZW65554:MZW65555 NJS65554:NJS65555 NTO65554:NTO65555 ODK65554:ODK65555 ONG65554:ONG65555 OXC65554:OXC65555 PGY65554:PGY65555 PQU65554:PQU65555 QAQ65554:QAQ65555 QKM65554:QKM65555 QUI65554:QUI65555 REE65554:REE65555 ROA65554:ROA65555 RXW65554:RXW65555 SHS65554:SHS65555 SRO65554:SRO65555 TBK65554:TBK65555 TLG65554:TLG65555 TVC65554:TVC65555 UEY65554:UEY65555 UOU65554:UOU65555 UYQ65554:UYQ65555 VIM65554:VIM65555 VSI65554:VSI65555 WCE65554:WCE65555 WMA65554:WMA65555 WVW65554:WVW65555 O131090:O131091 JK131090:JK131091 TG131090:TG131091 ADC131090:ADC131091 AMY131090:AMY131091 AWU131090:AWU131091 BGQ131090:BGQ131091 BQM131090:BQM131091 CAI131090:CAI131091 CKE131090:CKE131091 CUA131090:CUA131091 DDW131090:DDW131091 DNS131090:DNS131091 DXO131090:DXO131091 EHK131090:EHK131091 ERG131090:ERG131091 FBC131090:FBC131091 FKY131090:FKY131091 FUU131090:FUU131091 GEQ131090:GEQ131091 GOM131090:GOM131091 GYI131090:GYI131091 HIE131090:HIE131091 HSA131090:HSA131091 IBW131090:IBW131091 ILS131090:ILS131091 IVO131090:IVO131091 JFK131090:JFK131091 JPG131090:JPG131091 JZC131090:JZC131091 KIY131090:KIY131091 KSU131090:KSU131091 LCQ131090:LCQ131091 LMM131090:LMM131091 LWI131090:LWI131091 MGE131090:MGE131091 MQA131090:MQA131091 MZW131090:MZW131091 NJS131090:NJS131091 NTO131090:NTO131091 ODK131090:ODK131091 ONG131090:ONG131091 OXC131090:OXC131091 PGY131090:PGY131091 PQU131090:PQU131091 QAQ131090:QAQ131091 QKM131090:QKM131091 QUI131090:QUI131091 REE131090:REE131091 ROA131090:ROA131091 RXW131090:RXW131091 SHS131090:SHS131091 SRO131090:SRO131091 TBK131090:TBK131091 TLG131090:TLG131091 TVC131090:TVC131091 UEY131090:UEY131091 UOU131090:UOU131091 UYQ131090:UYQ131091 VIM131090:VIM131091 VSI131090:VSI131091 WCE131090:WCE131091 WMA131090:WMA131091 WVW131090:WVW131091 O196626:O196627 JK196626:JK196627 TG196626:TG196627 ADC196626:ADC196627 AMY196626:AMY196627 AWU196626:AWU196627 BGQ196626:BGQ196627 BQM196626:BQM196627 CAI196626:CAI196627 CKE196626:CKE196627 CUA196626:CUA196627 DDW196626:DDW196627 DNS196626:DNS196627 DXO196626:DXO196627 EHK196626:EHK196627 ERG196626:ERG196627 FBC196626:FBC196627 FKY196626:FKY196627 FUU196626:FUU196627 GEQ196626:GEQ196627 GOM196626:GOM196627 GYI196626:GYI196627 HIE196626:HIE196627 HSA196626:HSA196627 IBW196626:IBW196627 ILS196626:ILS196627 IVO196626:IVO196627 JFK196626:JFK196627 JPG196626:JPG196627 JZC196626:JZC196627 KIY196626:KIY196627 KSU196626:KSU196627 LCQ196626:LCQ196627 LMM196626:LMM196627 LWI196626:LWI196627 MGE196626:MGE196627 MQA196626:MQA196627 MZW196626:MZW196627 NJS196626:NJS196627 NTO196626:NTO196627 ODK196626:ODK196627 ONG196626:ONG196627 OXC196626:OXC196627 PGY196626:PGY196627 PQU196626:PQU196627 QAQ196626:QAQ196627 QKM196626:QKM196627 QUI196626:QUI196627 REE196626:REE196627 ROA196626:ROA196627 RXW196626:RXW196627 SHS196626:SHS196627 SRO196626:SRO196627 TBK196626:TBK196627 TLG196626:TLG196627 TVC196626:TVC196627 UEY196626:UEY196627 UOU196626:UOU196627 UYQ196626:UYQ196627 VIM196626:VIM196627 VSI196626:VSI196627 WCE196626:WCE196627 WMA196626:WMA196627 WVW196626:WVW196627 O262162:O262163 JK262162:JK262163 TG262162:TG262163 ADC262162:ADC262163 AMY262162:AMY262163 AWU262162:AWU262163 BGQ262162:BGQ262163 BQM262162:BQM262163 CAI262162:CAI262163 CKE262162:CKE262163 CUA262162:CUA262163 DDW262162:DDW262163 DNS262162:DNS262163 DXO262162:DXO262163 EHK262162:EHK262163 ERG262162:ERG262163 FBC262162:FBC262163 FKY262162:FKY262163 FUU262162:FUU262163 GEQ262162:GEQ262163 GOM262162:GOM262163 GYI262162:GYI262163 HIE262162:HIE262163 HSA262162:HSA262163 IBW262162:IBW262163 ILS262162:ILS262163 IVO262162:IVO262163 JFK262162:JFK262163 JPG262162:JPG262163 JZC262162:JZC262163 KIY262162:KIY262163 KSU262162:KSU262163 LCQ262162:LCQ262163 LMM262162:LMM262163 LWI262162:LWI262163 MGE262162:MGE262163 MQA262162:MQA262163 MZW262162:MZW262163 NJS262162:NJS262163 NTO262162:NTO262163 ODK262162:ODK262163 ONG262162:ONG262163 OXC262162:OXC262163 PGY262162:PGY262163 PQU262162:PQU262163 QAQ262162:QAQ262163 QKM262162:QKM262163 QUI262162:QUI262163 REE262162:REE262163 ROA262162:ROA262163 RXW262162:RXW262163 SHS262162:SHS262163 SRO262162:SRO262163 TBK262162:TBK262163 TLG262162:TLG262163 TVC262162:TVC262163 UEY262162:UEY262163 UOU262162:UOU262163 UYQ262162:UYQ262163 VIM262162:VIM262163 VSI262162:VSI262163 WCE262162:WCE262163 WMA262162:WMA262163 WVW262162:WVW262163 O327698:O327699 JK327698:JK327699 TG327698:TG327699 ADC327698:ADC327699 AMY327698:AMY327699 AWU327698:AWU327699 BGQ327698:BGQ327699 BQM327698:BQM327699 CAI327698:CAI327699 CKE327698:CKE327699 CUA327698:CUA327699 DDW327698:DDW327699 DNS327698:DNS327699 DXO327698:DXO327699 EHK327698:EHK327699 ERG327698:ERG327699 FBC327698:FBC327699 FKY327698:FKY327699 FUU327698:FUU327699 GEQ327698:GEQ327699 GOM327698:GOM327699 GYI327698:GYI327699 HIE327698:HIE327699 HSA327698:HSA327699 IBW327698:IBW327699 ILS327698:ILS327699 IVO327698:IVO327699 JFK327698:JFK327699 JPG327698:JPG327699 JZC327698:JZC327699 KIY327698:KIY327699 KSU327698:KSU327699 LCQ327698:LCQ327699 LMM327698:LMM327699 LWI327698:LWI327699 MGE327698:MGE327699 MQA327698:MQA327699 MZW327698:MZW327699 NJS327698:NJS327699 NTO327698:NTO327699 ODK327698:ODK327699 ONG327698:ONG327699 OXC327698:OXC327699 PGY327698:PGY327699 PQU327698:PQU327699 QAQ327698:QAQ327699 QKM327698:QKM327699 QUI327698:QUI327699 REE327698:REE327699 ROA327698:ROA327699 RXW327698:RXW327699 SHS327698:SHS327699 SRO327698:SRO327699 TBK327698:TBK327699 TLG327698:TLG327699 TVC327698:TVC327699 UEY327698:UEY327699 UOU327698:UOU327699 UYQ327698:UYQ327699 VIM327698:VIM327699 VSI327698:VSI327699 WCE327698:WCE327699 WMA327698:WMA327699 WVW327698:WVW327699 O393234:O393235 JK393234:JK393235 TG393234:TG393235 ADC393234:ADC393235 AMY393234:AMY393235 AWU393234:AWU393235 BGQ393234:BGQ393235 BQM393234:BQM393235 CAI393234:CAI393235 CKE393234:CKE393235 CUA393234:CUA393235 DDW393234:DDW393235 DNS393234:DNS393235 DXO393234:DXO393235 EHK393234:EHK393235 ERG393234:ERG393235 FBC393234:FBC393235 FKY393234:FKY393235 FUU393234:FUU393235 GEQ393234:GEQ393235 GOM393234:GOM393235 GYI393234:GYI393235 HIE393234:HIE393235 HSA393234:HSA393235 IBW393234:IBW393235 ILS393234:ILS393235 IVO393234:IVO393235 JFK393234:JFK393235 JPG393234:JPG393235 JZC393234:JZC393235 KIY393234:KIY393235 KSU393234:KSU393235 LCQ393234:LCQ393235 LMM393234:LMM393235 LWI393234:LWI393235 MGE393234:MGE393235 MQA393234:MQA393235 MZW393234:MZW393235 NJS393234:NJS393235 NTO393234:NTO393235 ODK393234:ODK393235 ONG393234:ONG393235 OXC393234:OXC393235 PGY393234:PGY393235 PQU393234:PQU393235 QAQ393234:QAQ393235 QKM393234:QKM393235 QUI393234:QUI393235 REE393234:REE393235 ROA393234:ROA393235 RXW393234:RXW393235 SHS393234:SHS393235 SRO393234:SRO393235 TBK393234:TBK393235 TLG393234:TLG393235 TVC393234:TVC393235 UEY393234:UEY393235 UOU393234:UOU393235 UYQ393234:UYQ393235 VIM393234:VIM393235 VSI393234:VSI393235 WCE393234:WCE393235 WMA393234:WMA393235 WVW393234:WVW393235 O458770:O458771 JK458770:JK458771 TG458770:TG458771 ADC458770:ADC458771 AMY458770:AMY458771 AWU458770:AWU458771 BGQ458770:BGQ458771 BQM458770:BQM458771 CAI458770:CAI458771 CKE458770:CKE458771 CUA458770:CUA458771 DDW458770:DDW458771 DNS458770:DNS458771 DXO458770:DXO458771 EHK458770:EHK458771 ERG458770:ERG458771 FBC458770:FBC458771 FKY458770:FKY458771 FUU458770:FUU458771 GEQ458770:GEQ458771 GOM458770:GOM458771 GYI458770:GYI458771 HIE458770:HIE458771 HSA458770:HSA458771 IBW458770:IBW458771 ILS458770:ILS458771 IVO458770:IVO458771 JFK458770:JFK458771 JPG458770:JPG458771 JZC458770:JZC458771 KIY458770:KIY458771 KSU458770:KSU458771 LCQ458770:LCQ458771 LMM458770:LMM458771 LWI458770:LWI458771 MGE458770:MGE458771 MQA458770:MQA458771 MZW458770:MZW458771 NJS458770:NJS458771 NTO458770:NTO458771 ODK458770:ODK458771 ONG458770:ONG458771 OXC458770:OXC458771 PGY458770:PGY458771 PQU458770:PQU458771 QAQ458770:QAQ458771 QKM458770:QKM458771 QUI458770:QUI458771 REE458770:REE458771 ROA458770:ROA458771 RXW458770:RXW458771 SHS458770:SHS458771 SRO458770:SRO458771 TBK458770:TBK458771 TLG458770:TLG458771 TVC458770:TVC458771 UEY458770:UEY458771 UOU458770:UOU458771 UYQ458770:UYQ458771 VIM458770:VIM458771 VSI458770:VSI458771 WCE458770:WCE458771 WMA458770:WMA458771 WVW458770:WVW458771 O524306:O524307 JK524306:JK524307 TG524306:TG524307 ADC524306:ADC524307 AMY524306:AMY524307 AWU524306:AWU524307 BGQ524306:BGQ524307 BQM524306:BQM524307 CAI524306:CAI524307 CKE524306:CKE524307 CUA524306:CUA524307 DDW524306:DDW524307 DNS524306:DNS524307 DXO524306:DXO524307 EHK524306:EHK524307 ERG524306:ERG524307 FBC524306:FBC524307 FKY524306:FKY524307 FUU524306:FUU524307 GEQ524306:GEQ524307 GOM524306:GOM524307 GYI524306:GYI524307 HIE524306:HIE524307 HSA524306:HSA524307 IBW524306:IBW524307 ILS524306:ILS524307 IVO524306:IVO524307 JFK524306:JFK524307 JPG524306:JPG524307 JZC524306:JZC524307 KIY524306:KIY524307 KSU524306:KSU524307 LCQ524306:LCQ524307 LMM524306:LMM524307 LWI524306:LWI524307 MGE524306:MGE524307 MQA524306:MQA524307 MZW524306:MZW524307 NJS524306:NJS524307 NTO524306:NTO524307 ODK524306:ODK524307 ONG524306:ONG524307 OXC524306:OXC524307 PGY524306:PGY524307 PQU524306:PQU524307 QAQ524306:QAQ524307 QKM524306:QKM524307 QUI524306:QUI524307 REE524306:REE524307 ROA524306:ROA524307 RXW524306:RXW524307 SHS524306:SHS524307 SRO524306:SRO524307 TBK524306:TBK524307 TLG524306:TLG524307 TVC524306:TVC524307 UEY524306:UEY524307 UOU524306:UOU524307 UYQ524306:UYQ524307 VIM524306:VIM524307 VSI524306:VSI524307 WCE524306:WCE524307 WMA524306:WMA524307 WVW524306:WVW524307 O589842:O589843 JK589842:JK589843 TG589842:TG589843 ADC589842:ADC589843 AMY589842:AMY589843 AWU589842:AWU589843 BGQ589842:BGQ589843 BQM589842:BQM589843 CAI589842:CAI589843 CKE589842:CKE589843 CUA589842:CUA589843 DDW589842:DDW589843 DNS589842:DNS589843 DXO589842:DXO589843 EHK589842:EHK589843 ERG589842:ERG589843 FBC589842:FBC589843 FKY589842:FKY589843 FUU589842:FUU589843 GEQ589842:GEQ589843 GOM589842:GOM589843 GYI589842:GYI589843 HIE589842:HIE589843 HSA589842:HSA589843 IBW589842:IBW589843 ILS589842:ILS589843 IVO589842:IVO589843 JFK589842:JFK589843 JPG589842:JPG589843 JZC589842:JZC589843 KIY589842:KIY589843 KSU589842:KSU589843 LCQ589842:LCQ589843 LMM589842:LMM589843 LWI589842:LWI589843 MGE589842:MGE589843 MQA589842:MQA589843 MZW589842:MZW589843 NJS589842:NJS589843 NTO589842:NTO589843 ODK589842:ODK589843 ONG589842:ONG589843 OXC589842:OXC589843 PGY589842:PGY589843 PQU589842:PQU589843 QAQ589842:QAQ589843 QKM589842:QKM589843 QUI589842:QUI589843 REE589842:REE589843 ROA589842:ROA589843 RXW589842:RXW589843 SHS589842:SHS589843 SRO589842:SRO589843 TBK589842:TBK589843 TLG589842:TLG589843 TVC589842:TVC589843 UEY589842:UEY589843 UOU589842:UOU589843 UYQ589842:UYQ589843 VIM589842:VIM589843 VSI589842:VSI589843 WCE589842:WCE589843 WMA589842:WMA589843 WVW589842:WVW589843 O655378:O655379 JK655378:JK655379 TG655378:TG655379 ADC655378:ADC655379 AMY655378:AMY655379 AWU655378:AWU655379 BGQ655378:BGQ655379 BQM655378:BQM655379 CAI655378:CAI655379 CKE655378:CKE655379 CUA655378:CUA655379 DDW655378:DDW655379 DNS655378:DNS655379 DXO655378:DXO655379 EHK655378:EHK655379 ERG655378:ERG655379 FBC655378:FBC655379 FKY655378:FKY655379 FUU655378:FUU655379 GEQ655378:GEQ655379 GOM655378:GOM655379 GYI655378:GYI655379 HIE655378:HIE655379 HSA655378:HSA655379 IBW655378:IBW655379 ILS655378:ILS655379 IVO655378:IVO655379 JFK655378:JFK655379 JPG655378:JPG655379 JZC655378:JZC655379 KIY655378:KIY655379 KSU655378:KSU655379 LCQ655378:LCQ655379 LMM655378:LMM655379 LWI655378:LWI655379 MGE655378:MGE655379 MQA655378:MQA655379 MZW655378:MZW655379 NJS655378:NJS655379 NTO655378:NTO655379 ODK655378:ODK655379 ONG655378:ONG655379 OXC655378:OXC655379 PGY655378:PGY655379 PQU655378:PQU655379 QAQ655378:QAQ655379 QKM655378:QKM655379 QUI655378:QUI655379 REE655378:REE655379 ROA655378:ROA655379 RXW655378:RXW655379 SHS655378:SHS655379 SRO655378:SRO655379 TBK655378:TBK655379 TLG655378:TLG655379 TVC655378:TVC655379 UEY655378:UEY655379 UOU655378:UOU655379 UYQ655378:UYQ655379 VIM655378:VIM655379 VSI655378:VSI655379 WCE655378:WCE655379 WMA655378:WMA655379 WVW655378:WVW655379 O720914:O720915 JK720914:JK720915 TG720914:TG720915 ADC720914:ADC720915 AMY720914:AMY720915 AWU720914:AWU720915 BGQ720914:BGQ720915 BQM720914:BQM720915 CAI720914:CAI720915 CKE720914:CKE720915 CUA720914:CUA720915 DDW720914:DDW720915 DNS720914:DNS720915 DXO720914:DXO720915 EHK720914:EHK720915 ERG720914:ERG720915 FBC720914:FBC720915 FKY720914:FKY720915 FUU720914:FUU720915 GEQ720914:GEQ720915 GOM720914:GOM720915 GYI720914:GYI720915 HIE720914:HIE720915 HSA720914:HSA720915 IBW720914:IBW720915 ILS720914:ILS720915 IVO720914:IVO720915 JFK720914:JFK720915 JPG720914:JPG720915 JZC720914:JZC720915 KIY720914:KIY720915 KSU720914:KSU720915 LCQ720914:LCQ720915 LMM720914:LMM720915 LWI720914:LWI720915 MGE720914:MGE720915 MQA720914:MQA720915 MZW720914:MZW720915 NJS720914:NJS720915 NTO720914:NTO720915 ODK720914:ODK720915 ONG720914:ONG720915 OXC720914:OXC720915 PGY720914:PGY720915 PQU720914:PQU720915 QAQ720914:QAQ720915 QKM720914:QKM720915 QUI720914:QUI720915 REE720914:REE720915 ROA720914:ROA720915 RXW720914:RXW720915 SHS720914:SHS720915 SRO720914:SRO720915 TBK720914:TBK720915 TLG720914:TLG720915 TVC720914:TVC720915 UEY720914:UEY720915 UOU720914:UOU720915 UYQ720914:UYQ720915 VIM720914:VIM720915 VSI720914:VSI720915 WCE720914:WCE720915 WMA720914:WMA720915 WVW720914:WVW720915 O786450:O786451 JK786450:JK786451 TG786450:TG786451 ADC786450:ADC786451 AMY786450:AMY786451 AWU786450:AWU786451 BGQ786450:BGQ786451 BQM786450:BQM786451 CAI786450:CAI786451 CKE786450:CKE786451 CUA786450:CUA786451 DDW786450:DDW786451 DNS786450:DNS786451 DXO786450:DXO786451 EHK786450:EHK786451 ERG786450:ERG786451 FBC786450:FBC786451 FKY786450:FKY786451 FUU786450:FUU786451 GEQ786450:GEQ786451 GOM786450:GOM786451 GYI786450:GYI786451 HIE786450:HIE786451 HSA786450:HSA786451 IBW786450:IBW786451 ILS786450:ILS786451 IVO786450:IVO786451 JFK786450:JFK786451 JPG786450:JPG786451 JZC786450:JZC786451 KIY786450:KIY786451 KSU786450:KSU786451 LCQ786450:LCQ786451 LMM786450:LMM786451 LWI786450:LWI786451 MGE786450:MGE786451 MQA786450:MQA786451 MZW786450:MZW786451 NJS786450:NJS786451 NTO786450:NTO786451 ODK786450:ODK786451 ONG786450:ONG786451 OXC786450:OXC786451 PGY786450:PGY786451 PQU786450:PQU786451 QAQ786450:QAQ786451 QKM786450:QKM786451 QUI786450:QUI786451 REE786450:REE786451 ROA786450:ROA786451 RXW786450:RXW786451 SHS786450:SHS786451 SRO786450:SRO786451 TBK786450:TBK786451 TLG786450:TLG786451 TVC786450:TVC786451 UEY786450:UEY786451 UOU786450:UOU786451 UYQ786450:UYQ786451 VIM786450:VIM786451 VSI786450:VSI786451 WCE786450:WCE786451 WMA786450:WMA786451 WVW786450:WVW786451 O851986:O851987 JK851986:JK851987 TG851986:TG851987 ADC851986:ADC851987 AMY851986:AMY851987 AWU851986:AWU851987 BGQ851986:BGQ851987 BQM851986:BQM851987 CAI851986:CAI851987 CKE851986:CKE851987 CUA851986:CUA851987 DDW851986:DDW851987 DNS851986:DNS851987 DXO851986:DXO851987 EHK851986:EHK851987 ERG851986:ERG851987 FBC851986:FBC851987 FKY851986:FKY851987 FUU851986:FUU851987 GEQ851986:GEQ851987 GOM851986:GOM851987 GYI851986:GYI851987 HIE851986:HIE851987 HSA851986:HSA851987 IBW851986:IBW851987 ILS851986:ILS851987 IVO851986:IVO851987 JFK851986:JFK851987 JPG851986:JPG851987 JZC851986:JZC851987 KIY851986:KIY851987 KSU851986:KSU851987 LCQ851986:LCQ851987 LMM851986:LMM851987 LWI851986:LWI851987 MGE851986:MGE851987 MQA851986:MQA851987 MZW851986:MZW851987 NJS851986:NJS851987 NTO851986:NTO851987 ODK851986:ODK851987 ONG851986:ONG851987 OXC851986:OXC851987 PGY851986:PGY851987 PQU851986:PQU851987 QAQ851986:QAQ851987 QKM851986:QKM851987 QUI851986:QUI851987 REE851986:REE851987 ROA851986:ROA851987 RXW851986:RXW851987 SHS851986:SHS851987 SRO851986:SRO851987 TBK851986:TBK851987 TLG851986:TLG851987 TVC851986:TVC851987 UEY851986:UEY851987 UOU851986:UOU851987 UYQ851986:UYQ851987 VIM851986:VIM851987 VSI851986:VSI851987 WCE851986:WCE851987 WMA851986:WMA851987 WVW851986:WVW851987 O917522:O917523 JK917522:JK917523 TG917522:TG917523 ADC917522:ADC917523 AMY917522:AMY917523 AWU917522:AWU917523 BGQ917522:BGQ917523 BQM917522:BQM917523 CAI917522:CAI917523 CKE917522:CKE917523 CUA917522:CUA917523 DDW917522:DDW917523 DNS917522:DNS917523 DXO917522:DXO917523 EHK917522:EHK917523 ERG917522:ERG917523 FBC917522:FBC917523 FKY917522:FKY917523 FUU917522:FUU917523 GEQ917522:GEQ917523 GOM917522:GOM917523 GYI917522:GYI917523 HIE917522:HIE917523 HSA917522:HSA917523 IBW917522:IBW917523 ILS917522:ILS917523 IVO917522:IVO917523 JFK917522:JFK917523 JPG917522:JPG917523 JZC917522:JZC917523 KIY917522:KIY917523 KSU917522:KSU917523 LCQ917522:LCQ917523 LMM917522:LMM917523 LWI917522:LWI917523 MGE917522:MGE917523 MQA917522:MQA917523 MZW917522:MZW917523 NJS917522:NJS917523 NTO917522:NTO917523 ODK917522:ODK917523 ONG917522:ONG917523 OXC917522:OXC917523 PGY917522:PGY917523 PQU917522:PQU917523 QAQ917522:QAQ917523 QKM917522:QKM917523 QUI917522:QUI917523 REE917522:REE917523 ROA917522:ROA917523 RXW917522:RXW917523 SHS917522:SHS917523 SRO917522:SRO917523 TBK917522:TBK917523 TLG917522:TLG917523 TVC917522:TVC917523 UEY917522:UEY917523 UOU917522:UOU917523 UYQ917522:UYQ917523 VIM917522:VIM917523 VSI917522:VSI917523 WCE917522:WCE917523 WMA917522:WMA917523 WVW917522:WVW917523 O983058:O983059 JK983058:JK983059 TG983058:TG983059 ADC983058:ADC983059 AMY983058:AMY983059 AWU983058:AWU983059 BGQ983058:BGQ983059 BQM983058:BQM983059 CAI983058:CAI983059 CKE983058:CKE983059 CUA983058:CUA983059 DDW983058:DDW983059 DNS983058:DNS983059 DXO983058:DXO983059 EHK983058:EHK983059 ERG983058:ERG983059 FBC983058:FBC983059 FKY983058:FKY983059 FUU983058:FUU983059 GEQ983058:GEQ983059 GOM983058:GOM983059 GYI983058:GYI983059 HIE983058:HIE983059 HSA983058:HSA983059 IBW983058:IBW983059 ILS983058:ILS983059 IVO983058:IVO983059 JFK983058:JFK983059 JPG983058:JPG983059 JZC983058:JZC983059 KIY983058:KIY983059 KSU983058:KSU983059 LCQ983058:LCQ983059 LMM983058:LMM983059 LWI983058:LWI983059 MGE983058:MGE983059 MQA983058:MQA983059 MZW983058:MZW983059 NJS983058:NJS983059 NTO983058:NTO983059 ODK983058:ODK983059 ONG983058:ONG983059 OXC983058:OXC983059 PGY983058:PGY983059 PQU983058:PQU983059 QAQ983058:QAQ983059 QKM983058:QKM983059 QUI983058:QUI983059 REE983058:REE983059 ROA983058:ROA983059 RXW983058:RXW983059 SHS983058:SHS983059 SRO983058:SRO983059 TBK983058:TBK983059 TLG983058:TLG983059 TVC983058:TVC983059 UEY983058:UEY983059 UOU983058:UOU983059 UYQ983058:UYQ983059 VIM983058:VIM983059 VSI983058:VSI983059 WCE983058:WCE983059 WMA983058:WMA983059 WVW983058:WVW983059 D65554:D65563 IZ65554:IZ65563 SV65554:SV65563 ACR65554:ACR65563 AMN65554:AMN65563 AWJ65554:AWJ65563 BGF65554:BGF65563 BQB65554:BQB65563 BZX65554:BZX65563 CJT65554:CJT65563 CTP65554:CTP65563 DDL65554:DDL65563 DNH65554:DNH65563 DXD65554:DXD65563 EGZ65554:EGZ65563 EQV65554:EQV65563 FAR65554:FAR65563 FKN65554:FKN65563 FUJ65554:FUJ65563 GEF65554:GEF65563 GOB65554:GOB65563 GXX65554:GXX65563 HHT65554:HHT65563 HRP65554:HRP65563 IBL65554:IBL65563 ILH65554:ILH65563 IVD65554:IVD65563 JEZ65554:JEZ65563 JOV65554:JOV65563 JYR65554:JYR65563 KIN65554:KIN65563 KSJ65554:KSJ65563 LCF65554:LCF65563 LMB65554:LMB65563 LVX65554:LVX65563 MFT65554:MFT65563 MPP65554:MPP65563 MZL65554:MZL65563 NJH65554:NJH65563 NTD65554:NTD65563 OCZ65554:OCZ65563 OMV65554:OMV65563 OWR65554:OWR65563 PGN65554:PGN65563 PQJ65554:PQJ65563 QAF65554:QAF65563 QKB65554:QKB65563 QTX65554:QTX65563 RDT65554:RDT65563 RNP65554:RNP65563 RXL65554:RXL65563 SHH65554:SHH65563 SRD65554:SRD65563 TAZ65554:TAZ65563 TKV65554:TKV65563 TUR65554:TUR65563 UEN65554:UEN65563 UOJ65554:UOJ65563 UYF65554:UYF65563 VIB65554:VIB65563 VRX65554:VRX65563 WBT65554:WBT65563 WLP65554:WLP65563 WVL65554:WVL65563 D131090:D131099 IZ131090:IZ131099 SV131090:SV131099 ACR131090:ACR131099 AMN131090:AMN131099 AWJ131090:AWJ131099 BGF131090:BGF131099 BQB131090:BQB131099 BZX131090:BZX131099 CJT131090:CJT131099 CTP131090:CTP131099 DDL131090:DDL131099 DNH131090:DNH131099 DXD131090:DXD131099 EGZ131090:EGZ131099 EQV131090:EQV131099 FAR131090:FAR131099 FKN131090:FKN131099 FUJ131090:FUJ131099 GEF131090:GEF131099 GOB131090:GOB131099 GXX131090:GXX131099 HHT131090:HHT131099 HRP131090:HRP131099 IBL131090:IBL131099 ILH131090:ILH131099 IVD131090:IVD131099 JEZ131090:JEZ131099 JOV131090:JOV131099 JYR131090:JYR131099 KIN131090:KIN131099 KSJ131090:KSJ131099 LCF131090:LCF131099 LMB131090:LMB131099 LVX131090:LVX131099 MFT131090:MFT131099 MPP131090:MPP131099 MZL131090:MZL131099 NJH131090:NJH131099 NTD131090:NTD131099 OCZ131090:OCZ131099 OMV131090:OMV131099 OWR131090:OWR131099 PGN131090:PGN131099 PQJ131090:PQJ131099 QAF131090:QAF131099 QKB131090:QKB131099 QTX131090:QTX131099 RDT131090:RDT131099 RNP131090:RNP131099 RXL131090:RXL131099 SHH131090:SHH131099 SRD131090:SRD131099 TAZ131090:TAZ131099 TKV131090:TKV131099 TUR131090:TUR131099 UEN131090:UEN131099 UOJ131090:UOJ131099 UYF131090:UYF131099 VIB131090:VIB131099 VRX131090:VRX131099 WBT131090:WBT131099 WLP131090:WLP131099 WVL131090:WVL131099 D196626:D196635 IZ196626:IZ196635 SV196626:SV196635 ACR196626:ACR196635 AMN196626:AMN196635 AWJ196626:AWJ196635 BGF196626:BGF196635 BQB196626:BQB196635 BZX196626:BZX196635 CJT196626:CJT196635 CTP196626:CTP196635 DDL196626:DDL196635 DNH196626:DNH196635 DXD196626:DXD196635 EGZ196626:EGZ196635 EQV196626:EQV196635 FAR196626:FAR196635 FKN196626:FKN196635 FUJ196626:FUJ196635 GEF196626:GEF196635 GOB196626:GOB196635 GXX196626:GXX196635 HHT196626:HHT196635 HRP196626:HRP196635 IBL196626:IBL196635 ILH196626:ILH196635 IVD196626:IVD196635 JEZ196626:JEZ196635 JOV196626:JOV196635 JYR196626:JYR196635 KIN196626:KIN196635 KSJ196626:KSJ196635 LCF196626:LCF196635 LMB196626:LMB196635 LVX196626:LVX196635 MFT196626:MFT196635 MPP196626:MPP196635 MZL196626:MZL196635 NJH196626:NJH196635 NTD196626:NTD196635 OCZ196626:OCZ196635 OMV196626:OMV196635 OWR196626:OWR196635 PGN196626:PGN196635 PQJ196626:PQJ196635 QAF196626:QAF196635 QKB196626:QKB196635 QTX196626:QTX196635 RDT196626:RDT196635 RNP196626:RNP196635 RXL196626:RXL196635 SHH196626:SHH196635 SRD196626:SRD196635 TAZ196626:TAZ196635 TKV196626:TKV196635 TUR196626:TUR196635 UEN196626:UEN196635 UOJ196626:UOJ196635 UYF196626:UYF196635 VIB196626:VIB196635 VRX196626:VRX196635 WBT196626:WBT196635 WLP196626:WLP196635 WVL196626:WVL196635 D262162:D262171 IZ262162:IZ262171 SV262162:SV262171 ACR262162:ACR262171 AMN262162:AMN262171 AWJ262162:AWJ262171 BGF262162:BGF262171 BQB262162:BQB262171 BZX262162:BZX262171 CJT262162:CJT262171 CTP262162:CTP262171 DDL262162:DDL262171 DNH262162:DNH262171 DXD262162:DXD262171 EGZ262162:EGZ262171 EQV262162:EQV262171 FAR262162:FAR262171 FKN262162:FKN262171 FUJ262162:FUJ262171 GEF262162:GEF262171 GOB262162:GOB262171 GXX262162:GXX262171 HHT262162:HHT262171 HRP262162:HRP262171 IBL262162:IBL262171 ILH262162:ILH262171 IVD262162:IVD262171 JEZ262162:JEZ262171 JOV262162:JOV262171 JYR262162:JYR262171 KIN262162:KIN262171 KSJ262162:KSJ262171 LCF262162:LCF262171 LMB262162:LMB262171 LVX262162:LVX262171 MFT262162:MFT262171 MPP262162:MPP262171 MZL262162:MZL262171 NJH262162:NJH262171 NTD262162:NTD262171 OCZ262162:OCZ262171 OMV262162:OMV262171 OWR262162:OWR262171 PGN262162:PGN262171 PQJ262162:PQJ262171 QAF262162:QAF262171 QKB262162:QKB262171 QTX262162:QTX262171 RDT262162:RDT262171 RNP262162:RNP262171 RXL262162:RXL262171 SHH262162:SHH262171 SRD262162:SRD262171 TAZ262162:TAZ262171 TKV262162:TKV262171 TUR262162:TUR262171 UEN262162:UEN262171 UOJ262162:UOJ262171 UYF262162:UYF262171 VIB262162:VIB262171 VRX262162:VRX262171 WBT262162:WBT262171 WLP262162:WLP262171 WVL262162:WVL262171 D327698:D327707 IZ327698:IZ327707 SV327698:SV327707 ACR327698:ACR327707 AMN327698:AMN327707 AWJ327698:AWJ327707 BGF327698:BGF327707 BQB327698:BQB327707 BZX327698:BZX327707 CJT327698:CJT327707 CTP327698:CTP327707 DDL327698:DDL327707 DNH327698:DNH327707 DXD327698:DXD327707 EGZ327698:EGZ327707 EQV327698:EQV327707 FAR327698:FAR327707 FKN327698:FKN327707 FUJ327698:FUJ327707 GEF327698:GEF327707 GOB327698:GOB327707 GXX327698:GXX327707 HHT327698:HHT327707 HRP327698:HRP327707 IBL327698:IBL327707 ILH327698:ILH327707 IVD327698:IVD327707 JEZ327698:JEZ327707 JOV327698:JOV327707 JYR327698:JYR327707 KIN327698:KIN327707 KSJ327698:KSJ327707 LCF327698:LCF327707 LMB327698:LMB327707 LVX327698:LVX327707 MFT327698:MFT327707 MPP327698:MPP327707 MZL327698:MZL327707 NJH327698:NJH327707 NTD327698:NTD327707 OCZ327698:OCZ327707 OMV327698:OMV327707 OWR327698:OWR327707 PGN327698:PGN327707 PQJ327698:PQJ327707 QAF327698:QAF327707 QKB327698:QKB327707 QTX327698:QTX327707 RDT327698:RDT327707 RNP327698:RNP327707 RXL327698:RXL327707 SHH327698:SHH327707 SRD327698:SRD327707 TAZ327698:TAZ327707 TKV327698:TKV327707 TUR327698:TUR327707 UEN327698:UEN327707 UOJ327698:UOJ327707 UYF327698:UYF327707 VIB327698:VIB327707 VRX327698:VRX327707 WBT327698:WBT327707 WLP327698:WLP327707 WVL327698:WVL327707 D393234:D393243 IZ393234:IZ393243 SV393234:SV393243 ACR393234:ACR393243 AMN393234:AMN393243 AWJ393234:AWJ393243 BGF393234:BGF393243 BQB393234:BQB393243 BZX393234:BZX393243 CJT393234:CJT393243 CTP393234:CTP393243 DDL393234:DDL393243 DNH393234:DNH393243 DXD393234:DXD393243 EGZ393234:EGZ393243 EQV393234:EQV393243 FAR393234:FAR393243 FKN393234:FKN393243 FUJ393234:FUJ393243 GEF393234:GEF393243 GOB393234:GOB393243 GXX393234:GXX393243 HHT393234:HHT393243 HRP393234:HRP393243 IBL393234:IBL393243 ILH393234:ILH393243 IVD393234:IVD393243 JEZ393234:JEZ393243 JOV393234:JOV393243 JYR393234:JYR393243 KIN393234:KIN393243 KSJ393234:KSJ393243 LCF393234:LCF393243 LMB393234:LMB393243 LVX393234:LVX393243 MFT393234:MFT393243 MPP393234:MPP393243 MZL393234:MZL393243 NJH393234:NJH393243 NTD393234:NTD393243 OCZ393234:OCZ393243 OMV393234:OMV393243 OWR393234:OWR393243 PGN393234:PGN393243 PQJ393234:PQJ393243 QAF393234:QAF393243 QKB393234:QKB393243 QTX393234:QTX393243 RDT393234:RDT393243 RNP393234:RNP393243 RXL393234:RXL393243 SHH393234:SHH393243 SRD393234:SRD393243 TAZ393234:TAZ393243 TKV393234:TKV393243 TUR393234:TUR393243 UEN393234:UEN393243 UOJ393234:UOJ393243 UYF393234:UYF393243 VIB393234:VIB393243 VRX393234:VRX393243 WBT393234:WBT393243 WLP393234:WLP393243 WVL393234:WVL393243 D458770:D458779 IZ458770:IZ458779 SV458770:SV458779 ACR458770:ACR458779 AMN458770:AMN458779 AWJ458770:AWJ458779 BGF458770:BGF458779 BQB458770:BQB458779 BZX458770:BZX458779 CJT458770:CJT458779 CTP458770:CTP458779 DDL458770:DDL458779 DNH458770:DNH458779 DXD458770:DXD458779 EGZ458770:EGZ458779 EQV458770:EQV458779 FAR458770:FAR458779 FKN458770:FKN458779 FUJ458770:FUJ458779 GEF458770:GEF458779 GOB458770:GOB458779 GXX458770:GXX458779 HHT458770:HHT458779 HRP458770:HRP458779 IBL458770:IBL458779 ILH458770:ILH458779 IVD458770:IVD458779 JEZ458770:JEZ458779 JOV458770:JOV458779 JYR458770:JYR458779 KIN458770:KIN458779 KSJ458770:KSJ458779 LCF458770:LCF458779 LMB458770:LMB458779 LVX458770:LVX458779 MFT458770:MFT458779 MPP458770:MPP458779 MZL458770:MZL458779 NJH458770:NJH458779 NTD458770:NTD458779 OCZ458770:OCZ458779 OMV458770:OMV458779 OWR458770:OWR458779 PGN458770:PGN458779 PQJ458770:PQJ458779 QAF458770:QAF458779 QKB458770:QKB458779 QTX458770:QTX458779 RDT458770:RDT458779 RNP458770:RNP458779 RXL458770:RXL458779 SHH458770:SHH458779 SRD458770:SRD458779 TAZ458770:TAZ458779 TKV458770:TKV458779 TUR458770:TUR458779 UEN458770:UEN458779 UOJ458770:UOJ458779 UYF458770:UYF458779 VIB458770:VIB458779 VRX458770:VRX458779 WBT458770:WBT458779 WLP458770:WLP458779 WVL458770:WVL458779 D524306:D524315 IZ524306:IZ524315 SV524306:SV524315 ACR524306:ACR524315 AMN524306:AMN524315 AWJ524306:AWJ524315 BGF524306:BGF524315 BQB524306:BQB524315 BZX524306:BZX524315 CJT524306:CJT524315 CTP524306:CTP524315 DDL524306:DDL524315 DNH524306:DNH524315 DXD524306:DXD524315 EGZ524306:EGZ524315 EQV524306:EQV524315 FAR524306:FAR524315 FKN524306:FKN524315 FUJ524306:FUJ524315 GEF524306:GEF524315 GOB524306:GOB524315 GXX524306:GXX524315 HHT524306:HHT524315 HRP524306:HRP524315 IBL524306:IBL524315 ILH524306:ILH524315 IVD524306:IVD524315 JEZ524306:JEZ524315 JOV524306:JOV524315 JYR524306:JYR524315 KIN524306:KIN524315 KSJ524306:KSJ524315 LCF524306:LCF524315 LMB524306:LMB524315 LVX524306:LVX524315 MFT524306:MFT524315 MPP524306:MPP524315 MZL524306:MZL524315 NJH524306:NJH524315 NTD524306:NTD524315 OCZ524306:OCZ524315 OMV524306:OMV524315 OWR524306:OWR524315 PGN524306:PGN524315 PQJ524306:PQJ524315 QAF524306:QAF524315 QKB524306:QKB524315 QTX524306:QTX524315 RDT524306:RDT524315 RNP524306:RNP524315 RXL524306:RXL524315 SHH524306:SHH524315 SRD524306:SRD524315 TAZ524306:TAZ524315 TKV524306:TKV524315 TUR524306:TUR524315 UEN524306:UEN524315 UOJ524306:UOJ524315 UYF524306:UYF524315 VIB524306:VIB524315 VRX524306:VRX524315 WBT524306:WBT524315 WLP524306:WLP524315 WVL524306:WVL524315 D589842:D589851 IZ589842:IZ589851 SV589842:SV589851 ACR589842:ACR589851 AMN589842:AMN589851 AWJ589842:AWJ589851 BGF589842:BGF589851 BQB589842:BQB589851 BZX589842:BZX589851 CJT589842:CJT589851 CTP589842:CTP589851 DDL589842:DDL589851 DNH589842:DNH589851 DXD589842:DXD589851 EGZ589842:EGZ589851 EQV589842:EQV589851 FAR589842:FAR589851 FKN589842:FKN589851 FUJ589842:FUJ589851 GEF589842:GEF589851 GOB589842:GOB589851 GXX589842:GXX589851 HHT589842:HHT589851 HRP589842:HRP589851 IBL589842:IBL589851 ILH589842:ILH589851 IVD589842:IVD589851 JEZ589842:JEZ589851 JOV589842:JOV589851 JYR589842:JYR589851 KIN589842:KIN589851 KSJ589842:KSJ589851 LCF589842:LCF589851 LMB589842:LMB589851 LVX589842:LVX589851 MFT589842:MFT589851 MPP589842:MPP589851 MZL589842:MZL589851 NJH589842:NJH589851 NTD589842:NTD589851 OCZ589842:OCZ589851 OMV589842:OMV589851 OWR589842:OWR589851 PGN589842:PGN589851 PQJ589842:PQJ589851 QAF589842:QAF589851 QKB589842:QKB589851 QTX589842:QTX589851 RDT589842:RDT589851 RNP589842:RNP589851 RXL589842:RXL589851 SHH589842:SHH589851 SRD589842:SRD589851 TAZ589842:TAZ589851 TKV589842:TKV589851 TUR589842:TUR589851 UEN589842:UEN589851 UOJ589842:UOJ589851 UYF589842:UYF589851 VIB589842:VIB589851 VRX589842:VRX589851 WBT589842:WBT589851 WLP589842:WLP589851 WVL589842:WVL589851 D655378:D655387 IZ655378:IZ655387 SV655378:SV655387 ACR655378:ACR655387 AMN655378:AMN655387 AWJ655378:AWJ655387 BGF655378:BGF655387 BQB655378:BQB655387 BZX655378:BZX655387 CJT655378:CJT655387 CTP655378:CTP655387 DDL655378:DDL655387 DNH655378:DNH655387 DXD655378:DXD655387 EGZ655378:EGZ655387 EQV655378:EQV655387 FAR655378:FAR655387 FKN655378:FKN655387 FUJ655378:FUJ655387 GEF655378:GEF655387 GOB655378:GOB655387 GXX655378:GXX655387 HHT655378:HHT655387 HRP655378:HRP655387 IBL655378:IBL655387 ILH655378:ILH655387 IVD655378:IVD655387 JEZ655378:JEZ655387 JOV655378:JOV655387 JYR655378:JYR655387 KIN655378:KIN655387 KSJ655378:KSJ655387 LCF655378:LCF655387 LMB655378:LMB655387 LVX655378:LVX655387 MFT655378:MFT655387 MPP655378:MPP655387 MZL655378:MZL655387 NJH655378:NJH655387 NTD655378:NTD655387 OCZ655378:OCZ655387 OMV655378:OMV655387 OWR655378:OWR655387 PGN655378:PGN655387 PQJ655378:PQJ655387 QAF655378:QAF655387 QKB655378:QKB655387 QTX655378:QTX655387 RDT655378:RDT655387 RNP655378:RNP655387 RXL655378:RXL655387 SHH655378:SHH655387 SRD655378:SRD655387 TAZ655378:TAZ655387 TKV655378:TKV655387 TUR655378:TUR655387 UEN655378:UEN655387 UOJ655378:UOJ655387 UYF655378:UYF655387 VIB655378:VIB655387 VRX655378:VRX655387 WBT655378:WBT655387 WLP655378:WLP655387 WVL655378:WVL655387 D720914:D720923 IZ720914:IZ720923 SV720914:SV720923 ACR720914:ACR720923 AMN720914:AMN720923 AWJ720914:AWJ720923 BGF720914:BGF720923 BQB720914:BQB720923 BZX720914:BZX720923 CJT720914:CJT720923 CTP720914:CTP720923 DDL720914:DDL720923 DNH720914:DNH720923 DXD720914:DXD720923 EGZ720914:EGZ720923 EQV720914:EQV720923 FAR720914:FAR720923 FKN720914:FKN720923 FUJ720914:FUJ720923 GEF720914:GEF720923 GOB720914:GOB720923 GXX720914:GXX720923 HHT720914:HHT720923 HRP720914:HRP720923 IBL720914:IBL720923 ILH720914:ILH720923 IVD720914:IVD720923 JEZ720914:JEZ720923 JOV720914:JOV720923 JYR720914:JYR720923 KIN720914:KIN720923 KSJ720914:KSJ720923 LCF720914:LCF720923 LMB720914:LMB720923 LVX720914:LVX720923 MFT720914:MFT720923 MPP720914:MPP720923 MZL720914:MZL720923 NJH720914:NJH720923 NTD720914:NTD720923 OCZ720914:OCZ720923 OMV720914:OMV720923 OWR720914:OWR720923 PGN720914:PGN720923 PQJ720914:PQJ720923 QAF720914:QAF720923 QKB720914:QKB720923 QTX720914:QTX720923 RDT720914:RDT720923 RNP720914:RNP720923 RXL720914:RXL720923 SHH720914:SHH720923 SRD720914:SRD720923 TAZ720914:TAZ720923 TKV720914:TKV720923 TUR720914:TUR720923 UEN720914:UEN720923 UOJ720914:UOJ720923 UYF720914:UYF720923 VIB720914:VIB720923 VRX720914:VRX720923 WBT720914:WBT720923 WLP720914:WLP720923 WVL720914:WVL720923 D786450:D786459 IZ786450:IZ786459 SV786450:SV786459 ACR786450:ACR786459 AMN786450:AMN786459 AWJ786450:AWJ786459 BGF786450:BGF786459 BQB786450:BQB786459 BZX786450:BZX786459 CJT786450:CJT786459 CTP786450:CTP786459 DDL786450:DDL786459 DNH786450:DNH786459 DXD786450:DXD786459 EGZ786450:EGZ786459 EQV786450:EQV786459 FAR786450:FAR786459 FKN786450:FKN786459 FUJ786450:FUJ786459 GEF786450:GEF786459 GOB786450:GOB786459 GXX786450:GXX786459 HHT786450:HHT786459 HRP786450:HRP786459 IBL786450:IBL786459 ILH786450:ILH786459 IVD786450:IVD786459 JEZ786450:JEZ786459 JOV786450:JOV786459 JYR786450:JYR786459 KIN786450:KIN786459 KSJ786450:KSJ786459 LCF786450:LCF786459 LMB786450:LMB786459 LVX786450:LVX786459 MFT786450:MFT786459 MPP786450:MPP786459 MZL786450:MZL786459 NJH786450:NJH786459 NTD786450:NTD786459 OCZ786450:OCZ786459 OMV786450:OMV786459 OWR786450:OWR786459 PGN786450:PGN786459 PQJ786450:PQJ786459 QAF786450:QAF786459 QKB786450:QKB786459 QTX786450:QTX786459 RDT786450:RDT786459 RNP786450:RNP786459 RXL786450:RXL786459 SHH786450:SHH786459 SRD786450:SRD786459 TAZ786450:TAZ786459 TKV786450:TKV786459 TUR786450:TUR786459 UEN786450:UEN786459 UOJ786450:UOJ786459 UYF786450:UYF786459 VIB786450:VIB786459 VRX786450:VRX786459 WBT786450:WBT786459 WLP786450:WLP786459 WVL786450:WVL786459 D851986:D851995 IZ851986:IZ851995 SV851986:SV851995 ACR851986:ACR851995 AMN851986:AMN851995 AWJ851986:AWJ851995 BGF851986:BGF851995 BQB851986:BQB851995 BZX851986:BZX851995 CJT851986:CJT851995 CTP851986:CTP851995 DDL851986:DDL851995 DNH851986:DNH851995 DXD851986:DXD851995 EGZ851986:EGZ851995 EQV851986:EQV851995 FAR851986:FAR851995 FKN851986:FKN851995 FUJ851986:FUJ851995 GEF851986:GEF851995 GOB851986:GOB851995 GXX851986:GXX851995 HHT851986:HHT851995 HRP851986:HRP851995 IBL851986:IBL851995 ILH851986:ILH851995 IVD851986:IVD851995 JEZ851986:JEZ851995 JOV851986:JOV851995 JYR851986:JYR851995 KIN851986:KIN851995 KSJ851986:KSJ851995 LCF851986:LCF851995 LMB851986:LMB851995 LVX851986:LVX851995 MFT851986:MFT851995 MPP851986:MPP851995 MZL851986:MZL851995 NJH851986:NJH851995 NTD851986:NTD851995 OCZ851986:OCZ851995 OMV851986:OMV851995 OWR851986:OWR851995 PGN851986:PGN851995 PQJ851986:PQJ851995 QAF851986:QAF851995 QKB851986:QKB851995 QTX851986:QTX851995 RDT851986:RDT851995 RNP851986:RNP851995 RXL851986:RXL851995 SHH851986:SHH851995 SRD851986:SRD851995 TAZ851986:TAZ851995 TKV851986:TKV851995 TUR851986:TUR851995 UEN851986:UEN851995 UOJ851986:UOJ851995 UYF851986:UYF851995 VIB851986:VIB851995 VRX851986:VRX851995 WBT851986:WBT851995 WLP851986:WLP851995 WVL851986:WVL851995 D917522:D917531 IZ917522:IZ917531 SV917522:SV917531 ACR917522:ACR917531 AMN917522:AMN917531 AWJ917522:AWJ917531 BGF917522:BGF917531 BQB917522:BQB917531 BZX917522:BZX917531 CJT917522:CJT917531 CTP917522:CTP917531 DDL917522:DDL917531 DNH917522:DNH917531 DXD917522:DXD917531 EGZ917522:EGZ917531 EQV917522:EQV917531 FAR917522:FAR917531 FKN917522:FKN917531 FUJ917522:FUJ917531 GEF917522:GEF917531 GOB917522:GOB917531 GXX917522:GXX917531 HHT917522:HHT917531 HRP917522:HRP917531 IBL917522:IBL917531 ILH917522:ILH917531 IVD917522:IVD917531 JEZ917522:JEZ917531 JOV917522:JOV917531 JYR917522:JYR917531 KIN917522:KIN917531 KSJ917522:KSJ917531 LCF917522:LCF917531 LMB917522:LMB917531 LVX917522:LVX917531 MFT917522:MFT917531 MPP917522:MPP917531 MZL917522:MZL917531 NJH917522:NJH917531 NTD917522:NTD917531 OCZ917522:OCZ917531 OMV917522:OMV917531 OWR917522:OWR917531 PGN917522:PGN917531 PQJ917522:PQJ917531 QAF917522:QAF917531 QKB917522:QKB917531 QTX917522:QTX917531 RDT917522:RDT917531 RNP917522:RNP917531 RXL917522:RXL917531 SHH917522:SHH917531 SRD917522:SRD917531 TAZ917522:TAZ917531 TKV917522:TKV917531 TUR917522:TUR917531 UEN917522:UEN917531 UOJ917522:UOJ917531 UYF917522:UYF917531 VIB917522:VIB917531 VRX917522:VRX917531 WBT917522:WBT917531 WLP917522:WLP917531 WVL917522:WVL917531 D983058:D983067 IZ983058:IZ983067 SV983058:SV983067 ACR983058:ACR983067 AMN983058:AMN983067 AWJ983058:AWJ983067 BGF983058:BGF983067 BQB983058:BQB983067 BZX983058:BZX983067 CJT983058:CJT983067 CTP983058:CTP983067 DDL983058:DDL983067 DNH983058:DNH983067 DXD983058:DXD983067 EGZ983058:EGZ983067 EQV983058:EQV983067 FAR983058:FAR983067 FKN983058:FKN983067 FUJ983058:FUJ983067 GEF983058:GEF983067 GOB983058:GOB983067 GXX983058:GXX983067 HHT983058:HHT983067 HRP983058:HRP983067 IBL983058:IBL983067 ILH983058:ILH983067 IVD983058:IVD983067 JEZ983058:JEZ983067 JOV983058:JOV983067 JYR983058:JYR983067 KIN983058:KIN983067 KSJ983058:KSJ983067 LCF983058:LCF983067 LMB983058:LMB983067 LVX983058:LVX983067 MFT983058:MFT983067 MPP983058:MPP983067 MZL983058:MZL983067 NJH983058:NJH983067 NTD983058:NTD983067 OCZ983058:OCZ983067 OMV983058:OMV983067 OWR983058:OWR983067 PGN983058:PGN983067 PQJ983058:PQJ983067 QAF983058:QAF983067 QKB983058:QKB983067 QTX983058:QTX983067 RDT983058:RDT983067 RNP983058:RNP983067 RXL983058:RXL983067 SHH983058:SHH983067 SRD983058:SRD983067 TAZ983058:TAZ983067 TKV983058:TKV983067 TUR983058:TUR983067 UEN983058:UEN983067 UOJ983058:UOJ983067 UYF983058:UYF983067 VIB983058:VIB983067 VRX983058:VRX983067 WBT983058:WBT983067 WLP983058:WLP983067 WVL983058:WVL983067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I65530:I65531 JE65530:JE65531 TA65530:TA65531 ACW65530:ACW65531 AMS65530:AMS65531 AWO65530:AWO65531 BGK65530:BGK65531 BQG65530:BQG65531 CAC65530:CAC65531 CJY65530:CJY65531 CTU65530:CTU65531 DDQ65530:DDQ65531 DNM65530:DNM65531 DXI65530:DXI65531 EHE65530:EHE65531 ERA65530:ERA65531 FAW65530:FAW65531 FKS65530:FKS65531 FUO65530:FUO65531 GEK65530:GEK65531 GOG65530:GOG65531 GYC65530:GYC65531 HHY65530:HHY65531 HRU65530:HRU65531 IBQ65530:IBQ65531 ILM65530:ILM65531 IVI65530:IVI65531 JFE65530:JFE65531 JPA65530:JPA65531 JYW65530:JYW65531 KIS65530:KIS65531 KSO65530:KSO65531 LCK65530:LCK65531 LMG65530:LMG65531 LWC65530:LWC65531 MFY65530:MFY65531 MPU65530:MPU65531 MZQ65530:MZQ65531 NJM65530:NJM65531 NTI65530:NTI65531 ODE65530:ODE65531 ONA65530:ONA65531 OWW65530:OWW65531 PGS65530:PGS65531 PQO65530:PQO65531 QAK65530:QAK65531 QKG65530:QKG65531 QUC65530:QUC65531 RDY65530:RDY65531 RNU65530:RNU65531 RXQ65530:RXQ65531 SHM65530:SHM65531 SRI65530:SRI65531 TBE65530:TBE65531 TLA65530:TLA65531 TUW65530:TUW65531 UES65530:UES65531 UOO65530:UOO65531 UYK65530:UYK65531 VIG65530:VIG65531 VSC65530:VSC65531 WBY65530:WBY65531 WLU65530:WLU65531 WVQ65530:WVQ65531 I131066:I131067 JE131066:JE131067 TA131066:TA131067 ACW131066:ACW131067 AMS131066:AMS131067 AWO131066:AWO131067 BGK131066:BGK131067 BQG131066:BQG131067 CAC131066:CAC131067 CJY131066:CJY131067 CTU131066:CTU131067 DDQ131066:DDQ131067 DNM131066:DNM131067 DXI131066:DXI131067 EHE131066:EHE131067 ERA131066:ERA131067 FAW131066:FAW131067 FKS131066:FKS131067 FUO131066:FUO131067 GEK131066:GEK131067 GOG131066:GOG131067 GYC131066:GYC131067 HHY131066:HHY131067 HRU131066:HRU131067 IBQ131066:IBQ131067 ILM131066:ILM131067 IVI131066:IVI131067 JFE131066:JFE131067 JPA131066:JPA131067 JYW131066:JYW131067 KIS131066:KIS131067 KSO131066:KSO131067 LCK131066:LCK131067 LMG131066:LMG131067 LWC131066:LWC131067 MFY131066:MFY131067 MPU131066:MPU131067 MZQ131066:MZQ131067 NJM131066:NJM131067 NTI131066:NTI131067 ODE131066:ODE131067 ONA131066:ONA131067 OWW131066:OWW131067 PGS131066:PGS131067 PQO131066:PQO131067 QAK131066:QAK131067 QKG131066:QKG131067 QUC131066:QUC131067 RDY131066:RDY131067 RNU131066:RNU131067 RXQ131066:RXQ131067 SHM131066:SHM131067 SRI131066:SRI131067 TBE131066:TBE131067 TLA131066:TLA131067 TUW131066:TUW131067 UES131066:UES131067 UOO131066:UOO131067 UYK131066:UYK131067 VIG131066:VIG131067 VSC131066:VSC131067 WBY131066:WBY131067 WLU131066:WLU131067 WVQ131066:WVQ131067 I196602:I196603 JE196602:JE196603 TA196602:TA196603 ACW196602:ACW196603 AMS196602:AMS196603 AWO196602:AWO196603 BGK196602:BGK196603 BQG196602:BQG196603 CAC196602:CAC196603 CJY196602:CJY196603 CTU196602:CTU196603 DDQ196602:DDQ196603 DNM196602:DNM196603 DXI196602:DXI196603 EHE196602:EHE196603 ERA196602:ERA196603 FAW196602:FAW196603 FKS196602:FKS196603 FUO196602:FUO196603 GEK196602:GEK196603 GOG196602:GOG196603 GYC196602:GYC196603 HHY196602:HHY196603 HRU196602:HRU196603 IBQ196602:IBQ196603 ILM196602:ILM196603 IVI196602:IVI196603 JFE196602:JFE196603 JPA196602:JPA196603 JYW196602:JYW196603 KIS196602:KIS196603 KSO196602:KSO196603 LCK196602:LCK196603 LMG196602:LMG196603 LWC196602:LWC196603 MFY196602:MFY196603 MPU196602:MPU196603 MZQ196602:MZQ196603 NJM196602:NJM196603 NTI196602:NTI196603 ODE196602:ODE196603 ONA196602:ONA196603 OWW196602:OWW196603 PGS196602:PGS196603 PQO196602:PQO196603 QAK196602:QAK196603 QKG196602:QKG196603 QUC196602:QUC196603 RDY196602:RDY196603 RNU196602:RNU196603 RXQ196602:RXQ196603 SHM196602:SHM196603 SRI196602:SRI196603 TBE196602:TBE196603 TLA196602:TLA196603 TUW196602:TUW196603 UES196602:UES196603 UOO196602:UOO196603 UYK196602:UYK196603 VIG196602:VIG196603 VSC196602:VSC196603 WBY196602:WBY196603 WLU196602:WLU196603 WVQ196602:WVQ196603 I262138:I262139 JE262138:JE262139 TA262138:TA262139 ACW262138:ACW262139 AMS262138:AMS262139 AWO262138:AWO262139 BGK262138:BGK262139 BQG262138:BQG262139 CAC262138:CAC262139 CJY262138:CJY262139 CTU262138:CTU262139 DDQ262138:DDQ262139 DNM262138:DNM262139 DXI262138:DXI262139 EHE262138:EHE262139 ERA262138:ERA262139 FAW262138:FAW262139 FKS262138:FKS262139 FUO262138:FUO262139 GEK262138:GEK262139 GOG262138:GOG262139 GYC262138:GYC262139 HHY262138:HHY262139 HRU262138:HRU262139 IBQ262138:IBQ262139 ILM262138:ILM262139 IVI262138:IVI262139 JFE262138:JFE262139 JPA262138:JPA262139 JYW262138:JYW262139 KIS262138:KIS262139 KSO262138:KSO262139 LCK262138:LCK262139 LMG262138:LMG262139 LWC262138:LWC262139 MFY262138:MFY262139 MPU262138:MPU262139 MZQ262138:MZQ262139 NJM262138:NJM262139 NTI262138:NTI262139 ODE262138:ODE262139 ONA262138:ONA262139 OWW262138:OWW262139 PGS262138:PGS262139 PQO262138:PQO262139 QAK262138:QAK262139 QKG262138:QKG262139 QUC262138:QUC262139 RDY262138:RDY262139 RNU262138:RNU262139 RXQ262138:RXQ262139 SHM262138:SHM262139 SRI262138:SRI262139 TBE262138:TBE262139 TLA262138:TLA262139 TUW262138:TUW262139 UES262138:UES262139 UOO262138:UOO262139 UYK262138:UYK262139 VIG262138:VIG262139 VSC262138:VSC262139 WBY262138:WBY262139 WLU262138:WLU262139 WVQ262138:WVQ262139 I327674:I327675 JE327674:JE327675 TA327674:TA327675 ACW327674:ACW327675 AMS327674:AMS327675 AWO327674:AWO327675 BGK327674:BGK327675 BQG327674:BQG327675 CAC327674:CAC327675 CJY327674:CJY327675 CTU327674:CTU327675 DDQ327674:DDQ327675 DNM327674:DNM327675 DXI327674:DXI327675 EHE327674:EHE327675 ERA327674:ERA327675 FAW327674:FAW327675 FKS327674:FKS327675 FUO327674:FUO327675 GEK327674:GEK327675 GOG327674:GOG327675 GYC327674:GYC327675 HHY327674:HHY327675 HRU327674:HRU327675 IBQ327674:IBQ327675 ILM327674:ILM327675 IVI327674:IVI327675 JFE327674:JFE327675 JPA327674:JPA327675 JYW327674:JYW327675 KIS327674:KIS327675 KSO327674:KSO327675 LCK327674:LCK327675 LMG327674:LMG327675 LWC327674:LWC327675 MFY327674:MFY327675 MPU327674:MPU327675 MZQ327674:MZQ327675 NJM327674:NJM327675 NTI327674:NTI327675 ODE327674:ODE327675 ONA327674:ONA327675 OWW327674:OWW327675 PGS327674:PGS327675 PQO327674:PQO327675 QAK327674:QAK327675 QKG327674:QKG327675 QUC327674:QUC327675 RDY327674:RDY327675 RNU327674:RNU327675 RXQ327674:RXQ327675 SHM327674:SHM327675 SRI327674:SRI327675 TBE327674:TBE327675 TLA327674:TLA327675 TUW327674:TUW327675 UES327674:UES327675 UOO327674:UOO327675 UYK327674:UYK327675 VIG327674:VIG327675 VSC327674:VSC327675 WBY327674:WBY327675 WLU327674:WLU327675 WVQ327674:WVQ327675 I393210:I393211 JE393210:JE393211 TA393210:TA393211 ACW393210:ACW393211 AMS393210:AMS393211 AWO393210:AWO393211 BGK393210:BGK393211 BQG393210:BQG393211 CAC393210:CAC393211 CJY393210:CJY393211 CTU393210:CTU393211 DDQ393210:DDQ393211 DNM393210:DNM393211 DXI393210:DXI393211 EHE393210:EHE393211 ERA393210:ERA393211 FAW393210:FAW393211 FKS393210:FKS393211 FUO393210:FUO393211 GEK393210:GEK393211 GOG393210:GOG393211 GYC393210:GYC393211 HHY393210:HHY393211 HRU393210:HRU393211 IBQ393210:IBQ393211 ILM393210:ILM393211 IVI393210:IVI393211 JFE393210:JFE393211 JPA393210:JPA393211 JYW393210:JYW393211 KIS393210:KIS393211 KSO393210:KSO393211 LCK393210:LCK393211 LMG393210:LMG393211 LWC393210:LWC393211 MFY393210:MFY393211 MPU393210:MPU393211 MZQ393210:MZQ393211 NJM393210:NJM393211 NTI393210:NTI393211 ODE393210:ODE393211 ONA393210:ONA393211 OWW393210:OWW393211 PGS393210:PGS393211 PQO393210:PQO393211 QAK393210:QAK393211 QKG393210:QKG393211 QUC393210:QUC393211 RDY393210:RDY393211 RNU393210:RNU393211 RXQ393210:RXQ393211 SHM393210:SHM393211 SRI393210:SRI393211 TBE393210:TBE393211 TLA393210:TLA393211 TUW393210:TUW393211 UES393210:UES393211 UOO393210:UOO393211 UYK393210:UYK393211 VIG393210:VIG393211 VSC393210:VSC393211 WBY393210:WBY393211 WLU393210:WLU393211 WVQ393210:WVQ393211 I458746:I458747 JE458746:JE458747 TA458746:TA458747 ACW458746:ACW458747 AMS458746:AMS458747 AWO458746:AWO458747 BGK458746:BGK458747 BQG458746:BQG458747 CAC458746:CAC458747 CJY458746:CJY458747 CTU458746:CTU458747 DDQ458746:DDQ458747 DNM458746:DNM458747 DXI458746:DXI458747 EHE458746:EHE458747 ERA458746:ERA458747 FAW458746:FAW458747 FKS458746:FKS458747 FUO458746:FUO458747 GEK458746:GEK458747 GOG458746:GOG458747 GYC458746:GYC458747 HHY458746:HHY458747 HRU458746:HRU458747 IBQ458746:IBQ458747 ILM458746:ILM458747 IVI458746:IVI458747 JFE458746:JFE458747 JPA458746:JPA458747 JYW458746:JYW458747 KIS458746:KIS458747 KSO458746:KSO458747 LCK458746:LCK458747 LMG458746:LMG458747 LWC458746:LWC458747 MFY458746:MFY458747 MPU458746:MPU458747 MZQ458746:MZQ458747 NJM458746:NJM458747 NTI458746:NTI458747 ODE458746:ODE458747 ONA458746:ONA458747 OWW458746:OWW458747 PGS458746:PGS458747 PQO458746:PQO458747 QAK458746:QAK458747 QKG458746:QKG458747 QUC458746:QUC458747 RDY458746:RDY458747 RNU458746:RNU458747 RXQ458746:RXQ458747 SHM458746:SHM458747 SRI458746:SRI458747 TBE458746:TBE458747 TLA458746:TLA458747 TUW458746:TUW458747 UES458746:UES458747 UOO458746:UOO458747 UYK458746:UYK458747 VIG458746:VIG458747 VSC458746:VSC458747 WBY458746:WBY458747 WLU458746:WLU458747 WVQ458746:WVQ458747 I524282:I524283 JE524282:JE524283 TA524282:TA524283 ACW524282:ACW524283 AMS524282:AMS524283 AWO524282:AWO524283 BGK524282:BGK524283 BQG524282:BQG524283 CAC524282:CAC524283 CJY524282:CJY524283 CTU524282:CTU524283 DDQ524282:DDQ524283 DNM524282:DNM524283 DXI524282:DXI524283 EHE524282:EHE524283 ERA524282:ERA524283 FAW524282:FAW524283 FKS524282:FKS524283 FUO524282:FUO524283 GEK524282:GEK524283 GOG524282:GOG524283 GYC524282:GYC524283 HHY524282:HHY524283 HRU524282:HRU524283 IBQ524282:IBQ524283 ILM524282:ILM524283 IVI524282:IVI524283 JFE524282:JFE524283 JPA524282:JPA524283 JYW524282:JYW524283 KIS524282:KIS524283 KSO524282:KSO524283 LCK524282:LCK524283 LMG524282:LMG524283 LWC524282:LWC524283 MFY524282:MFY524283 MPU524282:MPU524283 MZQ524282:MZQ524283 NJM524282:NJM524283 NTI524282:NTI524283 ODE524282:ODE524283 ONA524282:ONA524283 OWW524282:OWW524283 PGS524282:PGS524283 PQO524282:PQO524283 QAK524282:QAK524283 QKG524282:QKG524283 QUC524282:QUC524283 RDY524282:RDY524283 RNU524282:RNU524283 RXQ524282:RXQ524283 SHM524282:SHM524283 SRI524282:SRI524283 TBE524282:TBE524283 TLA524282:TLA524283 TUW524282:TUW524283 UES524282:UES524283 UOO524282:UOO524283 UYK524282:UYK524283 VIG524282:VIG524283 VSC524282:VSC524283 WBY524282:WBY524283 WLU524282:WLU524283 WVQ524282:WVQ524283 I589818:I589819 JE589818:JE589819 TA589818:TA589819 ACW589818:ACW589819 AMS589818:AMS589819 AWO589818:AWO589819 BGK589818:BGK589819 BQG589818:BQG589819 CAC589818:CAC589819 CJY589818:CJY589819 CTU589818:CTU589819 DDQ589818:DDQ589819 DNM589818:DNM589819 DXI589818:DXI589819 EHE589818:EHE589819 ERA589818:ERA589819 FAW589818:FAW589819 FKS589818:FKS589819 FUO589818:FUO589819 GEK589818:GEK589819 GOG589818:GOG589819 GYC589818:GYC589819 HHY589818:HHY589819 HRU589818:HRU589819 IBQ589818:IBQ589819 ILM589818:ILM589819 IVI589818:IVI589819 JFE589818:JFE589819 JPA589818:JPA589819 JYW589818:JYW589819 KIS589818:KIS589819 KSO589818:KSO589819 LCK589818:LCK589819 LMG589818:LMG589819 LWC589818:LWC589819 MFY589818:MFY589819 MPU589818:MPU589819 MZQ589818:MZQ589819 NJM589818:NJM589819 NTI589818:NTI589819 ODE589818:ODE589819 ONA589818:ONA589819 OWW589818:OWW589819 PGS589818:PGS589819 PQO589818:PQO589819 QAK589818:QAK589819 QKG589818:QKG589819 QUC589818:QUC589819 RDY589818:RDY589819 RNU589818:RNU589819 RXQ589818:RXQ589819 SHM589818:SHM589819 SRI589818:SRI589819 TBE589818:TBE589819 TLA589818:TLA589819 TUW589818:TUW589819 UES589818:UES589819 UOO589818:UOO589819 UYK589818:UYK589819 VIG589818:VIG589819 VSC589818:VSC589819 WBY589818:WBY589819 WLU589818:WLU589819 WVQ589818:WVQ589819 I655354:I655355 JE655354:JE655355 TA655354:TA655355 ACW655354:ACW655355 AMS655354:AMS655355 AWO655354:AWO655355 BGK655354:BGK655355 BQG655354:BQG655355 CAC655354:CAC655355 CJY655354:CJY655355 CTU655354:CTU655355 DDQ655354:DDQ655355 DNM655354:DNM655355 DXI655354:DXI655355 EHE655354:EHE655355 ERA655354:ERA655355 FAW655354:FAW655355 FKS655354:FKS655355 FUO655354:FUO655355 GEK655354:GEK655355 GOG655354:GOG655355 GYC655354:GYC655355 HHY655354:HHY655355 HRU655354:HRU655355 IBQ655354:IBQ655355 ILM655354:ILM655355 IVI655354:IVI655355 JFE655354:JFE655355 JPA655354:JPA655355 JYW655354:JYW655355 KIS655354:KIS655355 KSO655354:KSO655355 LCK655354:LCK655355 LMG655354:LMG655355 LWC655354:LWC655355 MFY655354:MFY655355 MPU655354:MPU655355 MZQ655354:MZQ655355 NJM655354:NJM655355 NTI655354:NTI655355 ODE655354:ODE655355 ONA655354:ONA655355 OWW655354:OWW655355 PGS655354:PGS655355 PQO655354:PQO655355 QAK655354:QAK655355 QKG655354:QKG655355 QUC655354:QUC655355 RDY655354:RDY655355 RNU655354:RNU655355 RXQ655354:RXQ655355 SHM655354:SHM655355 SRI655354:SRI655355 TBE655354:TBE655355 TLA655354:TLA655355 TUW655354:TUW655355 UES655354:UES655355 UOO655354:UOO655355 UYK655354:UYK655355 VIG655354:VIG655355 VSC655354:VSC655355 WBY655354:WBY655355 WLU655354:WLU655355 WVQ655354:WVQ655355 I720890:I720891 JE720890:JE720891 TA720890:TA720891 ACW720890:ACW720891 AMS720890:AMS720891 AWO720890:AWO720891 BGK720890:BGK720891 BQG720890:BQG720891 CAC720890:CAC720891 CJY720890:CJY720891 CTU720890:CTU720891 DDQ720890:DDQ720891 DNM720890:DNM720891 DXI720890:DXI720891 EHE720890:EHE720891 ERA720890:ERA720891 FAW720890:FAW720891 FKS720890:FKS720891 FUO720890:FUO720891 GEK720890:GEK720891 GOG720890:GOG720891 GYC720890:GYC720891 HHY720890:HHY720891 HRU720890:HRU720891 IBQ720890:IBQ720891 ILM720890:ILM720891 IVI720890:IVI720891 JFE720890:JFE720891 JPA720890:JPA720891 JYW720890:JYW720891 KIS720890:KIS720891 KSO720890:KSO720891 LCK720890:LCK720891 LMG720890:LMG720891 LWC720890:LWC720891 MFY720890:MFY720891 MPU720890:MPU720891 MZQ720890:MZQ720891 NJM720890:NJM720891 NTI720890:NTI720891 ODE720890:ODE720891 ONA720890:ONA720891 OWW720890:OWW720891 PGS720890:PGS720891 PQO720890:PQO720891 QAK720890:QAK720891 QKG720890:QKG720891 QUC720890:QUC720891 RDY720890:RDY720891 RNU720890:RNU720891 RXQ720890:RXQ720891 SHM720890:SHM720891 SRI720890:SRI720891 TBE720890:TBE720891 TLA720890:TLA720891 TUW720890:TUW720891 UES720890:UES720891 UOO720890:UOO720891 UYK720890:UYK720891 VIG720890:VIG720891 VSC720890:VSC720891 WBY720890:WBY720891 WLU720890:WLU720891 WVQ720890:WVQ720891 I786426:I786427 JE786426:JE786427 TA786426:TA786427 ACW786426:ACW786427 AMS786426:AMS786427 AWO786426:AWO786427 BGK786426:BGK786427 BQG786426:BQG786427 CAC786426:CAC786427 CJY786426:CJY786427 CTU786426:CTU786427 DDQ786426:DDQ786427 DNM786426:DNM786427 DXI786426:DXI786427 EHE786426:EHE786427 ERA786426:ERA786427 FAW786426:FAW786427 FKS786426:FKS786427 FUO786426:FUO786427 GEK786426:GEK786427 GOG786426:GOG786427 GYC786426:GYC786427 HHY786426:HHY786427 HRU786426:HRU786427 IBQ786426:IBQ786427 ILM786426:ILM786427 IVI786426:IVI786427 JFE786426:JFE786427 JPA786426:JPA786427 JYW786426:JYW786427 KIS786426:KIS786427 KSO786426:KSO786427 LCK786426:LCK786427 LMG786426:LMG786427 LWC786426:LWC786427 MFY786426:MFY786427 MPU786426:MPU786427 MZQ786426:MZQ786427 NJM786426:NJM786427 NTI786426:NTI786427 ODE786426:ODE786427 ONA786426:ONA786427 OWW786426:OWW786427 PGS786426:PGS786427 PQO786426:PQO786427 QAK786426:QAK786427 QKG786426:QKG786427 QUC786426:QUC786427 RDY786426:RDY786427 RNU786426:RNU786427 RXQ786426:RXQ786427 SHM786426:SHM786427 SRI786426:SRI786427 TBE786426:TBE786427 TLA786426:TLA786427 TUW786426:TUW786427 UES786426:UES786427 UOO786426:UOO786427 UYK786426:UYK786427 VIG786426:VIG786427 VSC786426:VSC786427 WBY786426:WBY786427 WLU786426:WLU786427 WVQ786426:WVQ786427 I851962:I851963 JE851962:JE851963 TA851962:TA851963 ACW851962:ACW851963 AMS851962:AMS851963 AWO851962:AWO851963 BGK851962:BGK851963 BQG851962:BQG851963 CAC851962:CAC851963 CJY851962:CJY851963 CTU851962:CTU851963 DDQ851962:DDQ851963 DNM851962:DNM851963 DXI851962:DXI851963 EHE851962:EHE851963 ERA851962:ERA851963 FAW851962:FAW851963 FKS851962:FKS851963 FUO851962:FUO851963 GEK851962:GEK851963 GOG851962:GOG851963 GYC851962:GYC851963 HHY851962:HHY851963 HRU851962:HRU851963 IBQ851962:IBQ851963 ILM851962:ILM851963 IVI851962:IVI851963 JFE851962:JFE851963 JPA851962:JPA851963 JYW851962:JYW851963 KIS851962:KIS851963 KSO851962:KSO851963 LCK851962:LCK851963 LMG851962:LMG851963 LWC851962:LWC851963 MFY851962:MFY851963 MPU851962:MPU851963 MZQ851962:MZQ851963 NJM851962:NJM851963 NTI851962:NTI851963 ODE851962:ODE851963 ONA851962:ONA851963 OWW851962:OWW851963 PGS851962:PGS851963 PQO851962:PQO851963 QAK851962:QAK851963 QKG851962:QKG851963 QUC851962:QUC851963 RDY851962:RDY851963 RNU851962:RNU851963 RXQ851962:RXQ851963 SHM851962:SHM851963 SRI851962:SRI851963 TBE851962:TBE851963 TLA851962:TLA851963 TUW851962:TUW851963 UES851962:UES851963 UOO851962:UOO851963 UYK851962:UYK851963 VIG851962:VIG851963 VSC851962:VSC851963 WBY851962:WBY851963 WLU851962:WLU851963 WVQ851962:WVQ851963 I917498:I917499 JE917498:JE917499 TA917498:TA917499 ACW917498:ACW917499 AMS917498:AMS917499 AWO917498:AWO917499 BGK917498:BGK917499 BQG917498:BQG917499 CAC917498:CAC917499 CJY917498:CJY917499 CTU917498:CTU917499 DDQ917498:DDQ917499 DNM917498:DNM917499 DXI917498:DXI917499 EHE917498:EHE917499 ERA917498:ERA917499 FAW917498:FAW917499 FKS917498:FKS917499 FUO917498:FUO917499 GEK917498:GEK917499 GOG917498:GOG917499 GYC917498:GYC917499 HHY917498:HHY917499 HRU917498:HRU917499 IBQ917498:IBQ917499 ILM917498:ILM917499 IVI917498:IVI917499 JFE917498:JFE917499 JPA917498:JPA917499 JYW917498:JYW917499 KIS917498:KIS917499 KSO917498:KSO917499 LCK917498:LCK917499 LMG917498:LMG917499 LWC917498:LWC917499 MFY917498:MFY917499 MPU917498:MPU917499 MZQ917498:MZQ917499 NJM917498:NJM917499 NTI917498:NTI917499 ODE917498:ODE917499 ONA917498:ONA917499 OWW917498:OWW917499 PGS917498:PGS917499 PQO917498:PQO917499 QAK917498:QAK917499 QKG917498:QKG917499 QUC917498:QUC917499 RDY917498:RDY917499 RNU917498:RNU917499 RXQ917498:RXQ917499 SHM917498:SHM917499 SRI917498:SRI917499 TBE917498:TBE917499 TLA917498:TLA917499 TUW917498:TUW917499 UES917498:UES917499 UOO917498:UOO917499 UYK917498:UYK917499 VIG917498:VIG917499 VSC917498:VSC917499 WBY917498:WBY917499 WLU917498:WLU917499 WVQ917498:WVQ917499 I983034:I983035 JE983034:JE983035 TA983034:TA983035 ACW983034:ACW983035 AMS983034:AMS983035 AWO983034:AWO983035 BGK983034:BGK983035 BQG983034:BQG983035 CAC983034:CAC983035 CJY983034:CJY983035 CTU983034:CTU983035 DDQ983034:DDQ983035 DNM983034:DNM983035 DXI983034:DXI983035 EHE983034:EHE983035 ERA983034:ERA983035 FAW983034:FAW983035 FKS983034:FKS983035 FUO983034:FUO983035 GEK983034:GEK983035 GOG983034:GOG983035 GYC983034:GYC983035 HHY983034:HHY983035 HRU983034:HRU983035 IBQ983034:IBQ983035 ILM983034:ILM983035 IVI983034:IVI983035 JFE983034:JFE983035 JPA983034:JPA983035 JYW983034:JYW983035 KIS983034:KIS983035 KSO983034:KSO983035 LCK983034:LCK983035 LMG983034:LMG983035 LWC983034:LWC983035 MFY983034:MFY983035 MPU983034:MPU983035 MZQ983034:MZQ983035 NJM983034:NJM983035 NTI983034:NTI983035 ODE983034:ODE983035 ONA983034:ONA983035 OWW983034:OWW983035 PGS983034:PGS983035 PQO983034:PQO983035 QAK983034:QAK983035 QKG983034:QKG983035 QUC983034:QUC983035 RDY983034:RDY983035 RNU983034:RNU983035 RXQ983034:RXQ983035 SHM983034:SHM983035 SRI983034:SRI983035 TBE983034:TBE983035 TLA983034:TLA983035 TUW983034:TUW983035 UES983034:UES983035 UOO983034:UOO983035 UYK983034:UYK983035 VIG983034:VIG983035 VSC983034:VSC983035 WBY983034:WBY983035 WLU983034:WLU983035 WVQ983034:WVQ983035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6"/>
  <sheetViews>
    <sheetView view="pageBreakPreview" zoomScale="80" zoomScaleNormal="100" zoomScaleSheetLayoutView="80" workbookViewId="0">
      <selection activeCell="C19" sqref="C19"/>
    </sheetView>
  </sheetViews>
  <sheetFormatPr defaultColWidth="8.09765625" defaultRowHeight="20.25" customHeight="1" x14ac:dyDescent="0.45"/>
  <cols>
    <col min="1" max="1" width="2.09765625" style="85" customWidth="1"/>
    <col min="2" max="2" width="22.5" style="96" bestFit="1" customWidth="1"/>
    <col min="3" max="3" width="37.59765625" style="96" customWidth="1"/>
    <col min="4" max="4" width="13.69921875" style="96" customWidth="1"/>
    <col min="5" max="5" width="39.796875" style="96" customWidth="1"/>
    <col min="6" max="6" width="37.796875" style="96" customWidth="1"/>
    <col min="7" max="7" width="20.19921875" style="96" customWidth="1"/>
    <col min="8" max="12" width="4.796875" style="96" customWidth="1"/>
    <col min="13" max="13" width="5.796875" style="96" customWidth="1"/>
    <col min="14" max="17" width="4.796875" style="96" customWidth="1"/>
    <col min="18" max="256" width="8.09765625" style="96"/>
    <col min="257" max="257" width="2.09765625" style="96" customWidth="1"/>
    <col min="258" max="258" width="22.5" style="96" bestFit="1" customWidth="1"/>
    <col min="259" max="259" width="37.59765625" style="96" customWidth="1"/>
    <col min="260" max="260" width="13.69921875" style="96" customWidth="1"/>
    <col min="261" max="261" width="39.796875" style="96" customWidth="1"/>
    <col min="262" max="262" width="37.796875" style="96" customWidth="1"/>
    <col min="263" max="263" width="20.19921875" style="96" customWidth="1"/>
    <col min="264" max="268" width="4.796875" style="96" customWidth="1"/>
    <col min="269" max="269" width="5.796875" style="96" customWidth="1"/>
    <col min="270" max="273" width="4.796875" style="96" customWidth="1"/>
    <col min="274" max="512" width="8.09765625" style="96"/>
    <col min="513" max="513" width="2.09765625" style="96" customWidth="1"/>
    <col min="514" max="514" width="22.5" style="96" bestFit="1" customWidth="1"/>
    <col min="515" max="515" width="37.59765625" style="96" customWidth="1"/>
    <col min="516" max="516" width="13.69921875" style="96" customWidth="1"/>
    <col min="517" max="517" width="39.796875" style="96" customWidth="1"/>
    <col min="518" max="518" width="37.796875" style="96" customWidth="1"/>
    <col min="519" max="519" width="20.19921875" style="96" customWidth="1"/>
    <col min="520" max="524" width="4.796875" style="96" customWidth="1"/>
    <col min="525" max="525" width="5.796875" style="96" customWidth="1"/>
    <col min="526" max="529" width="4.796875" style="96" customWidth="1"/>
    <col min="530" max="768" width="8.09765625" style="96"/>
    <col min="769" max="769" width="2.09765625" style="96" customWidth="1"/>
    <col min="770" max="770" width="22.5" style="96" bestFit="1" customWidth="1"/>
    <col min="771" max="771" width="37.59765625" style="96" customWidth="1"/>
    <col min="772" max="772" width="13.69921875" style="96" customWidth="1"/>
    <col min="773" max="773" width="39.796875" style="96" customWidth="1"/>
    <col min="774" max="774" width="37.796875" style="96" customWidth="1"/>
    <col min="775" max="775" width="20.19921875" style="96" customWidth="1"/>
    <col min="776" max="780" width="4.796875" style="96" customWidth="1"/>
    <col min="781" max="781" width="5.796875" style="96" customWidth="1"/>
    <col min="782" max="785" width="4.796875" style="96" customWidth="1"/>
    <col min="786" max="1024" width="8.09765625" style="96"/>
    <col min="1025" max="1025" width="2.09765625" style="96" customWidth="1"/>
    <col min="1026" max="1026" width="22.5" style="96" bestFit="1" customWidth="1"/>
    <col min="1027" max="1027" width="37.59765625" style="96" customWidth="1"/>
    <col min="1028" max="1028" width="13.69921875" style="96" customWidth="1"/>
    <col min="1029" max="1029" width="39.796875" style="96" customWidth="1"/>
    <col min="1030" max="1030" width="37.796875" style="96" customWidth="1"/>
    <col min="1031" max="1031" width="20.19921875" style="96" customWidth="1"/>
    <col min="1032" max="1036" width="4.796875" style="96" customWidth="1"/>
    <col min="1037" max="1037" width="5.796875" style="96" customWidth="1"/>
    <col min="1038" max="1041" width="4.796875" style="96" customWidth="1"/>
    <col min="1042" max="1280" width="8.09765625" style="96"/>
    <col min="1281" max="1281" width="2.09765625" style="96" customWidth="1"/>
    <col min="1282" max="1282" width="22.5" style="96" bestFit="1" customWidth="1"/>
    <col min="1283" max="1283" width="37.59765625" style="96" customWidth="1"/>
    <col min="1284" max="1284" width="13.69921875" style="96" customWidth="1"/>
    <col min="1285" max="1285" width="39.796875" style="96" customWidth="1"/>
    <col min="1286" max="1286" width="37.796875" style="96" customWidth="1"/>
    <col min="1287" max="1287" width="20.19921875" style="96" customWidth="1"/>
    <col min="1288" max="1292" width="4.796875" style="96" customWidth="1"/>
    <col min="1293" max="1293" width="5.796875" style="96" customWidth="1"/>
    <col min="1294" max="1297" width="4.796875" style="96" customWidth="1"/>
    <col min="1298" max="1536" width="8.09765625" style="96"/>
    <col min="1537" max="1537" width="2.09765625" style="96" customWidth="1"/>
    <col min="1538" max="1538" width="22.5" style="96" bestFit="1" customWidth="1"/>
    <col min="1539" max="1539" width="37.59765625" style="96" customWidth="1"/>
    <col min="1540" max="1540" width="13.69921875" style="96" customWidth="1"/>
    <col min="1541" max="1541" width="39.796875" style="96" customWidth="1"/>
    <col min="1542" max="1542" width="37.796875" style="96" customWidth="1"/>
    <col min="1543" max="1543" width="20.19921875" style="96" customWidth="1"/>
    <col min="1544" max="1548" width="4.796875" style="96" customWidth="1"/>
    <col min="1549" max="1549" width="5.796875" style="96" customWidth="1"/>
    <col min="1550" max="1553" width="4.796875" style="96" customWidth="1"/>
    <col min="1554" max="1792" width="8.09765625" style="96"/>
    <col min="1793" max="1793" width="2.09765625" style="96" customWidth="1"/>
    <col min="1794" max="1794" width="22.5" style="96" bestFit="1" customWidth="1"/>
    <col min="1795" max="1795" width="37.59765625" style="96" customWidth="1"/>
    <col min="1796" max="1796" width="13.69921875" style="96" customWidth="1"/>
    <col min="1797" max="1797" width="39.796875" style="96" customWidth="1"/>
    <col min="1798" max="1798" width="37.796875" style="96" customWidth="1"/>
    <col min="1799" max="1799" width="20.19921875" style="96" customWidth="1"/>
    <col min="1800" max="1804" width="4.796875" style="96" customWidth="1"/>
    <col min="1805" max="1805" width="5.796875" style="96" customWidth="1"/>
    <col min="1806" max="1809" width="4.796875" style="96" customWidth="1"/>
    <col min="1810" max="2048" width="8.09765625" style="96"/>
    <col min="2049" max="2049" width="2.09765625" style="96" customWidth="1"/>
    <col min="2050" max="2050" width="22.5" style="96" bestFit="1" customWidth="1"/>
    <col min="2051" max="2051" width="37.59765625" style="96" customWidth="1"/>
    <col min="2052" max="2052" width="13.69921875" style="96" customWidth="1"/>
    <col min="2053" max="2053" width="39.796875" style="96" customWidth="1"/>
    <col min="2054" max="2054" width="37.796875" style="96" customWidth="1"/>
    <col min="2055" max="2055" width="20.19921875" style="96" customWidth="1"/>
    <col min="2056" max="2060" width="4.796875" style="96" customWidth="1"/>
    <col min="2061" max="2061" width="5.796875" style="96" customWidth="1"/>
    <col min="2062" max="2065" width="4.796875" style="96" customWidth="1"/>
    <col min="2066" max="2304" width="8.09765625" style="96"/>
    <col min="2305" max="2305" width="2.09765625" style="96" customWidth="1"/>
    <col min="2306" max="2306" width="22.5" style="96" bestFit="1" customWidth="1"/>
    <col min="2307" max="2307" width="37.59765625" style="96" customWidth="1"/>
    <col min="2308" max="2308" width="13.69921875" style="96" customWidth="1"/>
    <col min="2309" max="2309" width="39.796875" style="96" customWidth="1"/>
    <col min="2310" max="2310" width="37.796875" style="96" customWidth="1"/>
    <col min="2311" max="2311" width="20.19921875" style="96" customWidth="1"/>
    <col min="2312" max="2316" width="4.796875" style="96" customWidth="1"/>
    <col min="2317" max="2317" width="5.796875" style="96" customWidth="1"/>
    <col min="2318" max="2321" width="4.796875" style="96" customWidth="1"/>
    <col min="2322" max="2560" width="8.09765625" style="96"/>
    <col min="2561" max="2561" width="2.09765625" style="96" customWidth="1"/>
    <col min="2562" max="2562" width="22.5" style="96" bestFit="1" customWidth="1"/>
    <col min="2563" max="2563" width="37.59765625" style="96" customWidth="1"/>
    <col min="2564" max="2564" width="13.69921875" style="96" customWidth="1"/>
    <col min="2565" max="2565" width="39.796875" style="96" customWidth="1"/>
    <col min="2566" max="2566" width="37.796875" style="96" customWidth="1"/>
    <col min="2567" max="2567" width="20.19921875" style="96" customWidth="1"/>
    <col min="2568" max="2572" width="4.796875" style="96" customWidth="1"/>
    <col min="2573" max="2573" width="5.796875" style="96" customWidth="1"/>
    <col min="2574" max="2577" width="4.796875" style="96" customWidth="1"/>
    <col min="2578" max="2816" width="8.09765625" style="96"/>
    <col min="2817" max="2817" width="2.09765625" style="96" customWidth="1"/>
    <col min="2818" max="2818" width="22.5" style="96" bestFit="1" customWidth="1"/>
    <col min="2819" max="2819" width="37.59765625" style="96" customWidth="1"/>
    <col min="2820" max="2820" width="13.69921875" style="96" customWidth="1"/>
    <col min="2821" max="2821" width="39.796875" style="96" customWidth="1"/>
    <col min="2822" max="2822" width="37.796875" style="96" customWidth="1"/>
    <col min="2823" max="2823" width="20.19921875" style="96" customWidth="1"/>
    <col min="2824" max="2828" width="4.796875" style="96" customWidth="1"/>
    <col min="2829" max="2829" width="5.796875" style="96" customWidth="1"/>
    <col min="2830" max="2833" width="4.796875" style="96" customWidth="1"/>
    <col min="2834" max="3072" width="8.09765625" style="96"/>
    <col min="3073" max="3073" width="2.09765625" style="96" customWidth="1"/>
    <col min="3074" max="3074" width="22.5" style="96" bestFit="1" customWidth="1"/>
    <col min="3075" max="3075" width="37.59765625" style="96" customWidth="1"/>
    <col min="3076" max="3076" width="13.69921875" style="96" customWidth="1"/>
    <col min="3077" max="3077" width="39.796875" style="96" customWidth="1"/>
    <col min="3078" max="3078" width="37.796875" style="96" customWidth="1"/>
    <col min="3079" max="3079" width="20.19921875" style="96" customWidth="1"/>
    <col min="3080" max="3084" width="4.796875" style="96" customWidth="1"/>
    <col min="3085" max="3085" width="5.796875" style="96" customWidth="1"/>
    <col min="3086" max="3089" width="4.796875" style="96" customWidth="1"/>
    <col min="3090" max="3328" width="8.09765625" style="96"/>
    <col min="3329" max="3329" width="2.09765625" style="96" customWidth="1"/>
    <col min="3330" max="3330" width="22.5" style="96" bestFit="1" customWidth="1"/>
    <col min="3331" max="3331" width="37.59765625" style="96" customWidth="1"/>
    <col min="3332" max="3332" width="13.69921875" style="96" customWidth="1"/>
    <col min="3333" max="3333" width="39.796875" style="96" customWidth="1"/>
    <col min="3334" max="3334" width="37.796875" style="96" customWidth="1"/>
    <col min="3335" max="3335" width="20.19921875" style="96" customWidth="1"/>
    <col min="3336" max="3340" width="4.796875" style="96" customWidth="1"/>
    <col min="3341" max="3341" width="5.796875" style="96" customWidth="1"/>
    <col min="3342" max="3345" width="4.796875" style="96" customWidth="1"/>
    <col min="3346" max="3584" width="8.09765625" style="96"/>
    <col min="3585" max="3585" width="2.09765625" style="96" customWidth="1"/>
    <col min="3586" max="3586" width="22.5" style="96" bestFit="1" customWidth="1"/>
    <col min="3587" max="3587" width="37.59765625" style="96" customWidth="1"/>
    <col min="3588" max="3588" width="13.69921875" style="96" customWidth="1"/>
    <col min="3589" max="3589" width="39.796875" style="96" customWidth="1"/>
    <col min="3590" max="3590" width="37.796875" style="96" customWidth="1"/>
    <col min="3591" max="3591" width="20.19921875" style="96" customWidth="1"/>
    <col min="3592" max="3596" width="4.796875" style="96" customWidth="1"/>
    <col min="3597" max="3597" width="5.796875" style="96" customWidth="1"/>
    <col min="3598" max="3601" width="4.796875" style="96" customWidth="1"/>
    <col min="3602" max="3840" width="8.09765625" style="96"/>
    <col min="3841" max="3841" width="2.09765625" style="96" customWidth="1"/>
    <col min="3842" max="3842" width="22.5" style="96" bestFit="1" customWidth="1"/>
    <col min="3843" max="3843" width="37.59765625" style="96" customWidth="1"/>
    <col min="3844" max="3844" width="13.69921875" style="96" customWidth="1"/>
    <col min="3845" max="3845" width="39.796875" style="96" customWidth="1"/>
    <col min="3846" max="3846" width="37.796875" style="96" customWidth="1"/>
    <col min="3847" max="3847" width="20.19921875" style="96" customWidth="1"/>
    <col min="3848" max="3852" width="4.796875" style="96" customWidth="1"/>
    <col min="3853" max="3853" width="5.796875" style="96" customWidth="1"/>
    <col min="3854" max="3857" width="4.796875" style="96" customWidth="1"/>
    <col min="3858" max="4096" width="8.09765625" style="96"/>
    <col min="4097" max="4097" width="2.09765625" style="96" customWidth="1"/>
    <col min="4098" max="4098" width="22.5" style="96" bestFit="1" customWidth="1"/>
    <col min="4099" max="4099" width="37.59765625" style="96" customWidth="1"/>
    <col min="4100" max="4100" width="13.69921875" style="96" customWidth="1"/>
    <col min="4101" max="4101" width="39.796875" style="96" customWidth="1"/>
    <col min="4102" max="4102" width="37.796875" style="96" customWidth="1"/>
    <col min="4103" max="4103" width="20.19921875" style="96" customWidth="1"/>
    <col min="4104" max="4108" width="4.796875" style="96" customWidth="1"/>
    <col min="4109" max="4109" width="5.796875" style="96" customWidth="1"/>
    <col min="4110" max="4113" width="4.796875" style="96" customWidth="1"/>
    <col min="4114" max="4352" width="8.09765625" style="96"/>
    <col min="4353" max="4353" width="2.09765625" style="96" customWidth="1"/>
    <col min="4354" max="4354" width="22.5" style="96" bestFit="1" customWidth="1"/>
    <col min="4355" max="4355" width="37.59765625" style="96" customWidth="1"/>
    <col min="4356" max="4356" width="13.69921875" style="96" customWidth="1"/>
    <col min="4357" max="4357" width="39.796875" style="96" customWidth="1"/>
    <col min="4358" max="4358" width="37.796875" style="96" customWidth="1"/>
    <col min="4359" max="4359" width="20.19921875" style="96" customWidth="1"/>
    <col min="4360" max="4364" width="4.796875" style="96" customWidth="1"/>
    <col min="4365" max="4365" width="5.796875" style="96" customWidth="1"/>
    <col min="4366" max="4369" width="4.796875" style="96" customWidth="1"/>
    <col min="4370" max="4608" width="8.09765625" style="96"/>
    <col min="4609" max="4609" width="2.09765625" style="96" customWidth="1"/>
    <col min="4610" max="4610" width="22.5" style="96" bestFit="1" customWidth="1"/>
    <col min="4611" max="4611" width="37.59765625" style="96" customWidth="1"/>
    <col min="4612" max="4612" width="13.69921875" style="96" customWidth="1"/>
    <col min="4613" max="4613" width="39.796875" style="96" customWidth="1"/>
    <col min="4614" max="4614" width="37.796875" style="96" customWidth="1"/>
    <col min="4615" max="4615" width="20.19921875" style="96" customWidth="1"/>
    <col min="4616" max="4620" width="4.796875" style="96" customWidth="1"/>
    <col min="4621" max="4621" width="5.796875" style="96" customWidth="1"/>
    <col min="4622" max="4625" width="4.796875" style="96" customWidth="1"/>
    <col min="4626" max="4864" width="8.09765625" style="96"/>
    <col min="4865" max="4865" width="2.09765625" style="96" customWidth="1"/>
    <col min="4866" max="4866" width="22.5" style="96" bestFit="1" customWidth="1"/>
    <col min="4867" max="4867" width="37.59765625" style="96" customWidth="1"/>
    <col min="4868" max="4868" width="13.69921875" style="96" customWidth="1"/>
    <col min="4869" max="4869" width="39.796875" style="96" customWidth="1"/>
    <col min="4870" max="4870" width="37.796875" style="96" customWidth="1"/>
    <col min="4871" max="4871" width="20.19921875" style="96" customWidth="1"/>
    <col min="4872" max="4876" width="4.796875" style="96" customWidth="1"/>
    <col min="4877" max="4877" width="5.796875" style="96" customWidth="1"/>
    <col min="4878" max="4881" width="4.796875" style="96" customWidth="1"/>
    <col min="4882" max="5120" width="8.09765625" style="96"/>
    <col min="5121" max="5121" width="2.09765625" style="96" customWidth="1"/>
    <col min="5122" max="5122" width="22.5" style="96" bestFit="1" customWidth="1"/>
    <col min="5123" max="5123" width="37.59765625" style="96" customWidth="1"/>
    <col min="5124" max="5124" width="13.69921875" style="96" customWidth="1"/>
    <col min="5125" max="5125" width="39.796875" style="96" customWidth="1"/>
    <col min="5126" max="5126" width="37.796875" style="96" customWidth="1"/>
    <col min="5127" max="5127" width="20.19921875" style="96" customWidth="1"/>
    <col min="5128" max="5132" width="4.796875" style="96" customWidth="1"/>
    <col min="5133" max="5133" width="5.796875" style="96" customWidth="1"/>
    <col min="5134" max="5137" width="4.796875" style="96" customWidth="1"/>
    <col min="5138" max="5376" width="8.09765625" style="96"/>
    <col min="5377" max="5377" width="2.09765625" style="96" customWidth="1"/>
    <col min="5378" max="5378" width="22.5" style="96" bestFit="1" customWidth="1"/>
    <col min="5379" max="5379" width="37.59765625" style="96" customWidth="1"/>
    <col min="5380" max="5380" width="13.69921875" style="96" customWidth="1"/>
    <col min="5381" max="5381" width="39.796875" style="96" customWidth="1"/>
    <col min="5382" max="5382" width="37.796875" style="96" customWidth="1"/>
    <col min="5383" max="5383" width="20.19921875" style="96" customWidth="1"/>
    <col min="5384" max="5388" width="4.796875" style="96" customWidth="1"/>
    <col min="5389" max="5389" width="5.796875" style="96" customWidth="1"/>
    <col min="5390" max="5393" width="4.796875" style="96" customWidth="1"/>
    <col min="5394" max="5632" width="8.09765625" style="96"/>
    <col min="5633" max="5633" width="2.09765625" style="96" customWidth="1"/>
    <col min="5634" max="5634" width="22.5" style="96" bestFit="1" customWidth="1"/>
    <col min="5635" max="5635" width="37.59765625" style="96" customWidth="1"/>
    <col min="5636" max="5636" width="13.69921875" style="96" customWidth="1"/>
    <col min="5637" max="5637" width="39.796875" style="96" customWidth="1"/>
    <col min="5638" max="5638" width="37.796875" style="96" customWidth="1"/>
    <col min="5639" max="5639" width="20.19921875" style="96" customWidth="1"/>
    <col min="5640" max="5644" width="4.796875" style="96" customWidth="1"/>
    <col min="5645" max="5645" width="5.796875" style="96" customWidth="1"/>
    <col min="5646" max="5649" width="4.796875" style="96" customWidth="1"/>
    <col min="5650" max="5888" width="8.09765625" style="96"/>
    <col min="5889" max="5889" width="2.09765625" style="96" customWidth="1"/>
    <col min="5890" max="5890" width="22.5" style="96" bestFit="1" customWidth="1"/>
    <col min="5891" max="5891" width="37.59765625" style="96" customWidth="1"/>
    <col min="5892" max="5892" width="13.69921875" style="96" customWidth="1"/>
    <col min="5893" max="5893" width="39.796875" style="96" customWidth="1"/>
    <col min="5894" max="5894" width="37.796875" style="96" customWidth="1"/>
    <col min="5895" max="5895" width="20.19921875" style="96" customWidth="1"/>
    <col min="5896" max="5900" width="4.796875" style="96" customWidth="1"/>
    <col min="5901" max="5901" width="5.796875" style="96" customWidth="1"/>
    <col min="5902" max="5905" width="4.796875" style="96" customWidth="1"/>
    <col min="5906" max="6144" width="8.09765625" style="96"/>
    <col min="6145" max="6145" width="2.09765625" style="96" customWidth="1"/>
    <col min="6146" max="6146" width="22.5" style="96" bestFit="1" customWidth="1"/>
    <col min="6147" max="6147" width="37.59765625" style="96" customWidth="1"/>
    <col min="6148" max="6148" width="13.69921875" style="96" customWidth="1"/>
    <col min="6149" max="6149" width="39.796875" style="96" customWidth="1"/>
    <col min="6150" max="6150" width="37.796875" style="96" customWidth="1"/>
    <col min="6151" max="6151" width="20.19921875" style="96" customWidth="1"/>
    <col min="6152" max="6156" width="4.796875" style="96" customWidth="1"/>
    <col min="6157" max="6157" width="5.796875" style="96" customWidth="1"/>
    <col min="6158" max="6161" width="4.796875" style="96" customWidth="1"/>
    <col min="6162" max="6400" width="8.09765625" style="96"/>
    <col min="6401" max="6401" width="2.09765625" style="96" customWidth="1"/>
    <col min="6402" max="6402" width="22.5" style="96" bestFit="1" customWidth="1"/>
    <col min="6403" max="6403" width="37.59765625" style="96" customWidth="1"/>
    <col min="6404" max="6404" width="13.69921875" style="96" customWidth="1"/>
    <col min="6405" max="6405" width="39.796875" style="96" customWidth="1"/>
    <col min="6406" max="6406" width="37.796875" style="96" customWidth="1"/>
    <col min="6407" max="6407" width="20.19921875" style="96" customWidth="1"/>
    <col min="6408" max="6412" width="4.796875" style="96" customWidth="1"/>
    <col min="6413" max="6413" width="5.796875" style="96" customWidth="1"/>
    <col min="6414" max="6417" width="4.796875" style="96" customWidth="1"/>
    <col min="6418" max="6656" width="8.09765625" style="96"/>
    <col min="6657" max="6657" width="2.09765625" style="96" customWidth="1"/>
    <col min="6658" max="6658" width="22.5" style="96" bestFit="1" customWidth="1"/>
    <col min="6659" max="6659" width="37.59765625" style="96" customWidth="1"/>
    <col min="6660" max="6660" width="13.69921875" style="96" customWidth="1"/>
    <col min="6661" max="6661" width="39.796875" style="96" customWidth="1"/>
    <col min="6662" max="6662" width="37.796875" style="96" customWidth="1"/>
    <col min="6663" max="6663" width="20.19921875" style="96" customWidth="1"/>
    <col min="6664" max="6668" width="4.796875" style="96" customWidth="1"/>
    <col min="6669" max="6669" width="5.796875" style="96" customWidth="1"/>
    <col min="6670" max="6673" width="4.796875" style="96" customWidth="1"/>
    <col min="6674" max="6912" width="8.09765625" style="96"/>
    <col min="6913" max="6913" width="2.09765625" style="96" customWidth="1"/>
    <col min="6914" max="6914" width="22.5" style="96" bestFit="1" customWidth="1"/>
    <col min="6915" max="6915" width="37.59765625" style="96" customWidth="1"/>
    <col min="6916" max="6916" width="13.69921875" style="96" customWidth="1"/>
    <col min="6917" max="6917" width="39.796875" style="96" customWidth="1"/>
    <col min="6918" max="6918" width="37.796875" style="96" customWidth="1"/>
    <col min="6919" max="6919" width="20.19921875" style="96" customWidth="1"/>
    <col min="6920" max="6924" width="4.796875" style="96" customWidth="1"/>
    <col min="6925" max="6925" width="5.796875" style="96" customWidth="1"/>
    <col min="6926" max="6929" width="4.796875" style="96" customWidth="1"/>
    <col min="6930" max="7168" width="8.09765625" style="96"/>
    <col min="7169" max="7169" width="2.09765625" style="96" customWidth="1"/>
    <col min="7170" max="7170" width="22.5" style="96" bestFit="1" customWidth="1"/>
    <col min="7171" max="7171" width="37.59765625" style="96" customWidth="1"/>
    <col min="7172" max="7172" width="13.69921875" style="96" customWidth="1"/>
    <col min="7173" max="7173" width="39.796875" style="96" customWidth="1"/>
    <col min="7174" max="7174" width="37.796875" style="96" customWidth="1"/>
    <col min="7175" max="7175" width="20.19921875" style="96" customWidth="1"/>
    <col min="7176" max="7180" width="4.796875" style="96" customWidth="1"/>
    <col min="7181" max="7181" width="5.796875" style="96" customWidth="1"/>
    <col min="7182" max="7185" width="4.796875" style="96" customWidth="1"/>
    <col min="7186" max="7424" width="8.09765625" style="96"/>
    <col min="7425" max="7425" width="2.09765625" style="96" customWidth="1"/>
    <col min="7426" max="7426" width="22.5" style="96" bestFit="1" customWidth="1"/>
    <col min="7427" max="7427" width="37.59765625" style="96" customWidth="1"/>
    <col min="7428" max="7428" width="13.69921875" style="96" customWidth="1"/>
    <col min="7429" max="7429" width="39.796875" style="96" customWidth="1"/>
    <col min="7430" max="7430" width="37.796875" style="96" customWidth="1"/>
    <col min="7431" max="7431" width="20.19921875" style="96" customWidth="1"/>
    <col min="7432" max="7436" width="4.796875" style="96" customWidth="1"/>
    <col min="7437" max="7437" width="5.796875" style="96" customWidth="1"/>
    <col min="7438" max="7441" width="4.796875" style="96" customWidth="1"/>
    <col min="7442" max="7680" width="8.09765625" style="96"/>
    <col min="7681" max="7681" width="2.09765625" style="96" customWidth="1"/>
    <col min="7682" max="7682" width="22.5" style="96" bestFit="1" customWidth="1"/>
    <col min="7683" max="7683" width="37.59765625" style="96" customWidth="1"/>
    <col min="7684" max="7684" width="13.69921875" style="96" customWidth="1"/>
    <col min="7685" max="7685" width="39.796875" style="96" customWidth="1"/>
    <col min="7686" max="7686" width="37.796875" style="96" customWidth="1"/>
    <col min="7687" max="7687" width="20.19921875" style="96" customWidth="1"/>
    <col min="7688" max="7692" width="4.796875" style="96" customWidth="1"/>
    <col min="7693" max="7693" width="5.796875" style="96" customWidth="1"/>
    <col min="7694" max="7697" width="4.796875" style="96" customWidth="1"/>
    <col min="7698" max="7936" width="8.09765625" style="96"/>
    <col min="7937" max="7937" width="2.09765625" style="96" customWidth="1"/>
    <col min="7938" max="7938" width="22.5" style="96" bestFit="1" customWidth="1"/>
    <col min="7939" max="7939" width="37.59765625" style="96" customWidth="1"/>
    <col min="7940" max="7940" width="13.69921875" style="96" customWidth="1"/>
    <col min="7941" max="7941" width="39.796875" style="96" customWidth="1"/>
    <col min="7942" max="7942" width="37.796875" style="96" customWidth="1"/>
    <col min="7943" max="7943" width="20.19921875" style="96" customWidth="1"/>
    <col min="7944" max="7948" width="4.796875" style="96" customWidth="1"/>
    <col min="7949" max="7949" width="5.796875" style="96" customWidth="1"/>
    <col min="7950" max="7953" width="4.796875" style="96" customWidth="1"/>
    <col min="7954" max="8192" width="8.09765625" style="96"/>
    <col min="8193" max="8193" width="2.09765625" style="96" customWidth="1"/>
    <col min="8194" max="8194" width="22.5" style="96" bestFit="1" customWidth="1"/>
    <col min="8195" max="8195" width="37.59765625" style="96" customWidth="1"/>
    <col min="8196" max="8196" width="13.69921875" style="96" customWidth="1"/>
    <col min="8197" max="8197" width="39.796875" style="96" customWidth="1"/>
    <col min="8198" max="8198" width="37.796875" style="96" customWidth="1"/>
    <col min="8199" max="8199" width="20.19921875" style="96" customWidth="1"/>
    <col min="8200" max="8204" width="4.796875" style="96" customWidth="1"/>
    <col min="8205" max="8205" width="5.796875" style="96" customWidth="1"/>
    <col min="8206" max="8209" width="4.796875" style="96" customWidth="1"/>
    <col min="8210" max="8448" width="8.09765625" style="96"/>
    <col min="8449" max="8449" width="2.09765625" style="96" customWidth="1"/>
    <col min="8450" max="8450" width="22.5" style="96" bestFit="1" customWidth="1"/>
    <col min="8451" max="8451" width="37.59765625" style="96" customWidth="1"/>
    <col min="8452" max="8452" width="13.69921875" style="96" customWidth="1"/>
    <col min="8453" max="8453" width="39.796875" style="96" customWidth="1"/>
    <col min="8454" max="8454" width="37.796875" style="96" customWidth="1"/>
    <col min="8455" max="8455" width="20.19921875" style="96" customWidth="1"/>
    <col min="8456" max="8460" width="4.796875" style="96" customWidth="1"/>
    <col min="8461" max="8461" width="5.796875" style="96" customWidth="1"/>
    <col min="8462" max="8465" width="4.796875" style="96" customWidth="1"/>
    <col min="8466" max="8704" width="8.09765625" style="96"/>
    <col min="8705" max="8705" width="2.09765625" style="96" customWidth="1"/>
    <col min="8706" max="8706" width="22.5" style="96" bestFit="1" customWidth="1"/>
    <col min="8707" max="8707" width="37.59765625" style="96" customWidth="1"/>
    <col min="8708" max="8708" width="13.69921875" style="96" customWidth="1"/>
    <col min="8709" max="8709" width="39.796875" style="96" customWidth="1"/>
    <col min="8710" max="8710" width="37.796875" style="96" customWidth="1"/>
    <col min="8711" max="8711" width="20.19921875" style="96" customWidth="1"/>
    <col min="8712" max="8716" width="4.796875" style="96" customWidth="1"/>
    <col min="8717" max="8717" width="5.796875" style="96" customWidth="1"/>
    <col min="8718" max="8721" width="4.796875" style="96" customWidth="1"/>
    <col min="8722" max="8960" width="8.09765625" style="96"/>
    <col min="8961" max="8961" width="2.09765625" style="96" customWidth="1"/>
    <col min="8962" max="8962" width="22.5" style="96" bestFit="1" customWidth="1"/>
    <col min="8963" max="8963" width="37.59765625" style="96" customWidth="1"/>
    <col min="8964" max="8964" width="13.69921875" style="96" customWidth="1"/>
    <col min="8965" max="8965" width="39.796875" style="96" customWidth="1"/>
    <col min="8966" max="8966" width="37.796875" style="96" customWidth="1"/>
    <col min="8967" max="8967" width="20.19921875" style="96" customWidth="1"/>
    <col min="8968" max="8972" width="4.796875" style="96" customWidth="1"/>
    <col min="8973" max="8973" width="5.796875" style="96" customWidth="1"/>
    <col min="8974" max="8977" width="4.796875" style="96" customWidth="1"/>
    <col min="8978" max="9216" width="8.09765625" style="96"/>
    <col min="9217" max="9217" width="2.09765625" style="96" customWidth="1"/>
    <col min="9218" max="9218" width="22.5" style="96" bestFit="1" customWidth="1"/>
    <col min="9219" max="9219" width="37.59765625" style="96" customWidth="1"/>
    <col min="9220" max="9220" width="13.69921875" style="96" customWidth="1"/>
    <col min="9221" max="9221" width="39.796875" style="96" customWidth="1"/>
    <col min="9222" max="9222" width="37.796875" style="96" customWidth="1"/>
    <col min="9223" max="9223" width="20.19921875" style="96" customWidth="1"/>
    <col min="9224" max="9228" width="4.796875" style="96" customWidth="1"/>
    <col min="9229" max="9229" width="5.796875" style="96" customWidth="1"/>
    <col min="9230" max="9233" width="4.796875" style="96" customWidth="1"/>
    <col min="9234" max="9472" width="8.09765625" style="96"/>
    <col min="9473" max="9473" width="2.09765625" style="96" customWidth="1"/>
    <col min="9474" max="9474" width="22.5" style="96" bestFit="1" customWidth="1"/>
    <col min="9475" max="9475" width="37.59765625" style="96" customWidth="1"/>
    <col min="9476" max="9476" width="13.69921875" style="96" customWidth="1"/>
    <col min="9477" max="9477" width="39.796875" style="96" customWidth="1"/>
    <col min="9478" max="9478" width="37.796875" style="96" customWidth="1"/>
    <col min="9479" max="9479" width="20.19921875" style="96" customWidth="1"/>
    <col min="9480" max="9484" width="4.796875" style="96" customWidth="1"/>
    <col min="9485" max="9485" width="5.796875" style="96" customWidth="1"/>
    <col min="9486" max="9489" width="4.796875" style="96" customWidth="1"/>
    <col min="9490" max="9728" width="8.09765625" style="96"/>
    <col min="9729" max="9729" width="2.09765625" style="96" customWidth="1"/>
    <col min="9730" max="9730" width="22.5" style="96" bestFit="1" customWidth="1"/>
    <col min="9731" max="9731" width="37.59765625" style="96" customWidth="1"/>
    <col min="9732" max="9732" width="13.69921875" style="96" customWidth="1"/>
    <col min="9733" max="9733" width="39.796875" style="96" customWidth="1"/>
    <col min="9734" max="9734" width="37.796875" style="96" customWidth="1"/>
    <col min="9735" max="9735" width="20.19921875" style="96" customWidth="1"/>
    <col min="9736" max="9740" width="4.796875" style="96" customWidth="1"/>
    <col min="9741" max="9741" width="5.796875" style="96" customWidth="1"/>
    <col min="9742" max="9745" width="4.796875" style="96" customWidth="1"/>
    <col min="9746" max="9984" width="8.09765625" style="96"/>
    <col min="9985" max="9985" width="2.09765625" style="96" customWidth="1"/>
    <col min="9986" max="9986" width="22.5" style="96" bestFit="1" customWidth="1"/>
    <col min="9987" max="9987" width="37.59765625" style="96" customWidth="1"/>
    <col min="9988" max="9988" width="13.69921875" style="96" customWidth="1"/>
    <col min="9989" max="9989" width="39.796875" style="96" customWidth="1"/>
    <col min="9990" max="9990" width="37.796875" style="96" customWidth="1"/>
    <col min="9991" max="9991" width="20.19921875" style="96" customWidth="1"/>
    <col min="9992" max="9996" width="4.796875" style="96" customWidth="1"/>
    <col min="9997" max="9997" width="5.796875" style="96" customWidth="1"/>
    <col min="9998" max="10001" width="4.796875" style="96" customWidth="1"/>
    <col min="10002" max="10240" width="8.09765625" style="96"/>
    <col min="10241" max="10241" width="2.09765625" style="96" customWidth="1"/>
    <col min="10242" max="10242" width="22.5" style="96" bestFit="1" customWidth="1"/>
    <col min="10243" max="10243" width="37.59765625" style="96" customWidth="1"/>
    <col min="10244" max="10244" width="13.69921875" style="96" customWidth="1"/>
    <col min="10245" max="10245" width="39.796875" style="96" customWidth="1"/>
    <col min="10246" max="10246" width="37.796875" style="96" customWidth="1"/>
    <col min="10247" max="10247" width="20.19921875" style="96" customWidth="1"/>
    <col min="10248" max="10252" width="4.796875" style="96" customWidth="1"/>
    <col min="10253" max="10253" width="5.796875" style="96" customWidth="1"/>
    <col min="10254" max="10257" width="4.796875" style="96" customWidth="1"/>
    <col min="10258" max="10496" width="8.09765625" style="96"/>
    <col min="10497" max="10497" width="2.09765625" style="96" customWidth="1"/>
    <col min="10498" max="10498" width="22.5" style="96" bestFit="1" customWidth="1"/>
    <col min="10499" max="10499" width="37.59765625" style="96" customWidth="1"/>
    <col min="10500" max="10500" width="13.69921875" style="96" customWidth="1"/>
    <col min="10501" max="10501" width="39.796875" style="96" customWidth="1"/>
    <col min="10502" max="10502" width="37.796875" style="96" customWidth="1"/>
    <col min="10503" max="10503" width="20.19921875" style="96" customWidth="1"/>
    <col min="10504" max="10508" width="4.796875" style="96" customWidth="1"/>
    <col min="10509" max="10509" width="5.796875" style="96" customWidth="1"/>
    <col min="10510" max="10513" width="4.796875" style="96" customWidth="1"/>
    <col min="10514" max="10752" width="8.09765625" style="96"/>
    <col min="10753" max="10753" width="2.09765625" style="96" customWidth="1"/>
    <col min="10754" max="10754" width="22.5" style="96" bestFit="1" customWidth="1"/>
    <col min="10755" max="10755" width="37.59765625" style="96" customWidth="1"/>
    <col min="10756" max="10756" width="13.69921875" style="96" customWidth="1"/>
    <col min="10757" max="10757" width="39.796875" style="96" customWidth="1"/>
    <col min="10758" max="10758" width="37.796875" style="96" customWidth="1"/>
    <col min="10759" max="10759" width="20.19921875" style="96" customWidth="1"/>
    <col min="10760" max="10764" width="4.796875" style="96" customWidth="1"/>
    <col min="10765" max="10765" width="5.796875" style="96" customWidth="1"/>
    <col min="10766" max="10769" width="4.796875" style="96" customWidth="1"/>
    <col min="10770" max="11008" width="8.09765625" style="96"/>
    <col min="11009" max="11009" width="2.09765625" style="96" customWidth="1"/>
    <col min="11010" max="11010" width="22.5" style="96" bestFit="1" customWidth="1"/>
    <col min="11011" max="11011" width="37.59765625" style="96" customWidth="1"/>
    <col min="11012" max="11012" width="13.69921875" style="96" customWidth="1"/>
    <col min="11013" max="11013" width="39.796875" style="96" customWidth="1"/>
    <col min="11014" max="11014" width="37.796875" style="96" customWidth="1"/>
    <col min="11015" max="11015" width="20.19921875" style="96" customWidth="1"/>
    <col min="11016" max="11020" width="4.796875" style="96" customWidth="1"/>
    <col min="11021" max="11021" width="5.796875" style="96" customWidth="1"/>
    <col min="11022" max="11025" width="4.796875" style="96" customWidth="1"/>
    <col min="11026" max="11264" width="8.09765625" style="96"/>
    <col min="11265" max="11265" width="2.09765625" style="96" customWidth="1"/>
    <col min="11266" max="11266" width="22.5" style="96" bestFit="1" customWidth="1"/>
    <col min="11267" max="11267" width="37.59765625" style="96" customWidth="1"/>
    <col min="11268" max="11268" width="13.69921875" style="96" customWidth="1"/>
    <col min="11269" max="11269" width="39.796875" style="96" customWidth="1"/>
    <col min="11270" max="11270" width="37.796875" style="96" customWidth="1"/>
    <col min="11271" max="11271" width="20.19921875" style="96" customWidth="1"/>
    <col min="11272" max="11276" width="4.796875" style="96" customWidth="1"/>
    <col min="11277" max="11277" width="5.796875" style="96" customWidth="1"/>
    <col min="11278" max="11281" width="4.796875" style="96" customWidth="1"/>
    <col min="11282" max="11520" width="8.09765625" style="96"/>
    <col min="11521" max="11521" width="2.09765625" style="96" customWidth="1"/>
    <col min="11522" max="11522" width="22.5" style="96" bestFit="1" customWidth="1"/>
    <col min="11523" max="11523" width="37.59765625" style="96" customWidth="1"/>
    <col min="11524" max="11524" width="13.69921875" style="96" customWidth="1"/>
    <col min="11525" max="11525" width="39.796875" style="96" customWidth="1"/>
    <col min="11526" max="11526" width="37.796875" style="96" customWidth="1"/>
    <col min="11527" max="11527" width="20.19921875" style="96" customWidth="1"/>
    <col min="11528" max="11532" width="4.796875" style="96" customWidth="1"/>
    <col min="11533" max="11533" width="5.796875" style="96" customWidth="1"/>
    <col min="11534" max="11537" width="4.796875" style="96" customWidth="1"/>
    <col min="11538" max="11776" width="8.09765625" style="96"/>
    <col min="11777" max="11777" width="2.09765625" style="96" customWidth="1"/>
    <col min="11778" max="11778" width="22.5" style="96" bestFit="1" customWidth="1"/>
    <col min="11779" max="11779" width="37.59765625" style="96" customWidth="1"/>
    <col min="11780" max="11780" width="13.69921875" style="96" customWidth="1"/>
    <col min="11781" max="11781" width="39.796875" style="96" customWidth="1"/>
    <col min="11782" max="11782" width="37.796875" style="96" customWidth="1"/>
    <col min="11783" max="11783" width="20.19921875" style="96" customWidth="1"/>
    <col min="11784" max="11788" width="4.796875" style="96" customWidth="1"/>
    <col min="11789" max="11789" width="5.796875" style="96" customWidth="1"/>
    <col min="11790" max="11793" width="4.796875" style="96" customWidth="1"/>
    <col min="11794" max="12032" width="8.09765625" style="96"/>
    <col min="12033" max="12033" width="2.09765625" style="96" customWidth="1"/>
    <col min="12034" max="12034" width="22.5" style="96" bestFit="1" customWidth="1"/>
    <col min="12035" max="12035" width="37.59765625" style="96" customWidth="1"/>
    <col min="12036" max="12036" width="13.69921875" style="96" customWidth="1"/>
    <col min="12037" max="12037" width="39.796875" style="96" customWidth="1"/>
    <col min="12038" max="12038" width="37.796875" style="96" customWidth="1"/>
    <col min="12039" max="12039" width="20.19921875" style="96" customWidth="1"/>
    <col min="12040" max="12044" width="4.796875" style="96" customWidth="1"/>
    <col min="12045" max="12045" width="5.796875" style="96" customWidth="1"/>
    <col min="12046" max="12049" width="4.796875" style="96" customWidth="1"/>
    <col min="12050" max="12288" width="8.09765625" style="96"/>
    <col min="12289" max="12289" width="2.09765625" style="96" customWidth="1"/>
    <col min="12290" max="12290" width="22.5" style="96" bestFit="1" customWidth="1"/>
    <col min="12291" max="12291" width="37.59765625" style="96" customWidth="1"/>
    <col min="12292" max="12292" width="13.69921875" style="96" customWidth="1"/>
    <col min="12293" max="12293" width="39.796875" style="96" customWidth="1"/>
    <col min="12294" max="12294" width="37.796875" style="96" customWidth="1"/>
    <col min="12295" max="12295" width="20.19921875" style="96" customWidth="1"/>
    <col min="12296" max="12300" width="4.796875" style="96" customWidth="1"/>
    <col min="12301" max="12301" width="5.796875" style="96" customWidth="1"/>
    <col min="12302" max="12305" width="4.796875" style="96" customWidth="1"/>
    <col min="12306" max="12544" width="8.09765625" style="96"/>
    <col min="12545" max="12545" width="2.09765625" style="96" customWidth="1"/>
    <col min="12546" max="12546" width="22.5" style="96" bestFit="1" customWidth="1"/>
    <col min="12547" max="12547" width="37.59765625" style="96" customWidth="1"/>
    <col min="12548" max="12548" width="13.69921875" style="96" customWidth="1"/>
    <col min="12549" max="12549" width="39.796875" style="96" customWidth="1"/>
    <col min="12550" max="12550" width="37.796875" style="96" customWidth="1"/>
    <col min="12551" max="12551" width="20.19921875" style="96" customWidth="1"/>
    <col min="12552" max="12556" width="4.796875" style="96" customWidth="1"/>
    <col min="12557" max="12557" width="5.796875" style="96" customWidth="1"/>
    <col min="12558" max="12561" width="4.796875" style="96" customWidth="1"/>
    <col min="12562" max="12800" width="8.09765625" style="96"/>
    <col min="12801" max="12801" width="2.09765625" style="96" customWidth="1"/>
    <col min="12802" max="12802" width="22.5" style="96" bestFit="1" customWidth="1"/>
    <col min="12803" max="12803" width="37.59765625" style="96" customWidth="1"/>
    <col min="12804" max="12804" width="13.69921875" style="96" customWidth="1"/>
    <col min="12805" max="12805" width="39.796875" style="96" customWidth="1"/>
    <col min="12806" max="12806" width="37.796875" style="96" customWidth="1"/>
    <col min="12807" max="12807" width="20.19921875" style="96" customWidth="1"/>
    <col min="12808" max="12812" width="4.796875" style="96" customWidth="1"/>
    <col min="12813" max="12813" width="5.796875" style="96" customWidth="1"/>
    <col min="12814" max="12817" width="4.796875" style="96" customWidth="1"/>
    <col min="12818" max="13056" width="8.09765625" style="96"/>
    <col min="13057" max="13057" width="2.09765625" style="96" customWidth="1"/>
    <col min="13058" max="13058" width="22.5" style="96" bestFit="1" customWidth="1"/>
    <col min="13059" max="13059" width="37.59765625" style="96" customWidth="1"/>
    <col min="13060" max="13060" width="13.69921875" style="96" customWidth="1"/>
    <col min="13061" max="13061" width="39.796875" style="96" customWidth="1"/>
    <col min="13062" max="13062" width="37.796875" style="96" customWidth="1"/>
    <col min="13063" max="13063" width="20.19921875" style="96" customWidth="1"/>
    <col min="13064" max="13068" width="4.796875" style="96" customWidth="1"/>
    <col min="13069" max="13069" width="5.796875" style="96" customWidth="1"/>
    <col min="13070" max="13073" width="4.796875" style="96" customWidth="1"/>
    <col min="13074" max="13312" width="8.09765625" style="96"/>
    <col min="13313" max="13313" width="2.09765625" style="96" customWidth="1"/>
    <col min="13314" max="13314" width="22.5" style="96" bestFit="1" customWidth="1"/>
    <col min="13315" max="13315" width="37.59765625" style="96" customWidth="1"/>
    <col min="13316" max="13316" width="13.69921875" style="96" customWidth="1"/>
    <col min="13317" max="13317" width="39.796875" style="96" customWidth="1"/>
    <col min="13318" max="13318" width="37.796875" style="96" customWidth="1"/>
    <col min="13319" max="13319" width="20.19921875" style="96" customWidth="1"/>
    <col min="13320" max="13324" width="4.796875" style="96" customWidth="1"/>
    <col min="13325" max="13325" width="5.796875" style="96" customWidth="1"/>
    <col min="13326" max="13329" width="4.796875" style="96" customWidth="1"/>
    <col min="13330" max="13568" width="8.09765625" style="96"/>
    <col min="13569" max="13569" width="2.09765625" style="96" customWidth="1"/>
    <col min="13570" max="13570" width="22.5" style="96" bestFit="1" customWidth="1"/>
    <col min="13571" max="13571" width="37.59765625" style="96" customWidth="1"/>
    <col min="13572" max="13572" width="13.69921875" style="96" customWidth="1"/>
    <col min="13573" max="13573" width="39.796875" style="96" customWidth="1"/>
    <col min="13574" max="13574" width="37.796875" style="96" customWidth="1"/>
    <col min="13575" max="13575" width="20.19921875" style="96" customWidth="1"/>
    <col min="13576" max="13580" width="4.796875" style="96" customWidth="1"/>
    <col min="13581" max="13581" width="5.796875" style="96" customWidth="1"/>
    <col min="13582" max="13585" width="4.796875" style="96" customWidth="1"/>
    <col min="13586" max="13824" width="8.09765625" style="96"/>
    <col min="13825" max="13825" width="2.09765625" style="96" customWidth="1"/>
    <col min="13826" max="13826" width="22.5" style="96" bestFit="1" customWidth="1"/>
    <col min="13827" max="13827" width="37.59765625" style="96" customWidth="1"/>
    <col min="13828" max="13828" width="13.69921875" style="96" customWidth="1"/>
    <col min="13829" max="13829" width="39.796875" style="96" customWidth="1"/>
    <col min="13830" max="13830" width="37.796875" style="96" customWidth="1"/>
    <col min="13831" max="13831" width="20.19921875" style="96" customWidth="1"/>
    <col min="13832" max="13836" width="4.796875" style="96" customWidth="1"/>
    <col min="13837" max="13837" width="5.796875" style="96" customWidth="1"/>
    <col min="13838" max="13841" width="4.796875" style="96" customWidth="1"/>
    <col min="13842" max="14080" width="8.09765625" style="96"/>
    <col min="14081" max="14081" width="2.09765625" style="96" customWidth="1"/>
    <col min="14082" max="14082" width="22.5" style="96" bestFit="1" customWidth="1"/>
    <col min="14083" max="14083" width="37.59765625" style="96" customWidth="1"/>
    <col min="14084" max="14084" width="13.69921875" style="96" customWidth="1"/>
    <col min="14085" max="14085" width="39.796875" style="96" customWidth="1"/>
    <col min="14086" max="14086" width="37.796875" style="96" customWidth="1"/>
    <col min="14087" max="14087" width="20.19921875" style="96" customWidth="1"/>
    <col min="14088" max="14092" width="4.796875" style="96" customWidth="1"/>
    <col min="14093" max="14093" width="5.796875" style="96" customWidth="1"/>
    <col min="14094" max="14097" width="4.796875" style="96" customWidth="1"/>
    <col min="14098" max="14336" width="8.09765625" style="96"/>
    <col min="14337" max="14337" width="2.09765625" style="96" customWidth="1"/>
    <col min="14338" max="14338" width="22.5" style="96" bestFit="1" customWidth="1"/>
    <col min="14339" max="14339" width="37.59765625" style="96" customWidth="1"/>
    <col min="14340" max="14340" width="13.69921875" style="96" customWidth="1"/>
    <col min="14341" max="14341" width="39.796875" style="96" customWidth="1"/>
    <col min="14342" max="14342" width="37.796875" style="96" customWidth="1"/>
    <col min="14343" max="14343" width="20.19921875" style="96" customWidth="1"/>
    <col min="14344" max="14348" width="4.796875" style="96" customWidth="1"/>
    <col min="14349" max="14349" width="5.796875" style="96" customWidth="1"/>
    <col min="14350" max="14353" width="4.796875" style="96" customWidth="1"/>
    <col min="14354" max="14592" width="8.09765625" style="96"/>
    <col min="14593" max="14593" width="2.09765625" style="96" customWidth="1"/>
    <col min="14594" max="14594" width="22.5" style="96" bestFit="1" customWidth="1"/>
    <col min="14595" max="14595" width="37.59765625" style="96" customWidth="1"/>
    <col min="14596" max="14596" width="13.69921875" style="96" customWidth="1"/>
    <col min="14597" max="14597" width="39.796875" style="96" customWidth="1"/>
    <col min="14598" max="14598" width="37.796875" style="96" customWidth="1"/>
    <col min="14599" max="14599" width="20.19921875" style="96" customWidth="1"/>
    <col min="14600" max="14604" width="4.796875" style="96" customWidth="1"/>
    <col min="14605" max="14605" width="5.796875" style="96" customWidth="1"/>
    <col min="14606" max="14609" width="4.796875" style="96" customWidth="1"/>
    <col min="14610" max="14848" width="8.09765625" style="96"/>
    <col min="14849" max="14849" width="2.09765625" style="96" customWidth="1"/>
    <col min="14850" max="14850" width="22.5" style="96" bestFit="1" customWidth="1"/>
    <col min="14851" max="14851" width="37.59765625" style="96" customWidth="1"/>
    <col min="14852" max="14852" width="13.69921875" style="96" customWidth="1"/>
    <col min="14853" max="14853" width="39.796875" style="96" customWidth="1"/>
    <col min="14854" max="14854" width="37.796875" style="96" customWidth="1"/>
    <col min="14855" max="14855" width="20.19921875" style="96" customWidth="1"/>
    <col min="14856" max="14860" width="4.796875" style="96" customWidth="1"/>
    <col min="14861" max="14861" width="5.796875" style="96" customWidth="1"/>
    <col min="14862" max="14865" width="4.796875" style="96" customWidth="1"/>
    <col min="14866" max="15104" width="8.09765625" style="96"/>
    <col min="15105" max="15105" width="2.09765625" style="96" customWidth="1"/>
    <col min="15106" max="15106" width="22.5" style="96" bestFit="1" customWidth="1"/>
    <col min="15107" max="15107" width="37.59765625" style="96" customWidth="1"/>
    <col min="15108" max="15108" width="13.69921875" style="96" customWidth="1"/>
    <col min="15109" max="15109" width="39.796875" style="96" customWidth="1"/>
    <col min="15110" max="15110" width="37.796875" style="96" customWidth="1"/>
    <col min="15111" max="15111" width="20.19921875" style="96" customWidth="1"/>
    <col min="15112" max="15116" width="4.796875" style="96" customWidth="1"/>
    <col min="15117" max="15117" width="5.796875" style="96" customWidth="1"/>
    <col min="15118" max="15121" width="4.796875" style="96" customWidth="1"/>
    <col min="15122" max="15360" width="8.09765625" style="96"/>
    <col min="15361" max="15361" width="2.09765625" style="96" customWidth="1"/>
    <col min="15362" max="15362" width="22.5" style="96" bestFit="1" customWidth="1"/>
    <col min="15363" max="15363" width="37.59765625" style="96" customWidth="1"/>
    <col min="15364" max="15364" width="13.69921875" style="96" customWidth="1"/>
    <col min="15365" max="15365" width="39.796875" style="96" customWidth="1"/>
    <col min="15366" max="15366" width="37.796875" style="96" customWidth="1"/>
    <col min="15367" max="15367" width="20.19921875" style="96" customWidth="1"/>
    <col min="15368" max="15372" width="4.796875" style="96" customWidth="1"/>
    <col min="15373" max="15373" width="5.796875" style="96" customWidth="1"/>
    <col min="15374" max="15377" width="4.796875" style="96" customWidth="1"/>
    <col min="15378" max="15616" width="8.09765625" style="96"/>
    <col min="15617" max="15617" width="2.09765625" style="96" customWidth="1"/>
    <col min="15618" max="15618" width="22.5" style="96" bestFit="1" customWidth="1"/>
    <col min="15619" max="15619" width="37.59765625" style="96" customWidth="1"/>
    <col min="15620" max="15620" width="13.69921875" style="96" customWidth="1"/>
    <col min="15621" max="15621" width="39.796875" style="96" customWidth="1"/>
    <col min="15622" max="15622" width="37.796875" style="96" customWidth="1"/>
    <col min="15623" max="15623" width="20.19921875" style="96" customWidth="1"/>
    <col min="15624" max="15628" width="4.796875" style="96" customWidth="1"/>
    <col min="15629" max="15629" width="5.796875" style="96" customWidth="1"/>
    <col min="15630" max="15633" width="4.796875" style="96" customWidth="1"/>
    <col min="15634" max="15872" width="8.09765625" style="96"/>
    <col min="15873" max="15873" width="2.09765625" style="96" customWidth="1"/>
    <col min="15874" max="15874" width="22.5" style="96" bestFit="1" customWidth="1"/>
    <col min="15875" max="15875" width="37.59765625" style="96" customWidth="1"/>
    <col min="15876" max="15876" width="13.69921875" style="96" customWidth="1"/>
    <col min="15877" max="15877" width="39.796875" style="96" customWidth="1"/>
    <col min="15878" max="15878" width="37.796875" style="96" customWidth="1"/>
    <col min="15879" max="15879" width="20.19921875" style="96" customWidth="1"/>
    <col min="15880" max="15884" width="4.796875" style="96" customWidth="1"/>
    <col min="15885" max="15885" width="5.796875" style="96" customWidth="1"/>
    <col min="15886" max="15889" width="4.796875" style="96" customWidth="1"/>
    <col min="15890" max="16128" width="8.09765625" style="96"/>
    <col min="16129" max="16129" width="2.09765625" style="96" customWidth="1"/>
    <col min="16130" max="16130" width="22.5" style="96" bestFit="1" customWidth="1"/>
    <col min="16131" max="16131" width="37.59765625" style="96" customWidth="1"/>
    <col min="16132" max="16132" width="13.69921875" style="96" customWidth="1"/>
    <col min="16133" max="16133" width="39.796875" style="96" customWidth="1"/>
    <col min="16134" max="16134" width="37.796875" style="96" customWidth="1"/>
    <col min="16135" max="16135" width="20.19921875" style="96" customWidth="1"/>
    <col min="16136" max="16140" width="4.796875" style="96" customWidth="1"/>
    <col min="16141" max="16141" width="5.796875" style="96" customWidth="1"/>
    <col min="16142" max="16145" width="4.796875" style="96" customWidth="1"/>
    <col min="16146" max="16384" width="8.09765625" style="96"/>
  </cols>
  <sheetData>
    <row r="1" spans="1:11" ht="20.25" customHeight="1" x14ac:dyDescent="0.2">
      <c r="A1" s="82"/>
      <c r="B1" s="147" t="s">
        <v>283</v>
      </c>
      <c r="C1" s="82"/>
      <c r="D1" s="82"/>
      <c r="E1" s="82"/>
      <c r="F1" s="82"/>
      <c r="G1" s="82"/>
      <c r="H1" s="82"/>
      <c r="I1" s="82"/>
      <c r="J1" s="82"/>
      <c r="K1" s="82"/>
    </row>
    <row r="3" spans="1:11" ht="20.25" customHeight="1" x14ac:dyDescent="0.2">
      <c r="A3" s="148"/>
      <c r="B3" s="86" t="s">
        <v>284</v>
      </c>
      <c r="C3" s="149"/>
      <c r="D3" s="149"/>
      <c r="E3" s="149"/>
      <c r="F3" s="149"/>
      <c r="G3" s="149"/>
      <c r="H3" s="149"/>
      <c r="I3" s="149"/>
      <c r="J3" s="149"/>
      <c r="K3" s="149"/>
    </row>
    <row r="4" spans="1:11" ht="20.25" customHeight="1" x14ac:dyDescent="0.2">
      <c r="A4" s="148"/>
      <c r="B4" s="86" t="s">
        <v>285</v>
      </c>
      <c r="C4" s="149"/>
      <c r="D4" s="149"/>
      <c r="E4" s="149"/>
      <c r="F4" s="149"/>
      <c r="G4" s="149"/>
      <c r="H4" s="149"/>
      <c r="I4" s="149"/>
      <c r="J4" s="149"/>
      <c r="K4" s="149"/>
    </row>
    <row r="5" spans="1:11" ht="20.25" customHeight="1" x14ac:dyDescent="0.2">
      <c r="A5" s="148"/>
      <c r="B5" s="86" t="s">
        <v>286</v>
      </c>
      <c r="C5" s="149"/>
      <c r="D5" s="149"/>
      <c r="E5" s="149"/>
      <c r="F5" s="149"/>
      <c r="G5" s="149"/>
      <c r="H5" s="149"/>
      <c r="I5" s="149"/>
      <c r="J5" s="149"/>
      <c r="K5" s="149"/>
    </row>
    <row r="6" spans="1:11" ht="20.25" customHeight="1" x14ac:dyDescent="0.2">
      <c r="A6" s="148"/>
      <c r="B6" s="86" t="s">
        <v>356</v>
      </c>
      <c r="C6" s="149"/>
      <c r="D6" s="149"/>
      <c r="E6" s="149"/>
      <c r="F6" s="149"/>
      <c r="G6" s="149"/>
      <c r="H6" s="149"/>
      <c r="I6" s="149"/>
      <c r="J6" s="149"/>
      <c r="K6" s="149"/>
    </row>
    <row r="7" spans="1:11" ht="20.25" customHeight="1" x14ac:dyDescent="0.2">
      <c r="A7" s="148"/>
      <c r="B7" s="86" t="s">
        <v>357</v>
      </c>
      <c r="C7" s="149"/>
      <c r="D7" s="149"/>
      <c r="E7" s="149"/>
      <c r="F7" s="149"/>
      <c r="G7" s="149"/>
      <c r="H7" s="149"/>
      <c r="I7" s="149"/>
      <c r="J7" s="149"/>
      <c r="K7" s="149"/>
    </row>
    <row r="8" spans="1:11" ht="20.25" customHeight="1" x14ac:dyDescent="0.2">
      <c r="A8" s="148"/>
      <c r="B8" s="86" t="s">
        <v>358</v>
      </c>
      <c r="C8" s="149"/>
      <c r="D8" s="149"/>
      <c r="E8" s="149"/>
      <c r="F8" s="149"/>
      <c r="G8" s="149"/>
      <c r="H8" s="149"/>
      <c r="I8" s="149"/>
      <c r="J8" s="149"/>
      <c r="K8" s="149"/>
    </row>
    <row r="9" spans="1:11" ht="20.25" customHeight="1" x14ac:dyDescent="0.2">
      <c r="A9" s="148"/>
      <c r="B9" s="86" t="s">
        <v>359</v>
      </c>
      <c r="C9" s="86"/>
      <c r="D9" s="86"/>
      <c r="E9" s="86"/>
      <c r="F9" s="86"/>
      <c r="G9" s="86"/>
      <c r="H9" s="86"/>
      <c r="I9" s="86"/>
      <c r="J9" s="86"/>
      <c r="K9" s="149"/>
    </row>
    <row r="10" spans="1:11" ht="20.25" customHeight="1" x14ac:dyDescent="0.2">
      <c r="A10" s="148"/>
      <c r="B10" s="86" t="s">
        <v>287</v>
      </c>
      <c r="C10" s="149"/>
      <c r="D10" s="149"/>
      <c r="E10" s="149"/>
      <c r="F10" s="149"/>
      <c r="G10" s="149"/>
      <c r="H10" s="149"/>
      <c r="I10" s="149"/>
      <c r="J10" s="149"/>
      <c r="K10" s="149"/>
    </row>
    <row r="11" spans="1:11" ht="20.25" customHeight="1" x14ac:dyDescent="0.2">
      <c r="A11" s="148"/>
      <c r="B11" s="86" t="s">
        <v>288</v>
      </c>
      <c r="C11" s="149"/>
      <c r="D11" s="149"/>
      <c r="E11" s="149"/>
      <c r="F11" s="149"/>
      <c r="G11" s="149"/>
      <c r="H11" s="149"/>
      <c r="I11" s="149"/>
      <c r="J11" s="149"/>
      <c r="K11" s="149"/>
    </row>
    <row r="12" spans="1:11" ht="20.25" customHeight="1" x14ac:dyDescent="0.2">
      <c r="A12" s="148"/>
      <c r="B12" s="86" t="s">
        <v>289</v>
      </c>
      <c r="C12" s="149"/>
      <c r="D12" s="149"/>
      <c r="E12" s="149"/>
      <c r="F12" s="149"/>
      <c r="G12" s="149"/>
      <c r="H12" s="149"/>
      <c r="I12" s="149"/>
      <c r="J12" s="149"/>
      <c r="K12" s="149"/>
    </row>
    <row r="13" spans="1:11" ht="20.25" customHeight="1" x14ac:dyDescent="0.2">
      <c r="A13" s="82"/>
      <c r="B13" s="86" t="s">
        <v>290</v>
      </c>
      <c r="C13" s="82"/>
      <c r="D13" s="82"/>
      <c r="E13" s="82"/>
      <c r="F13" s="82"/>
      <c r="G13" s="82"/>
      <c r="H13" s="82"/>
      <c r="I13" s="82"/>
      <c r="J13" s="82"/>
      <c r="K13" s="82"/>
    </row>
    <row r="14" spans="1:11" ht="48" customHeight="1" x14ac:dyDescent="0.2">
      <c r="A14" s="82"/>
      <c r="B14" s="757" t="s">
        <v>360</v>
      </c>
      <c r="C14" s="786"/>
      <c r="D14" s="786"/>
      <c r="E14" s="786"/>
      <c r="F14" s="786"/>
      <c r="G14" s="786"/>
      <c r="H14" s="786"/>
      <c r="I14" s="786"/>
      <c r="J14" s="786"/>
      <c r="K14" s="786"/>
    </row>
    <row r="15" spans="1:11" ht="21" customHeight="1" x14ac:dyDescent="0.2">
      <c r="A15" s="82"/>
      <c r="B15" s="757" t="s">
        <v>291</v>
      </c>
      <c r="C15" s="757"/>
      <c r="D15" s="757"/>
      <c r="E15" s="757"/>
      <c r="F15" s="757"/>
      <c r="G15" s="757"/>
    </row>
    <row r="16" spans="1:11" ht="20.25" customHeight="1" x14ac:dyDescent="0.2">
      <c r="A16" s="82"/>
      <c r="B16" s="86" t="s">
        <v>361</v>
      </c>
      <c r="C16" s="82"/>
      <c r="D16" s="82"/>
      <c r="E16" s="82"/>
      <c r="F16" s="82"/>
      <c r="G16" s="82"/>
      <c r="H16" s="82"/>
      <c r="I16" s="82"/>
      <c r="J16" s="82"/>
      <c r="K16" s="82"/>
    </row>
    <row r="17" spans="1:19" ht="20.25" customHeight="1" x14ac:dyDescent="0.2">
      <c r="A17" s="82"/>
      <c r="B17" s="86" t="s">
        <v>362</v>
      </c>
      <c r="C17" s="82"/>
      <c r="D17" s="82"/>
      <c r="E17" s="82"/>
      <c r="F17" s="82"/>
      <c r="G17" s="82"/>
      <c r="H17" s="82"/>
      <c r="I17" s="82"/>
      <c r="J17" s="82"/>
      <c r="K17" s="82"/>
    </row>
    <row r="18" spans="1:19" ht="20.25" customHeight="1" x14ac:dyDescent="0.2">
      <c r="A18" s="82"/>
      <c r="B18" s="86" t="s">
        <v>292</v>
      </c>
      <c r="C18" s="82"/>
      <c r="D18" s="82"/>
      <c r="E18" s="82"/>
      <c r="F18" s="82"/>
      <c r="G18" s="82"/>
      <c r="H18" s="82"/>
      <c r="I18" s="82"/>
      <c r="J18" s="82"/>
      <c r="K18" s="82"/>
    </row>
    <row r="19" spans="1:19" ht="20.25" customHeight="1" x14ac:dyDescent="0.2">
      <c r="A19" s="82"/>
      <c r="B19" s="86" t="s">
        <v>293</v>
      </c>
      <c r="C19" s="82"/>
      <c r="D19" s="82"/>
      <c r="E19" s="82"/>
      <c r="F19" s="82"/>
      <c r="G19" s="82"/>
      <c r="H19" s="82"/>
      <c r="I19" s="82"/>
      <c r="J19" s="82"/>
      <c r="K19" s="82"/>
    </row>
    <row r="20" spans="1:19" ht="20.25" customHeight="1" x14ac:dyDescent="0.2">
      <c r="A20" s="82"/>
      <c r="B20" s="86" t="s">
        <v>294</v>
      </c>
      <c r="C20" s="82"/>
      <c r="D20" s="82"/>
      <c r="E20" s="82"/>
      <c r="F20" s="82"/>
      <c r="G20" s="82"/>
    </row>
    <row r="21" spans="1:19" ht="20.25" customHeight="1" x14ac:dyDescent="0.2">
      <c r="A21" s="82"/>
      <c r="B21" s="86" t="s">
        <v>295</v>
      </c>
      <c r="C21" s="82"/>
      <c r="D21" s="82"/>
      <c r="E21" s="82"/>
      <c r="F21" s="82"/>
      <c r="G21" s="82"/>
    </row>
    <row r="22" spans="1:19" ht="20.25" customHeight="1" x14ac:dyDescent="0.2">
      <c r="A22" s="82"/>
      <c r="B22" s="86" t="s">
        <v>363</v>
      </c>
      <c r="C22" s="82"/>
      <c r="D22" s="82"/>
      <c r="E22" s="82"/>
      <c r="F22" s="82"/>
      <c r="G22" s="82"/>
    </row>
    <row r="23" spans="1:19" ht="20.25" customHeight="1" x14ac:dyDescent="0.2">
      <c r="A23" s="82"/>
      <c r="B23" s="86" t="s">
        <v>364</v>
      </c>
      <c r="C23" s="82"/>
      <c r="D23" s="82"/>
      <c r="E23" s="82"/>
      <c r="F23" s="82"/>
      <c r="G23" s="82"/>
    </row>
    <row r="24" spans="1:19" ht="20.25" customHeight="1" x14ac:dyDescent="0.2">
      <c r="A24" s="82"/>
      <c r="B24" s="86" t="s">
        <v>365</v>
      </c>
      <c r="C24" s="82"/>
      <c r="D24" s="82"/>
      <c r="E24" s="82"/>
      <c r="F24" s="82"/>
      <c r="G24" s="82"/>
    </row>
    <row r="25" spans="1:19" ht="20.25" customHeight="1" x14ac:dyDescent="0.2">
      <c r="A25" s="82"/>
      <c r="B25" s="86" t="s">
        <v>366</v>
      </c>
      <c r="C25" s="82"/>
      <c r="D25" s="82"/>
      <c r="E25" s="82"/>
      <c r="F25" s="82"/>
      <c r="G25" s="82"/>
    </row>
    <row r="26" spans="1:19" ht="20.25" customHeight="1" x14ac:dyDescent="0.2">
      <c r="A26" s="82"/>
      <c r="B26" s="86" t="s">
        <v>367</v>
      </c>
      <c r="C26" s="82"/>
      <c r="D26" s="82"/>
      <c r="E26" s="82"/>
      <c r="F26" s="86"/>
      <c r="G26" s="86"/>
      <c r="S26" s="178"/>
    </row>
    <row r="27" spans="1:19" ht="20.25" customHeight="1" x14ac:dyDescent="0.2">
      <c r="A27" s="82"/>
      <c r="B27" s="86" t="s">
        <v>296</v>
      </c>
      <c r="C27" s="82"/>
      <c r="D27" s="82"/>
      <c r="E27" s="82"/>
      <c r="F27" s="82"/>
      <c r="G27" s="82"/>
      <c r="S27" s="178"/>
    </row>
    <row r="28" spans="1:19" ht="20.25" customHeight="1" x14ac:dyDescent="0.2">
      <c r="A28" s="82"/>
      <c r="B28" s="86" t="s">
        <v>368</v>
      </c>
      <c r="C28" s="82"/>
      <c r="D28" s="82"/>
      <c r="E28" s="82"/>
      <c r="F28" s="82"/>
      <c r="G28" s="82"/>
      <c r="S28" s="178"/>
    </row>
    <row r="29" spans="1:19" s="151" customFormat="1" ht="19.5" customHeight="1" x14ac:dyDescent="0.45">
      <c r="A29" s="150"/>
      <c r="B29" s="86" t="s">
        <v>369</v>
      </c>
      <c r="S29" s="178"/>
    </row>
    <row r="30" spans="1:19" s="151" customFormat="1" ht="19.5" customHeight="1" x14ac:dyDescent="0.45">
      <c r="A30" s="150"/>
      <c r="B30" s="86" t="s">
        <v>370</v>
      </c>
      <c r="S30" s="178"/>
    </row>
    <row r="31" spans="1:19" s="151" customFormat="1" ht="19.5" customHeight="1" x14ac:dyDescent="0.45">
      <c r="A31" s="150"/>
      <c r="B31" s="86" t="s">
        <v>371</v>
      </c>
      <c r="S31" s="178"/>
    </row>
    <row r="32" spans="1:19" s="151" customFormat="1" ht="19.5" customHeight="1" x14ac:dyDescent="0.45">
      <c r="A32" s="150"/>
      <c r="B32" s="786" t="s">
        <v>372</v>
      </c>
      <c r="C32" s="786"/>
      <c r="D32" s="786"/>
      <c r="E32" s="786"/>
      <c r="F32" s="786"/>
      <c r="G32" s="786"/>
      <c r="S32" s="178"/>
    </row>
    <row r="33" spans="1:19" s="151" customFormat="1" ht="19.5" customHeight="1" x14ac:dyDescent="0.45">
      <c r="A33" s="150"/>
      <c r="B33" s="86" t="s">
        <v>373</v>
      </c>
      <c r="S33" s="178"/>
    </row>
    <row r="34" spans="1:19" s="151" customFormat="1" ht="41.25" customHeight="1" x14ac:dyDescent="0.45">
      <c r="A34" s="150"/>
      <c r="B34" s="757" t="s">
        <v>374</v>
      </c>
      <c r="C34" s="757"/>
      <c r="D34" s="757"/>
      <c r="E34" s="757"/>
      <c r="F34" s="757"/>
      <c r="G34" s="757"/>
      <c r="H34" s="757"/>
      <c r="I34" s="757"/>
      <c r="J34" s="757"/>
      <c r="K34" s="757"/>
      <c r="L34" s="152"/>
      <c r="M34" s="152"/>
      <c r="N34" s="152"/>
      <c r="O34" s="152"/>
      <c r="S34" s="178"/>
    </row>
    <row r="35" spans="1:19" s="151" customFormat="1" ht="19.5" customHeight="1" x14ac:dyDescent="0.45">
      <c r="A35" s="150"/>
      <c r="B35" s="86" t="s">
        <v>375</v>
      </c>
      <c r="S35" s="178"/>
    </row>
    <row r="36" spans="1:19" s="178" customFormat="1" ht="20.25" customHeight="1" x14ac:dyDescent="0.45">
      <c r="A36" s="153"/>
      <c r="B36" s="86" t="s">
        <v>297</v>
      </c>
    </row>
    <row r="37" spans="1:19" ht="20.25" customHeight="1" x14ac:dyDescent="0.2">
      <c r="A37" s="96"/>
      <c r="B37" s="86" t="s">
        <v>298</v>
      </c>
      <c r="C37" s="82"/>
      <c r="D37" s="82"/>
      <c r="E37" s="82"/>
      <c r="F37" s="82"/>
      <c r="G37" s="82"/>
      <c r="S37" s="178"/>
    </row>
    <row r="38" spans="1:19" ht="20.25" customHeight="1" x14ac:dyDescent="0.2">
      <c r="A38" s="96"/>
      <c r="B38" s="86" t="s">
        <v>299</v>
      </c>
      <c r="C38" s="82"/>
      <c r="D38" s="82"/>
      <c r="E38" s="82"/>
      <c r="F38" s="82"/>
      <c r="G38" s="82"/>
      <c r="S38" s="178"/>
    </row>
    <row r="39" spans="1:19" ht="20.25" customHeight="1" x14ac:dyDescent="0.2">
      <c r="A39" s="96"/>
      <c r="B39" s="86" t="s">
        <v>376</v>
      </c>
      <c r="C39" s="82"/>
      <c r="D39" s="82"/>
      <c r="E39" s="82"/>
      <c r="F39" s="82"/>
      <c r="G39" s="82"/>
    </row>
    <row r="40" spans="1:19" ht="20.25" customHeight="1" x14ac:dyDescent="0.2">
      <c r="A40" s="96"/>
      <c r="B40" s="86" t="s">
        <v>300</v>
      </c>
      <c r="C40" s="82"/>
      <c r="D40" s="82"/>
      <c r="E40" s="82"/>
      <c r="F40" s="82"/>
      <c r="G40" s="82"/>
    </row>
    <row r="41" spans="1:19" s="129" customFormat="1" ht="20.25" customHeight="1" x14ac:dyDescent="0.45">
      <c r="B41" s="86" t="s">
        <v>301</v>
      </c>
    </row>
    <row r="42" spans="1:19" s="129" customFormat="1" ht="20.25" customHeight="1" x14ac:dyDescent="0.45">
      <c r="B42" s="86" t="s">
        <v>302</v>
      </c>
    </row>
    <row r="43" spans="1:19" s="129" customFormat="1" ht="20.25" customHeight="1" x14ac:dyDescent="0.45">
      <c r="B43" s="86"/>
    </row>
    <row r="44" spans="1:19" s="129" customFormat="1" ht="20.25" customHeight="1" x14ac:dyDescent="0.45">
      <c r="B44" s="86" t="s">
        <v>303</v>
      </c>
    </row>
    <row r="45" spans="1:19" s="129" customFormat="1" ht="20.25" customHeight="1" x14ac:dyDescent="0.45">
      <c r="B45" s="86" t="s">
        <v>304</v>
      </c>
    </row>
    <row r="46" spans="1:19" s="129" customFormat="1" ht="20.25" customHeight="1" x14ac:dyDescent="0.45">
      <c r="B46" s="86" t="s">
        <v>305</v>
      </c>
    </row>
    <row r="47" spans="1:19" s="129" customFormat="1" ht="20.25" customHeight="1" x14ac:dyDescent="0.45">
      <c r="B47" s="86" t="s">
        <v>306</v>
      </c>
    </row>
    <row r="48" spans="1:19" s="129" customFormat="1" ht="20.25" customHeight="1" x14ac:dyDescent="0.45">
      <c r="B48" s="86" t="s">
        <v>307</v>
      </c>
    </row>
    <row r="49" spans="1:19" s="129" customFormat="1" ht="20.25" customHeight="1" x14ac:dyDescent="0.45">
      <c r="B49" s="86" t="s">
        <v>308</v>
      </c>
    </row>
    <row r="50" spans="1:19" s="129" customFormat="1" ht="20.25" customHeight="1" x14ac:dyDescent="0.45"/>
    <row r="51" spans="1:19" s="129" customFormat="1" ht="20.25" customHeight="1" x14ac:dyDescent="0.45">
      <c r="B51" s="86" t="s">
        <v>309</v>
      </c>
    </row>
    <row r="52" spans="1:19" s="129" customFormat="1" ht="20.25" customHeight="1" x14ac:dyDescent="0.45">
      <c r="B52" s="86" t="s">
        <v>310</v>
      </c>
    </row>
    <row r="53" spans="1:19" s="129" customFormat="1" ht="20.25" customHeight="1" x14ac:dyDescent="0.45">
      <c r="B53" s="86" t="s">
        <v>311</v>
      </c>
    </row>
    <row r="54" spans="1:19" s="129" customFormat="1" ht="42" customHeight="1" x14ac:dyDescent="0.45">
      <c r="B54" s="785" t="s">
        <v>377</v>
      </c>
      <c r="C54" s="785"/>
      <c r="D54" s="785"/>
      <c r="E54" s="785"/>
      <c r="F54" s="785"/>
      <c r="G54" s="785"/>
      <c r="H54" s="785"/>
      <c r="I54" s="785"/>
      <c r="J54" s="785"/>
      <c r="K54" s="785"/>
      <c r="L54" s="785"/>
      <c r="M54" s="785"/>
      <c r="N54" s="785"/>
      <c r="O54" s="785"/>
      <c r="P54" s="785"/>
      <c r="Q54" s="785"/>
      <c r="S54" s="154"/>
    </row>
    <row r="55" spans="1:19" s="129" customFormat="1" ht="20.25" customHeight="1" x14ac:dyDescent="0.45">
      <c r="B55" s="757" t="s">
        <v>378</v>
      </c>
      <c r="C55" s="757"/>
      <c r="D55" s="757"/>
      <c r="E55" s="757"/>
      <c r="F55" s="757"/>
      <c r="G55" s="757"/>
      <c r="S55" s="154"/>
    </row>
    <row r="56" spans="1:19" s="129" customFormat="1" ht="20.25" customHeight="1" x14ac:dyDescent="0.45">
      <c r="B56" s="86" t="s">
        <v>379</v>
      </c>
      <c r="C56" s="151"/>
      <c r="D56" s="151"/>
      <c r="E56" s="151"/>
      <c r="S56" s="154"/>
    </row>
    <row r="57" spans="1:19" s="129" customFormat="1" ht="20.25" customHeight="1" x14ac:dyDescent="0.45">
      <c r="B57" s="86" t="s">
        <v>380</v>
      </c>
      <c r="C57" s="151"/>
      <c r="D57" s="151"/>
      <c r="E57" s="151"/>
      <c r="S57" s="154"/>
    </row>
    <row r="58" spans="1:19" s="129" customFormat="1" ht="35.25" customHeight="1" x14ac:dyDescent="0.45">
      <c r="B58" s="785" t="s">
        <v>381</v>
      </c>
      <c r="C58" s="785"/>
      <c r="D58" s="785"/>
      <c r="E58" s="785"/>
      <c r="F58" s="785"/>
      <c r="G58" s="785"/>
      <c r="H58" s="785"/>
      <c r="I58" s="785"/>
      <c r="J58" s="785"/>
      <c r="K58" s="785"/>
      <c r="L58" s="785"/>
      <c r="M58" s="785"/>
      <c r="N58" s="785"/>
      <c r="O58" s="785"/>
      <c r="P58" s="785"/>
      <c r="Q58" s="785"/>
      <c r="S58" s="154"/>
    </row>
    <row r="59" spans="1:19" s="129" customFormat="1" ht="20.25" customHeight="1" x14ac:dyDescent="0.45">
      <c r="B59" s="786" t="s">
        <v>382</v>
      </c>
      <c r="C59" s="786"/>
      <c r="D59" s="786"/>
      <c r="E59" s="786"/>
      <c r="F59" s="786"/>
      <c r="G59" s="786"/>
      <c r="H59" s="786"/>
      <c r="I59" s="786"/>
      <c r="J59" s="786"/>
      <c r="K59" s="786"/>
      <c r="L59" s="786"/>
      <c r="M59" s="786"/>
      <c r="S59" s="154"/>
    </row>
    <row r="60" spans="1:19" s="129" customFormat="1" ht="20.25" customHeight="1" x14ac:dyDescent="0.45">
      <c r="B60" s="757" t="s">
        <v>383</v>
      </c>
      <c r="C60" s="757"/>
      <c r="D60" s="757"/>
      <c r="E60" s="757"/>
      <c r="F60" s="757"/>
      <c r="G60" s="757"/>
      <c r="S60" s="154"/>
    </row>
    <row r="61" spans="1:19" ht="20.25" customHeight="1" x14ac:dyDescent="0.2">
      <c r="A61" s="148"/>
      <c r="B61" s="86" t="s">
        <v>384</v>
      </c>
      <c r="C61" s="149"/>
      <c r="D61" s="149"/>
      <c r="E61" s="149"/>
      <c r="F61" s="149"/>
      <c r="G61" s="149"/>
      <c r="H61" s="149"/>
      <c r="I61" s="149"/>
      <c r="J61" s="149"/>
      <c r="K61" s="149"/>
    </row>
    <row r="62" spans="1:19" s="129" customFormat="1" ht="20.25" customHeight="1" x14ac:dyDescent="0.45">
      <c r="B62" s="757" t="s">
        <v>385</v>
      </c>
      <c r="C62" s="757"/>
      <c r="D62" s="757"/>
      <c r="E62" s="757"/>
      <c r="F62" s="757"/>
      <c r="G62" s="757"/>
      <c r="S62" s="154"/>
    </row>
    <row r="63" spans="1:19" s="129" customFormat="1" ht="20.25" customHeight="1" x14ac:dyDescent="0.45">
      <c r="B63" s="757" t="s">
        <v>386</v>
      </c>
      <c r="C63" s="757"/>
      <c r="D63" s="757"/>
      <c r="E63" s="757"/>
      <c r="F63" s="757"/>
      <c r="G63" s="757"/>
      <c r="S63" s="154"/>
    </row>
    <row r="64" spans="1:19" s="129" customFormat="1" ht="20.25" customHeight="1" x14ac:dyDescent="0.45">
      <c r="B64" s="757" t="s">
        <v>387</v>
      </c>
      <c r="C64" s="757"/>
      <c r="D64" s="757"/>
      <c r="E64" s="757"/>
      <c r="F64" s="757"/>
      <c r="G64" s="757"/>
      <c r="S64" s="154"/>
    </row>
    <row r="65" spans="1:19" s="129" customFormat="1" ht="20.25" customHeight="1" x14ac:dyDescent="0.45">
      <c r="B65" s="757" t="s">
        <v>388</v>
      </c>
      <c r="C65" s="757"/>
      <c r="D65" s="757"/>
      <c r="E65" s="757"/>
      <c r="F65" s="757"/>
      <c r="G65" s="757"/>
      <c r="S65" s="154"/>
    </row>
    <row r="66" spans="1:19" s="129" customFormat="1" ht="20.25" customHeight="1" x14ac:dyDescent="0.45">
      <c r="B66" s="757" t="s">
        <v>389</v>
      </c>
      <c r="C66" s="757"/>
      <c r="D66" s="757"/>
      <c r="E66" s="757"/>
      <c r="F66" s="757"/>
      <c r="G66" s="757"/>
      <c r="H66" s="757"/>
      <c r="I66" s="757"/>
      <c r="J66" s="757"/>
      <c r="K66" s="757"/>
      <c r="L66" s="757"/>
      <c r="M66" s="757"/>
      <c r="N66" s="757"/>
      <c r="O66" s="757"/>
      <c r="P66" s="757"/>
      <c r="Q66" s="757"/>
      <c r="S66" s="154"/>
    </row>
    <row r="67" spans="1:19" s="129" customFormat="1" ht="20.25" customHeight="1" x14ac:dyDescent="0.45">
      <c r="B67" s="757" t="s">
        <v>390</v>
      </c>
      <c r="C67" s="757"/>
      <c r="D67" s="757"/>
      <c r="E67" s="757"/>
      <c r="F67" s="757"/>
      <c r="G67" s="757"/>
      <c r="H67" s="757"/>
      <c r="I67" s="757"/>
      <c r="J67" s="757"/>
      <c r="K67" s="757"/>
      <c r="L67" s="757"/>
      <c r="M67" s="757"/>
      <c r="N67" s="757"/>
      <c r="O67" s="757"/>
      <c r="P67" s="757"/>
      <c r="Q67" s="757"/>
      <c r="S67" s="154"/>
    </row>
    <row r="68" spans="1:19" s="129" customFormat="1" ht="20.25" customHeight="1" x14ac:dyDescent="0.45">
      <c r="B68" s="757" t="s">
        <v>391</v>
      </c>
      <c r="C68" s="757"/>
      <c r="D68" s="757"/>
      <c r="E68" s="757"/>
      <c r="F68" s="757"/>
      <c r="G68" s="757"/>
      <c r="H68" s="757"/>
      <c r="I68" s="757"/>
      <c r="J68" s="757"/>
      <c r="K68" s="757"/>
      <c r="L68" s="757"/>
      <c r="M68" s="757"/>
      <c r="N68" s="757"/>
      <c r="O68" s="757"/>
      <c r="P68" s="757"/>
      <c r="Q68" s="757"/>
      <c r="S68" s="154"/>
    </row>
    <row r="69" spans="1:19" s="129" customFormat="1" ht="20.25" customHeight="1" x14ac:dyDescent="0.45">
      <c r="B69" s="86" t="s">
        <v>312</v>
      </c>
    </row>
    <row r="70" spans="1:19" s="178" customFormat="1" ht="20.25" customHeight="1" x14ac:dyDescent="0.45">
      <c r="A70" s="153"/>
      <c r="B70" s="86" t="s">
        <v>313</v>
      </c>
      <c r="C70" s="129"/>
      <c r="D70" s="129"/>
      <c r="E70" s="129"/>
    </row>
    <row r="71" spans="1:19" s="178" customFormat="1" ht="20.25" customHeight="1" x14ac:dyDescent="0.45">
      <c r="A71" s="153"/>
      <c r="B71" s="86" t="s">
        <v>392</v>
      </c>
      <c r="C71" s="129"/>
      <c r="D71" s="129"/>
      <c r="E71" s="129"/>
    </row>
    <row r="72" spans="1:19" ht="20.25" customHeight="1" x14ac:dyDescent="0.2">
      <c r="A72" s="148"/>
      <c r="B72" s="86" t="s">
        <v>393</v>
      </c>
      <c r="C72" s="178"/>
      <c r="D72" s="178"/>
      <c r="E72" s="178"/>
      <c r="F72" s="149"/>
      <c r="G72" s="149"/>
      <c r="H72" s="149"/>
      <c r="I72" s="149"/>
      <c r="J72" s="149"/>
      <c r="K72" s="149"/>
    </row>
    <row r="73" spans="1:19" ht="20.25" customHeight="1" x14ac:dyDescent="0.2">
      <c r="A73" s="148"/>
      <c r="B73" s="86"/>
      <c r="C73" s="178"/>
      <c r="D73" s="178"/>
      <c r="E73" s="178"/>
      <c r="F73" s="149"/>
      <c r="G73" s="149"/>
      <c r="H73" s="149"/>
      <c r="I73" s="149"/>
      <c r="J73" s="149"/>
      <c r="K73" s="149"/>
    </row>
    <row r="74" spans="1:19" ht="20.25" customHeight="1" x14ac:dyDescent="0.45">
      <c r="B74" s="147" t="s">
        <v>314</v>
      </c>
      <c r="C74" s="178"/>
      <c r="D74" s="178"/>
      <c r="E74" s="178"/>
    </row>
    <row r="75" spans="1:19" ht="20.25" customHeight="1" x14ac:dyDescent="0.2">
      <c r="C75" s="149"/>
      <c r="D75" s="149"/>
      <c r="E75" s="149"/>
    </row>
    <row r="76" spans="1:19" ht="20.25" customHeight="1" x14ac:dyDescent="0.45">
      <c r="B76" s="86" t="s">
        <v>315</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112"/>
  <sheetViews>
    <sheetView view="pageBreakPreview" topLeftCell="A6" zoomScaleNormal="100" zoomScaleSheetLayoutView="100" workbookViewId="0">
      <selection activeCell="E12" sqref="E12"/>
    </sheetView>
  </sheetViews>
  <sheetFormatPr defaultColWidth="8.09765625" defaultRowHeight="13.2" x14ac:dyDescent="0.45"/>
  <cols>
    <col min="1" max="2" width="3.796875" style="85" customWidth="1"/>
    <col min="3" max="3" width="22.5" style="96" customWidth="1"/>
    <col min="4" max="4" width="4.3984375" style="96" customWidth="1"/>
    <col min="5" max="5" width="37.5" style="96" customWidth="1"/>
    <col min="6" max="6" width="4.3984375" style="96" customWidth="1"/>
    <col min="7" max="7" width="17.69921875" style="96" customWidth="1"/>
    <col min="8" max="8" width="30.5" style="96" customWidth="1"/>
    <col min="9" max="32" width="4.3984375" style="96" customWidth="1"/>
    <col min="33" max="33" width="12" style="96" bestFit="1" customWidth="1"/>
    <col min="34" max="256" width="8.09765625" style="96"/>
    <col min="257" max="258" width="3.796875" style="96" customWidth="1"/>
    <col min="259" max="259" width="22.5" style="96" customWidth="1"/>
    <col min="260" max="260" width="4.3984375" style="96" customWidth="1"/>
    <col min="261" max="261" width="37.5" style="96" customWidth="1"/>
    <col min="262" max="262" width="4.3984375" style="96" customWidth="1"/>
    <col min="263" max="263" width="17.69921875" style="96" customWidth="1"/>
    <col min="264" max="264" width="30.5" style="96" customWidth="1"/>
    <col min="265" max="288" width="4.3984375" style="96" customWidth="1"/>
    <col min="289" max="289" width="12" style="96" bestFit="1" customWidth="1"/>
    <col min="290" max="512" width="8.09765625" style="96"/>
    <col min="513" max="514" width="3.796875" style="96" customWidth="1"/>
    <col min="515" max="515" width="22.5" style="96" customWidth="1"/>
    <col min="516" max="516" width="4.3984375" style="96" customWidth="1"/>
    <col min="517" max="517" width="37.5" style="96" customWidth="1"/>
    <col min="518" max="518" width="4.3984375" style="96" customWidth="1"/>
    <col min="519" max="519" width="17.69921875" style="96" customWidth="1"/>
    <col min="520" max="520" width="30.5" style="96" customWidth="1"/>
    <col min="521" max="544" width="4.3984375" style="96" customWidth="1"/>
    <col min="545" max="545" width="12" style="96" bestFit="1" customWidth="1"/>
    <col min="546" max="768" width="8.09765625" style="96"/>
    <col min="769" max="770" width="3.796875" style="96" customWidth="1"/>
    <col min="771" max="771" width="22.5" style="96" customWidth="1"/>
    <col min="772" max="772" width="4.3984375" style="96" customWidth="1"/>
    <col min="773" max="773" width="37.5" style="96" customWidth="1"/>
    <col min="774" max="774" width="4.3984375" style="96" customWidth="1"/>
    <col min="775" max="775" width="17.69921875" style="96" customWidth="1"/>
    <col min="776" max="776" width="30.5" style="96" customWidth="1"/>
    <col min="777" max="800" width="4.3984375" style="96" customWidth="1"/>
    <col min="801" max="801" width="12" style="96" bestFit="1" customWidth="1"/>
    <col min="802" max="1024" width="8.09765625" style="96"/>
    <col min="1025" max="1026" width="3.796875" style="96" customWidth="1"/>
    <col min="1027" max="1027" width="22.5" style="96" customWidth="1"/>
    <col min="1028" max="1028" width="4.3984375" style="96" customWidth="1"/>
    <col min="1029" max="1029" width="37.5" style="96" customWidth="1"/>
    <col min="1030" max="1030" width="4.3984375" style="96" customWidth="1"/>
    <col min="1031" max="1031" width="17.69921875" style="96" customWidth="1"/>
    <col min="1032" max="1032" width="30.5" style="96" customWidth="1"/>
    <col min="1033" max="1056" width="4.3984375" style="96" customWidth="1"/>
    <col min="1057" max="1057" width="12" style="96" bestFit="1" customWidth="1"/>
    <col min="1058" max="1280" width="8.09765625" style="96"/>
    <col min="1281" max="1282" width="3.796875" style="96" customWidth="1"/>
    <col min="1283" max="1283" width="22.5" style="96" customWidth="1"/>
    <col min="1284" max="1284" width="4.3984375" style="96" customWidth="1"/>
    <col min="1285" max="1285" width="37.5" style="96" customWidth="1"/>
    <col min="1286" max="1286" width="4.3984375" style="96" customWidth="1"/>
    <col min="1287" max="1287" width="17.69921875" style="96" customWidth="1"/>
    <col min="1288" max="1288" width="30.5" style="96" customWidth="1"/>
    <col min="1289" max="1312" width="4.3984375" style="96" customWidth="1"/>
    <col min="1313" max="1313" width="12" style="96" bestFit="1" customWidth="1"/>
    <col min="1314" max="1536" width="8.09765625" style="96"/>
    <col min="1537" max="1538" width="3.796875" style="96" customWidth="1"/>
    <col min="1539" max="1539" width="22.5" style="96" customWidth="1"/>
    <col min="1540" max="1540" width="4.3984375" style="96" customWidth="1"/>
    <col min="1541" max="1541" width="37.5" style="96" customWidth="1"/>
    <col min="1542" max="1542" width="4.3984375" style="96" customWidth="1"/>
    <col min="1543" max="1543" width="17.69921875" style="96" customWidth="1"/>
    <col min="1544" max="1544" width="30.5" style="96" customWidth="1"/>
    <col min="1545" max="1568" width="4.3984375" style="96" customWidth="1"/>
    <col min="1569" max="1569" width="12" style="96" bestFit="1" customWidth="1"/>
    <col min="1570" max="1792" width="8.09765625" style="96"/>
    <col min="1793" max="1794" width="3.796875" style="96" customWidth="1"/>
    <col min="1795" max="1795" width="22.5" style="96" customWidth="1"/>
    <col min="1796" max="1796" width="4.3984375" style="96" customWidth="1"/>
    <col min="1797" max="1797" width="37.5" style="96" customWidth="1"/>
    <col min="1798" max="1798" width="4.3984375" style="96" customWidth="1"/>
    <col min="1799" max="1799" width="17.69921875" style="96" customWidth="1"/>
    <col min="1800" max="1800" width="30.5" style="96" customWidth="1"/>
    <col min="1801" max="1824" width="4.3984375" style="96" customWidth="1"/>
    <col min="1825" max="1825" width="12" style="96" bestFit="1" customWidth="1"/>
    <col min="1826" max="2048" width="8.09765625" style="96"/>
    <col min="2049" max="2050" width="3.796875" style="96" customWidth="1"/>
    <col min="2051" max="2051" width="22.5" style="96" customWidth="1"/>
    <col min="2052" max="2052" width="4.3984375" style="96" customWidth="1"/>
    <col min="2053" max="2053" width="37.5" style="96" customWidth="1"/>
    <col min="2054" max="2054" width="4.3984375" style="96" customWidth="1"/>
    <col min="2055" max="2055" width="17.69921875" style="96" customWidth="1"/>
    <col min="2056" max="2056" width="30.5" style="96" customWidth="1"/>
    <col min="2057" max="2080" width="4.3984375" style="96" customWidth="1"/>
    <col min="2081" max="2081" width="12" style="96" bestFit="1" customWidth="1"/>
    <col min="2082" max="2304" width="8.09765625" style="96"/>
    <col min="2305" max="2306" width="3.796875" style="96" customWidth="1"/>
    <col min="2307" max="2307" width="22.5" style="96" customWidth="1"/>
    <col min="2308" max="2308" width="4.3984375" style="96" customWidth="1"/>
    <col min="2309" max="2309" width="37.5" style="96" customWidth="1"/>
    <col min="2310" max="2310" width="4.3984375" style="96" customWidth="1"/>
    <col min="2311" max="2311" width="17.69921875" style="96" customWidth="1"/>
    <col min="2312" max="2312" width="30.5" style="96" customWidth="1"/>
    <col min="2313" max="2336" width="4.3984375" style="96" customWidth="1"/>
    <col min="2337" max="2337" width="12" style="96" bestFit="1" customWidth="1"/>
    <col min="2338" max="2560" width="8.09765625" style="96"/>
    <col min="2561" max="2562" width="3.796875" style="96" customWidth="1"/>
    <col min="2563" max="2563" width="22.5" style="96" customWidth="1"/>
    <col min="2564" max="2564" width="4.3984375" style="96" customWidth="1"/>
    <col min="2565" max="2565" width="37.5" style="96" customWidth="1"/>
    <col min="2566" max="2566" width="4.3984375" style="96" customWidth="1"/>
    <col min="2567" max="2567" width="17.69921875" style="96" customWidth="1"/>
    <col min="2568" max="2568" width="30.5" style="96" customWidth="1"/>
    <col min="2569" max="2592" width="4.3984375" style="96" customWidth="1"/>
    <col min="2593" max="2593" width="12" style="96" bestFit="1" customWidth="1"/>
    <col min="2594" max="2816" width="8.09765625" style="96"/>
    <col min="2817" max="2818" width="3.796875" style="96" customWidth="1"/>
    <col min="2819" max="2819" width="22.5" style="96" customWidth="1"/>
    <col min="2820" max="2820" width="4.3984375" style="96" customWidth="1"/>
    <col min="2821" max="2821" width="37.5" style="96" customWidth="1"/>
    <col min="2822" max="2822" width="4.3984375" style="96" customWidth="1"/>
    <col min="2823" max="2823" width="17.69921875" style="96" customWidth="1"/>
    <col min="2824" max="2824" width="30.5" style="96" customWidth="1"/>
    <col min="2825" max="2848" width="4.3984375" style="96" customWidth="1"/>
    <col min="2849" max="2849" width="12" style="96" bestFit="1" customWidth="1"/>
    <col min="2850" max="3072" width="8.09765625" style="96"/>
    <col min="3073" max="3074" width="3.796875" style="96" customWidth="1"/>
    <col min="3075" max="3075" width="22.5" style="96" customWidth="1"/>
    <col min="3076" max="3076" width="4.3984375" style="96" customWidth="1"/>
    <col min="3077" max="3077" width="37.5" style="96" customWidth="1"/>
    <col min="3078" max="3078" width="4.3984375" style="96" customWidth="1"/>
    <col min="3079" max="3079" width="17.69921875" style="96" customWidth="1"/>
    <col min="3080" max="3080" width="30.5" style="96" customWidth="1"/>
    <col min="3081" max="3104" width="4.3984375" style="96" customWidth="1"/>
    <col min="3105" max="3105" width="12" style="96" bestFit="1" customWidth="1"/>
    <col min="3106" max="3328" width="8.09765625" style="96"/>
    <col min="3329" max="3330" width="3.796875" style="96" customWidth="1"/>
    <col min="3331" max="3331" width="22.5" style="96" customWidth="1"/>
    <col min="3332" max="3332" width="4.3984375" style="96" customWidth="1"/>
    <col min="3333" max="3333" width="37.5" style="96" customWidth="1"/>
    <col min="3334" max="3334" width="4.3984375" style="96" customWidth="1"/>
    <col min="3335" max="3335" width="17.69921875" style="96" customWidth="1"/>
    <col min="3336" max="3336" width="30.5" style="96" customWidth="1"/>
    <col min="3337" max="3360" width="4.3984375" style="96" customWidth="1"/>
    <col min="3361" max="3361" width="12" style="96" bestFit="1" customWidth="1"/>
    <col min="3362" max="3584" width="8.09765625" style="96"/>
    <col min="3585" max="3586" width="3.796875" style="96" customWidth="1"/>
    <col min="3587" max="3587" width="22.5" style="96" customWidth="1"/>
    <col min="3588" max="3588" width="4.3984375" style="96" customWidth="1"/>
    <col min="3589" max="3589" width="37.5" style="96" customWidth="1"/>
    <col min="3590" max="3590" width="4.3984375" style="96" customWidth="1"/>
    <col min="3591" max="3591" width="17.69921875" style="96" customWidth="1"/>
    <col min="3592" max="3592" width="30.5" style="96" customWidth="1"/>
    <col min="3593" max="3616" width="4.3984375" style="96" customWidth="1"/>
    <col min="3617" max="3617" width="12" style="96" bestFit="1" customWidth="1"/>
    <col min="3618" max="3840" width="8.09765625" style="96"/>
    <col min="3841" max="3842" width="3.796875" style="96" customWidth="1"/>
    <col min="3843" max="3843" width="22.5" style="96" customWidth="1"/>
    <col min="3844" max="3844" width="4.3984375" style="96" customWidth="1"/>
    <col min="3845" max="3845" width="37.5" style="96" customWidth="1"/>
    <col min="3846" max="3846" width="4.3984375" style="96" customWidth="1"/>
    <col min="3847" max="3847" width="17.69921875" style="96" customWidth="1"/>
    <col min="3848" max="3848" width="30.5" style="96" customWidth="1"/>
    <col min="3849" max="3872" width="4.3984375" style="96" customWidth="1"/>
    <col min="3873" max="3873" width="12" style="96" bestFit="1" customWidth="1"/>
    <col min="3874" max="4096" width="8.09765625" style="96"/>
    <col min="4097" max="4098" width="3.796875" style="96" customWidth="1"/>
    <col min="4099" max="4099" width="22.5" style="96" customWidth="1"/>
    <col min="4100" max="4100" width="4.3984375" style="96" customWidth="1"/>
    <col min="4101" max="4101" width="37.5" style="96" customWidth="1"/>
    <col min="4102" max="4102" width="4.3984375" style="96" customWidth="1"/>
    <col min="4103" max="4103" width="17.69921875" style="96" customWidth="1"/>
    <col min="4104" max="4104" width="30.5" style="96" customWidth="1"/>
    <col min="4105" max="4128" width="4.3984375" style="96" customWidth="1"/>
    <col min="4129" max="4129" width="12" style="96" bestFit="1" customWidth="1"/>
    <col min="4130" max="4352" width="8.09765625" style="96"/>
    <col min="4353" max="4354" width="3.796875" style="96" customWidth="1"/>
    <col min="4355" max="4355" width="22.5" style="96" customWidth="1"/>
    <col min="4356" max="4356" width="4.3984375" style="96" customWidth="1"/>
    <col min="4357" max="4357" width="37.5" style="96" customWidth="1"/>
    <col min="4358" max="4358" width="4.3984375" style="96" customWidth="1"/>
    <col min="4359" max="4359" width="17.69921875" style="96" customWidth="1"/>
    <col min="4360" max="4360" width="30.5" style="96" customWidth="1"/>
    <col min="4361" max="4384" width="4.3984375" style="96" customWidth="1"/>
    <col min="4385" max="4385" width="12" style="96" bestFit="1" customWidth="1"/>
    <col min="4386" max="4608" width="8.09765625" style="96"/>
    <col min="4609" max="4610" width="3.796875" style="96" customWidth="1"/>
    <col min="4611" max="4611" width="22.5" style="96" customWidth="1"/>
    <col min="4612" max="4612" width="4.3984375" style="96" customWidth="1"/>
    <col min="4613" max="4613" width="37.5" style="96" customWidth="1"/>
    <col min="4614" max="4614" width="4.3984375" style="96" customWidth="1"/>
    <col min="4615" max="4615" width="17.69921875" style="96" customWidth="1"/>
    <col min="4616" max="4616" width="30.5" style="96" customWidth="1"/>
    <col min="4617" max="4640" width="4.3984375" style="96" customWidth="1"/>
    <col min="4641" max="4641" width="12" style="96" bestFit="1" customWidth="1"/>
    <col min="4642" max="4864" width="8.09765625" style="96"/>
    <col min="4865" max="4866" width="3.796875" style="96" customWidth="1"/>
    <col min="4867" max="4867" width="22.5" style="96" customWidth="1"/>
    <col min="4868" max="4868" width="4.3984375" style="96" customWidth="1"/>
    <col min="4869" max="4869" width="37.5" style="96" customWidth="1"/>
    <col min="4870" max="4870" width="4.3984375" style="96" customWidth="1"/>
    <col min="4871" max="4871" width="17.69921875" style="96" customWidth="1"/>
    <col min="4872" max="4872" width="30.5" style="96" customWidth="1"/>
    <col min="4873" max="4896" width="4.3984375" style="96" customWidth="1"/>
    <col min="4897" max="4897" width="12" style="96" bestFit="1" customWidth="1"/>
    <col min="4898" max="5120" width="8.09765625" style="96"/>
    <col min="5121" max="5122" width="3.796875" style="96" customWidth="1"/>
    <col min="5123" max="5123" width="22.5" style="96" customWidth="1"/>
    <col min="5124" max="5124" width="4.3984375" style="96" customWidth="1"/>
    <col min="5125" max="5125" width="37.5" style="96" customWidth="1"/>
    <col min="5126" max="5126" width="4.3984375" style="96" customWidth="1"/>
    <col min="5127" max="5127" width="17.69921875" style="96" customWidth="1"/>
    <col min="5128" max="5128" width="30.5" style="96" customWidth="1"/>
    <col min="5129" max="5152" width="4.3984375" style="96" customWidth="1"/>
    <col min="5153" max="5153" width="12" style="96" bestFit="1" customWidth="1"/>
    <col min="5154" max="5376" width="8.09765625" style="96"/>
    <col min="5377" max="5378" width="3.796875" style="96" customWidth="1"/>
    <col min="5379" max="5379" width="22.5" style="96" customWidth="1"/>
    <col min="5380" max="5380" width="4.3984375" style="96" customWidth="1"/>
    <col min="5381" max="5381" width="37.5" style="96" customWidth="1"/>
    <col min="5382" max="5382" width="4.3984375" style="96" customWidth="1"/>
    <col min="5383" max="5383" width="17.69921875" style="96" customWidth="1"/>
    <col min="5384" max="5384" width="30.5" style="96" customWidth="1"/>
    <col min="5385" max="5408" width="4.3984375" style="96" customWidth="1"/>
    <col min="5409" max="5409" width="12" style="96" bestFit="1" customWidth="1"/>
    <col min="5410" max="5632" width="8.09765625" style="96"/>
    <col min="5633" max="5634" width="3.796875" style="96" customWidth="1"/>
    <col min="5635" max="5635" width="22.5" style="96" customWidth="1"/>
    <col min="5636" max="5636" width="4.3984375" style="96" customWidth="1"/>
    <col min="5637" max="5637" width="37.5" style="96" customWidth="1"/>
    <col min="5638" max="5638" width="4.3984375" style="96" customWidth="1"/>
    <col min="5639" max="5639" width="17.69921875" style="96" customWidth="1"/>
    <col min="5640" max="5640" width="30.5" style="96" customWidth="1"/>
    <col min="5641" max="5664" width="4.3984375" style="96" customWidth="1"/>
    <col min="5665" max="5665" width="12" style="96" bestFit="1" customWidth="1"/>
    <col min="5666" max="5888" width="8.09765625" style="96"/>
    <col min="5889" max="5890" width="3.796875" style="96" customWidth="1"/>
    <col min="5891" max="5891" width="22.5" style="96" customWidth="1"/>
    <col min="5892" max="5892" width="4.3984375" style="96" customWidth="1"/>
    <col min="5893" max="5893" width="37.5" style="96" customWidth="1"/>
    <col min="5894" max="5894" width="4.3984375" style="96" customWidth="1"/>
    <col min="5895" max="5895" width="17.69921875" style="96" customWidth="1"/>
    <col min="5896" max="5896" width="30.5" style="96" customWidth="1"/>
    <col min="5897" max="5920" width="4.3984375" style="96" customWidth="1"/>
    <col min="5921" max="5921" width="12" style="96" bestFit="1" customWidth="1"/>
    <col min="5922" max="6144" width="8.09765625" style="96"/>
    <col min="6145" max="6146" width="3.796875" style="96" customWidth="1"/>
    <col min="6147" max="6147" width="22.5" style="96" customWidth="1"/>
    <col min="6148" max="6148" width="4.3984375" style="96" customWidth="1"/>
    <col min="6149" max="6149" width="37.5" style="96" customWidth="1"/>
    <col min="6150" max="6150" width="4.3984375" style="96" customWidth="1"/>
    <col min="6151" max="6151" width="17.69921875" style="96" customWidth="1"/>
    <col min="6152" max="6152" width="30.5" style="96" customWidth="1"/>
    <col min="6153" max="6176" width="4.3984375" style="96" customWidth="1"/>
    <col min="6177" max="6177" width="12" style="96" bestFit="1" customWidth="1"/>
    <col min="6178" max="6400" width="8.09765625" style="96"/>
    <col min="6401" max="6402" width="3.796875" style="96" customWidth="1"/>
    <col min="6403" max="6403" width="22.5" style="96" customWidth="1"/>
    <col min="6404" max="6404" width="4.3984375" style="96" customWidth="1"/>
    <col min="6405" max="6405" width="37.5" style="96" customWidth="1"/>
    <col min="6406" max="6406" width="4.3984375" style="96" customWidth="1"/>
    <col min="6407" max="6407" width="17.69921875" style="96" customWidth="1"/>
    <col min="6408" max="6408" width="30.5" style="96" customWidth="1"/>
    <col min="6409" max="6432" width="4.3984375" style="96" customWidth="1"/>
    <col min="6433" max="6433" width="12" style="96" bestFit="1" customWidth="1"/>
    <col min="6434" max="6656" width="8.09765625" style="96"/>
    <col min="6657" max="6658" width="3.796875" style="96" customWidth="1"/>
    <col min="6659" max="6659" width="22.5" style="96" customWidth="1"/>
    <col min="6660" max="6660" width="4.3984375" style="96" customWidth="1"/>
    <col min="6661" max="6661" width="37.5" style="96" customWidth="1"/>
    <col min="6662" max="6662" width="4.3984375" style="96" customWidth="1"/>
    <col min="6663" max="6663" width="17.69921875" style="96" customWidth="1"/>
    <col min="6664" max="6664" width="30.5" style="96" customWidth="1"/>
    <col min="6665" max="6688" width="4.3984375" style="96" customWidth="1"/>
    <col min="6689" max="6689" width="12" style="96" bestFit="1" customWidth="1"/>
    <col min="6690" max="6912" width="8.09765625" style="96"/>
    <col min="6913" max="6914" width="3.796875" style="96" customWidth="1"/>
    <col min="6915" max="6915" width="22.5" style="96" customWidth="1"/>
    <col min="6916" max="6916" width="4.3984375" style="96" customWidth="1"/>
    <col min="6917" max="6917" width="37.5" style="96" customWidth="1"/>
    <col min="6918" max="6918" width="4.3984375" style="96" customWidth="1"/>
    <col min="6919" max="6919" width="17.69921875" style="96" customWidth="1"/>
    <col min="6920" max="6920" width="30.5" style="96" customWidth="1"/>
    <col min="6921" max="6944" width="4.3984375" style="96" customWidth="1"/>
    <col min="6945" max="6945" width="12" style="96" bestFit="1" customWidth="1"/>
    <col min="6946" max="7168" width="8.09765625" style="96"/>
    <col min="7169" max="7170" width="3.796875" style="96" customWidth="1"/>
    <col min="7171" max="7171" width="22.5" style="96" customWidth="1"/>
    <col min="7172" max="7172" width="4.3984375" style="96" customWidth="1"/>
    <col min="7173" max="7173" width="37.5" style="96" customWidth="1"/>
    <col min="7174" max="7174" width="4.3984375" style="96" customWidth="1"/>
    <col min="7175" max="7175" width="17.69921875" style="96" customWidth="1"/>
    <col min="7176" max="7176" width="30.5" style="96" customWidth="1"/>
    <col min="7177" max="7200" width="4.3984375" style="96" customWidth="1"/>
    <col min="7201" max="7201" width="12" style="96" bestFit="1" customWidth="1"/>
    <col min="7202" max="7424" width="8.09765625" style="96"/>
    <col min="7425" max="7426" width="3.796875" style="96" customWidth="1"/>
    <col min="7427" max="7427" width="22.5" style="96" customWidth="1"/>
    <col min="7428" max="7428" width="4.3984375" style="96" customWidth="1"/>
    <col min="7429" max="7429" width="37.5" style="96" customWidth="1"/>
    <col min="7430" max="7430" width="4.3984375" style="96" customWidth="1"/>
    <col min="7431" max="7431" width="17.69921875" style="96" customWidth="1"/>
    <col min="7432" max="7432" width="30.5" style="96" customWidth="1"/>
    <col min="7433" max="7456" width="4.3984375" style="96" customWidth="1"/>
    <col min="7457" max="7457" width="12" style="96" bestFit="1" customWidth="1"/>
    <col min="7458" max="7680" width="8.09765625" style="96"/>
    <col min="7681" max="7682" width="3.796875" style="96" customWidth="1"/>
    <col min="7683" max="7683" width="22.5" style="96" customWidth="1"/>
    <col min="7684" max="7684" width="4.3984375" style="96" customWidth="1"/>
    <col min="7685" max="7685" width="37.5" style="96" customWidth="1"/>
    <col min="7686" max="7686" width="4.3984375" style="96" customWidth="1"/>
    <col min="7687" max="7687" width="17.69921875" style="96" customWidth="1"/>
    <col min="7688" max="7688" width="30.5" style="96" customWidth="1"/>
    <col min="7689" max="7712" width="4.3984375" style="96" customWidth="1"/>
    <col min="7713" max="7713" width="12" style="96" bestFit="1" customWidth="1"/>
    <col min="7714" max="7936" width="8.09765625" style="96"/>
    <col min="7937" max="7938" width="3.796875" style="96" customWidth="1"/>
    <col min="7939" max="7939" width="22.5" style="96" customWidth="1"/>
    <col min="7940" max="7940" width="4.3984375" style="96" customWidth="1"/>
    <col min="7941" max="7941" width="37.5" style="96" customWidth="1"/>
    <col min="7942" max="7942" width="4.3984375" style="96" customWidth="1"/>
    <col min="7943" max="7943" width="17.69921875" style="96" customWidth="1"/>
    <col min="7944" max="7944" width="30.5" style="96" customWidth="1"/>
    <col min="7945" max="7968" width="4.3984375" style="96" customWidth="1"/>
    <col min="7969" max="7969" width="12" style="96" bestFit="1" customWidth="1"/>
    <col min="7970" max="8192" width="8.09765625" style="96"/>
    <col min="8193" max="8194" width="3.796875" style="96" customWidth="1"/>
    <col min="8195" max="8195" width="22.5" style="96" customWidth="1"/>
    <col min="8196" max="8196" width="4.3984375" style="96" customWidth="1"/>
    <col min="8197" max="8197" width="37.5" style="96" customWidth="1"/>
    <col min="8198" max="8198" width="4.3984375" style="96" customWidth="1"/>
    <col min="8199" max="8199" width="17.69921875" style="96" customWidth="1"/>
    <col min="8200" max="8200" width="30.5" style="96" customWidth="1"/>
    <col min="8201" max="8224" width="4.3984375" style="96" customWidth="1"/>
    <col min="8225" max="8225" width="12" style="96" bestFit="1" customWidth="1"/>
    <col min="8226" max="8448" width="8.09765625" style="96"/>
    <col min="8449" max="8450" width="3.796875" style="96" customWidth="1"/>
    <col min="8451" max="8451" width="22.5" style="96" customWidth="1"/>
    <col min="8452" max="8452" width="4.3984375" style="96" customWidth="1"/>
    <col min="8453" max="8453" width="37.5" style="96" customWidth="1"/>
    <col min="8454" max="8454" width="4.3984375" style="96" customWidth="1"/>
    <col min="8455" max="8455" width="17.69921875" style="96" customWidth="1"/>
    <col min="8456" max="8456" width="30.5" style="96" customWidth="1"/>
    <col min="8457" max="8480" width="4.3984375" style="96" customWidth="1"/>
    <col min="8481" max="8481" width="12" style="96" bestFit="1" customWidth="1"/>
    <col min="8482" max="8704" width="8.09765625" style="96"/>
    <col min="8705" max="8706" width="3.796875" style="96" customWidth="1"/>
    <col min="8707" max="8707" width="22.5" style="96" customWidth="1"/>
    <col min="8708" max="8708" width="4.3984375" style="96" customWidth="1"/>
    <col min="8709" max="8709" width="37.5" style="96" customWidth="1"/>
    <col min="8710" max="8710" width="4.3984375" style="96" customWidth="1"/>
    <col min="8711" max="8711" width="17.69921875" style="96" customWidth="1"/>
    <col min="8712" max="8712" width="30.5" style="96" customWidth="1"/>
    <col min="8713" max="8736" width="4.3984375" style="96" customWidth="1"/>
    <col min="8737" max="8737" width="12" style="96" bestFit="1" customWidth="1"/>
    <col min="8738" max="8960" width="8.09765625" style="96"/>
    <col min="8961" max="8962" width="3.796875" style="96" customWidth="1"/>
    <col min="8963" max="8963" width="22.5" style="96" customWidth="1"/>
    <col min="8964" max="8964" width="4.3984375" style="96" customWidth="1"/>
    <col min="8965" max="8965" width="37.5" style="96" customWidth="1"/>
    <col min="8966" max="8966" width="4.3984375" style="96" customWidth="1"/>
    <col min="8967" max="8967" width="17.69921875" style="96" customWidth="1"/>
    <col min="8968" max="8968" width="30.5" style="96" customWidth="1"/>
    <col min="8969" max="8992" width="4.3984375" style="96" customWidth="1"/>
    <col min="8993" max="8993" width="12" style="96" bestFit="1" customWidth="1"/>
    <col min="8994" max="9216" width="8.09765625" style="96"/>
    <col min="9217" max="9218" width="3.796875" style="96" customWidth="1"/>
    <col min="9219" max="9219" width="22.5" style="96" customWidth="1"/>
    <col min="9220" max="9220" width="4.3984375" style="96" customWidth="1"/>
    <col min="9221" max="9221" width="37.5" style="96" customWidth="1"/>
    <col min="9222" max="9222" width="4.3984375" style="96" customWidth="1"/>
    <col min="9223" max="9223" width="17.69921875" style="96" customWidth="1"/>
    <col min="9224" max="9224" width="30.5" style="96" customWidth="1"/>
    <col min="9225" max="9248" width="4.3984375" style="96" customWidth="1"/>
    <col min="9249" max="9249" width="12" style="96" bestFit="1" customWidth="1"/>
    <col min="9250" max="9472" width="8.09765625" style="96"/>
    <col min="9473" max="9474" width="3.796875" style="96" customWidth="1"/>
    <col min="9475" max="9475" width="22.5" style="96" customWidth="1"/>
    <col min="9476" max="9476" width="4.3984375" style="96" customWidth="1"/>
    <col min="9477" max="9477" width="37.5" style="96" customWidth="1"/>
    <col min="9478" max="9478" width="4.3984375" style="96" customWidth="1"/>
    <col min="9479" max="9479" width="17.69921875" style="96" customWidth="1"/>
    <col min="9480" max="9480" width="30.5" style="96" customWidth="1"/>
    <col min="9481" max="9504" width="4.3984375" style="96" customWidth="1"/>
    <col min="9505" max="9505" width="12" style="96" bestFit="1" customWidth="1"/>
    <col min="9506" max="9728" width="8.09765625" style="96"/>
    <col min="9729" max="9730" width="3.796875" style="96" customWidth="1"/>
    <col min="9731" max="9731" width="22.5" style="96" customWidth="1"/>
    <col min="9732" max="9732" width="4.3984375" style="96" customWidth="1"/>
    <col min="9733" max="9733" width="37.5" style="96" customWidth="1"/>
    <col min="9734" max="9734" width="4.3984375" style="96" customWidth="1"/>
    <col min="9735" max="9735" width="17.69921875" style="96" customWidth="1"/>
    <col min="9736" max="9736" width="30.5" style="96" customWidth="1"/>
    <col min="9737" max="9760" width="4.3984375" style="96" customWidth="1"/>
    <col min="9761" max="9761" width="12" style="96" bestFit="1" customWidth="1"/>
    <col min="9762" max="9984" width="8.09765625" style="96"/>
    <col min="9985" max="9986" width="3.796875" style="96" customWidth="1"/>
    <col min="9987" max="9987" width="22.5" style="96" customWidth="1"/>
    <col min="9988" max="9988" width="4.3984375" style="96" customWidth="1"/>
    <col min="9989" max="9989" width="37.5" style="96" customWidth="1"/>
    <col min="9990" max="9990" width="4.3984375" style="96" customWidth="1"/>
    <col min="9991" max="9991" width="17.69921875" style="96" customWidth="1"/>
    <col min="9992" max="9992" width="30.5" style="96" customWidth="1"/>
    <col min="9993" max="10016" width="4.3984375" style="96" customWidth="1"/>
    <col min="10017" max="10017" width="12" style="96" bestFit="1" customWidth="1"/>
    <col min="10018" max="10240" width="8.09765625" style="96"/>
    <col min="10241" max="10242" width="3.796875" style="96" customWidth="1"/>
    <col min="10243" max="10243" width="22.5" style="96" customWidth="1"/>
    <col min="10244" max="10244" width="4.3984375" style="96" customWidth="1"/>
    <col min="10245" max="10245" width="37.5" style="96" customWidth="1"/>
    <col min="10246" max="10246" width="4.3984375" style="96" customWidth="1"/>
    <col min="10247" max="10247" width="17.69921875" style="96" customWidth="1"/>
    <col min="10248" max="10248" width="30.5" style="96" customWidth="1"/>
    <col min="10249" max="10272" width="4.3984375" style="96" customWidth="1"/>
    <col min="10273" max="10273" width="12" style="96" bestFit="1" customWidth="1"/>
    <col min="10274" max="10496" width="8.09765625" style="96"/>
    <col min="10497" max="10498" width="3.796875" style="96" customWidth="1"/>
    <col min="10499" max="10499" width="22.5" style="96" customWidth="1"/>
    <col min="10500" max="10500" width="4.3984375" style="96" customWidth="1"/>
    <col min="10501" max="10501" width="37.5" style="96" customWidth="1"/>
    <col min="10502" max="10502" width="4.3984375" style="96" customWidth="1"/>
    <col min="10503" max="10503" width="17.69921875" style="96" customWidth="1"/>
    <col min="10504" max="10504" width="30.5" style="96" customWidth="1"/>
    <col min="10505" max="10528" width="4.3984375" style="96" customWidth="1"/>
    <col min="10529" max="10529" width="12" style="96" bestFit="1" customWidth="1"/>
    <col min="10530" max="10752" width="8.09765625" style="96"/>
    <col min="10753" max="10754" width="3.796875" style="96" customWidth="1"/>
    <col min="10755" max="10755" width="22.5" style="96" customWidth="1"/>
    <col min="10756" max="10756" width="4.3984375" style="96" customWidth="1"/>
    <col min="10757" max="10757" width="37.5" style="96" customWidth="1"/>
    <col min="10758" max="10758" width="4.3984375" style="96" customWidth="1"/>
    <col min="10759" max="10759" width="17.69921875" style="96" customWidth="1"/>
    <col min="10760" max="10760" width="30.5" style="96" customWidth="1"/>
    <col min="10761" max="10784" width="4.3984375" style="96" customWidth="1"/>
    <col min="10785" max="10785" width="12" style="96" bestFit="1" customWidth="1"/>
    <col min="10786" max="11008" width="8.09765625" style="96"/>
    <col min="11009" max="11010" width="3.796875" style="96" customWidth="1"/>
    <col min="11011" max="11011" width="22.5" style="96" customWidth="1"/>
    <col min="11012" max="11012" width="4.3984375" style="96" customWidth="1"/>
    <col min="11013" max="11013" width="37.5" style="96" customWidth="1"/>
    <col min="11014" max="11014" width="4.3984375" style="96" customWidth="1"/>
    <col min="11015" max="11015" width="17.69921875" style="96" customWidth="1"/>
    <col min="11016" max="11016" width="30.5" style="96" customWidth="1"/>
    <col min="11017" max="11040" width="4.3984375" style="96" customWidth="1"/>
    <col min="11041" max="11041" width="12" style="96" bestFit="1" customWidth="1"/>
    <col min="11042" max="11264" width="8.09765625" style="96"/>
    <col min="11265" max="11266" width="3.796875" style="96" customWidth="1"/>
    <col min="11267" max="11267" width="22.5" style="96" customWidth="1"/>
    <col min="11268" max="11268" width="4.3984375" style="96" customWidth="1"/>
    <col min="11269" max="11269" width="37.5" style="96" customWidth="1"/>
    <col min="11270" max="11270" width="4.3984375" style="96" customWidth="1"/>
    <col min="11271" max="11271" width="17.69921875" style="96" customWidth="1"/>
    <col min="11272" max="11272" width="30.5" style="96" customWidth="1"/>
    <col min="11273" max="11296" width="4.3984375" style="96" customWidth="1"/>
    <col min="11297" max="11297" width="12" style="96" bestFit="1" customWidth="1"/>
    <col min="11298" max="11520" width="8.09765625" style="96"/>
    <col min="11521" max="11522" width="3.796875" style="96" customWidth="1"/>
    <col min="11523" max="11523" width="22.5" style="96" customWidth="1"/>
    <col min="11524" max="11524" width="4.3984375" style="96" customWidth="1"/>
    <col min="11525" max="11525" width="37.5" style="96" customWidth="1"/>
    <col min="11526" max="11526" width="4.3984375" style="96" customWidth="1"/>
    <col min="11527" max="11527" width="17.69921875" style="96" customWidth="1"/>
    <col min="11528" max="11528" width="30.5" style="96" customWidth="1"/>
    <col min="11529" max="11552" width="4.3984375" style="96" customWidth="1"/>
    <col min="11553" max="11553" width="12" style="96" bestFit="1" customWidth="1"/>
    <col min="11554" max="11776" width="8.09765625" style="96"/>
    <col min="11777" max="11778" width="3.796875" style="96" customWidth="1"/>
    <col min="11779" max="11779" width="22.5" style="96" customWidth="1"/>
    <col min="11780" max="11780" width="4.3984375" style="96" customWidth="1"/>
    <col min="11781" max="11781" width="37.5" style="96" customWidth="1"/>
    <col min="11782" max="11782" width="4.3984375" style="96" customWidth="1"/>
    <col min="11783" max="11783" width="17.69921875" style="96" customWidth="1"/>
    <col min="11784" max="11784" width="30.5" style="96" customWidth="1"/>
    <col min="11785" max="11808" width="4.3984375" style="96" customWidth="1"/>
    <col min="11809" max="11809" width="12" style="96" bestFit="1" customWidth="1"/>
    <col min="11810" max="12032" width="8.09765625" style="96"/>
    <col min="12033" max="12034" width="3.796875" style="96" customWidth="1"/>
    <col min="12035" max="12035" width="22.5" style="96" customWidth="1"/>
    <col min="12036" max="12036" width="4.3984375" style="96" customWidth="1"/>
    <col min="12037" max="12037" width="37.5" style="96" customWidth="1"/>
    <col min="12038" max="12038" width="4.3984375" style="96" customWidth="1"/>
    <col min="12039" max="12039" width="17.69921875" style="96" customWidth="1"/>
    <col min="12040" max="12040" width="30.5" style="96" customWidth="1"/>
    <col min="12041" max="12064" width="4.3984375" style="96" customWidth="1"/>
    <col min="12065" max="12065" width="12" style="96" bestFit="1" customWidth="1"/>
    <col min="12066" max="12288" width="8.09765625" style="96"/>
    <col min="12289" max="12290" width="3.796875" style="96" customWidth="1"/>
    <col min="12291" max="12291" width="22.5" style="96" customWidth="1"/>
    <col min="12292" max="12292" width="4.3984375" style="96" customWidth="1"/>
    <col min="12293" max="12293" width="37.5" style="96" customWidth="1"/>
    <col min="12294" max="12294" width="4.3984375" style="96" customWidth="1"/>
    <col min="12295" max="12295" width="17.69921875" style="96" customWidth="1"/>
    <col min="12296" max="12296" width="30.5" style="96" customWidth="1"/>
    <col min="12297" max="12320" width="4.3984375" style="96" customWidth="1"/>
    <col min="12321" max="12321" width="12" style="96" bestFit="1" customWidth="1"/>
    <col min="12322" max="12544" width="8.09765625" style="96"/>
    <col min="12545" max="12546" width="3.796875" style="96" customWidth="1"/>
    <col min="12547" max="12547" width="22.5" style="96" customWidth="1"/>
    <col min="12548" max="12548" width="4.3984375" style="96" customWidth="1"/>
    <col min="12549" max="12549" width="37.5" style="96" customWidth="1"/>
    <col min="12550" max="12550" width="4.3984375" style="96" customWidth="1"/>
    <col min="12551" max="12551" width="17.69921875" style="96" customWidth="1"/>
    <col min="12552" max="12552" width="30.5" style="96" customWidth="1"/>
    <col min="12553" max="12576" width="4.3984375" style="96" customWidth="1"/>
    <col min="12577" max="12577" width="12" style="96" bestFit="1" customWidth="1"/>
    <col min="12578" max="12800" width="8.09765625" style="96"/>
    <col min="12801" max="12802" width="3.796875" style="96" customWidth="1"/>
    <col min="12803" max="12803" width="22.5" style="96" customWidth="1"/>
    <col min="12804" max="12804" width="4.3984375" style="96" customWidth="1"/>
    <col min="12805" max="12805" width="37.5" style="96" customWidth="1"/>
    <col min="12806" max="12806" width="4.3984375" style="96" customWidth="1"/>
    <col min="12807" max="12807" width="17.69921875" style="96" customWidth="1"/>
    <col min="12808" max="12808" width="30.5" style="96" customWidth="1"/>
    <col min="12809" max="12832" width="4.3984375" style="96" customWidth="1"/>
    <col min="12833" max="12833" width="12" style="96" bestFit="1" customWidth="1"/>
    <col min="12834" max="13056" width="8.09765625" style="96"/>
    <col min="13057" max="13058" width="3.796875" style="96" customWidth="1"/>
    <col min="13059" max="13059" width="22.5" style="96" customWidth="1"/>
    <col min="13060" max="13060" width="4.3984375" style="96" customWidth="1"/>
    <col min="13061" max="13061" width="37.5" style="96" customWidth="1"/>
    <col min="13062" max="13062" width="4.3984375" style="96" customWidth="1"/>
    <col min="13063" max="13063" width="17.69921875" style="96" customWidth="1"/>
    <col min="13064" max="13064" width="30.5" style="96" customWidth="1"/>
    <col min="13065" max="13088" width="4.3984375" style="96" customWidth="1"/>
    <col min="13089" max="13089" width="12" style="96" bestFit="1" customWidth="1"/>
    <col min="13090" max="13312" width="8.09765625" style="96"/>
    <col min="13313" max="13314" width="3.796875" style="96" customWidth="1"/>
    <col min="13315" max="13315" width="22.5" style="96" customWidth="1"/>
    <col min="13316" max="13316" width="4.3984375" style="96" customWidth="1"/>
    <col min="13317" max="13317" width="37.5" style="96" customWidth="1"/>
    <col min="13318" max="13318" width="4.3984375" style="96" customWidth="1"/>
    <col min="13319" max="13319" width="17.69921875" style="96" customWidth="1"/>
    <col min="13320" max="13320" width="30.5" style="96" customWidth="1"/>
    <col min="13321" max="13344" width="4.3984375" style="96" customWidth="1"/>
    <col min="13345" max="13345" width="12" style="96" bestFit="1" customWidth="1"/>
    <col min="13346" max="13568" width="8.09765625" style="96"/>
    <col min="13569" max="13570" width="3.796875" style="96" customWidth="1"/>
    <col min="13571" max="13571" width="22.5" style="96" customWidth="1"/>
    <col min="13572" max="13572" width="4.3984375" style="96" customWidth="1"/>
    <col min="13573" max="13573" width="37.5" style="96" customWidth="1"/>
    <col min="13574" max="13574" width="4.3984375" style="96" customWidth="1"/>
    <col min="13575" max="13575" width="17.69921875" style="96" customWidth="1"/>
    <col min="13576" max="13576" width="30.5" style="96" customWidth="1"/>
    <col min="13577" max="13600" width="4.3984375" style="96" customWidth="1"/>
    <col min="13601" max="13601" width="12" style="96" bestFit="1" customWidth="1"/>
    <col min="13602" max="13824" width="8.09765625" style="96"/>
    <col min="13825" max="13826" width="3.796875" style="96" customWidth="1"/>
    <col min="13827" max="13827" width="22.5" style="96" customWidth="1"/>
    <col min="13828" max="13828" width="4.3984375" style="96" customWidth="1"/>
    <col min="13829" max="13829" width="37.5" style="96" customWidth="1"/>
    <col min="13830" max="13830" width="4.3984375" style="96" customWidth="1"/>
    <col min="13831" max="13831" width="17.69921875" style="96" customWidth="1"/>
    <col min="13832" max="13832" width="30.5" style="96" customWidth="1"/>
    <col min="13833" max="13856" width="4.3984375" style="96" customWidth="1"/>
    <col min="13857" max="13857" width="12" style="96" bestFit="1" customWidth="1"/>
    <col min="13858" max="14080" width="8.09765625" style="96"/>
    <col min="14081" max="14082" width="3.796875" style="96" customWidth="1"/>
    <col min="14083" max="14083" width="22.5" style="96" customWidth="1"/>
    <col min="14084" max="14084" width="4.3984375" style="96" customWidth="1"/>
    <col min="14085" max="14085" width="37.5" style="96" customWidth="1"/>
    <col min="14086" max="14086" width="4.3984375" style="96" customWidth="1"/>
    <col min="14087" max="14087" width="17.69921875" style="96" customWidth="1"/>
    <col min="14088" max="14088" width="30.5" style="96" customWidth="1"/>
    <col min="14089" max="14112" width="4.3984375" style="96" customWidth="1"/>
    <col min="14113" max="14113" width="12" style="96" bestFit="1" customWidth="1"/>
    <col min="14114" max="14336" width="8.09765625" style="96"/>
    <col min="14337" max="14338" width="3.796875" style="96" customWidth="1"/>
    <col min="14339" max="14339" width="22.5" style="96" customWidth="1"/>
    <col min="14340" max="14340" width="4.3984375" style="96" customWidth="1"/>
    <col min="14341" max="14341" width="37.5" style="96" customWidth="1"/>
    <col min="14342" max="14342" width="4.3984375" style="96" customWidth="1"/>
    <col min="14343" max="14343" width="17.69921875" style="96" customWidth="1"/>
    <col min="14344" max="14344" width="30.5" style="96" customWidth="1"/>
    <col min="14345" max="14368" width="4.3984375" style="96" customWidth="1"/>
    <col min="14369" max="14369" width="12" style="96" bestFit="1" customWidth="1"/>
    <col min="14370" max="14592" width="8.09765625" style="96"/>
    <col min="14593" max="14594" width="3.796875" style="96" customWidth="1"/>
    <col min="14595" max="14595" width="22.5" style="96" customWidth="1"/>
    <col min="14596" max="14596" width="4.3984375" style="96" customWidth="1"/>
    <col min="14597" max="14597" width="37.5" style="96" customWidth="1"/>
    <col min="14598" max="14598" width="4.3984375" style="96" customWidth="1"/>
    <col min="14599" max="14599" width="17.69921875" style="96" customWidth="1"/>
    <col min="14600" max="14600" width="30.5" style="96" customWidth="1"/>
    <col min="14601" max="14624" width="4.3984375" style="96" customWidth="1"/>
    <col min="14625" max="14625" width="12" style="96" bestFit="1" customWidth="1"/>
    <col min="14626" max="14848" width="8.09765625" style="96"/>
    <col min="14849" max="14850" width="3.796875" style="96" customWidth="1"/>
    <col min="14851" max="14851" width="22.5" style="96" customWidth="1"/>
    <col min="14852" max="14852" width="4.3984375" style="96" customWidth="1"/>
    <col min="14853" max="14853" width="37.5" style="96" customWidth="1"/>
    <col min="14854" max="14854" width="4.3984375" style="96" customWidth="1"/>
    <col min="14855" max="14855" width="17.69921875" style="96" customWidth="1"/>
    <col min="14856" max="14856" width="30.5" style="96" customWidth="1"/>
    <col min="14857" max="14880" width="4.3984375" style="96" customWidth="1"/>
    <col min="14881" max="14881" width="12" style="96" bestFit="1" customWidth="1"/>
    <col min="14882" max="15104" width="8.09765625" style="96"/>
    <col min="15105" max="15106" width="3.796875" style="96" customWidth="1"/>
    <col min="15107" max="15107" width="22.5" style="96" customWidth="1"/>
    <col min="15108" max="15108" width="4.3984375" style="96" customWidth="1"/>
    <col min="15109" max="15109" width="37.5" style="96" customWidth="1"/>
    <col min="15110" max="15110" width="4.3984375" style="96" customWidth="1"/>
    <col min="15111" max="15111" width="17.69921875" style="96" customWidth="1"/>
    <col min="15112" max="15112" width="30.5" style="96" customWidth="1"/>
    <col min="15113" max="15136" width="4.3984375" style="96" customWidth="1"/>
    <col min="15137" max="15137" width="12" style="96" bestFit="1" customWidth="1"/>
    <col min="15138" max="15360" width="8.09765625" style="96"/>
    <col min="15361" max="15362" width="3.796875" style="96" customWidth="1"/>
    <col min="15363" max="15363" width="22.5" style="96" customWidth="1"/>
    <col min="15364" max="15364" width="4.3984375" style="96" customWidth="1"/>
    <col min="15365" max="15365" width="37.5" style="96" customWidth="1"/>
    <col min="15366" max="15366" width="4.3984375" style="96" customWidth="1"/>
    <col min="15367" max="15367" width="17.69921875" style="96" customWidth="1"/>
    <col min="15368" max="15368" width="30.5" style="96" customWidth="1"/>
    <col min="15369" max="15392" width="4.3984375" style="96" customWidth="1"/>
    <col min="15393" max="15393" width="12" style="96" bestFit="1" customWidth="1"/>
    <col min="15394" max="15616" width="8.09765625" style="96"/>
    <col min="15617" max="15618" width="3.796875" style="96" customWidth="1"/>
    <col min="15619" max="15619" width="22.5" style="96" customWidth="1"/>
    <col min="15620" max="15620" width="4.3984375" style="96" customWidth="1"/>
    <col min="15621" max="15621" width="37.5" style="96" customWidth="1"/>
    <col min="15622" max="15622" width="4.3984375" style="96" customWidth="1"/>
    <col min="15623" max="15623" width="17.69921875" style="96" customWidth="1"/>
    <col min="15624" max="15624" width="30.5" style="96" customWidth="1"/>
    <col min="15625" max="15648" width="4.3984375" style="96" customWidth="1"/>
    <col min="15649" max="15649" width="12" style="96" bestFit="1" customWidth="1"/>
    <col min="15650" max="15872" width="8.09765625" style="96"/>
    <col min="15873" max="15874" width="3.796875" style="96" customWidth="1"/>
    <col min="15875" max="15875" width="22.5" style="96" customWidth="1"/>
    <col min="15876" max="15876" width="4.3984375" style="96" customWidth="1"/>
    <col min="15877" max="15877" width="37.5" style="96" customWidth="1"/>
    <col min="15878" max="15878" width="4.3984375" style="96" customWidth="1"/>
    <col min="15879" max="15879" width="17.69921875" style="96" customWidth="1"/>
    <col min="15880" max="15880" width="30.5" style="96" customWidth="1"/>
    <col min="15881" max="15904" width="4.3984375" style="96" customWidth="1"/>
    <col min="15905" max="15905" width="12" style="96" bestFit="1" customWidth="1"/>
    <col min="15906" max="16128" width="8.09765625" style="96"/>
    <col min="16129" max="16130" width="3.796875" style="96" customWidth="1"/>
    <col min="16131" max="16131" width="22.5" style="96" customWidth="1"/>
    <col min="16132" max="16132" width="4.3984375" style="96" customWidth="1"/>
    <col min="16133" max="16133" width="37.5" style="96" customWidth="1"/>
    <col min="16134" max="16134" width="4.3984375" style="96" customWidth="1"/>
    <col min="16135" max="16135" width="17.69921875" style="96" customWidth="1"/>
    <col min="16136" max="16136" width="30.5" style="96" customWidth="1"/>
    <col min="16137" max="16160" width="4.3984375" style="96" customWidth="1"/>
    <col min="16161" max="16161" width="12" style="96" bestFit="1" customWidth="1"/>
    <col min="16162" max="16384" width="8.09765625" style="96"/>
  </cols>
  <sheetData>
    <row r="2" spans="1:33" ht="20.25" customHeight="1" x14ac:dyDescent="0.45">
      <c r="A2" s="155" t="s">
        <v>316</v>
      </c>
      <c r="B2" s="155"/>
    </row>
    <row r="3" spans="1:33" ht="20.25" customHeight="1" x14ac:dyDescent="0.45">
      <c r="A3" s="777" t="s">
        <v>317</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row>
    <row r="4" spans="1:33" ht="20.25" customHeight="1" x14ac:dyDescent="0.45"/>
    <row r="5" spans="1:33" ht="30" customHeight="1" x14ac:dyDescent="0.45">
      <c r="S5" s="768" t="s">
        <v>224</v>
      </c>
      <c r="T5" s="769"/>
      <c r="U5" s="769"/>
      <c r="V5" s="770"/>
      <c r="W5" s="177"/>
      <c r="X5" s="170"/>
      <c r="Y5" s="170"/>
      <c r="Z5" s="170"/>
      <c r="AA5" s="170"/>
      <c r="AB5" s="170"/>
      <c r="AC5" s="170"/>
      <c r="AD5" s="170"/>
      <c r="AE5" s="170"/>
      <c r="AF5" s="171"/>
    </row>
    <row r="6" spans="1:33" ht="20.25" customHeight="1" x14ac:dyDescent="0.45"/>
    <row r="7" spans="1:33" ht="17.25" customHeight="1" x14ac:dyDescent="0.45">
      <c r="A7" s="768" t="s">
        <v>318</v>
      </c>
      <c r="B7" s="769"/>
      <c r="C7" s="770"/>
      <c r="D7" s="768" t="s">
        <v>226</v>
      </c>
      <c r="E7" s="770"/>
      <c r="F7" s="768" t="s">
        <v>227</v>
      </c>
      <c r="G7" s="770"/>
      <c r="H7" s="768" t="s">
        <v>319</v>
      </c>
      <c r="I7" s="769"/>
      <c r="J7" s="769"/>
      <c r="K7" s="769"/>
      <c r="L7" s="769"/>
      <c r="M7" s="769"/>
      <c r="N7" s="769"/>
      <c r="O7" s="769"/>
      <c r="P7" s="769"/>
      <c r="Q7" s="769"/>
      <c r="R7" s="769"/>
      <c r="S7" s="769"/>
      <c r="T7" s="769"/>
      <c r="U7" s="769"/>
      <c r="V7" s="769"/>
      <c r="W7" s="769"/>
      <c r="X7" s="770"/>
      <c r="Y7" s="768" t="s">
        <v>229</v>
      </c>
      <c r="Z7" s="769"/>
      <c r="AA7" s="769"/>
      <c r="AB7" s="770"/>
      <c r="AC7" s="768" t="s">
        <v>230</v>
      </c>
      <c r="AD7" s="769"/>
      <c r="AE7" s="769"/>
      <c r="AF7" s="770"/>
    </row>
    <row r="8" spans="1:33" ht="18.75" customHeight="1" x14ac:dyDescent="0.45">
      <c r="A8" s="778" t="s">
        <v>231</v>
      </c>
      <c r="B8" s="779"/>
      <c r="C8" s="780"/>
      <c r="D8" s="434"/>
      <c r="E8" s="371"/>
      <c r="F8" s="100"/>
      <c r="G8" s="371"/>
      <c r="H8" s="783" t="s">
        <v>232</v>
      </c>
      <c r="I8" s="156" t="s">
        <v>176</v>
      </c>
      <c r="J8" s="112" t="s">
        <v>233</v>
      </c>
      <c r="K8" s="555"/>
      <c r="L8" s="555"/>
      <c r="M8" s="156" t="s">
        <v>176</v>
      </c>
      <c r="N8" s="112" t="s">
        <v>234</v>
      </c>
      <c r="O8" s="555"/>
      <c r="P8" s="555"/>
      <c r="Q8" s="156" t="s">
        <v>176</v>
      </c>
      <c r="R8" s="112" t="s">
        <v>235</v>
      </c>
      <c r="S8" s="555"/>
      <c r="T8" s="555"/>
      <c r="U8" s="156" t="s">
        <v>176</v>
      </c>
      <c r="V8" s="112" t="s">
        <v>236</v>
      </c>
      <c r="W8" s="555"/>
      <c r="X8" s="101"/>
      <c r="Y8" s="771"/>
      <c r="Z8" s="772"/>
      <c r="AA8" s="772"/>
      <c r="AB8" s="773"/>
      <c r="AC8" s="771"/>
      <c r="AD8" s="772"/>
      <c r="AE8" s="772"/>
      <c r="AF8" s="773"/>
    </row>
    <row r="9" spans="1:33" ht="18.75" customHeight="1" x14ac:dyDescent="0.45">
      <c r="A9" s="787"/>
      <c r="B9" s="788"/>
      <c r="C9" s="789"/>
      <c r="D9" s="379"/>
      <c r="E9" s="378"/>
      <c r="F9" s="141"/>
      <c r="G9" s="378"/>
      <c r="H9" s="790"/>
      <c r="I9" s="556" t="s">
        <v>176</v>
      </c>
      <c r="J9" s="387" t="s">
        <v>237</v>
      </c>
      <c r="K9" s="557"/>
      <c r="L9" s="557"/>
      <c r="M9" s="558" t="s">
        <v>176</v>
      </c>
      <c r="N9" s="387" t="s">
        <v>238</v>
      </c>
      <c r="O9" s="557"/>
      <c r="P9" s="557"/>
      <c r="Q9" s="558" t="s">
        <v>176</v>
      </c>
      <c r="R9" s="387" t="s">
        <v>239</v>
      </c>
      <c r="S9" s="557"/>
      <c r="T9" s="557"/>
      <c r="U9" s="558" t="s">
        <v>176</v>
      </c>
      <c r="V9" s="387" t="s">
        <v>240</v>
      </c>
      <c r="W9" s="557"/>
      <c r="X9" s="559"/>
      <c r="Y9" s="791"/>
      <c r="Z9" s="792"/>
      <c r="AA9" s="792"/>
      <c r="AB9" s="793"/>
      <c r="AC9" s="791"/>
      <c r="AD9" s="792"/>
      <c r="AE9" s="792"/>
      <c r="AF9" s="793"/>
    </row>
    <row r="10" spans="1:33" ht="18.75" customHeight="1" x14ac:dyDescent="0.45">
      <c r="A10" s="98"/>
      <c r="B10" s="99"/>
      <c r="C10" s="144"/>
      <c r="D10" s="102"/>
      <c r="E10" s="101"/>
      <c r="F10" s="102"/>
      <c r="G10" s="101"/>
      <c r="H10" s="103" t="s">
        <v>241</v>
      </c>
      <c r="I10" s="104" t="s">
        <v>176</v>
      </c>
      <c r="J10" s="105" t="s">
        <v>242</v>
      </c>
      <c r="K10" s="105"/>
      <c r="L10" s="106"/>
      <c r="M10" s="107" t="s">
        <v>176</v>
      </c>
      <c r="N10" s="105" t="s">
        <v>243</v>
      </c>
      <c r="O10" s="105"/>
      <c r="P10" s="106"/>
      <c r="Q10" s="107" t="s">
        <v>176</v>
      </c>
      <c r="R10" s="108" t="s">
        <v>244</v>
      </c>
      <c r="S10" s="108"/>
      <c r="T10" s="109"/>
      <c r="U10" s="109"/>
      <c r="V10" s="109"/>
      <c r="W10" s="109"/>
      <c r="X10" s="110"/>
      <c r="Y10" s="111" t="s">
        <v>176</v>
      </c>
      <c r="Z10" s="112" t="s">
        <v>245</v>
      </c>
      <c r="AA10" s="112"/>
      <c r="AB10" s="113"/>
      <c r="AC10" s="156" t="s">
        <v>176</v>
      </c>
      <c r="AD10" s="112" t="s">
        <v>245</v>
      </c>
      <c r="AE10" s="112"/>
      <c r="AF10" s="113"/>
      <c r="AG10" s="157"/>
    </row>
    <row r="11" spans="1:33" ht="18.75" customHeight="1" x14ac:dyDescent="0.45">
      <c r="A11" s="114"/>
      <c r="B11" s="115"/>
      <c r="C11" s="146"/>
      <c r="D11" s="119"/>
      <c r="E11" s="118"/>
      <c r="F11" s="119"/>
      <c r="G11" s="118"/>
      <c r="H11" s="120" t="s">
        <v>246</v>
      </c>
      <c r="I11" s="121" t="s">
        <v>176</v>
      </c>
      <c r="J11" s="122" t="s">
        <v>247</v>
      </c>
      <c r="K11" s="123"/>
      <c r="L11" s="124"/>
      <c r="M11" s="125" t="s">
        <v>176</v>
      </c>
      <c r="N11" s="122" t="s">
        <v>248</v>
      </c>
      <c r="O11" s="126"/>
      <c r="P11" s="126"/>
      <c r="Q11" s="122"/>
      <c r="R11" s="122"/>
      <c r="S11" s="122"/>
      <c r="T11" s="122"/>
      <c r="U11" s="122"/>
      <c r="V11" s="122"/>
      <c r="W11" s="122"/>
      <c r="X11" s="127"/>
      <c r="Y11" s="153" t="s">
        <v>176</v>
      </c>
      <c r="Z11" s="86" t="s">
        <v>249</v>
      </c>
      <c r="AA11" s="129"/>
      <c r="AB11" s="130"/>
      <c r="AC11" s="153" t="s">
        <v>176</v>
      </c>
      <c r="AD11" s="86" t="s">
        <v>249</v>
      </c>
      <c r="AE11" s="129"/>
      <c r="AF11" s="130"/>
    </row>
    <row r="12" spans="1:33" ht="19.5" customHeight="1" x14ac:dyDescent="0.45">
      <c r="A12" s="114"/>
      <c r="B12" s="115"/>
      <c r="C12" s="116"/>
      <c r="D12" s="117"/>
      <c r="E12" s="118"/>
      <c r="F12" s="119"/>
      <c r="G12" s="131"/>
      <c r="H12" s="162" t="s">
        <v>250</v>
      </c>
      <c r="I12" s="121" t="s">
        <v>176</v>
      </c>
      <c r="J12" s="122" t="s">
        <v>247</v>
      </c>
      <c r="K12" s="123"/>
      <c r="L12" s="124"/>
      <c r="M12" s="125" t="s">
        <v>176</v>
      </c>
      <c r="N12" s="122" t="s">
        <v>251</v>
      </c>
      <c r="O12" s="125"/>
      <c r="P12" s="122"/>
      <c r="Q12" s="126"/>
      <c r="R12" s="126"/>
      <c r="S12" s="126"/>
      <c r="T12" s="126"/>
      <c r="U12" s="126"/>
      <c r="V12" s="126"/>
      <c r="W12" s="126"/>
      <c r="X12" s="163"/>
      <c r="Y12" s="129"/>
      <c r="Z12" s="129"/>
      <c r="AA12" s="129"/>
      <c r="AB12" s="130"/>
      <c r="AC12" s="132"/>
      <c r="AD12" s="129"/>
      <c r="AE12" s="129"/>
      <c r="AF12" s="130"/>
    </row>
    <row r="13" spans="1:33" ht="19.5" customHeight="1" x14ac:dyDescent="0.45">
      <c r="A13" s="114"/>
      <c r="B13" s="115"/>
      <c r="C13" s="116"/>
      <c r="D13" s="117"/>
      <c r="E13" s="118"/>
      <c r="F13" s="119"/>
      <c r="G13" s="131"/>
      <c r="H13" s="162" t="s">
        <v>252</v>
      </c>
      <c r="I13" s="121" t="s">
        <v>176</v>
      </c>
      <c r="J13" s="122" t="s">
        <v>247</v>
      </c>
      <c r="K13" s="123"/>
      <c r="L13" s="124"/>
      <c r="M13" s="125" t="s">
        <v>176</v>
      </c>
      <c r="N13" s="122" t="s">
        <v>251</v>
      </c>
      <c r="O13" s="125"/>
      <c r="P13" s="122"/>
      <c r="Q13" s="126"/>
      <c r="R13" s="126"/>
      <c r="S13" s="126"/>
      <c r="T13" s="126"/>
      <c r="U13" s="126"/>
      <c r="V13" s="126"/>
      <c r="W13" s="126"/>
      <c r="X13" s="163"/>
      <c r="Y13" s="129"/>
      <c r="Z13" s="129"/>
      <c r="AA13" s="129"/>
      <c r="AB13" s="130"/>
      <c r="AC13" s="132"/>
      <c r="AD13" s="129"/>
      <c r="AE13" s="129"/>
      <c r="AF13" s="130"/>
    </row>
    <row r="14" spans="1:33" ht="18.75" customHeight="1" x14ac:dyDescent="0.45">
      <c r="A14" s="114"/>
      <c r="B14" s="115"/>
      <c r="C14" s="146"/>
      <c r="D14" s="119"/>
      <c r="E14" s="118"/>
      <c r="F14" s="119"/>
      <c r="G14" s="118"/>
      <c r="H14" s="134" t="s">
        <v>258</v>
      </c>
      <c r="I14" s="121" t="s">
        <v>176</v>
      </c>
      <c r="J14" s="122" t="s">
        <v>242</v>
      </c>
      <c r="K14" s="122"/>
      <c r="L14" s="125" t="s">
        <v>176</v>
      </c>
      <c r="M14" s="122" t="s">
        <v>259</v>
      </c>
      <c r="N14" s="122"/>
      <c r="O14" s="125" t="s">
        <v>176</v>
      </c>
      <c r="P14" s="122" t="s">
        <v>260</v>
      </c>
      <c r="Q14" s="122"/>
      <c r="R14" s="122"/>
      <c r="S14" s="122"/>
      <c r="T14" s="122"/>
      <c r="U14" s="122"/>
      <c r="V14" s="122"/>
      <c r="W14" s="122"/>
      <c r="X14" s="127"/>
      <c r="Y14" s="132"/>
      <c r="Z14" s="129"/>
      <c r="AA14" s="129"/>
      <c r="AB14" s="130"/>
      <c r="AC14" s="132"/>
      <c r="AD14" s="129"/>
      <c r="AE14" s="129"/>
      <c r="AF14" s="130"/>
    </row>
    <row r="15" spans="1:33" ht="18.75" customHeight="1" x14ac:dyDescent="0.45">
      <c r="A15" s="114"/>
      <c r="B15" s="115"/>
      <c r="C15" s="146"/>
      <c r="D15" s="119"/>
      <c r="E15" s="118"/>
      <c r="F15" s="119"/>
      <c r="G15" s="118"/>
      <c r="H15" s="134" t="s">
        <v>262</v>
      </c>
      <c r="I15" s="121" t="s">
        <v>176</v>
      </c>
      <c r="J15" s="122" t="s">
        <v>242</v>
      </c>
      <c r="K15" s="123"/>
      <c r="L15" s="125" t="s">
        <v>176</v>
      </c>
      <c r="M15" s="122" t="s">
        <v>257</v>
      </c>
      <c r="N15" s="122"/>
      <c r="O15" s="122"/>
      <c r="P15" s="122"/>
      <c r="Q15" s="122"/>
      <c r="R15" s="122"/>
      <c r="S15" s="122"/>
      <c r="T15" s="122"/>
      <c r="U15" s="122"/>
      <c r="V15" s="122"/>
      <c r="W15" s="122"/>
      <c r="X15" s="127"/>
      <c r="Y15" s="132"/>
      <c r="Z15" s="129"/>
      <c r="AA15" s="129"/>
      <c r="AB15" s="130"/>
      <c r="AC15" s="132"/>
      <c r="AD15" s="129"/>
      <c r="AE15" s="129"/>
      <c r="AF15" s="130"/>
      <c r="AG15" s="157"/>
    </row>
    <row r="16" spans="1:33" ht="18.75" customHeight="1" x14ac:dyDescent="0.45">
      <c r="A16" s="128"/>
      <c r="B16" s="115"/>
      <c r="C16" s="146"/>
      <c r="D16" s="128"/>
      <c r="E16" s="118"/>
      <c r="F16" s="128"/>
      <c r="G16" s="118"/>
      <c r="H16" s="120" t="s">
        <v>272</v>
      </c>
      <c r="I16" s="121" t="s">
        <v>176</v>
      </c>
      <c r="J16" s="122" t="s">
        <v>242</v>
      </c>
      <c r="K16" s="123"/>
      <c r="L16" s="125" t="s">
        <v>176</v>
      </c>
      <c r="M16" s="122" t="s">
        <v>257</v>
      </c>
      <c r="N16" s="122"/>
      <c r="O16" s="122"/>
      <c r="P16" s="122"/>
      <c r="Q16" s="122"/>
      <c r="R16" s="122"/>
      <c r="S16" s="122"/>
      <c r="T16" s="122"/>
      <c r="U16" s="122"/>
      <c r="V16" s="122"/>
      <c r="W16" s="122"/>
      <c r="X16" s="127"/>
      <c r="Y16" s="132"/>
      <c r="Z16" s="129"/>
      <c r="AA16" s="129"/>
      <c r="AB16" s="130"/>
      <c r="AC16" s="132"/>
      <c r="AD16" s="129"/>
      <c r="AE16" s="129"/>
      <c r="AF16" s="130"/>
    </row>
    <row r="17" spans="1:32" ht="18.75" customHeight="1" x14ac:dyDescent="0.45">
      <c r="A17" s="172" t="s">
        <v>176</v>
      </c>
      <c r="B17" s="173">
        <v>35</v>
      </c>
      <c r="C17" s="176" t="s">
        <v>320</v>
      </c>
      <c r="D17" s="128" t="s">
        <v>176</v>
      </c>
      <c r="E17" s="118" t="s">
        <v>321</v>
      </c>
      <c r="F17" s="172" t="s">
        <v>176</v>
      </c>
      <c r="G17" s="175" t="s">
        <v>264</v>
      </c>
      <c r="H17" s="134" t="s">
        <v>274</v>
      </c>
      <c r="I17" s="121" t="s">
        <v>176</v>
      </c>
      <c r="J17" s="122" t="s">
        <v>242</v>
      </c>
      <c r="K17" s="123"/>
      <c r="L17" s="125" t="s">
        <v>176</v>
      </c>
      <c r="M17" s="122" t="s">
        <v>257</v>
      </c>
      <c r="N17" s="122"/>
      <c r="O17" s="122"/>
      <c r="P17" s="122"/>
      <c r="Q17" s="122"/>
      <c r="R17" s="122"/>
      <c r="S17" s="122"/>
      <c r="T17" s="122"/>
      <c r="U17" s="122"/>
      <c r="V17" s="122"/>
      <c r="W17" s="122"/>
      <c r="X17" s="127"/>
      <c r="Y17" s="132"/>
      <c r="Z17" s="129"/>
      <c r="AA17" s="129"/>
      <c r="AB17" s="130"/>
      <c r="AC17" s="132"/>
      <c r="AD17" s="129"/>
      <c r="AE17" s="129"/>
      <c r="AF17" s="130"/>
    </row>
    <row r="18" spans="1:32" ht="18.75" customHeight="1" x14ac:dyDescent="0.45">
      <c r="A18" s="114"/>
      <c r="B18" s="115"/>
      <c r="C18" s="176" t="s">
        <v>322</v>
      </c>
      <c r="D18" s="1194" t="s">
        <v>176</v>
      </c>
      <c r="E18" s="1195" t="s">
        <v>323</v>
      </c>
      <c r="F18" s="172" t="s">
        <v>176</v>
      </c>
      <c r="G18" s="175" t="s">
        <v>268</v>
      </c>
      <c r="H18" s="120" t="s">
        <v>277</v>
      </c>
      <c r="I18" s="121" t="s">
        <v>176</v>
      </c>
      <c r="J18" s="122" t="s">
        <v>242</v>
      </c>
      <c r="K18" s="122"/>
      <c r="L18" s="125" t="s">
        <v>176</v>
      </c>
      <c r="M18" s="122" t="s">
        <v>254</v>
      </c>
      <c r="N18" s="122"/>
      <c r="O18" s="125" t="s">
        <v>176</v>
      </c>
      <c r="P18" s="122" t="s">
        <v>255</v>
      </c>
      <c r="Q18" s="123"/>
      <c r="R18" s="123"/>
      <c r="S18" s="123"/>
      <c r="T18" s="123"/>
      <c r="U18" s="123"/>
      <c r="V18" s="123"/>
      <c r="W18" s="123"/>
      <c r="X18" s="164"/>
      <c r="Y18" s="132"/>
      <c r="Z18" s="129"/>
      <c r="AA18" s="129"/>
      <c r="AB18" s="130"/>
      <c r="AC18" s="132"/>
      <c r="AD18" s="129"/>
      <c r="AE18" s="129"/>
      <c r="AF18" s="130"/>
    </row>
    <row r="19" spans="1:32" ht="18.75" customHeight="1" x14ac:dyDescent="0.45">
      <c r="A19" s="114"/>
      <c r="B19" s="115"/>
      <c r="C19" s="146"/>
      <c r="D19" s="172" t="s">
        <v>176</v>
      </c>
      <c r="E19" s="175" t="s">
        <v>324</v>
      </c>
      <c r="F19" s="119"/>
      <c r="G19" s="175" t="s">
        <v>271</v>
      </c>
      <c r="H19" s="136" t="s">
        <v>354</v>
      </c>
      <c r="I19" s="121" t="s">
        <v>176</v>
      </c>
      <c r="J19" s="122" t="s">
        <v>242</v>
      </c>
      <c r="K19" s="122"/>
      <c r="L19" s="125" t="s">
        <v>176</v>
      </c>
      <c r="M19" s="165" t="s">
        <v>257</v>
      </c>
      <c r="N19" s="122"/>
      <c r="O19" s="122"/>
      <c r="P19" s="122"/>
      <c r="Q19" s="123"/>
      <c r="R19" s="123"/>
      <c r="S19" s="123"/>
      <c r="T19" s="123"/>
      <c r="U19" s="123"/>
      <c r="V19" s="123"/>
      <c r="W19" s="123"/>
      <c r="X19" s="164"/>
      <c r="Y19" s="132"/>
      <c r="Z19" s="129"/>
      <c r="AA19" s="129"/>
      <c r="AB19" s="130"/>
      <c r="AC19" s="132"/>
      <c r="AD19" s="129"/>
      <c r="AE19" s="129"/>
      <c r="AF19" s="130"/>
    </row>
    <row r="20" spans="1:32" ht="18.75" customHeight="1" x14ac:dyDescent="0.45">
      <c r="A20" s="114"/>
      <c r="B20" s="115"/>
      <c r="C20" s="116"/>
      <c r="D20" s="117"/>
      <c r="E20" s="118"/>
      <c r="F20" s="119"/>
      <c r="G20" s="131"/>
      <c r="H20" s="136" t="s">
        <v>355</v>
      </c>
      <c r="I20" s="121" t="s">
        <v>176</v>
      </c>
      <c r="J20" s="122" t="s">
        <v>242</v>
      </c>
      <c r="K20" s="122"/>
      <c r="L20" s="125" t="s">
        <v>176</v>
      </c>
      <c r="M20" s="165" t="s">
        <v>257</v>
      </c>
      <c r="N20" s="122"/>
      <c r="O20" s="122"/>
      <c r="P20" s="122"/>
      <c r="Q20" s="123"/>
      <c r="R20" s="123"/>
      <c r="S20" s="123"/>
      <c r="T20" s="123"/>
      <c r="U20" s="123"/>
      <c r="V20" s="123"/>
      <c r="W20" s="123"/>
      <c r="X20" s="164"/>
      <c r="Y20" s="132"/>
      <c r="Z20" s="129"/>
      <c r="AA20" s="129"/>
      <c r="AB20" s="130"/>
      <c r="AC20" s="132"/>
      <c r="AD20" s="129"/>
      <c r="AE20" s="129"/>
      <c r="AF20" s="130"/>
    </row>
    <row r="21" spans="1:32" ht="18.75" customHeight="1" x14ac:dyDescent="0.45">
      <c r="A21" s="114"/>
      <c r="B21" s="115"/>
      <c r="C21" s="116"/>
      <c r="D21" s="117"/>
      <c r="E21" s="118"/>
      <c r="F21" s="119"/>
      <c r="G21" s="131"/>
      <c r="H21" s="166" t="s">
        <v>278</v>
      </c>
      <c r="I21" s="121" t="s">
        <v>176</v>
      </c>
      <c r="J21" s="122" t="s">
        <v>242</v>
      </c>
      <c r="K21" s="122"/>
      <c r="L21" s="125" t="s">
        <v>176</v>
      </c>
      <c r="M21" s="122" t="s">
        <v>254</v>
      </c>
      <c r="N21" s="122"/>
      <c r="O21" s="125" t="s">
        <v>176</v>
      </c>
      <c r="P21" s="122" t="s">
        <v>255</v>
      </c>
      <c r="Q21" s="126"/>
      <c r="R21" s="126"/>
      <c r="S21" s="126"/>
      <c r="T21" s="126"/>
      <c r="U21" s="167"/>
      <c r="V21" s="167"/>
      <c r="W21" s="167"/>
      <c r="X21" s="168"/>
      <c r="Y21" s="132"/>
      <c r="Z21" s="129"/>
      <c r="AA21" s="129"/>
      <c r="AB21" s="130"/>
      <c r="AC21" s="132"/>
      <c r="AD21" s="129"/>
      <c r="AE21" s="129"/>
      <c r="AF21" s="130"/>
    </row>
    <row r="22" spans="1:32" ht="18.75" customHeight="1" x14ac:dyDescent="0.45">
      <c r="A22" s="114"/>
      <c r="B22" s="115"/>
      <c r="C22" s="116"/>
      <c r="D22" s="117"/>
      <c r="E22" s="118"/>
      <c r="F22" s="119"/>
      <c r="G22" s="131"/>
      <c r="H22" s="133" t="s">
        <v>279</v>
      </c>
      <c r="I22" s="121" t="s">
        <v>176</v>
      </c>
      <c r="J22" s="122" t="s">
        <v>242</v>
      </c>
      <c r="K22" s="122"/>
      <c r="L22" s="125" t="s">
        <v>176</v>
      </c>
      <c r="M22" s="122" t="s">
        <v>280</v>
      </c>
      <c r="N22" s="122"/>
      <c r="O22" s="125" t="s">
        <v>176</v>
      </c>
      <c r="P22" s="122" t="s">
        <v>260</v>
      </c>
      <c r="Q22" s="137"/>
      <c r="R22" s="125" t="s">
        <v>176</v>
      </c>
      <c r="S22" s="122" t="s">
        <v>281</v>
      </c>
      <c r="T22" s="122"/>
      <c r="U22" s="122"/>
      <c r="V22" s="122"/>
      <c r="W22" s="122"/>
      <c r="X22" s="127"/>
      <c r="Y22" s="132"/>
      <c r="Z22" s="129"/>
      <c r="AA22" s="129"/>
      <c r="AB22" s="130"/>
      <c r="AC22" s="132"/>
      <c r="AD22" s="129"/>
      <c r="AE22" s="129"/>
      <c r="AF22" s="130"/>
    </row>
    <row r="23" spans="1:32" ht="18.75" customHeight="1" x14ac:dyDescent="0.45">
      <c r="A23" s="114"/>
      <c r="B23" s="115"/>
      <c r="C23" s="116"/>
      <c r="D23" s="117"/>
      <c r="E23" s="118"/>
      <c r="F23" s="119"/>
      <c r="G23" s="131"/>
      <c r="H23" s="133" t="s">
        <v>282</v>
      </c>
      <c r="I23" s="121" t="s">
        <v>1050</v>
      </c>
      <c r="J23" s="122" t="s">
        <v>242</v>
      </c>
      <c r="K23" s="122"/>
      <c r="L23" s="125" t="s">
        <v>176</v>
      </c>
      <c r="M23" s="122" t="s">
        <v>1046</v>
      </c>
      <c r="N23" s="122"/>
      <c r="O23" s="125" t="s">
        <v>176</v>
      </c>
      <c r="P23" s="122" t="s">
        <v>1047</v>
      </c>
      <c r="Q23" s="122"/>
      <c r="R23" s="125" t="s">
        <v>176</v>
      </c>
      <c r="S23" s="122" t="s">
        <v>1048</v>
      </c>
      <c r="T23" s="122"/>
      <c r="U23" s="561" t="s">
        <v>176</v>
      </c>
      <c r="V23" s="122" t="s">
        <v>1049</v>
      </c>
      <c r="W23" s="122"/>
      <c r="X23" s="164"/>
      <c r="Y23" s="132"/>
      <c r="Z23" s="129"/>
      <c r="AA23" s="129"/>
      <c r="AB23" s="130"/>
      <c r="AC23" s="132"/>
      <c r="AD23" s="129"/>
      <c r="AE23" s="129"/>
      <c r="AF23" s="130"/>
    </row>
    <row r="24" spans="1:32" ht="20.25" customHeight="1" x14ac:dyDescent="0.45"/>
    <row r="25" spans="1:32" ht="20.25" customHeight="1" x14ac:dyDescent="0.45"/>
    <row r="26" spans="1:32" ht="20.25" customHeight="1" x14ac:dyDescent="0.45"/>
    <row r="27" spans="1:32" ht="20.25" customHeight="1" x14ac:dyDescent="0.45"/>
    <row r="28" spans="1:32" ht="20.25" customHeight="1" x14ac:dyDescent="0.45"/>
    <row r="29" spans="1:32" ht="20.25" customHeight="1" x14ac:dyDescent="0.45"/>
    <row r="30" spans="1:32" ht="20.25" customHeight="1" x14ac:dyDescent="0.45"/>
    <row r="31" spans="1:32" ht="20.25" customHeight="1" x14ac:dyDescent="0.45"/>
    <row r="32" spans="1:32" ht="20.25" customHeight="1" x14ac:dyDescent="0.45"/>
    <row r="33" ht="20.25" customHeight="1" x14ac:dyDescent="0.45"/>
    <row r="34" ht="20.25" customHeight="1" x14ac:dyDescent="0.45"/>
    <row r="35" ht="20.25" customHeight="1" x14ac:dyDescent="0.45"/>
    <row r="36" ht="20.25" customHeight="1" x14ac:dyDescent="0.45"/>
    <row r="37" ht="20.25" customHeight="1" x14ac:dyDescent="0.45"/>
    <row r="38" ht="20.25" customHeight="1" x14ac:dyDescent="0.45"/>
    <row r="39" ht="20.25" customHeight="1" x14ac:dyDescent="0.45"/>
    <row r="40" ht="20.25" customHeight="1" x14ac:dyDescent="0.45"/>
    <row r="41" ht="20.25" customHeight="1" x14ac:dyDescent="0.45"/>
    <row r="42" ht="20.25" customHeight="1" x14ac:dyDescent="0.45"/>
    <row r="43" ht="20.25" customHeight="1" x14ac:dyDescent="0.45"/>
    <row r="44" ht="20.25" customHeight="1" x14ac:dyDescent="0.45"/>
    <row r="45" ht="20.25" customHeight="1" x14ac:dyDescent="0.45"/>
    <row r="46" ht="20.25" customHeight="1" x14ac:dyDescent="0.45"/>
    <row r="47" ht="20.25" customHeight="1" x14ac:dyDescent="0.45"/>
    <row r="48" ht="20.25" customHeight="1" x14ac:dyDescent="0.45"/>
    <row r="49" ht="20.25" customHeight="1" x14ac:dyDescent="0.45"/>
    <row r="50" ht="20.25" customHeight="1" x14ac:dyDescent="0.45"/>
    <row r="51" ht="20.25" customHeight="1" x14ac:dyDescent="0.45"/>
    <row r="52" ht="20.25" customHeight="1" x14ac:dyDescent="0.45"/>
    <row r="53" ht="20.25" customHeight="1" x14ac:dyDescent="0.45"/>
    <row r="54" ht="20.25" customHeight="1" x14ac:dyDescent="0.45"/>
    <row r="55" ht="20.25" customHeight="1" x14ac:dyDescent="0.45"/>
    <row r="56" ht="20.25" customHeight="1" x14ac:dyDescent="0.45"/>
    <row r="57" ht="20.25" customHeight="1" x14ac:dyDescent="0.45"/>
    <row r="58" ht="20.25" customHeight="1" x14ac:dyDescent="0.45"/>
    <row r="59" ht="20.25" customHeight="1" x14ac:dyDescent="0.45"/>
    <row r="60" ht="20.25" customHeight="1" x14ac:dyDescent="0.45"/>
    <row r="61" ht="20.25" customHeight="1" x14ac:dyDescent="0.45"/>
    <row r="62" ht="20.25" customHeight="1" x14ac:dyDescent="0.45"/>
    <row r="63" ht="20.25" customHeight="1" x14ac:dyDescent="0.45"/>
    <row r="64" ht="20.25" customHeight="1" x14ac:dyDescent="0.45"/>
    <row r="65" ht="20.25" customHeight="1" x14ac:dyDescent="0.45"/>
    <row r="66" ht="20.25" customHeight="1" x14ac:dyDescent="0.45"/>
    <row r="67" ht="20.25" customHeight="1" x14ac:dyDescent="0.45"/>
    <row r="68" ht="20.25" customHeight="1" x14ac:dyDescent="0.45"/>
    <row r="69" ht="20.25" customHeight="1" x14ac:dyDescent="0.45"/>
    <row r="70" ht="20.25" customHeight="1" x14ac:dyDescent="0.45"/>
    <row r="71" ht="20.25" customHeight="1" x14ac:dyDescent="0.45"/>
    <row r="72" ht="20.25" customHeight="1" x14ac:dyDescent="0.45"/>
    <row r="73" ht="20.25" customHeight="1" x14ac:dyDescent="0.45"/>
    <row r="74" ht="20.25" customHeight="1" x14ac:dyDescent="0.45"/>
    <row r="75" ht="20.25" customHeight="1" x14ac:dyDescent="0.45"/>
    <row r="76" ht="20.25" customHeight="1" x14ac:dyDescent="0.45"/>
    <row r="77" ht="20.25" customHeight="1" x14ac:dyDescent="0.45"/>
    <row r="78" ht="20.25" customHeight="1" x14ac:dyDescent="0.45"/>
    <row r="79" ht="20.25" customHeight="1" x14ac:dyDescent="0.45"/>
    <row r="8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pageMargins left="0.7" right="0.7" top="0.75" bottom="0.75" header="0.3" footer="0.3"/>
  <pageSetup paperSize="9" scale="34" orientation="portrait" r:id="rId1"/>
  <rowBreaks count="4" manualBreakCount="4">
    <brk id="24" max="31" man="1"/>
    <brk id="58" max="31" man="1"/>
    <brk id="83" max="31" man="1"/>
    <brk id="92"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U65542:U65543 JQ65542:JQ65543 TM65542:TM65543 ADI65542:ADI65543 ANE65542:ANE65543 AXA65542:AXA65543 BGW65542:BGW65543 BQS65542:BQS65543 CAO65542:CAO65543 CKK65542:CKK65543 CUG65542:CUG65543 DEC65542:DEC65543 DNY65542:DNY65543 DXU65542:DXU65543 EHQ65542:EHQ65543 ERM65542:ERM65543 FBI65542:FBI65543 FLE65542:FLE65543 FVA65542:FVA65543 GEW65542:GEW65543 GOS65542:GOS65543 GYO65542:GYO65543 HIK65542:HIK65543 HSG65542:HSG65543 ICC65542:ICC65543 ILY65542:ILY65543 IVU65542:IVU65543 JFQ65542:JFQ65543 JPM65542:JPM65543 JZI65542:JZI65543 KJE65542:KJE65543 KTA65542:KTA65543 LCW65542:LCW65543 LMS65542:LMS65543 LWO65542:LWO65543 MGK65542:MGK65543 MQG65542:MQG65543 NAC65542:NAC65543 NJY65542:NJY65543 NTU65542:NTU65543 ODQ65542:ODQ65543 ONM65542:ONM65543 OXI65542:OXI65543 PHE65542:PHE65543 PRA65542:PRA65543 QAW65542:QAW65543 QKS65542:QKS65543 QUO65542:QUO65543 REK65542:REK65543 ROG65542:ROG65543 RYC65542:RYC65543 SHY65542:SHY65543 SRU65542:SRU65543 TBQ65542:TBQ65543 TLM65542:TLM65543 TVI65542:TVI65543 UFE65542:UFE65543 UPA65542:UPA65543 UYW65542:UYW65543 VIS65542:VIS65543 VSO65542:VSO65543 WCK65542:WCK65543 WMG65542:WMG65543 WWC65542:WWC65543 U131078:U131079 JQ131078:JQ131079 TM131078:TM131079 ADI131078:ADI131079 ANE131078:ANE131079 AXA131078:AXA131079 BGW131078:BGW131079 BQS131078:BQS131079 CAO131078:CAO131079 CKK131078:CKK131079 CUG131078:CUG131079 DEC131078:DEC131079 DNY131078:DNY131079 DXU131078:DXU131079 EHQ131078:EHQ131079 ERM131078:ERM131079 FBI131078:FBI131079 FLE131078:FLE131079 FVA131078:FVA131079 GEW131078:GEW131079 GOS131078:GOS131079 GYO131078:GYO131079 HIK131078:HIK131079 HSG131078:HSG131079 ICC131078:ICC131079 ILY131078:ILY131079 IVU131078:IVU131079 JFQ131078:JFQ131079 JPM131078:JPM131079 JZI131078:JZI131079 KJE131078:KJE131079 KTA131078:KTA131079 LCW131078:LCW131079 LMS131078:LMS131079 LWO131078:LWO131079 MGK131078:MGK131079 MQG131078:MQG131079 NAC131078:NAC131079 NJY131078:NJY131079 NTU131078:NTU131079 ODQ131078:ODQ131079 ONM131078:ONM131079 OXI131078:OXI131079 PHE131078:PHE131079 PRA131078:PRA131079 QAW131078:QAW131079 QKS131078:QKS131079 QUO131078:QUO131079 REK131078:REK131079 ROG131078:ROG131079 RYC131078:RYC131079 SHY131078:SHY131079 SRU131078:SRU131079 TBQ131078:TBQ131079 TLM131078:TLM131079 TVI131078:TVI131079 UFE131078:UFE131079 UPA131078:UPA131079 UYW131078:UYW131079 VIS131078:VIS131079 VSO131078:VSO131079 WCK131078:WCK131079 WMG131078:WMG131079 WWC131078:WWC131079 U196614:U196615 JQ196614:JQ196615 TM196614:TM196615 ADI196614:ADI196615 ANE196614:ANE196615 AXA196614:AXA196615 BGW196614:BGW196615 BQS196614:BQS196615 CAO196614:CAO196615 CKK196614:CKK196615 CUG196614:CUG196615 DEC196614:DEC196615 DNY196614:DNY196615 DXU196614:DXU196615 EHQ196614:EHQ196615 ERM196614:ERM196615 FBI196614:FBI196615 FLE196614:FLE196615 FVA196614:FVA196615 GEW196614:GEW196615 GOS196614:GOS196615 GYO196614:GYO196615 HIK196614:HIK196615 HSG196614:HSG196615 ICC196614:ICC196615 ILY196614:ILY196615 IVU196614:IVU196615 JFQ196614:JFQ196615 JPM196614:JPM196615 JZI196614:JZI196615 KJE196614:KJE196615 KTA196614:KTA196615 LCW196614:LCW196615 LMS196614:LMS196615 LWO196614:LWO196615 MGK196614:MGK196615 MQG196614:MQG196615 NAC196614:NAC196615 NJY196614:NJY196615 NTU196614:NTU196615 ODQ196614:ODQ196615 ONM196614:ONM196615 OXI196614:OXI196615 PHE196614:PHE196615 PRA196614:PRA196615 QAW196614:QAW196615 QKS196614:QKS196615 QUO196614:QUO196615 REK196614:REK196615 ROG196614:ROG196615 RYC196614:RYC196615 SHY196614:SHY196615 SRU196614:SRU196615 TBQ196614:TBQ196615 TLM196614:TLM196615 TVI196614:TVI196615 UFE196614:UFE196615 UPA196614:UPA196615 UYW196614:UYW196615 VIS196614:VIS196615 VSO196614:VSO196615 WCK196614:WCK196615 WMG196614:WMG196615 WWC196614:WWC196615 U262150:U262151 JQ262150:JQ262151 TM262150:TM262151 ADI262150:ADI262151 ANE262150:ANE262151 AXA262150:AXA262151 BGW262150:BGW262151 BQS262150:BQS262151 CAO262150:CAO262151 CKK262150:CKK262151 CUG262150:CUG262151 DEC262150:DEC262151 DNY262150:DNY262151 DXU262150:DXU262151 EHQ262150:EHQ262151 ERM262150:ERM262151 FBI262150:FBI262151 FLE262150:FLE262151 FVA262150:FVA262151 GEW262150:GEW262151 GOS262150:GOS262151 GYO262150:GYO262151 HIK262150:HIK262151 HSG262150:HSG262151 ICC262150:ICC262151 ILY262150:ILY262151 IVU262150:IVU262151 JFQ262150:JFQ262151 JPM262150:JPM262151 JZI262150:JZI262151 KJE262150:KJE262151 KTA262150:KTA262151 LCW262150:LCW262151 LMS262150:LMS262151 LWO262150:LWO262151 MGK262150:MGK262151 MQG262150:MQG262151 NAC262150:NAC262151 NJY262150:NJY262151 NTU262150:NTU262151 ODQ262150:ODQ262151 ONM262150:ONM262151 OXI262150:OXI262151 PHE262150:PHE262151 PRA262150:PRA262151 QAW262150:QAW262151 QKS262150:QKS262151 QUO262150:QUO262151 REK262150:REK262151 ROG262150:ROG262151 RYC262150:RYC262151 SHY262150:SHY262151 SRU262150:SRU262151 TBQ262150:TBQ262151 TLM262150:TLM262151 TVI262150:TVI262151 UFE262150:UFE262151 UPA262150:UPA262151 UYW262150:UYW262151 VIS262150:VIS262151 VSO262150:VSO262151 WCK262150:WCK262151 WMG262150:WMG262151 WWC262150:WWC262151 U327686:U327687 JQ327686:JQ327687 TM327686:TM327687 ADI327686:ADI327687 ANE327686:ANE327687 AXA327686:AXA327687 BGW327686:BGW327687 BQS327686:BQS327687 CAO327686:CAO327687 CKK327686:CKK327687 CUG327686:CUG327687 DEC327686:DEC327687 DNY327686:DNY327687 DXU327686:DXU327687 EHQ327686:EHQ327687 ERM327686:ERM327687 FBI327686:FBI327687 FLE327686:FLE327687 FVA327686:FVA327687 GEW327686:GEW327687 GOS327686:GOS327687 GYO327686:GYO327687 HIK327686:HIK327687 HSG327686:HSG327687 ICC327686:ICC327687 ILY327686:ILY327687 IVU327686:IVU327687 JFQ327686:JFQ327687 JPM327686:JPM327687 JZI327686:JZI327687 KJE327686:KJE327687 KTA327686:KTA327687 LCW327686:LCW327687 LMS327686:LMS327687 LWO327686:LWO327687 MGK327686:MGK327687 MQG327686:MQG327687 NAC327686:NAC327687 NJY327686:NJY327687 NTU327686:NTU327687 ODQ327686:ODQ327687 ONM327686:ONM327687 OXI327686:OXI327687 PHE327686:PHE327687 PRA327686:PRA327687 QAW327686:QAW327687 QKS327686:QKS327687 QUO327686:QUO327687 REK327686:REK327687 ROG327686:ROG327687 RYC327686:RYC327687 SHY327686:SHY327687 SRU327686:SRU327687 TBQ327686:TBQ327687 TLM327686:TLM327687 TVI327686:TVI327687 UFE327686:UFE327687 UPA327686:UPA327687 UYW327686:UYW327687 VIS327686:VIS327687 VSO327686:VSO327687 WCK327686:WCK327687 WMG327686:WMG327687 WWC327686:WWC327687 U393222:U393223 JQ393222:JQ393223 TM393222:TM393223 ADI393222:ADI393223 ANE393222:ANE393223 AXA393222:AXA393223 BGW393222:BGW393223 BQS393222:BQS393223 CAO393222:CAO393223 CKK393222:CKK393223 CUG393222:CUG393223 DEC393222:DEC393223 DNY393222:DNY393223 DXU393222:DXU393223 EHQ393222:EHQ393223 ERM393222:ERM393223 FBI393222:FBI393223 FLE393222:FLE393223 FVA393222:FVA393223 GEW393222:GEW393223 GOS393222:GOS393223 GYO393222:GYO393223 HIK393222:HIK393223 HSG393222:HSG393223 ICC393222:ICC393223 ILY393222:ILY393223 IVU393222:IVU393223 JFQ393222:JFQ393223 JPM393222:JPM393223 JZI393222:JZI393223 KJE393222:KJE393223 KTA393222:KTA393223 LCW393222:LCW393223 LMS393222:LMS393223 LWO393222:LWO393223 MGK393222:MGK393223 MQG393222:MQG393223 NAC393222:NAC393223 NJY393222:NJY393223 NTU393222:NTU393223 ODQ393222:ODQ393223 ONM393222:ONM393223 OXI393222:OXI393223 PHE393222:PHE393223 PRA393222:PRA393223 QAW393222:QAW393223 QKS393222:QKS393223 QUO393222:QUO393223 REK393222:REK393223 ROG393222:ROG393223 RYC393222:RYC393223 SHY393222:SHY393223 SRU393222:SRU393223 TBQ393222:TBQ393223 TLM393222:TLM393223 TVI393222:TVI393223 UFE393222:UFE393223 UPA393222:UPA393223 UYW393222:UYW393223 VIS393222:VIS393223 VSO393222:VSO393223 WCK393222:WCK393223 WMG393222:WMG393223 WWC393222:WWC393223 U458758:U458759 JQ458758:JQ458759 TM458758:TM458759 ADI458758:ADI458759 ANE458758:ANE458759 AXA458758:AXA458759 BGW458758:BGW458759 BQS458758:BQS458759 CAO458758:CAO458759 CKK458758:CKK458759 CUG458758:CUG458759 DEC458758:DEC458759 DNY458758:DNY458759 DXU458758:DXU458759 EHQ458758:EHQ458759 ERM458758:ERM458759 FBI458758:FBI458759 FLE458758:FLE458759 FVA458758:FVA458759 GEW458758:GEW458759 GOS458758:GOS458759 GYO458758:GYO458759 HIK458758:HIK458759 HSG458758:HSG458759 ICC458758:ICC458759 ILY458758:ILY458759 IVU458758:IVU458759 JFQ458758:JFQ458759 JPM458758:JPM458759 JZI458758:JZI458759 KJE458758:KJE458759 KTA458758:KTA458759 LCW458758:LCW458759 LMS458758:LMS458759 LWO458758:LWO458759 MGK458758:MGK458759 MQG458758:MQG458759 NAC458758:NAC458759 NJY458758:NJY458759 NTU458758:NTU458759 ODQ458758:ODQ458759 ONM458758:ONM458759 OXI458758:OXI458759 PHE458758:PHE458759 PRA458758:PRA458759 QAW458758:QAW458759 QKS458758:QKS458759 QUO458758:QUO458759 REK458758:REK458759 ROG458758:ROG458759 RYC458758:RYC458759 SHY458758:SHY458759 SRU458758:SRU458759 TBQ458758:TBQ458759 TLM458758:TLM458759 TVI458758:TVI458759 UFE458758:UFE458759 UPA458758:UPA458759 UYW458758:UYW458759 VIS458758:VIS458759 VSO458758:VSO458759 WCK458758:WCK458759 WMG458758:WMG458759 WWC458758:WWC458759 U524294:U524295 JQ524294:JQ524295 TM524294:TM524295 ADI524294:ADI524295 ANE524294:ANE524295 AXA524294:AXA524295 BGW524294:BGW524295 BQS524294:BQS524295 CAO524294:CAO524295 CKK524294:CKK524295 CUG524294:CUG524295 DEC524294:DEC524295 DNY524294:DNY524295 DXU524294:DXU524295 EHQ524294:EHQ524295 ERM524294:ERM524295 FBI524294:FBI524295 FLE524294:FLE524295 FVA524294:FVA524295 GEW524294:GEW524295 GOS524294:GOS524295 GYO524294:GYO524295 HIK524294:HIK524295 HSG524294:HSG524295 ICC524294:ICC524295 ILY524294:ILY524295 IVU524294:IVU524295 JFQ524294:JFQ524295 JPM524294:JPM524295 JZI524294:JZI524295 KJE524294:KJE524295 KTA524294:KTA524295 LCW524294:LCW524295 LMS524294:LMS524295 LWO524294:LWO524295 MGK524294:MGK524295 MQG524294:MQG524295 NAC524294:NAC524295 NJY524294:NJY524295 NTU524294:NTU524295 ODQ524294:ODQ524295 ONM524294:ONM524295 OXI524294:OXI524295 PHE524294:PHE524295 PRA524294:PRA524295 QAW524294:QAW524295 QKS524294:QKS524295 QUO524294:QUO524295 REK524294:REK524295 ROG524294:ROG524295 RYC524294:RYC524295 SHY524294:SHY524295 SRU524294:SRU524295 TBQ524294:TBQ524295 TLM524294:TLM524295 TVI524294:TVI524295 UFE524294:UFE524295 UPA524294:UPA524295 UYW524294:UYW524295 VIS524294:VIS524295 VSO524294:VSO524295 WCK524294:WCK524295 WMG524294:WMG524295 WWC524294:WWC524295 U589830:U589831 JQ589830:JQ589831 TM589830:TM589831 ADI589830:ADI589831 ANE589830:ANE589831 AXA589830:AXA589831 BGW589830:BGW589831 BQS589830:BQS589831 CAO589830:CAO589831 CKK589830:CKK589831 CUG589830:CUG589831 DEC589830:DEC589831 DNY589830:DNY589831 DXU589830:DXU589831 EHQ589830:EHQ589831 ERM589830:ERM589831 FBI589830:FBI589831 FLE589830:FLE589831 FVA589830:FVA589831 GEW589830:GEW589831 GOS589830:GOS589831 GYO589830:GYO589831 HIK589830:HIK589831 HSG589830:HSG589831 ICC589830:ICC589831 ILY589830:ILY589831 IVU589830:IVU589831 JFQ589830:JFQ589831 JPM589830:JPM589831 JZI589830:JZI589831 KJE589830:KJE589831 KTA589830:KTA589831 LCW589830:LCW589831 LMS589830:LMS589831 LWO589830:LWO589831 MGK589830:MGK589831 MQG589830:MQG589831 NAC589830:NAC589831 NJY589830:NJY589831 NTU589830:NTU589831 ODQ589830:ODQ589831 ONM589830:ONM589831 OXI589830:OXI589831 PHE589830:PHE589831 PRA589830:PRA589831 QAW589830:QAW589831 QKS589830:QKS589831 QUO589830:QUO589831 REK589830:REK589831 ROG589830:ROG589831 RYC589830:RYC589831 SHY589830:SHY589831 SRU589830:SRU589831 TBQ589830:TBQ589831 TLM589830:TLM589831 TVI589830:TVI589831 UFE589830:UFE589831 UPA589830:UPA589831 UYW589830:UYW589831 VIS589830:VIS589831 VSO589830:VSO589831 WCK589830:WCK589831 WMG589830:WMG589831 WWC589830:WWC589831 U655366:U655367 JQ655366:JQ655367 TM655366:TM655367 ADI655366:ADI655367 ANE655366:ANE655367 AXA655366:AXA655367 BGW655366:BGW655367 BQS655366:BQS655367 CAO655366:CAO655367 CKK655366:CKK655367 CUG655366:CUG655367 DEC655366:DEC655367 DNY655366:DNY655367 DXU655366:DXU655367 EHQ655366:EHQ655367 ERM655366:ERM655367 FBI655366:FBI655367 FLE655366:FLE655367 FVA655366:FVA655367 GEW655366:GEW655367 GOS655366:GOS655367 GYO655366:GYO655367 HIK655366:HIK655367 HSG655366:HSG655367 ICC655366:ICC655367 ILY655366:ILY655367 IVU655366:IVU655367 JFQ655366:JFQ655367 JPM655366:JPM655367 JZI655366:JZI655367 KJE655366:KJE655367 KTA655366:KTA655367 LCW655366:LCW655367 LMS655366:LMS655367 LWO655366:LWO655367 MGK655366:MGK655367 MQG655366:MQG655367 NAC655366:NAC655367 NJY655366:NJY655367 NTU655366:NTU655367 ODQ655366:ODQ655367 ONM655366:ONM655367 OXI655366:OXI655367 PHE655366:PHE655367 PRA655366:PRA655367 QAW655366:QAW655367 QKS655366:QKS655367 QUO655366:QUO655367 REK655366:REK655367 ROG655366:ROG655367 RYC655366:RYC655367 SHY655366:SHY655367 SRU655366:SRU655367 TBQ655366:TBQ655367 TLM655366:TLM655367 TVI655366:TVI655367 UFE655366:UFE655367 UPA655366:UPA655367 UYW655366:UYW655367 VIS655366:VIS655367 VSO655366:VSO655367 WCK655366:WCK655367 WMG655366:WMG655367 WWC655366:WWC655367 U720902:U720903 JQ720902:JQ720903 TM720902:TM720903 ADI720902:ADI720903 ANE720902:ANE720903 AXA720902:AXA720903 BGW720902:BGW720903 BQS720902:BQS720903 CAO720902:CAO720903 CKK720902:CKK720903 CUG720902:CUG720903 DEC720902:DEC720903 DNY720902:DNY720903 DXU720902:DXU720903 EHQ720902:EHQ720903 ERM720902:ERM720903 FBI720902:FBI720903 FLE720902:FLE720903 FVA720902:FVA720903 GEW720902:GEW720903 GOS720902:GOS720903 GYO720902:GYO720903 HIK720902:HIK720903 HSG720902:HSG720903 ICC720902:ICC720903 ILY720902:ILY720903 IVU720902:IVU720903 JFQ720902:JFQ720903 JPM720902:JPM720903 JZI720902:JZI720903 KJE720902:KJE720903 KTA720902:KTA720903 LCW720902:LCW720903 LMS720902:LMS720903 LWO720902:LWO720903 MGK720902:MGK720903 MQG720902:MQG720903 NAC720902:NAC720903 NJY720902:NJY720903 NTU720902:NTU720903 ODQ720902:ODQ720903 ONM720902:ONM720903 OXI720902:OXI720903 PHE720902:PHE720903 PRA720902:PRA720903 QAW720902:QAW720903 QKS720902:QKS720903 QUO720902:QUO720903 REK720902:REK720903 ROG720902:ROG720903 RYC720902:RYC720903 SHY720902:SHY720903 SRU720902:SRU720903 TBQ720902:TBQ720903 TLM720902:TLM720903 TVI720902:TVI720903 UFE720902:UFE720903 UPA720902:UPA720903 UYW720902:UYW720903 VIS720902:VIS720903 VSO720902:VSO720903 WCK720902:WCK720903 WMG720902:WMG720903 WWC720902:WWC720903 U786438:U786439 JQ786438:JQ786439 TM786438:TM786439 ADI786438:ADI786439 ANE786438:ANE786439 AXA786438:AXA786439 BGW786438:BGW786439 BQS786438:BQS786439 CAO786438:CAO786439 CKK786438:CKK786439 CUG786438:CUG786439 DEC786438:DEC786439 DNY786438:DNY786439 DXU786438:DXU786439 EHQ786438:EHQ786439 ERM786438:ERM786439 FBI786438:FBI786439 FLE786438:FLE786439 FVA786438:FVA786439 GEW786438:GEW786439 GOS786438:GOS786439 GYO786438:GYO786439 HIK786438:HIK786439 HSG786438:HSG786439 ICC786438:ICC786439 ILY786438:ILY786439 IVU786438:IVU786439 JFQ786438:JFQ786439 JPM786438:JPM786439 JZI786438:JZI786439 KJE786438:KJE786439 KTA786438:KTA786439 LCW786438:LCW786439 LMS786438:LMS786439 LWO786438:LWO786439 MGK786438:MGK786439 MQG786438:MQG786439 NAC786438:NAC786439 NJY786438:NJY786439 NTU786438:NTU786439 ODQ786438:ODQ786439 ONM786438:ONM786439 OXI786438:OXI786439 PHE786438:PHE786439 PRA786438:PRA786439 QAW786438:QAW786439 QKS786438:QKS786439 QUO786438:QUO786439 REK786438:REK786439 ROG786438:ROG786439 RYC786438:RYC786439 SHY786438:SHY786439 SRU786438:SRU786439 TBQ786438:TBQ786439 TLM786438:TLM786439 TVI786438:TVI786439 UFE786438:UFE786439 UPA786438:UPA786439 UYW786438:UYW786439 VIS786438:VIS786439 VSO786438:VSO786439 WCK786438:WCK786439 WMG786438:WMG786439 WWC786438:WWC786439 U851974:U851975 JQ851974:JQ851975 TM851974:TM851975 ADI851974:ADI851975 ANE851974:ANE851975 AXA851974:AXA851975 BGW851974:BGW851975 BQS851974:BQS851975 CAO851974:CAO851975 CKK851974:CKK851975 CUG851974:CUG851975 DEC851974:DEC851975 DNY851974:DNY851975 DXU851974:DXU851975 EHQ851974:EHQ851975 ERM851974:ERM851975 FBI851974:FBI851975 FLE851974:FLE851975 FVA851974:FVA851975 GEW851974:GEW851975 GOS851974:GOS851975 GYO851974:GYO851975 HIK851974:HIK851975 HSG851974:HSG851975 ICC851974:ICC851975 ILY851974:ILY851975 IVU851974:IVU851975 JFQ851974:JFQ851975 JPM851974:JPM851975 JZI851974:JZI851975 KJE851974:KJE851975 KTA851974:KTA851975 LCW851974:LCW851975 LMS851974:LMS851975 LWO851974:LWO851975 MGK851974:MGK851975 MQG851974:MQG851975 NAC851974:NAC851975 NJY851974:NJY851975 NTU851974:NTU851975 ODQ851974:ODQ851975 ONM851974:ONM851975 OXI851974:OXI851975 PHE851974:PHE851975 PRA851974:PRA851975 QAW851974:QAW851975 QKS851974:QKS851975 QUO851974:QUO851975 REK851974:REK851975 ROG851974:ROG851975 RYC851974:RYC851975 SHY851974:SHY851975 SRU851974:SRU851975 TBQ851974:TBQ851975 TLM851974:TLM851975 TVI851974:TVI851975 UFE851974:UFE851975 UPA851974:UPA851975 UYW851974:UYW851975 VIS851974:VIS851975 VSO851974:VSO851975 WCK851974:WCK851975 WMG851974:WMG851975 WWC851974:WWC851975 U917510:U917511 JQ917510:JQ917511 TM917510:TM917511 ADI917510:ADI917511 ANE917510:ANE917511 AXA917510:AXA917511 BGW917510:BGW917511 BQS917510:BQS917511 CAO917510:CAO917511 CKK917510:CKK917511 CUG917510:CUG917511 DEC917510:DEC917511 DNY917510:DNY917511 DXU917510:DXU917511 EHQ917510:EHQ917511 ERM917510:ERM917511 FBI917510:FBI917511 FLE917510:FLE917511 FVA917510:FVA917511 GEW917510:GEW917511 GOS917510:GOS917511 GYO917510:GYO917511 HIK917510:HIK917511 HSG917510:HSG917511 ICC917510:ICC917511 ILY917510:ILY917511 IVU917510:IVU917511 JFQ917510:JFQ917511 JPM917510:JPM917511 JZI917510:JZI917511 KJE917510:KJE917511 KTA917510:KTA917511 LCW917510:LCW917511 LMS917510:LMS917511 LWO917510:LWO917511 MGK917510:MGK917511 MQG917510:MQG917511 NAC917510:NAC917511 NJY917510:NJY917511 NTU917510:NTU917511 ODQ917510:ODQ917511 ONM917510:ONM917511 OXI917510:OXI917511 PHE917510:PHE917511 PRA917510:PRA917511 QAW917510:QAW917511 QKS917510:QKS917511 QUO917510:QUO917511 REK917510:REK917511 ROG917510:ROG917511 RYC917510:RYC917511 SHY917510:SHY917511 SRU917510:SRU917511 TBQ917510:TBQ917511 TLM917510:TLM917511 TVI917510:TVI917511 UFE917510:UFE917511 UPA917510:UPA917511 UYW917510:UYW917511 VIS917510:VIS917511 VSO917510:VSO917511 WCK917510:WCK917511 WMG917510:WMG917511 WWC917510:WWC917511 U983046:U983047 JQ983046:JQ983047 TM983046:TM983047 ADI983046:ADI983047 ANE983046:ANE983047 AXA983046:AXA983047 BGW983046:BGW983047 BQS983046:BQS983047 CAO983046:CAO983047 CKK983046:CKK983047 CUG983046:CUG983047 DEC983046:DEC983047 DNY983046:DNY983047 DXU983046:DXU983047 EHQ983046:EHQ983047 ERM983046:ERM983047 FBI983046:FBI983047 FLE983046:FLE983047 FVA983046:FVA983047 GEW983046:GEW983047 GOS983046:GOS983047 GYO983046:GYO983047 HIK983046:HIK983047 HSG983046:HSG983047 ICC983046:ICC983047 ILY983046:ILY983047 IVU983046:IVU983047 JFQ983046:JFQ983047 JPM983046:JPM983047 JZI983046:JZI983047 KJE983046:KJE983047 KTA983046:KTA983047 LCW983046:LCW983047 LMS983046:LMS983047 LWO983046:LWO983047 MGK983046:MGK983047 MQG983046:MQG983047 NAC983046:NAC983047 NJY983046:NJY983047 NTU983046:NTU983047 ODQ983046:ODQ983047 ONM983046:ONM983047 OXI983046:OXI983047 PHE983046:PHE983047 PRA983046:PRA983047 QAW983046:QAW983047 QKS983046:QKS983047 QUO983046:QUO983047 REK983046:REK983047 ROG983046:ROG983047 RYC983046:RYC983047 SHY983046:SHY983047 SRU983046:SRU983047 TBQ983046:TBQ983047 TLM983046:TLM983047 TVI983046:TVI983047 UFE983046:UFE983047 UPA983046:UPA983047 UYW983046:UYW983047 VIS983046:VIS983047 VSO983046:VSO983047 WCK983046:WCK983047 WMG983046:WMG983047 WWC983046:WWC983047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Q65542:Q65544 JM65542:JM65544 TI65542:TI65544 ADE65542:ADE65544 ANA65542:ANA65544 AWW65542:AWW65544 BGS65542:BGS65544 BQO65542:BQO65544 CAK65542:CAK65544 CKG65542:CKG65544 CUC65542:CUC65544 DDY65542:DDY65544 DNU65542:DNU65544 DXQ65542:DXQ65544 EHM65542:EHM65544 ERI65542:ERI65544 FBE65542:FBE65544 FLA65542:FLA65544 FUW65542:FUW65544 GES65542:GES65544 GOO65542:GOO65544 GYK65542:GYK65544 HIG65542:HIG65544 HSC65542:HSC65544 IBY65542:IBY65544 ILU65542:ILU65544 IVQ65542:IVQ65544 JFM65542:JFM65544 JPI65542:JPI65544 JZE65542:JZE65544 KJA65542:KJA65544 KSW65542:KSW65544 LCS65542:LCS65544 LMO65542:LMO65544 LWK65542:LWK65544 MGG65542:MGG65544 MQC65542:MQC65544 MZY65542:MZY65544 NJU65542:NJU65544 NTQ65542:NTQ65544 ODM65542:ODM65544 ONI65542:ONI65544 OXE65542:OXE65544 PHA65542:PHA65544 PQW65542:PQW65544 QAS65542:QAS65544 QKO65542:QKO65544 QUK65542:QUK65544 REG65542:REG65544 ROC65542:ROC65544 RXY65542:RXY65544 SHU65542:SHU65544 SRQ65542:SRQ65544 TBM65542:TBM65544 TLI65542:TLI65544 TVE65542:TVE65544 UFA65542:UFA65544 UOW65542:UOW65544 UYS65542:UYS65544 VIO65542:VIO65544 VSK65542:VSK65544 WCG65542:WCG65544 WMC65542:WMC65544 WVY65542:WVY65544 Q131078:Q131080 JM131078:JM131080 TI131078:TI131080 ADE131078:ADE131080 ANA131078:ANA131080 AWW131078:AWW131080 BGS131078:BGS131080 BQO131078:BQO131080 CAK131078:CAK131080 CKG131078:CKG131080 CUC131078:CUC131080 DDY131078:DDY131080 DNU131078:DNU131080 DXQ131078:DXQ131080 EHM131078:EHM131080 ERI131078:ERI131080 FBE131078:FBE131080 FLA131078:FLA131080 FUW131078:FUW131080 GES131078:GES131080 GOO131078:GOO131080 GYK131078:GYK131080 HIG131078:HIG131080 HSC131078:HSC131080 IBY131078:IBY131080 ILU131078:ILU131080 IVQ131078:IVQ131080 JFM131078:JFM131080 JPI131078:JPI131080 JZE131078:JZE131080 KJA131078:KJA131080 KSW131078:KSW131080 LCS131078:LCS131080 LMO131078:LMO131080 LWK131078:LWK131080 MGG131078:MGG131080 MQC131078:MQC131080 MZY131078:MZY131080 NJU131078:NJU131080 NTQ131078:NTQ131080 ODM131078:ODM131080 ONI131078:ONI131080 OXE131078:OXE131080 PHA131078:PHA131080 PQW131078:PQW131080 QAS131078:QAS131080 QKO131078:QKO131080 QUK131078:QUK131080 REG131078:REG131080 ROC131078:ROC131080 RXY131078:RXY131080 SHU131078:SHU131080 SRQ131078:SRQ131080 TBM131078:TBM131080 TLI131078:TLI131080 TVE131078:TVE131080 UFA131078:UFA131080 UOW131078:UOW131080 UYS131078:UYS131080 VIO131078:VIO131080 VSK131078:VSK131080 WCG131078:WCG131080 WMC131078:WMC131080 WVY131078:WVY131080 Q196614:Q196616 JM196614:JM196616 TI196614:TI196616 ADE196614:ADE196616 ANA196614:ANA196616 AWW196614:AWW196616 BGS196614:BGS196616 BQO196614:BQO196616 CAK196614:CAK196616 CKG196614:CKG196616 CUC196614:CUC196616 DDY196614:DDY196616 DNU196614:DNU196616 DXQ196614:DXQ196616 EHM196614:EHM196616 ERI196614:ERI196616 FBE196614:FBE196616 FLA196614:FLA196616 FUW196614:FUW196616 GES196614:GES196616 GOO196614:GOO196616 GYK196614:GYK196616 HIG196614:HIG196616 HSC196614:HSC196616 IBY196614:IBY196616 ILU196614:ILU196616 IVQ196614:IVQ196616 JFM196614:JFM196616 JPI196614:JPI196616 JZE196614:JZE196616 KJA196614:KJA196616 KSW196614:KSW196616 LCS196614:LCS196616 LMO196614:LMO196616 LWK196614:LWK196616 MGG196614:MGG196616 MQC196614:MQC196616 MZY196614:MZY196616 NJU196614:NJU196616 NTQ196614:NTQ196616 ODM196614:ODM196616 ONI196614:ONI196616 OXE196614:OXE196616 PHA196614:PHA196616 PQW196614:PQW196616 QAS196614:QAS196616 QKO196614:QKO196616 QUK196614:QUK196616 REG196614:REG196616 ROC196614:ROC196616 RXY196614:RXY196616 SHU196614:SHU196616 SRQ196614:SRQ196616 TBM196614:TBM196616 TLI196614:TLI196616 TVE196614:TVE196616 UFA196614:UFA196616 UOW196614:UOW196616 UYS196614:UYS196616 VIO196614:VIO196616 VSK196614:VSK196616 WCG196614:WCG196616 WMC196614:WMC196616 WVY196614:WVY196616 Q262150:Q262152 JM262150:JM262152 TI262150:TI262152 ADE262150:ADE262152 ANA262150:ANA262152 AWW262150:AWW262152 BGS262150:BGS262152 BQO262150:BQO262152 CAK262150:CAK262152 CKG262150:CKG262152 CUC262150:CUC262152 DDY262150:DDY262152 DNU262150:DNU262152 DXQ262150:DXQ262152 EHM262150:EHM262152 ERI262150:ERI262152 FBE262150:FBE262152 FLA262150:FLA262152 FUW262150:FUW262152 GES262150:GES262152 GOO262150:GOO262152 GYK262150:GYK262152 HIG262150:HIG262152 HSC262150:HSC262152 IBY262150:IBY262152 ILU262150:ILU262152 IVQ262150:IVQ262152 JFM262150:JFM262152 JPI262150:JPI262152 JZE262150:JZE262152 KJA262150:KJA262152 KSW262150:KSW262152 LCS262150:LCS262152 LMO262150:LMO262152 LWK262150:LWK262152 MGG262150:MGG262152 MQC262150:MQC262152 MZY262150:MZY262152 NJU262150:NJU262152 NTQ262150:NTQ262152 ODM262150:ODM262152 ONI262150:ONI262152 OXE262150:OXE262152 PHA262150:PHA262152 PQW262150:PQW262152 QAS262150:QAS262152 QKO262150:QKO262152 QUK262150:QUK262152 REG262150:REG262152 ROC262150:ROC262152 RXY262150:RXY262152 SHU262150:SHU262152 SRQ262150:SRQ262152 TBM262150:TBM262152 TLI262150:TLI262152 TVE262150:TVE262152 UFA262150:UFA262152 UOW262150:UOW262152 UYS262150:UYS262152 VIO262150:VIO262152 VSK262150:VSK262152 WCG262150:WCG262152 WMC262150:WMC262152 WVY262150:WVY262152 Q327686:Q327688 JM327686:JM327688 TI327686:TI327688 ADE327686:ADE327688 ANA327686:ANA327688 AWW327686:AWW327688 BGS327686:BGS327688 BQO327686:BQO327688 CAK327686:CAK327688 CKG327686:CKG327688 CUC327686:CUC327688 DDY327686:DDY327688 DNU327686:DNU327688 DXQ327686:DXQ327688 EHM327686:EHM327688 ERI327686:ERI327688 FBE327686:FBE327688 FLA327686:FLA327688 FUW327686:FUW327688 GES327686:GES327688 GOO327686:GOO327688 GYK327686:GYK327688 HIG327686:HIG327688 HSC327686:HSC327688 IBY327686:IBY327688 ILU327686:ILU327688 IVQ327686:IVQ327688 JFM327686:JFM327688 JPI327686:JPI327688 JZE327686:JZE327688 KJA327686:KJA327688 KSW327686:KSW327688 LCS327686:LCS327688 LMO327686:LMO327688 LWK327686:LWK327688 MGG327686:MGG327688 MQC327686:MQC327688 MZY327686:MZY327688 NJU327686:NJU327688 NTQ327686:NTQ327688 ODM327686:ODM327688 ONI327686:ONI327688 OXE327686:OXE327688 PHA327686:PHA327688 PQW327686:PQW327688 QAS327686:QAS327688 QKO327686:QKO327688 QUK327686:QUK327688 REG327686:REG327688 ROC327686:ROC327688 RXY327686:RXY327688 SHU327686:SHU327688 SRQ327686:SRQ327688 TBM327686:TBM327688 TLI327686:TLI327688 TVE327686:TVE327688 UFA327686:UFA327688 UOW327686:UOW327688 UYS327686:UYS327688 VIO327686:VIO327688 VSK327686:VSK327688 WCG327686:WCG327688 WMC327686:WMC327688 WVY327686:WVY327688 Q393222:Q393224 JM393222:JM393224 TI393222:TI393224 ADE393222:ADE393224 ANA393222:ANA393224 AWW393222:AWW393224 BGS393222:BGS393224 BQO393222:BQO393224 CAK393222:CAK393224 CKG393222:CKG393224 CUC393222:CUC393224 DDY393222:DDY393224 DNU393222:DNU393224 DXQ393222:DXQ393224 EHM393222:EHM393224 ERI393222:ERI393224 FBE393222:FBE393224 FLA393222:FLA393224 FUW393222:FUW393224 GES393222:GES393224 GOO393222:GOO393224 GYK393222:GYK393224 HIG393222:HIG393224 HSC393222:HSC393224 IBY393222:IBY393224 ILU393222:ILU393224 IVQ393222:IVQ393224 JFM393222:JFM393224 JPI393222:JPI393224 JZE393222:JZE393224 KJA393222:KJA393224 KSW393222:KSW393224 LCS393222:LCS393224 LMO393222:LMO393224 LWK393222:LWK393224 MGG393222:MGG393224 MQC393222:MQC393224 MZY393222:MZY393224 NJU393222:NJU393224 NTQ393222:NTQ393224 ODM393222:ODM393224 ONI393222:ONI393224 OXE393222:OXE393224 PHA393222:PHA393224 PQW393222:PQW393224 QAS393222:QAS393224 QKO393222:QKO393224 QUK393222:QUK393224 REG393222:REG393224 ROC393222:ROC393224 RXY393222:RXY393224 SHU393222:SHU393224 SRQ393222:SRQ393224 TBM393222:TBM393224 TLI393222:TLI393224 TVE393222:TVE393224 UFA393222:UFA393224 UOW393222:UOW393224 UYS393222:UYS393224 VIO393222:VIO393224 VSK393222:VSK393224 WCG393222:WCG393224 WMC393222:WMC393224 WVY393222:WVY393224 Q458758:Q458760 JM458758:JM458760 TI458758:TI458760 ADE458758:ADE458760 ANA458758:ANA458760 AWW458758:AWW458760 BGS458758:BGS458760 BQO458758:BQO458760 CAK458758:CAK458760 CKG458758:CKG458760 CUC458758:CUC458760 DDY458758:DDY458760 DNU458758:DNU458760 DXQ458758:DXQ458760 EHM458758:EHM458760 ERI458758:ERI458760 FBE458758:FBE458760 FLA458758:FLA458760 FUW458758:FUW458760 GES458758:GES458760 GOO458758:GOO458760 GYK458758:GYK458760 HIG458758:HIG458760 HSC458758:HSC458760 IBY458758:IBY458760 ILU458758:ILU458760 IVQ458758:IVQ458760 JFM458758:JFM458760 JPI458758:JPI458760 JZE458758:JZE458760 KJA458758:KJA458760 KSW458758:KSW458760 LCS458758:LCS458760 LMO458758:LMO458760 LWK458758:LWK458760 MGG458758:MGG458760 MQC458758:MQC458760 MZY458758:MZY458760 NJU458758:NJU458760 NTQ458758:NTQ458760 ODM458758:ODM458760 ONI458758:ONI458760 OXE458758:OXE458760 PHA458758:PHA458760 PQW458758:PQW458760 QAS458758:QAS458760 QKO458758:QKO458760 QUK458758:QUK458760 REG458758:REG458760 ROC458758:ROC458760 RXY458758:RXY458760 SHU458758:SHU458760 SRQ458758:SRQ458760 TBM458758:TBM458760 TLI458758:TLI458760 TVE458758:TVE458760 UFA458758:UFA458760 UOW458758:UOW458760 UYS458758:UYS458760 VIO458758:VIO458760 VSK458758:VSK458760 WCG458758:WCG458760 WMC458758:WMC458760 WVY458758:WVY458760 Q524294:Q524296 JM524294:JM524296 TI524294:TI524296 ADE524294:ADE524296 ANA524294:ANA524296 AWW524294:AWW524296 BGS524294:BGS524296 BQO524294:BQO524296 CAK524294:CAK524296 CKG524294:CKG524296 CUC524294:CUC524296 DDY524294:DDY524296 DNU524294:DNU524296 DXQ524294:DXQ524296 EHM524294:EHM524296 ERI524294:ERI524296 FBE524294:FBE524296 FLA524294:FLA524296 FUW524294:FUW524296 GES524294:GES524296 GOO524294:GOO524296 GYK524294:GYK524296 HIG524294:HIG524296 HSC524294:HSC524296 IBY524294:IBY524296 ILU524294:ILU524296 IVQ524294:IVQ524296 JFM524294:JFM524296 JPI524294:JPI524296 JZE524294:JZE524296 KJA524294:KJA524296 KSW524294:KSW524296 LCS524294:LCS524296 LMO524294:LMO524296 LWK524294:LWK524296 MGG524294:MGG524296 MQC524294:MQC524296 MZY524294:MZY524296 NJU524294:NJU524296 NTQ524294:NTQ524296 ODM524294:ODM524296 ONI524294:ONI524296 OXE524294:OXE524296 PHA524294:PHA524296 PQW524294:PQW524296 QAS524294:QAS524296 QKO524294:QKO524296 QUK524294:QUK524296 REG524294:REG524296 ROC524294:ROC524296 RXY524294:RXY524296 SHU524294:SHU524296 SRQ524294:SRQ524296 TBM524294:TBM524296 TLI524294:TLI524296 TVE524294:TVE524296 UFA524294:UFA524296 UOW524294:UOW524296 UYS524294:UYS524296 VIO524294:VIO524296 VSK524294:VSK524296 WCG524294:WCG524296 WMC524294:WMC524296 WVY524294:WVY524296 Q589830:Q589832 JM589830:JM589832 TI589830:TI589832 ADE589830:ADE589832 ANA589830:ANA589832 AWW589830:AWW589832 BGS589830:BGS589832 BQO589830:BQO589832 CAK589830:CAK589832 CKG589830:CKG589832 CUC589830:CUC589832 DDY589830:DDY589832 DNU589830:DNU589832 DXQ589830:DXQ589832 EHM589830:EHM589832 ERI589830:ERI589832 FBE589830:FBE589832 FLA589830:FLA589832 FUW589830:FUW589832 GES589830:GES589832 GOO589830:GOO589832 GYK589830:GYK589832 HIG589830:HIG589832 HSC589830:HSC589832 IBY589830:IBY589832 ILU589830:ILU589832 IVQ589830:IVQ589832 JFM589830:JFM589832 JPI589830:JPI589832 JZE589830:JZE589832 KJA589830:KJA589832 KSW589830:KSW589832 LCS589830:LCS589832 LMO589830:LMO589832 LWK589830:LWK589832 MGG589830:MGG589832 MQC589830:MQC589832 MZY589830:MZY589832 NJU589830:NJU589832 NTQ589830:NTQ589832 ODM589830:ODM589832 ONI589830:ONI589832 OXE589830:OXE589832 PHA589830:PHA589832 PQW589830:PQW589832 QAS589830:QAS589832 QKO589830:QKO589832 QUK589830:QUK589832 REG589830:REG589832 ROC589830:ROC589832 RXY589830:RXY589832 SHU589830:SHU589832 SRQ589830:SRQ589832 TBM589830:TBM589832 TLI589830:TLI589832 TVE589830:TVE589832 UFA589830:UFA589832 UOW589830:UOW589832 UYS589830:UYS589832 VIO589830:VIO589832 VSK589830:VSK589832 WCG589830:WCG589832 WMC589830:WMC589832 WVY589830:WVY589832 Q655366:Q655368 JM655366:JM655368 TI655366:TI655368 ADE655366:ADE655368 ANA655366:ANA655368 AWW655366:AWW655368 BGS655366:BGS655368 BQO655366:BQO655368 CAK655366:CAK655368 CKG655366:CKG655368 CUC655366:CUC655368 DDY655366:DDY655368 DNU655366:DNU655368 DXQ655366:DXQ655368 EHM655366:EHM655368 ERI655366:ERI655368 FBE655366:FBE655368 FLA655366:FLA655368 FUW655366:FUW655368 GES655366:GES655368 GOO655366:GOO655368 GYK655366:GYK655368 HIG655366:HIG655368 HSC655366:HSC655368 IBY655366:IBY655368 ILU655366:ILU655368 IVQ655366:IVQ655368 JFM655366:JFM655368 JPI655366:JPI655368 JZE655366:JZE655368 KJA655366:KJA655368 KSW655366:KSW655368 LCS655366:LCS655368 LMO655366:LMO655368 LWK655366:LWK655368 MGG655366:MGG655368 MQC655366:MQC655368 MZY655366:MZY655368 NJU655366:NJU655368 NTQ655366:NTQ655368 ODM655366:ODM655368 ONI655366:ONI655368 OXE655366:OXE655368 PHA655366:PHA655368 PQW655366:PQW655368 QAS655366:QAS655368 QKO655366:QKO655368 QUK655366:QUK655368 REG655366:REG655368 ROC655366:ROC655368 RXY655366:RXY655368 SHU655366:SHU655368 SRQ655366:SRQ655368 TBM655366:TBM655368 TLI655366:TLI655368 TVE655366:TVE655368 UFA655366:UFA655368 UOW655366:UOW655368 UYS655366:UYS655368 VIO655366:VIO655368 VSK655366:VSK655368 WCG655366:WCG655368 WMC655366:WMC655368 WVY655366:WVY655368 Q720902:Q720904 JM720902:JM720904 TI720902:TI720904 ADE720902:ADE720904 ANA720902:ANA720904 AWW720902:AWW720904 BGS720902:BGS720904 BQO720902:BQO720904 CAK720902:CAK720904 CKG720902:CKG720904 CUC720902:CUC720904 DDY720902:DDY720904 DNU720902:DNU720904 DXQ720902:DXQ720904 EHM720902:EHM720904 ERI720902:ERI720904 FBE720902:FBE720904 FLA720902:FLA720904 FUW720902:FUW720904 GES720902:GES720904 GOO720902:GOO720904 GYK720902:GYK720904 HIG720902:HIG720904 HSC720902:HSC720904 IBY720902:IBY720904 ILU720902:ILU720904 IVQ720902:IVQ720904 JFM720902:JFM720904 JPI720902:JPI720904 JZE720902:JZE720904 KJA720902:KJA720904 KSW720902:KSW720904 LCS720902:LCS720904 LMO720902:LMO720904 LWK720902:LWK720904 MGG720902:MGG720904 MQC720902:MQC720904 MZY720902:MZY720904 NJU720902:NJU720904 NTQ720902:NTQ720904 ODM720902:ODM720904 ONI720902:ONI720904 OXE720902:OXE720904 PHA720902:PHA720904 PQW720902:PQW720904 QAS720902:QAS720904 QKO720902:QKO720904 QUK720902:QUK720904 REG720902:REG720904 ROC720902:ROC720904 RXY720902:RXY720904 SHU720902:SHU720904 SRQ720902:SRQ720904 TBM720902:TBM720904 TLI720902:TLI720904 TVE720902:TVE720904 UFA720902:UFA720904 UOW720902:UOW720904 UYS720902:UYS720904 VIO720902:VIO720904 VSK720902:VSK720904 WCG720902:WCG720904 WMC720902:WMC720904 WVY720902:WVY720904 Q786438:Q786440 JM786438:JM786440 TI786438:TI786440 ADE786438:ADE786440 ANA786438:ANA786440 AWW786438:AWW786440 BGS786438:BGS786440 BQO786438:BQO786440 CAK786438:CAK786440 CKG786438:CKG786440 CUC786438:CUC786440 DDY786438:DDY786440 DNU786438:DNU786440 DXQ786438:DXQ786440 EHM786438:EHM786440 ERI786438:ERI786440 FBE786438:FBE786440 FLA786438:FLA786440 FUW786438:FUW786440 GES786438:GES786440 GOO786438:GOO786440 GYK786438:GYK786440 HIG786438:HIG786440 HSC786438:HSC786440 IBY786438:IBY786440 ILU786438:ILU786440 IVQ786438:IVQ786440 JFM786438:JFM786440 JPI786438:JPI786440 JZE786438:JZE786440 KJA786438:KJA786440 KSW786438:KSW786440 LCS786438:LCS786440 LMO786438:LMO786440 LWK786438:LWK786440 MGG786438:MGG786440 MQC786438:MQC786440 MZY786438:MZY786440 NJU786438:NJU786440 NTQ786438:NTQ786440 ODM786438:ODM786440 ONI786438:ONI786440 OXE786438:OXE786440 PHA786438:PHA786440 PQW786438:PQW786440 QAS786438:QAS786440 QKO786438:QKO786440 QUK786438:QUK786440 REG786438:REG786440 ROC786438:ROC786440 RXY786438:RXY786440 SHU786438:SHU786440 SRQ786438:SRQ786440 TBM786438:TBM786440 TLI786438:TLI786440 TVE786438:TVE786440 UFA786438:UFA786440 UOW786438:UOW786440 UYS786438:UYS786440 VIO786438:VIO786440 VSK786438:VSK786440 WCG786438:WCG786440 WMC786438:WMC786440 WVY786438:WVY786440 Q851974:Q851976 JM851974:JM851976 TI851974:TI851976 ADE851974:ADE851976 ANA851974:ANA851976 AWW851974:AWW851976 BGS851974:BGS851976 BQO851974:BQO851976 CAK851974:CAK851976 CKG851974:CKG851976 CUC851974:CUC851976 DDY851974:DDY851976 DNU851974:DNU851976 DXQ851974:DXQ851976 EHM851974:EHM851976 ERI851974:ERI851976 FBE851974:FBE851976 FLA851974:FLA851976 FUW851974:FUW851976 GES851974:GES851976 GOO851974:GOO851976 GYK851974:GYK851976 HIG851974:HIG851976 HSC851974:HSC851976 IBY851974:IBY851976 ILU851974:ILU851976 IVQ851974:IVQ851976 JFM851974:JFM851976 JPI851974:JPI851976 JZE851974:JZE851976 KJA851974:KJA851976 KSW851974:KSW851976 LCS851974:LCS851976 LMO851974:LMO851976 LWK851974:LWK851976 MGG851974:MGG851976 MQC851974:MQC851976 MZY851974:MZY851976 NJU851974:NJU851976 NTQ851974:NTQ851976 ODM851974:ODM851976 ONI851974:ONI851976 OXE851974:OXE851976 PHA851974:PHA851976 PQW851974:PQW851976 QAS851974:QAS851976 QKO851974:QKO851976 QUK851974:QUK851976 REG851974:REG851976 ROC851974:ROC851976 RXY851974:RXY851976 SHU851974:SHU851976 SRQ851974:SRQ851976 TBM851974:TBM851976 TLI851974:TLI851976 TVE851974:TVE851976 UFA851974:UFA851976 UOW851974:UOW851976 UYS851974:UYS851976 VIO851974:VIO851976 VSK851974:VSK851976 WCG851974:WCG851976 WMC851974:WMC851976 WVY851974:WVY851976 Q917510:Q917512 JM917510:JM917512 TI917510:TI917512 ADE917510:ADE917512 ANA917510:ANA917512 AWW917510:AWW917512 BGS917510:BGS917512 BQO917510:BQO917512 CAK917510:CAK917512 CKG917510:CKG917512 CUC917510:CUC917512 DDY917510:DDY917512 DNU917510:DNU917512 DXQ917510:DXQ917512 EHM917510:EHM917512 ERI917510:ERI917512 FBE917510:FBE917512 FLA917510:FLA917512 FUW917510:FUW917512 GES917510:GES917512 GOO917510:GOO917512 GYK917510:GYK917512 HIG917510:HIG917512 HSC917510:HSC917512 IBY917510:IBY917512 ILU917510:ILU917512 IVQ917510:IVQ917512 JFM917510:JFM917512 JPI917510:JPI917512 JZE917510:JZE917512 KJA917510:KJA917512 KSW917510:KSW917512 LCS917510:LCS917512 LMO917510:LMO917512 LWK917510:LWK917512 MGG917510:MGG917512 MQC917510:MQC917512 MZY917510:MZY917512 NJU917510:NJU917512 NTQ917510:NTQ917512 ODM917510:ODM917512 ONI917510:ONI917512 OXE917510:OXE917512 PHA917510:PHA917512 PQW917510:PQW917512 QAS917510:QAS917512 QKO917510:QKO917512 QUK917510:QUK917512 REG917510:REG917512 ROC917510:ROC917512 RXY917510:RXY917512 SHU917510:SHU917512 SRQ917510:SRQ917512 TBM917510:TBM917512 TLI917510:TLI917512 TVE917510:TVE917512 UFA917510:UFA917512 UOW917510:UOW917512 UYS917510:UYS917512 VIO917510:VIO917512 VSK917510:VSK917512 WCG917510:WCG917512 WMC917510:WMC917512 WVY917510:WVY917512 Q983046:Q983048 JM983046:JM983048 TI983046:TI983048 ADE983046:ADE983048 ANA983046:ANA983048 AWW983046:AWW983048 BGS983046:BGS983048 BQO983046:BQO983048 CAK983046:CAK983048 CKG983046:CKG983048 CUC983046:CUC983048 DDY983046:DDY983048 DNU983046:DNU983048 DXQ983046:DXQ983048 EHM983046:EHM983048 ERI983046:ERI983048 FBE983046:FBE983048 FLA983046:FLA983048 FUW983046:FUW983048 GES983046:GES983048 GOO983046:GOO983048 GYK983046:GYK983048 HIG983046:HIG983048 HSC983046:HSC983048 IBY983046:IBY983048 ILU983046:ILU983048 IVQ983046:IVQ983048 JFM983046:JFM983048 JPI983046:JPI983048 JZE983046:JZE983048 KJA983046:KJA983048 KSW983046:KSW983048 LCS983046:LCS983048 LMO983046:LMO983048 LWK983046:LWK983048 MGG983046:MGG983048 MQC983046:MQC983048 MZY983046:MZY983048 NJU983046:NJU983048 NTQ983046:NTQ983048 ODM983046:ODM983048 ONI983046:ONI983048 OXE983046:OXE983048 PHA983046:PHA983048 PQW983046:PQW983048 QAS983046:QAS983048 QKO983046:QKO983048 QUK983046:QUK983048 REG983046:REG983048 ROC983046:ROC983048 RXY983046:RXY983048 SHU983046:SHU983048 SRQ983046:SRQ983048 TBM983046:TBM983048 TLI983046:TLI983048 TVE983046:TVE983048 UFA983046:UFA983048 UOW983046:UOW983048 UYS983046:UYS983048 VIO983046:VIO983048 VSK983046:VSK983048 WCG983046:WCG983048 WMC983046:WMC983048 WVY983046:WVY983048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D16:D19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D65550:D65553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D131086:D131089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D196622:D196625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D262158:D262161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D327694:D327697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D393230:D393233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D458766:D458769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D524302:D524305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D589838:D589841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D655374:D655377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D720910:D720913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D786446:D786449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D851982:D851985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D917518:D917521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D983054:D983057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WVL983054:WVL983057 O21:O22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R65556:R65558 JN65556:JN65558 TJ65556:TJ65558 ADF65556:ADF65558 ANB65556:ANB65558 AWX65556:AWX65558 BGT65556:BGT65558 BQP65556:BQP65558 CAL65556:CAL65558 CKH65556:CKH65558 CUD65556:CUD65558 DDZ65556:DDZ65558 DNV65556:DNV65558 DXR65556:DXR65558 EHN65556:EHN65558 ERJ65556:ERJ65558 FBF65556:FBF65558 FLB65556:FLB65558 FUX65556:FUX65558 GET65556:GET65558 GOP65556:GOP65558 GYL65556:GYL65558 HIH65556:HIH65558 HSD65556:HSD65558 IBZ65556:IBZ65558 ILV65556:ILV65558 IVR65556:IVR65558 JFN65556:JFN65558 JPJ65556:JPJ65558 JZF65556:JZF65558 KJB65556:KJB65558 KSX65556:KSX65558 LCT65556:LCT65558 LMP65556:LMP65558 LWL65556:LWL65558 MGH65556:MGH65558 MQD65556:MQD65558 MZZ65556:MZZ65558 NJV65556:NJV65558 NTR65556:NTR65558 ODN65556:ODN65558 ONJ65556:ONJ65558 OXF65556:OXF65558 PHB65556:PHB65558 PQX65556:PQX65558 QAT65556:QAT65558 QKP65556:QKP65558 QUL65556:QUL65558 REH65556:REH65558 ROD65556:ROD65558 RXZ65556:RXZ65558 SHV65556:SHV65558 SRR65556:SRR65558 TBN65556:TBN65558 TLJ65556:TLJ65558 TVF65556:TVF65558 UFB65556:UFB65558 UOX65556:UOX65558 UYT65556:UYT65558 VIP65556:VIP65558 VSL65556:VSL65558 WCH65556:WCH65558 WMD65556:WMD65558 WVZ65556:WVZ65558 R131092:R131094 JN131092:JN131094 TJ131092:TJ131094 ADF131092:ADF131094 ANB131092:ANB131094 AWX131092:AWX131094 BGT131092:BGT131094 BQP131092:BQP131094 CAL131092:CAL131094 CKH131092:CKH131094 CUD131092:CUD131094 DDZ131092:DDZ131094 DNV131092:DNV131094 DXR131092:DXR131094 EHN131092:EHN131094 ERJ131092:ERJ131094 FBF131092:FBF131094 FLB131092:FLB131094 FUX131092:FUX131094 GET131092:GET131094 GOP131092:GOP131094 GYL131092:GYL131094 HIH131092:HIH131094 HSD131092:HSD131094 IBZ131092:IBZ131094 ILV131092:ILV131094 IVR131092:IVR131094 JFN131092:JFN131094 JPJ131092:JPJ131094 JZF131092:JZF131094 KJB131092:KJB131094 KSX131092:KSX131094 LCT131092:LCT131094 LMP131092:LMP131094 LWL131092:LWL131094 MGH131092:MGH131094 MQD131092:MQD131094 MZZ131092:MZZ131094 NJV131092:NJV131094 NTR131092:NTR131094 ODN131092:ODN131094 ONJ131092:ONJ131094 OXF131092:OXF131094 PHB131092:PHB131094 PQX131092:PQX131094 QAT131092:QAT131094 QKP131092:QKP131094 QUL131092:QUL131094 REH131092:REH131094 ROD131092:ROD131094 RXZ131092:RXZ131094 SHV131092:SHV131094 SRR131092:SRR131094 TBN131092:TBN131094 TLJ131092:TLJ131094 TVF131092:TVF131094 UFB131092:UFB131094 UOX131092:UOX131094 UYT131092:UYT131094 VIP131092:VIP131094 VSL131092:VSL131094 WCH131092:WCH131094 WMD131092:WMD131094 WVZ131092:WVZ131094 R196628:R196630 JN196628:JN196630 TJ196628:TJ196630 ADF196628:ADF196630 ANB196628:ANB196630 AWX196628:AWX196630 BGT196628:BGT196630 BQP196628:BQP196630 CAL196628:CAL196630 CKH196628:CKH196630 CUD196628:CUD196630 DDZ196628:DDZ196630 DNV196628:DNV196630 DXR196628:DXR196630 EHN196628:EHN196630 ERJ196628:ERJ196630 FBF196628:FBF196630 FLB196628:FLB196630 FUX196628:FUX196630 GET196628:GET196630 GOP196628:GOP196630 GYL196628:GYL196630 HIH196628:HIH196630 HSD196628:HSD196630 IBZ196628:IBZ196630 ILV196628:ILV196630 IVR196628:IVR196630 JFN196628:JFN196630 JPJ196628:JPJ196630 JZF196628:JZF196630 KJB196628:KJB196630 KSX196628:KSX196630 LCT196628:LCT196630 LMP196628:LMP196630 LWL196628:LWL196630 MGH196628:MGH196630 MQD196628:MQD196630 MZZ196628:MZZ196630 NJV196628:NJV196630 NTR196628:NTR196630 ODN196628:ODN196630 ONJ196628:ONJ196630 OXF196628:OXF196630 PHB196628:PHB196630 PQX196628:PQX196630 QAT196628:QAT196630 QKP196628:QKP196630 QUL196628:QUL196630 REH196628:REH196630 ROD196628:ROD196630 RXZ196628:RXZ196630 SHV196628:SHV196630 SRR196628:SRR196630 TBN196628:TBN196630 TLJ196628:TLJ196630 TVF196628:TVF196630 UFB196628:UFB196630 UOX196628:UOX196630 UYT196628:UYT196630 VIP196628:VIP196630 VSL196628:VSL196630 WCH196628:WCH196630 WMD196628:WMD196630 WVZ196628:WVZ196630 R262164:R262166 JN262164:JN262166 TJ262164:TJ262166 ADF262164:ADF262166 ANB262164:ANB262166 AWX262164:AWX262166 BGT262164:BGT262166 BQP262164:BQP262166 CAL262164:CAL262166 CKH262164:CKH262166 CUD262164:CUD262166 DDZ262164:DDZ262166 DNV262164:DNV262166 DXR262164:DXR262166 EHN262164:EHN262166 ERJ262164:ERJ262166 FBF262164:FBF262166 FLB262164:FLB262166 FUX262164:FUX262166 GET262164:GET262166 GOP262164:GOP262166 GYL262164:GYL262166 HIH262164:HIH262166 HSD262164:HSD262166 IBZ262164:IBZ262166 ILV262164:ILV262166 IVR262164:IVR262166 JFN262164:JFN262166 JPJ262164:JPJ262166 JZF262164:JZF262166 KJB262164:KJB262166 KSX262164:KSX262166 LCT262164:LCT262166 LMP262164:LMP262166 LWL262164:LWL262166 MGH262164:MGH262166 MQD262164:MQD262166 MZZ262164:MZZ262166 NJV262164:NJV262166 NTR262164:NTR262166 ODN262164:ODN262166 ONJ262164:ONJ262166 OXF262164:OXF262166 PHB262164:PHB262166 PQX262164:PQX262166 QAT262164:QAT262166 QKP262164:QKP262166 QUL262164:QUL262166 REH262164:REH262166 ROD262164:ROD262166 RXZ262164:RXZ262166 SHV262164:SHV262166 SRR262164:SRR262166 TBN262164:TBN262166 TLJ262164:TLJ262166 TVF262164:TVF262166 UFB262164:UFB262166 UOX262164:UOX262166 UYT262164:UYT262166 VIP262164:VIP262166 VSL262164:VSL262166 WCH262164:WCH262166 WMD262164:WMD262166 WVZ262164:WVZ262166 R327700:R327702 JN327700:JN327702 TJ327700:TJ327702 ADF327700:ADF327702 ANB327700:ANB327702 AWX327700:AWX327702 BGT327700:BGT327702 BQP327700:BQP327702 CAL327700:CAL327702 CKH327700:CKH327702 CUD327700:CUD327702 DDZ327700:DDZ327702 DNV327700:DNV327702 DXR327700:DXR327702 EHN327700:EHN327702 ERJ327700:ERJ327702 FBF327700:FBF327702 FLB327700:FLB327702 FUX327700:FUX327702 GET327700:GET327702 GOP327700:GOP327702 GYL327700:GYL327702 HIH327700:HIH327702 HSD327700:HSD327702 IBZ327700:IBZ327702 ILV327700:ILV327702 IVR327700:IVR327702 JFN327700:JFN327702 JPJ327700:JPJ327702 JZF327700:JZF327702 KJB327700:KJB327702 KSX327700:KSX327702 LCT327700:LCT327702 LMP327700:LMP327702 LWL327700:LWL327702 MGH327700:MGH327702 MQD327700:MQD327702 MZZ327700:MZZ327702 NJV327700:NJV327702 NTR327700:NTR327702 ODN327700:ODN327702 ONJ327700:ONJ327702 OXF327700:OXF327702 PHB327700:PHB327702 PQX327700:PQX327702 QAT327700:QAT327702 QKP327700:QKP327702 QUL327700:QUL327702 REH327700:REH327702 ROD327700:ROD327702 RXZ327700:RXZ327702 SHV327700:SHV327702 SRR327700:SRR327702 TBN327700:TBN327702 TLJ327700:TLJ327702 TVF327700:TVF327702 UFB327700:UFB327702 UOX327700:UOX327702 UYT327700:UYT327702 VIP327700:VIP327702 VSL327700:VSL327702 WCH327700:WCH327702 WMD327700:WMD327702 WVZ327700:WVZ327702 R393236:R393238 JN393236:JN393238 TJ393236:TJ393238 ADF393236:ADF393238 ANB393236:ANB393238 AWX393236:AWX393238 BGT393236:BGT393238 BQP393236:BQP393238 CAL393236:CAL393238 CKH393236:CKH393238 CUD393236:CUD393238 DDZ393236:DDZ393238 DNV393236:DNV393238 DXR393236:DXR393238 EHN393236:EHN393238 ERJ393236:ERJ393238 FBF393236:FBF393238 FLB393236:FLB393238 FUX393236:FUX393238 GET393236:GET393238 GOP393236:GOP393238 GYL393236:GYL393238 HIH393236:HIH393238 HSD393236:HSD393238 IBZ393236:IBZ393238 ILV393236:ILV393238 IVR393236:IVR393238 JFN393236:JFN393238 JPJ393236:JPJ393238 JZF393236:JZF393238 KJB393236:KJB393238 KSX393236:KSX393238 LCT393236:LCT393238 LMP393236:LMP393238 LWL393236:LWL393238 MGH393236:MGH393238 MQD393236:MQD393238 MZZ393236:MZZ393238 NJV393236:NJV393238 NTR393236:NTR393238 ODN393236:ODN393238 ONJ393236:ONJ393238 OXF393236:OXF393238 PHB393236:PHB393238 PQX393236:PQX393238 QAT393236:QAT393238 QKP393236:QKP393238 QUL393236:QUL393238 REH393236:REH393238 ROD393236:ROD393238 RXZ393236:RXZ393238 SHV393236:SHV393238 SRR393236:SRR393238 TBN393236:TBN393238 TLJ393236:TLJ393238 TVF393236:TVF393238 UFB393236:UFB393238 UOX393236:UOX393238 UYT393236:UYT393238 VIP393236:VIP393238 VSL393236:VSL393238 WCH393236:WCH393238 WMD393236:WMD393238 WVZ393236:WVZ393238 R458772:R458774 JN458772:JN458774 TJ458772:TJ458774 ADF458772:ADF458774 ANB458772:ANB458774 AWX458772:AWX458774 BGT458772:BGT458774 BQP458772:BQP458774 CAL458772:CAL458774 CKH458772:CKH458774 CUD458772:CUD458774 DDZ458772:DDZ458774 DNV458772:DNV458774 DXR458772:DXR458774 EHN458772:EHN458774 ERJ458772:ERJ458774 FBF458772:FBF458774 FLB458772:FLB458774 FUX458772:FUX458774 GET458772:GET458774 GOP458772:GOP458774 GYL458772:GYL458774 HIH458772:HIH458774 HSD458772:HSD458774 IBZ458772:IBZ458774 ILV458772:ILV458774 IVR458772:IVR458774 JFN458772:JFN458774 JPJ458772:JPJ458774 JZF458772:JZF458774 KJB458772:KJB458774 KSX458772:KSX458774 LCT458772:LCT458774 LMP458772:LMP458774 LWL458772:LWL458774 MGH458772:MGH458774 MQD458772:MQD458774 MZZ458772:MZZ458774 NJV458772:NJV458774 NTR458772:NTR458774 ODN458772:ODN458774 ONJ458772:ONJ458774 OXF458772:OXF458774 PHB458772:PHB458774 PQX458772:PQX458774 QAT458772:QAT458774 QKP458772:QKP458774 QUL458772:QUL458774 REH458772:REH458774 ROD458772:ROD458774 RXZ458772:RXZ458774 SHV458772:SHV458774 SRR458772:SRR458774 TBN458772:TBN458774 TLJ458772:TLJ458774 TVF458772:TVF458774 UFB458772:UFB458774 UOX458772:UOX458774 UYT458772:UYT458774 VIP458772:VIP458774 VSL458772:VSL458774 WCH458772:WCH458774 WMD458772:WMD458774 WVZ458772:WVZ458774 R524308:R524310 JN524308:JN524310 TJ524308:TJ524310 ADF524308:ADF524310 ANB524308:ANB524310 AWX524308:AWX524310 BGT524308:BGT524310 BQP524308:BQP524310 CAL524308:CAL524310 CKH524308:CKH524310 CUD524308:CUD524310 DDZ524308:DDZ524310 DNV524308:DNV524310 DXR524308:DXR524310 EHN524308:EHN524310 ERJ524308:ERJ524310 FBF524308:FBF524310 FLB524308:FLB524310 FUX524308:FUX524310 GET524308:GET524310 GOP524308:GOP524310 GYL524308:GYL524310 HIH524308:HIH524310 HSD524308:HSD524310 IBZ524308:IBZ524310 ILV524308:ILV524310 IVR524308:IVR524310 JFN524308:JFN524310 JPJ524308:JPJ524310 JZF524308:JZF524310 KJB524308:KJB524310 KSX524308:KSX524310 LCT524308:LCT524310 LMP524308:LMP524310 LWL524308:LWL524310 MGH524308:MGH524310 MQD524308:MQD524310 MZZ524308:MZZ524310 NJV524308:NJV524310 NTR524308:NTR524310 ODN524308:ODN524310 ONJ524308:ONJ524310 OXF524308:OXF524310 PHB524308:PHB524310 PQX524308:PQX524310 QAT524308:QAT524310 QKP524308:QKP524310 QUL524308:QUL524310 REH524308:REH524310 ROD524308:ROD524310 RXZ524308:RXZ524310 SHV524308:SHV524310 SRR524308:SRR524310 TBN524308:TBN524310 TLJ524308:TLJ524310 TVF524308:TVF524310 UFB524308:UFB524310 UOX524308:UOX524310 UYT524308:UYT524310 VIP524308:VIP524310 VSL524308:VSL524310 WCH524308:WCH524310 WMD524308:WMD524310 WVZ524308:WVZ524310 R589844:R589846 JN589844:JN589846 TJ589844:TJ589846 ADF589844:ADF589846 ANB589844:ANB589846 AWX589844:AWX589846 BGT589844:BGT589846 BQP589844:BQP589846 CAL589844:CAL589846 CKH589844:CKH589846 CUD589844:CUD589846 DDZ589844:DDZ589846 DNV589844:DNV589846 DXR589844:DXR589846 EHN589844:EHN589846 ERJ589844:ERJ589846 FBF589844:FBF589846 FLB589844:FLB589846 FUX589844:FUX589846 GET589844:GET589846 GOP589844:GOP589846 GYL589844:GYL589846 HIH589844:HIH589846 HSD589844:HSD589846 IBZ589844:IBZ589846 ILV589844:ILV589846 IVR589844:IVR589846 JFN589844:JFN589846 JPJ589844:JPJ589846 JZF589844:JZF589846 KJB589844:KJB589846 KSX589844:KSX589846 LCT589844:LCT589846 LMP589844:LMP589846 LWL589844:LWL589846 MGH589844:MGH589846 MQD589844:MQD589846 MZZ589844:MZZ589846 NJV589844:NJV589846 NTR589844:NTR589846 ODN589844:ODN589846 ONJ589844:ONJ589846 OXF589844:OXF589846 PHB589844:PHB589846 PQX589844:PQX589846 QAT589844:QAT589846 QKP589844:QKP589846 QUL589844:QUL589846 REH589844:REH589846 ROD589844:ROD589846 RXZ589844:RXZ589846 SHV589844:SHV589846 SRR589844:SRR589846 TBN589844:TBN589846 TLJ589844:TLJ589846 TVF589844:TVF589846 UFB589844:UFB589846 UOX589844:UOX589846 UYT589844:UYT589846 VIP589844:VIP589846 VSL589844:VSL589846 WCH589844:WCH589846 WMD589844:WMD589846 WVZ589844:WVZ589846 R655380:R655382 JN655380:JN655382 TJ655380:TJ655382 ADF655380:ADF655382 ANB655380:ANB655382 AWX655380:AWX655382 BGT655380:BGT655382 BQP655380:BQP655382 CAL655380:CAL655382 CKH655380:CKH655382 CUD655380:CUD655382 DDZ655380:DDZ655382 DNV655380:DNV655382 DXR655380:DXR655382 EHN655380:EHN655382 ERJ655380:ERJ655382 FBF655380:FBF655382 FLB655380:FLB655382 FUX655380:FUX655382 GET655380:GET655382 GOP655380:GOP655382 GYL655380:GYL655382 HIH655380:HIH655382 HSD655380:HSD655382 IBZ655380:IBZ655382 ILV655380:ILV655382 IVR655380:IVR655382 JFN655380:JFN655382 JPJ655380:JPJ655382 JZF655380:JZF655382 KJB655380:KJB655382 KSX655380:KSX655382 LCT655380:LCT655382 LMP655380:LMP655382 LWL655380:LWL655382 MGH655380:MGH655382 MQD655380:MQD655382 MZZ655380:MZZ655382 NJV655380:NJV655382 NTR655380:NTR655382 ODN655380:ODN655382 ONJ655380:ONJ655382 OXF655380:OXF655382 PHB655380:PHB655382 PQX655380:PQX655382 QAT655380:QAT655382 QKP655380:QKP655382 QUL655380:QUL655382 REH655380:REH655382 ROD655380:ROD655382 RXZ655380:RXZ655382 SHV655380:SHV655382 SRR655380:SRR655382 TBN655380:TBN655382 TLJ655380:TLJ655382 TVF655380:TVF655382 UFB655380:UFB655382 UOX655380:UOX655382 UYT655380:UYT655382 VIP655380:VIP655382 VSL655380:VSL655382 WCH655380:WCH655382 WMD655380:WMD655382 WVZ655380:WVZ655382 R720916:R720918 JN720916:JN720918 TJ720916:TJ720918 ADF720916:ADF720918 ANB720916:ANB720918 AWX720916:AWX720918 BGT720916:BGT720918 BQP720916:BQP720918 CAL720916:CAL720918 CKH720916:CKH720918 CUD720916:CUD720918 DDZ720916:DDZ720918 DNV720916:DNV720918 DXR720916:DXR720918 EHN720916:EHN720918 ERJ720916:ERJ720918 FBF720916:FBF720918 FLB720916:FLB720918 FUX720916:FUX720918 GET720916:GET720918 GOP720916:GOP720918 GYL720916:GYL720918 HIH720916:HIH720918 HSD720916:HSD720918 IBZ720916:IBZ720918 ILV720916:ILV720918 IVR720916:IVR720918 JFN720916:JFN720918 JPJ720916:JPJ720918 JZF720916:JZF720918 KJB720916:KJB720918 KSX720916:KSX720918 LCT720916:LCT720918 LMP720916:LMP720918 LWL720916:LWL720918 MGH720916:MGH720918 MQD720916:MQD720918 MZZ720916:MZZ720918 NJV720916:NJV720918 NTR720916:NTR720918 ODN720916:ODN720918 ONJ720916:ONJ720918 OXF720916:OXF720918 PHB720916:PHB720918 PQX720916:PQX720918 QAT720916:QAT720918 QKP720916:QKP720918 QUL720916:QUL720918 REH720916:REH720918 ROD720916:ROD720918 RXZ720916:RXZ720918 SHV720916:SHV720918 SRR720916:SRR720918 TBN720916:TBN720918 TLJ720916:TLJ720918 TVF720916:TVF720918 UFB720916:UFB720918 UOX720916:UOX720918 UYT720916:UYT720918 VIP720916:VIP720918 VSL720916:VSL720918 WCH720916:WCH720918 WMD720916:WMD720918 WVZ720916:WVZ720918 R786452:R786454 JN786452:JN786454 TJ786452:TJ786454 ADF786452:ADF786454 ANB786452:ANB786454 AWX786452:AWX786454 BGT786452:BGT786454 BQP786452:BQP786454 CAL786452:CAL786454 CKH786452:CKH786454 CUD786452:CUD786454 DDZ786452:DDZ786454 DNV786452:DNV786454 DXR786452:DXR786454 EHN786452:EHN786454 ERJ786452:ERJ786454 FBF786452:FBF786454 FLB786452:FLB786454 FUX786452:FUX786454 GET786452:GET786454 GOP786452:GOP786454 GYL786452:GYL786454 HIH786452:HIH786454 HSD786452:HSD786454 IBZ786452:IBZ786454 ILV786452:ILV786454 IVR786452:IVR786454 JFN786452:JFN786454 JPJ786452:JPJ786454 JZF786452:JZF786454 KJB786452:KJB786454 KSX786452:KSX786454 LCT786452:LCT786454 LMP786452:LMP786454 LWL786452:LWL786454 MGH786452:MGH786454 MQD786452:MQD786454 MZZ786452:MZZ786454 NJV786452:NJV786454 NTR786452:NTR786454 ODN786452:ODN786454 ONJ786452:ONJ786454 OXF786452:OXF786454 PHB786452:PHB786454 PQX786452:PQX786454 QAT786452:QAT786454 QKP786452:QKP786454 QUL786452:QUL786454 REH786452:REH786454 ROD786452:ROD786454 RXZ786452:RXZ786454 SHV786452:SHV786454 SRR786452:SRR786454 TBN786452:TBN786454 TLJ786452:TLJ786454 TVF786452:TVF786454 UFB786452:UFB786454 UOX786452:UOX786454 UYT786452:UYT786454 VIP786452:VIP786454 VSL786452:VSL786454 WCH786452:WCH786454 WMD786452:WMD786454 WVZ786452:WVZ786454 R851988:R851990 JN851988:JN851990 TJ851988:TJ851990 ADF851988:ADF851990 ANB851988:ANB851990 AWX851988:AWX851990 BGT851988:BGT851990 BQP851988:BQP851990 CAL851988:CAL851990 CKH851988:CKH851990 CUD851988:CUD851990 DDZ851988:DDZ851990 DNV851988:DNV851990 DXR851988:DXR851990 EHN851988:EHN851990 ERJ851988:ERJ851990 FBF851988:FBF851990 FLB851988:FLB851990 FUX851988:FUX851990 GET851988:GET851990 GOP851988:GOP851990 GYL851988:GYL851990 HIH851988:HIH851990 HSD851988:HSD851990 IBZ851988:IBZ851990 ILV851988:ILV851990 IVR851988:IVR851990 JFN851988:JFN851990 JPJ851988:JPJ851990 JZF851988:JZF851990 KJB851988:KJB851990 KSX851988:KSX851990 LCT851988:LCT851990 LMP851988:LMP851990 LWL851988:LWL851990 MGH851988:MGH851990 MQD851988:MQD851990 MZZ851988:MZZ851990 NJV851988:NJV851990 NTR851988:NTR851990 ODN851988:ODN851990 ONJ851988:ONJ851990 OXF851988:OXF851990 PHB851988:PHB851990 PQX851988:PQX851990 QAT851988:QAT851990 QKP851988:QKP851990 QUL851988:QUL851990 REH851988:REH851990 ROD851988:ROD851990 RXZ851988:RXZ851990 SHV851988:SHV851990 SRR851988:SRR851990 TBN851988:TBN851990 TLJ851988:TLJ851990 TVF851988:TVF851990 UFB851988:UFB851990 UOX851988:UOX851990 UYT851988:UYT851990 VIP851988:VIP851990 VSL851988:VSL851990 WCH851988:WCH851990 WMD851988:WMD851990 WVZ851988:WVZ851990 R917524:R917526 JN917524:JN917526 TJ917524:TJ917526 ADF917524:ADF917526 ANB917524:ANB917526 AWX917524:AWX917526 BGT917524:BGT917526 BQP917524:BQP917526 CAL917524:CAL917526 CKH917524:CKH917526 CUD917524:CUD917526 DDZ917524:DDZ917526 DNV917524:DNV917526 DXR917524:DXR917526 EHN917524:EHN917526 ERJ917524:ERJ917526 FBF917524:FBF917526 FLB917524:FLB917526 FUX917524:FUX917526 GET917524:GET917526 GOP917524:GOP917526 GYL917524:GYL917526 HIH917524:HIH917526 HSD917524:HSD917526 IBZ917524:IBZ917526 ILV917524:ILV917526 IVR917524:IVR917526 JFN917524:JFN917526 JPJ917524:JPJ917526 JZF917524:JZF917526 KJB917524:KJB917526 KSX917524:KSX917526 LCT917524:LCT917526 LMP917524:LMP917526 LWL917524:LWL917526 MGH917524:MGH917526 MQD917524:MQD917526 MZZ917524:MZZ917526 NJV917524:NJV917526 NTR917524:NTR917526 ODN917524:ODN917526 ONJ917524:ONJ917526 OXF917524:OXF917526 PHB917524:PHB917526 PQX917524:PQX917526 QAT917524:QAT917526 QKP917524:QKP917526 QUL917524:QUL917526 REH917524:REH917526 ROD917524:ROD917526 RXZ917524:RXZ917526 SHV917524:SHV917526 SRR917524:SRR917526 TBN917524:TBN917526 TLJ917524:TLJ917526 TVF917524:TVF917526 UFB917524:UFB917526 UOX917524:UOX917526 UYT917524:UYT917526 VIP917524:VIP917526 VSL917524:VSL917526 WCH917524:WCH917526 WMD917524:WMD917526 WVZ917524:WVZ917526 R983060:R983062 JN983060:JN983062 TJ983060:TJ983062 ADF983060:ADF983062 ANB983060:ANB983062 AWX983060:AWX983062 BGT983060:BGT983062 BQP983060:BQP983062 CAL983060:CAL983062 CKH983060:CKH983062 CUD983060:CUD983062 DDZ983060:DDZ983062 DNV983060:DNV983062 DXR983060:DXR983062 EHN983060:EHN983062 ERJ983060:ERJ983062 FBF983060:FBF983062 FLB983060:FLB983062 FUX983060:FUX983062 GET983060:GET983062 GOP983060:GOP983062 GYL983060:GYL983062 HIH983060:HIH983062 HSD983060:HSD983062 IBZ983060:IBZ983062 ILV983060:ILV983062 IVR983060:IVR983062 JFN983060:JFN983062 JPJ983060:JPJ983062 JZF983060:JZF983062 KJB983060:KJB983062 KSX983060:KSX983062 LCT983060:LCT983062 LMP983060:LMP983062 LWL983060:LWL983062 MGH983060:MGH983062 MQD983060:MQD983062 MZZ983060:MZZ983062 NJV983060:NJV983062 NTR983060:NTR983062 ODN983060:ODN983062 ONJ983060:ONJ983062 OXF983060:OXF983062 PHB983060:PHB983062 PQX983060:PQX983062 QAT983060:QAT983062 QKP983060:QKP983062 QUL983060:QUL983062 REH983060:REH983062 ROD983060:ROD983062 RXZ983060:RXZ983062 SHV983060:SHV983062 SRR983060:SRR983062 TBN983060:TBN983062 TLJ983060:TLJ983062 TVF983060:TVF983062 UFB983060:UFB983062 UOX983060:UOX983062 UYT983060:UYT983062 VIP983060:VIP983062 VSL983060:VSL983062 WCH983060:WCH983062 WMD983060:WMD983062 WVZ983060:WVZ983062 L14:L22 JK21:JK23 TG21:TG23 ADC21:ADC23 AMY21:AMY23 AWU21:AWU23 BGQ21:BGQ23 BQM21:BQM23 CAI21:CAI23 CKE21:CKE23 CUA21:CUA23 DDW21:DDW23 DNS21:DNS23 DXO21:DXO23 EHK21:EHK23 ERG21:ERG23 FBC21:FBC23 FKY21:FKY23 FUU21:FUU23 GEQ21:GEQ23 GOM21:GOM23 GYI21:GYI23 HIE21:HIE23 HSA21:HSA23 IBW21:IBW23 ILS21:ILS23 IVO21:IVO23 JFK21:JFK23 JPG21:JPG23 JZC21:JZC23 KIY21:KIY23 KSU21:KSU23 LCQ21:LCQ23 LMM21:LMM23 LWI21:LWI23 MGE21:MGE23 MQA21:MQA23 MZW21:MZW23 NJS21:NJS23 NTO21:NTO23 ODK21:ODK23 ONG21:ONG23 OXC21:OXC23 PGY21:PGY23 PQU21:PQU23 QAQ21:QAQ23 QKM21:QKM23 QUI21:QUI23 REE21:REE23 ROA21:ROA23 RXW21:RXW23 SHS21:SHS23 SRO21:SRO23 TBK21:TBK23 TLG21:TLG23 TVC21:TVC23 UEY21:UEY23 UOU21:UOU23 UYQ21:UYQ23 VIM21:VIM23 VSI21:VSI23 WCE21:WCE23 WMA21:WMA23 WVW21:WVW23 O65555:O65558 JK65555:JK65558 TG65555:TG65558 ADC65555:ADC65558 AMY65555:AMY65558 AWU65555:AWU65558 BGQ65555:BGQ65558 BQM65555:BQM65558 CAI65555:CAI65558 CKE65555:CKE65558 CUA65555:CUA65558 DDW65555:DDW65558 DNS65555:DNS65558 DXO65555:DXO65558 EHK65555:EHK65558 ERG65555:ERG65558 FBC65555:FBC65558 FKY65555:FKY65558 FUU65555:FUU65558 GEQ65555:GEQ65558 GOM65555:GOM65558 GYI65555:GYI65558 HIE65555:HIE65558 HSA65555:HSA65558 IBW65555:IBW65558 ILS65555:ILS65558 IVO65555:IVO65558 JFK65555:JFK65558 JPG65555:JPG65558 JZC65555:JZC65558 KIY65555:KIY65558 KSU65555:KSU65558 LCQ65555:LCQ65558 LMM65555:LMM65558 LWI65555:LWI65558 MGE65555:MGE65558 MQA65555:MQA65558 MZW65555:MZW65558 NJS65555:NJS65558 NTO65555:NTO65558 ODK65555:ODK65558 ONG65555:ONG65558 OXC65555:OXC65558 PGY65555:PGY65558 PQU65555:PQU65558 QAQ65555:QAQ65558 QKM65555:QKM65558 QUI65555:QUI65558 REE65555:REE65558 ROA65555:ROA65558 RXW65555:RXW65558 SHS65555:SHS65558 SRO65555:SRO65558 TBK65555:TBK65558 TLG65555:TLG65558 TVC65555:TVC65558 UEY65555:UEY65558 UOU65555:UOU65558 UYQ65555:UYQ65558 VIM65555:VIM65558 VSI65555:VSI65558 WCE65555:WCE65558 WMA65555:WMA65558 WVW65555:WVW65558 O131091:O131094 JK131091:JK131094 TG131091:TG131094 ADC131091:ADC131094 AMY131091:AMY131094 AWU131091:AWU131094 BGQ131091:BGQ131094 BQM131091:BQM131094 CAI131091:CAI131094 CKE131091:CKE131094 CUA131091:CUA131094 DDW131091:DDW131094 DNS131091:DNS131094 DXO131091:DXO131094 EHK131091:EHK131094 ERG131091:ERG131094 FBC131091:FBC131094 FKY131091:FKY131094 FUU131091:FUU131094 GEQ131091:GEQ131094 GOM131091:GOM131094 GYI131091:GYI131094 HIE131091:HIE131094 HSA131091:HSA131094 IBW131091:IBW131094 ILS131091:ILS131094 IVO131091:IVO131094 JFK131091:JFK131094 JPG131091:JPG131094 JZC131091:JZC131094 KIY131091:KIY131094 KSU131091:KSU131094 LCQ131091:LCQ131094 LMM131091:LMM131094 LWI131091:LWI131094 MGE131091:MGE131094 MQA131091:MQA131094 MZW131091:MZW131094 NJS131091:NJS131094 NTO131091:NTO131094 ODK131091:ODK131094 ONG131091:ONG131094 OXC131091:OXC131094 PGY131091:PGY131094 PQU131091:PQU131094 QAQ131091:QAQ131094 QKM131091:QKM131094 QUI131091:QUI131094 REE131091:REE131094 ROA131091:ROA131094 RXW131091:RXW131094 SHS131091:SHS131094 SRO131091:SRO131094 TBK131091:TBK131094 TLG131091:TLG131094 TVC131091:TVC131094 UEY131091:UEY131094 UOU131091:UOU131094 UYQ131091:UYQ131094 VIM131091:VIM131094 VSI131091:VSI131094 WCE131091:WCE131094 WMA131091:WMA131094 WVW131091:WVW131094 O196627:O196630 JK196627:JK196630 TG196627:TG196630 ADC196627:ADC196630 AMY196627:AMY196630 AWU196627:AWU196630 BGQ196627:BGQ196630 BQM196627:BQM196630 CAI196627:CAI196630 CKE196627:CKE196630 CUA196627:CUA196630 DDW196627:DDW196630 DNS196627:DNS196630 DXO196627:DXO196630 EHK196627:EHK196630 ERG196627:ERG196630 FBC196627:FBC196630 FKY196627:FKY196630 FUU196627:FUU196630 GEQ196627:GEQ196630 GOM196627:GOM196630 GYI196627:GYI196630 HIE196627:HIE196630 HSA196627:HSA196630 IBW196627:IBW196630 ILS196627:ILS196630 IVO196627:IVO196630 JFK196627:JFK196630 JPG196627:JPG196630 JZC196627:JZC196630 KIY196627:KIY196630 KSU196627:KSU196630 LCQ196627:LCQ196630 LMM196627:LMM196630 LWI196627:LWI196630 MGE196627:MGE196630 MQA196627:MQA196630 MZW196627:MZW196630 NJS196627:NJS196630 NTO196627:NTO196630 ODK196627:ODK196630 ONG196627:ONG196630 OXC196627:OXC196630 PGY196627:PGY196630 PQU196627:PQU196630 QAQ196627:QAQ196630 QKM196627:QKM196630 QUI196627:QUI196630 REE196627:REE196630 ROA196627:ROA196630 RXW196627:RXW196630 SHS196627:SHS196630 SRO196627:SRO196630 TBK196627:TBK196630 TLG196627:TLG196630 TVC196627:TVC196630 UEY196627:UEY196630 UOU196627:UOU196630 UYQ196627:UYQ196630 VIM196627:VIM196630 VSI196627:VSI196630 WCE196627:WCE196630 WMA196627:WMA196630 WVW196627:WVW196630 O262163:O262166 JK262163:JK262166 TG262163:TG262166 ADC262163:ADC262166 AMY262163:AMY262166 AWU262163:AWU262166 BGQ262163:BGQ262166 BQM262163:BQM262166 CAI262163:CAI262166 CKE262163:CKE262166 CUA262163:CUA262166 DDW262163:DDW262166 DNS262163:DNS262166 DXO262163:DXO262166 EHK262163:EHK262166 ERG262163:ERG262166 FBC262163:FBC262166 FKY262163:FKY262166 FUU262163:FUU262166 GEQ262163:GEQ262166 GOM262163:GOM262166 GYI262163:GYI262166 HIE262163:HIE262166 HSA262163:HSA262166 IBW262163:IBW262166 ILS262163:ILS262166 IVO262163:IVO262166 JFK262163:JFK262166 JPG262163:JPG262166 JZC262163:JZC262166 KIY262163:KIY262166 KSU262163:KSU262166 LCQ262163:LCQ262166 LMM262163:LMM262166 LWI262163:LWI262166 MGE262163:MGE262166 MQA262163:MQA262166 MZW262163:MZW262166 NJS262163:NJS262166 NTO262163:NTO262166 ODK262163:ODK262166 ONG262163:ONG262166 OXC262163:OXC262166 PGY262163:PGY262166 PQU262163:PQU262166 QAQ262163:QAQ262166 QKM262163:QKM262166 QUI262163:QUI262166 REE262163:REE262166 ROA262163:ROA262166 RXW262163:RXW262166 SHS262163:SHS262166 SRO262163:SRO262166 TBK262163:TBK262166 TLG262163:TLG262166 TVC262163:TVC262166 UEY262163:UEY262166 UOU262163:UOU262166 UYQ262163:UYQ262166 VIM262163:VIM262166 VSI262163:VSI262166 WCE262163:WCE262166 WMA262163:WMA262166 WVW262163:WVW262166 O327699:O327702 JK327699:JK327702 TG327699:TG327702 ADC327699:ADC327702 AMY327699:AMY327702 AWU327699:AWU327702 BGQ327699:BGQ327702 BQM327699:BQM327702 CAI327699:CAI327702 CKE327699:CKE327702 CUA327699:CUA327702 DDW327699:DDW327702 DNS327699:DNS327702 DXO327699:DXO327702 EHK327699:EHK327702 ERG327699:ERG327702 FBC327699:FBC327702 FKY327699:FKY327702 FUU327699:FUU327702 GEQ327699:GEQ327702 GOM327699:GOM327702 GYI327699:GYI327702 HIE327699:HIE327702 HSA327699:HSA327702 IBW327699:IBW327702 ILS327699:ILS327702 IVO327699:IVO327702 JFK327699:JFK327702 JPG327699:JPG327702 JZC327699:JZC327702 KIY327699:KIY327702 KSU327699:KSU327702 LCQ327699:LCQ327702 LMM327699:LMM327702 LWI327699:LWI327702 MGE327699:MGE327702 MQA327699:MQA327702 MZW327699:MZW327702 NJS327699:NJS327702 NTO327699:NTO327702 ODK327699:ODK327702 ONG327699:ONG327702 OXC327699:OXC327702 PGY327699:PGY327702 PQU327699:PQU327702 QAQ327699:QAQ327702 QKM327699:QKM327702 QUI327699:QUI327702 REE327699:REE327702 ROA327699:ROA327702 RXW327699:RXW327702 SHS327699:SHS327702 SRO327699:SRO327702 TBK327699:TBK327702 TLG327699:TLG327702 TVC327699:TVC327702 UEY327699:UEY327702 UOU327699:UOU327702 UYQ327699:UYQ327702 VIM327699:VIM327702 VSI327699:VSI327702 WCE327699:WCE327702 WMA327699:WMA327702 WVW327699:WVW327702 O393235:O393238 JK393235:JK393238 TG393235:TG393238 ADC393235:ADC393238 AMY393235:AMY393238 AWU393235:AWU393238 BGQ393235:BGQ393238 BQM393235:BQM393238 CAI393235:CAI393238 CKE393235:CKE393238 CUA393235:CUA393238 DDW393235:DDW393238 DNS393235:DNS393238 DXO393235:DXO393238 EHK393235:EHK393238 ERG393235:ERG393238 FBC393235:FBC393238 FKY393235:FKY393238 FUU393235:FUU393238 GEQ393235:GEQ393238 GOM393235:GOM393238 GYI393235:GYI393238 HIE393235:HIE393238 HSA393235:HSA393238 IBW393235:IBW393238 ILS393235:ILS393238 IVO393235:IVO393238 JFK393235:JFK393238 JPG393235:JPG393238 JZC393235:JZC393238 KIY393235:KIY393238 KSU393235:KSU393238 LCQ393235:LCQ393238 LMM393235:LMM393238 LWI393235:LWI393238 MGE393235:MGE393238 MQA393235:MQA393238 MZW393235:MZW393238 NJS393235:NJS393238 NTO393235:NTO393238 ODK393235:ODK393238 ONG393235:ONG393238 OXC393235:OXC393238 PGY393235:PGY393238 PQU393235:PQU393238 QAQ393235:QAQ393238 QKM393235:QKM393238 QUI393235:QUI393238 REE393235:REE393238 ROA393235:ROA393238 RXW393235:RXW393238 SHS393235:SHS393238 SRO393235:SRO393238 TBK393235:TBK393238 TLG393235:TLG393238 TVC393235:TVC393238 UEY393235:UEY393238 UOU393235:UOU393238 UYQ393235:UYQ393238 VIM393235:VIM393238 VSI393235:VSI393238 WCE393235:WCE393238 WMA393235:WMA393238 WVW393235:WVW393238 O458771:O458774 JK458771:JK458774 TG458771:TG458774 ADC458771:ADC458774 AMY458771:AMY458774 AWU458771:AWU458774 BGQ458771:BGQ458774 BQM458771:BQM458774 CAI458771:CAI458774 CKE458771:CKE458774 CUA458771:CUA458774 DDW458771:DDW458774 DNS458771:DNS458774 DXO458771:DXO458774 EHK458771:EHK458774 ERG458771:ERG458774 FBC458771:FBC458774 FKY458771:FKY458774 FUU458771:FUU458774 GEQ458771:GEQ458774 GOM458771:GOM458774 GYI458771:GYI458774 HIE458771:HIE458774 HSA458771:HSA458774 IBW458771:IBW458774 ILS458771:ILS458774 IVO458771:IVO458774 JFK458771:JFK458774 JPG458771:JPG458774 JZC458771:JZC458774 KIY458771:KIY458774 KSU458771:KSU458774 LCQ458771:LCQ458774 LMM458771:LMM458774 LWI458771:LWI458774 MGE458771:MGE458774 MQA458771:MQA458774 MZW458771:MZW458774 NJS458771:NJS458774 NTO458771:NTO458774 ODK458771:ODK458774 ONG458771:ONG458774 OXC458771:OXC458774 PGY458771:PGY458774 PQU458771:PQU458774 QAQ458771:QAQ458774 QKM458771:QKM458774 QUI458771:QUI458774 REE458771:REE458774 ROA458771:ROA458774 RXW458771:RXW458774 SHS458771:SHS458774 SRO458771:SRO458774 TBK458771:TBK458774 TLG458771:TLG458774 TVC458771:TVC458774 UEY458771:UEY458774 UOU458771:UOU458774 UYQ458771:UYQ458774 VIM458771:VIM458774 VSI458771:VSI458774 WCE458771:WCE458774 WMA458771:WMA458774 WVW458771:WVW458774 O524307:O524310 JK524307:JK524310 TG524307:TG524310 ADC524307:ADC524310 AMY524307:AMY524310 AWU524307:AWU524310 BGQ524307:BGQ524310 BQM524307:BQM524310 CAI524307:CAI524310 CKE524307:CKE524310 CUA524307:CUA524310 DDW524307:DDW524310 DNS524307:DNS524310 DXO524307:DXO524310 EHK524307:EHK524310 ERG524307:ERG524310 FBC524307:FBC524310 FKY524307:FKY524310 FUU524307:FUU524310 GEQ524307:GEQ524310 GOM524307:GOM524310 GYI524307:GYI524310 HIE524307:HIE524310 HSA524307:HSA524310 IBW524307:IBW524310 ILS524307:ILS524310 IVO524307:IVO524310 JFK524307:JFK524310 JPG524307:JPG524310 JZC524307:JZC524310 KIY524307:KIY524310 KSU524307:KSU524310 LCQ524307:LCQ524310 LMM524307:LMM524310 LWI524307:LWI524310 MGE524307:MGE524310 MQA524307:MQA524310 MZW524307:MZW524310 NJS524307:NJS524310 NTO524307:NTO524310 ODK524307:ODK524310 ONG524307:ONG524310 OXC524307:OXC524310 PGY524307:PGY524310 PQU524307:PQU524310 QAQ524307:QAQ524310 QKM524307:QKM524310 QUI524307:QUI524310 REE524307:REE524310 ROA524307:ROA524310 RXW524307:RXW524310 SHS524307:SHS524310 SRO524307:SRO524310 TBK524307:TBK524310 TLG524307:TLG524310 TVC524307:TVC524310 UEY524307:UEY524310 UOU524307:UOU524310 UYQ524307:UYQ524310 VIM524307:VIM524310 VSI524307:VSI524310 WCE524307:WCE524310 WMA524307:WMA524310 WVW524307:WVW524310 O589843:O589846 JK589843:JK589846 TG589843:TG589846 ADC589843:ADC589846 AMY589843:AMY589846 AWU589843:AWU589846 BGQ589843:BGQ589846 BQM589843:BQM589846 CAI589843:CAI589846 CKE589843:CKE589846 CUA589843:CUA589846 DDW589843:DDW589846 DNS589843:DNS589846 DXO589843:DXO589846 EHK589843:EHK589846 ERG589843:ERG589846 FBC589843:FBC589846 FKY589843:FKY589846 FUU589843:FUU589846 GEQ589843:GEQ589846 GOM589843:GOM589846 GYI589843:GYI589846 HIE589843:HIE589846 HSA589843:HSA589846 IBW589843:IBW589846 ILS589843:ILS589846 IVO589843:IVO589846 JFK589843:JFK589846 JPG589843:JPG589846 JZC589843:JZC589846 KIY589843:KIY589846 KSU589843:KSU589846 LCQ589843:LCQ589846 LMM589843:LMM589846 LWI589843:LWI589846 MGE589843:MGE589846 MQA589843:MQA589846 MZW589843:MZW589846 NJS589843:NJS589846 NTO589843:NTO589846 ODK589843:ODK589846 ONG589843:ONG589846 OXC589843:OXC589846 PGY589843:PGY589846 PQU589843:PQU589846 QAQ589843:QAQ589846 QKM589843:QKM589846 QUI589843:QUI589846 REE589843:REE589846 ROA589843:ROA589846 RXW589843:RXW589846 SHS589843:SHS589846 SRO589843:SRO589846 TBK589843:TBK589846 TLG589843:TLG589846 TVC589843:TVC589846 UEY589843:UEY589846 UOU589843:UOU589846 UYQ589843:UYQ589846 VIM589843:VIM589846 VSI589843:VSI589846 WCE589843:WCE589846 WMA589843:WMA589846 WVW589843:WVW589846 O655379:O655382 JK655379:JK655382 TG655379:TG655382 ADC655379:ADC655382 AMY655379:AMY655382 AWU655379:AWU655382 BGQ655379:BGQ655382 BQM655379:BQM655382 CAI655379:CAI655382 CKE655379:CKE655382 CUA655379:CUA655382 DDW655379:DDW655382 DNS655379:DNS655382 DXO655379:DXO655382 EHK655379:EHK655382 ERG655379:ERG655382 FBC655379:FBC655382 FKY655379:FKY655382 FUU655379:FUU655382 GEQ655379:GEQ655382 GOM655379:GOM655382 GYI655379:GYI655382 HIE655379:HIE655382 HSA655379:HSA655382 IBW655379:IBW655382 ILS655379:ILS655382 IVO655379:IVO655382 JFK655379:JFK655382 JPG655379:JPG655382 JZC655379:JZC655382 KIY655379:KIY655382 KSU655379:KSU655382 LCQ655379:LCQ655382 LMM655379:LMM655382 LWI655379:LWI655382 MGE655379:MGE655382 MQA655379:MQA655382 MZW655379:MZW655382 NJS655379:NJS655382 NTO655379:NTO655382 ODK655379:ODK655382 ONG655379:ONG655382 OXC655379:OXC655382 PGY655379:PGY655382 PQU655379:PQU655382 QAQ655379:QAQ655382 QKM655379:QKM655382 QUI655379:QUI655382 REE655379:REE655382 ROA655379:ROA655382 RXW655379:RXW655382 SHS655379:SHS655382 SRO655379:SRO655382 TBK655379:TBK655382 TLG655379:TLG655382 TVC655379:TVC655382 UEY655379:UEY655382 UOU655379:UOU655382 UYQ655379:UYQ655382 VIM655379:VIM655382 VSI655379:VSI655382 WCE655379:WCE655382 WMA655379:WMA655382 WVW655379:WVW655382 O720915:O720918 JK720915:JK720918 TG720915:TG720918 ADC720915:ADC720918 AMY720915:AMY720918 AWU720915:AWU720918 BGQ720915:BGQ720918 BQM720915:BQM720918 CAI720915:CAI720918 CKE720915:CKE720918 CUA720915:CUA720918 DDW720915:DDW720918 DNS720915:DNS720918 DXO720915:DXO720918 EHK720915:EHK720918 ERG720915:ERG720918 FBC720915:FBC720918 FKY720915:FKY720918 FUU720915:FUU720918 GEQ720915:GEQ720918 GOM720915:GOM720918 GYI720915:GYI720918 HIE720915:HIE720918 HSA720915:HSA720918 IBW720915:IBW720918 ILS720915:ILS720918 IVO720915:IVO720918 JFK720915:JFK720918 JPG720915:JPG720918 JZC720915:JZC720918 KIY720915:KIY720918 KSU720915:KSU720918 LCQ720915:LCQ720918 LMM720915:LMM720918 LWI720915:LWI720918 MGE720915:MGE720918 MQA720915:MQA720918 MZW720915:MZW720918 NJS720915:NJS720918 NTO720915:NTO720918 ODK720915:ODK720918 ONG720915:ONG720918 OXC720915:OXC720918 PGY720915:PGY720918 PQU720915:PQU720918 QAQ720915:QAQ720918 QKM720915:QKM720918 QUI720915:QUI720918 REE720915:REE720918 ROA720915:ROA720918 RXW720915:RXW720918 SHS720915:SHS720918 SRO720915:SRO720918 TBK720915:TBK720918 TLG720915:TLG720918 TVC720915:TVC720918 UEY720915:UEY720918 UOU720915:UOU720918 UYQ720915:UYQ720918 VIM720915:VIM720918 VSI720915:VSI720918 WCE720915:WCE720918 WMA720915:WMA720918 WVW720915:WVW720918 O786451:O786454 JK786451:JK786454 TG786451:TG786454 ADC786451:ADC786454 AMY786451:AMY786454 AWU786451:AWU786454 BGQ786451:BGQ786454 BQM786451:BQM786454 CAI786451:CAI786454 CKE786451:CKE786454 CUA786451:CUA786454 DDW786451:DDW786454 DNS786451:DNS786454 DXO786451:DXO786454 EHK786451:EHK786454 ERG786451:ERG786454 FBC786451:FBC786454 FKY786451:FKY786454 FUU786451:FUU786454 GEQ786451:GEQ786454 GOM786451:GOM786454 GYI786451:GYI786454 HIE786451:HIE786454 HSA786451:HSA786454 IBW786451:IBW786454 ILS786451:ILS786454 IVO786451:IVO786454 JFK786451:JFK786454 JPG786451:JPG786454 JZC786451:JZC786454 KIY786451:KIY786454 KSU786451:KSU786454 LCQ786451:LCQ786454 LMM786451:LMM786454 LWI786451:LWI786454 MGE786451:MGE786454 MQA786451:MQA786454 MZW786451:MZW786454 NJS786451:NJS786454 NTO786451:NTO786454 ODK786451:ODK786454 ONG786451:ONG786454 OXC786451:OXC786454 PGY786451:PGY786454 PQU786451:PQU786454 QAQ786451:QAQ786454 QKM786451:QKM786454 QUI786451:QUI786454 REE786451:REE786454 ROA786451:ROA786454 RXW786451:RXW786454 SHS786451:SHS786454 SRO786451:SRO786454 TBK786451:TBK786454 TLG786451:TLG786454 TVC786451:TVC786454 UEY786451:UEY786454 UOU786451:UOU786454 UYQ786451:UYQ786454 VIM786451:VIM786454 VSI786451:VSI786454 WCE786451:WCE786454 WMA786451:WMA786454 WVW786451:WVW786454 O851987:O851990 JK851987:JK851990 TG851987:TG851990 ADC851987:ADC851990 AMY851987:AMY851990 AWU851987:AWU851990 BGQ851987:BGQ851990 BQM851987:BQM851990 CAI851987:CAI851990 CKE851987:CKE851990 CUA851987:CUA851990 DDW851987:DDW851990 DNS851987:DNS851990 DXO851987:DXO851990 EHK851987:EHK851990 ERG851987:ERG851990 FBC851987:FBC851990 FKY851987:FKY851990 FUU851987:FUU851990 GEQ851987:GEQ851990 GOM851987:GOM851990 GYI851987:GYI851990 HIE851987:HIE851990 HSA851987:HSA851990 IBW851987:IBW851990 ILS851987:ILS851990 IVO851987:IVO851990 JFK851987:JFK851990 JPG851987:JPG851990 JZC851987:JZC851990 KIY851987:KIY851990 KSU851987:KSU851990 LCQ851987:LCQ851990 LMM851987:LMM851990 LWI851987:LWI851990 MGE851987:MGE851990 MQA851987:MQA851990 MZW851987:MZW851990 NJS851987:NJS851990 NTO851987:NTO851990 ODK851987:ODK851990 ONG851987:ONG851990 OXC851987:OXC851990 PGY851987:PGY851990 PQU851987:PQU851990 QAQ851987:QAQ851990 QKM851987:QKM851990 QUI851987:QUI851990 REE851987:REE851990 ROA851987:ROA851990 RXW851987:RXW851990 SHS851987:SHS851990 SRO851987:SRO851990 TBK851987:TBK851990 TLG851987:TLG851990 TVC851987:TVC851990 UEY851987:UEY851990 UOU851987:UOU851990 UYQ851987:UYQ851990 VIM851987:VIM851990 VSI851987:VSI851990 WCE851987:WCE851990 WMA851987:WMA851990 WVW851987:WVW851990 O917523:O917526 JK917523:JK917526 TG917523:TG917526 ADC917523:ADC917526 AMY917523:AMY917526 AWU917523:AWU917526 BGQ917523:BGQ917526 BQM917523:BQM917526 CAI917523:CAI917526 CKE917523:CKE917526 CUA917523:CUA917526 DDW917523:DDW917526 DNS917523:DNS917526 DXO917523:DXO917526 EHK917523:EHK917526 ERG917523:ERG917526 FBC917523:FBC917526 FKY917523:FKY917526 FUU917523:FUU917526 GEQ917523:GEQ917526 GOM917523:GOM917526 GYI917523:GYI917526 HIE917523:HIE917526 HSA917523:HSA917526 IBW917523:IBW917526 ILS917523:ILS917526 IVO917523:IVO917526 JFK917523:JFK917526 JPG917523:JPG917526 JZC917523:JZC917526 KIY917523:KIY917526 KSU917523:KSU917526 LCQ917523:LCQ917526 LMM917523:LMM917526 LWI917523:LWI917526 MGE917523:MGE917526 MQA917523:MQA917526 MZW917523:MZW917526 NJS917523:NJS917526 NTO917523:NTO917526 ODK917523:ODK917526 ONG917523:ONG917526 OXC917523:OXC917526 PGY917523:PGY917526 PQU917523:PQU917526 QAQ917523:QAQ917526 QKM917523:QKM917526 QUI917523:QUI917526 REE917523:REE917526 ROA917523:ROA917526 RXW917523:RXW917526 SHS917523:SHS917526 SRO917523:SRO917526 TBK917523:TBK917526 TLG917523:TLG917526 TVC917523:TVC917526 UEY917523:UEY917526 UOU917523:UOU917526 UYQ917523:UYQ917526 VIM917523:VIM917526 VSI917523:VSI917526 WCE917523:WCE917526 WMA917523:WMA917526 WVW917523:WVW917526 O983059:O983062 JK983059:JK983062 TG983059:TG983062 ADC983059:ADC983062 AMY983059:AMY983062 AWU983059:AWU983062 BGQ983059:BGQ983062 BQM983059:BQM983062 CAI983059:CAI983062 CKE983059:CKE983062 CUA983059:CUA983062 DDW983059:DDW983062 DNS983059:DNS983062 DXO983059:DXO983062 EHK983059:EHK983062 ERG983059:ERG983062 FBC983059:FBC983062 FKY983059:FKY983062 FUU983059:FUU983062 GEQ983059:GEQ983062 GOM983059:GOM983062 GYI983059:GYI983062 HIE983059:HIE983062 HSA983059:HSA983062 IBW983059:IBW983062 ILS983059:ILS983062 IVO983059:IVO983062 JFK983059:JFK983062 JPG983059:JPG983062 JZC983059:JZC983062 KIY983059:KIY983062 KSU983059:KSU983062 LCQ983059:LCQ983062 LMM983059:LMM983062 LWI983059:LWI983062 MGE983059:MGE983062 MQA983059:MQA983062 MZW983059:MZW983062 NJS983059:NJS983062 NTO983059:NTO983062 ODK983059:ODK983062 ONG983059:ONG983062 OXC983059:OXC983062 PGY983059:PGY983062 PQU983059:PQU983062 QAQ983059:QAQ983062 QKM983059:QKM983062 QUI983059:QUI983062 REE983059:REE983062 ROA983059:ROA983062 RXW983059:RXW983062 SHS983059:SHS983062 SRO983059:SRO983062 TBK983059:TBK983062 TLG983059:TLG983062 TVC983059:TVC983062 UEY983059:UEY983062 UOU983059:UOU983062 UYQ983059:UYQ983062 VIM983059:VIM983062 VSI983059:VSI983062 WCE983059:WCE983062 WMA983059:WMA983062 WVW983059:WVW983062 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M65542:M65547 JI65542:JI65547 TE65542:TE65547 ADA65542:ADA65547 AMW65542:AMW65547 AWS65542:AWS65547 BGO65542:BGO65547 BQK65542:BQK65547 CAG65542:CAG65547 CKC65542:CKC65547 CTY65542:CTY65547 DDU65542:DDU65547 DNQ65542:DNQ65547 DXM65542:DXM65547 EHI65542:EHI65547 ERE65542:ERE65547 FBA65542:FBA65547 FKW65542:FKW65547 FUS65542:FUS65547 GEO65542:GEO65547 GOK65542:GOK65547 GYG65542:GYG65547 HIC65542:HIC65547 HRY65542:HRY65547 IBU65542:IBU65547 ILQ65542:ILQ65547 IVM65542:IVM65547 JFI65542:JFI65547 JPE65542:JPE65547 JZA65542:JZA65547 KIW65542:KIW65547 KSS65542:KSS65547 LCO65542:LCO65547 LMK65542:LMK65547 LWG65542:LWG65547 MGC65542:MGC65547 MPY65542:MPY65547 MZU65542:MZU65547 NJQ65542:NJQ65547 NTM65542:NTM65547 ODI65542:ODI65547 ONE65542:ONE65547 OXA65542:OXA65547 PGW65542:PGW65547 PQS65542:PQS65547 QAO65542:QAO65547 QKK65542:QKK65547 QUG65542:QUG65547 REC65542:REC65547 RNY65542:RNY65547 RXU65542:RXU65547 SHQ65542:SHQ65547 SRM65542:SRM65547 TBI65542:TBI65547 TLE65542:TLE65547 TVA65542:TVA65547 UEW65542:UEW65547 UOS65542:UOS65547 UYO65542:UYO65547 VIK65542:VIK65547 VSG65542:VSG65547 WCC65542:WCC65547 WLY65542:WLY65547 WVU65542:WVU65547 M131078:M131083 JI131078:JI131083 TE131078:TE131083 ADA131078:ADA131083 AMW131078:AMW131083 AWS131078:AWS131083 BGO131078:BGO131083 BQK131078:BQK131083 CAG131078:CAG131083 CKC131078:CKC131083 CTY131078:CTY131083 DDU131078:DDU131083 DNQ131078:DNQ131083 DXM131078:DXM131083 EHI131078:EHI131083 ERE131078:ERE131083 FBA131078:FBA131083 FKW131078:FKW131083 FUS131078:FUS131083 GEO131078:GEO131083 GOK131078:GOK131083 GYG131078:GYG131083 HIC131078:HIC131083 HRY131078:HRY131083 IBU131078:IBU131083 ILQ131078:ILQ131083 IVM131078:IVM131083 JFI131078:JFI131083 JPE131078:JPE131083 JZA131078:JZA131083 KIW131078:KIW131083 KSS131078:KSS131083 LCO131078:LCO131083 LMK131078:LMK131083 LWG131078:LWG131083 MGC131078:MGC131083 MPY131078:MPY131083 MZU131078:MZU131083 NJQ131078:NJQ131083 NTM131078:NTM131083 ODI131078:ODI131083 ONE131078:ONE131083 OXA131078:OXA131083 PGW131078:PGW131083 PQS131078:PQS131083 QAO131078:QAO131083 QKK131078:QKK131083 QUG131078:QUG131083 REC131078:REC131083 RNY131078:RNY131083 RXU131078:RXU131083 SHQ131078:SHQ131083 SRM131078:SRM131083 TBI131078:TBI131083 TLE131078:TLE131083 TVA131078:TVA131083 UEW131078:UEW131083 UOS131078:UOS131083 UYO131078:UYO131083 VIK131078:VIK131083 VSG131078:VSG131083 WCC131078:WCC131083 WLY131078:WLY131083 WVU131078:WVU131083 M196614:M196619 JI196614:JI196619 TE196614:TE196619 ADA196614:ADA196619 AMW196614:AMW196619 AWS196614:AWS196619 BGO196614:BGO196619 BQK196614:BQK196619 CAG196614:CAG196619 CKC196614:CKC196619 CTY196614:CTY196619 DDU196614:DDU196619 DNQ196614:DNQ196619 DXM196614:DXM196619 EHI196614:EHI196619 ERE196614:ERE196619 FBA196614:FBA196619 FKW196614:FKW196619 FUS196614:FUS196619 GEO196614:GEO196619 GOK196614:GOK196619 GYG196614:GYG196619 HIC196614:HIC196619 HRY196614:HRY196619 IBU196614:IBU196619 ILQ196614:ILQ196619 IVM196614:IVM196619 JFI196614:JFI196619 JPE196614:JPE196619 JZA196614:JZA196619 KIW196614:KIW196619 KSS196614:KSS196619 LCO196614:LCO196619 LMK196614:LMK196619 LWG196614:LWG196619 MGC196614:MGC196619 MPY196614:MPY196619 MZU196614:MZU196619 NJQ196614:NJQ196619 NTM196614:NTM196619 ODI196614:ODI196619 ONE196614:ONE196619 OXA196614:OXA196619 PGW196614:PGW196619 PQS196614:PQS196619 QAO196614:QAO196619 QKK196614:QKK196619 QUG196614:QUG196619 REC196614:REC196619 RNY196614:RNY196619 RXU196614:RXU196619 SHQ196614:SHQ196619 SRM196614:SRM196619 TBI196614:TBI196619 TLE196614:TLE196619 TVA196614:TVA196619 UEW196614:UEW196619 UOS196614:UOS196619 UYO196614:UYO196619 VIK196614:VIK196619 VSG196614:VSG196619 WCC196614:WCC196619 WLY196614:WLY196619 WVU196614:WVU196619 M262150:M262155 JI262150:JI262155 TE262150:TE262155 ADA262150:ADA262155 AMW262150:AMW262155 AWS262150:AWS262155 BGO262150:BGO262155 BQK262150:BQK262155 CAG262150:CAG262155 CKC262150:CKC262155 CTY262150:CTY262155 DDU262150:DDU262155 DNQ262150:DNQ262155 DXM262150:DXM262155 EHI262150:EHI262155 ERE262150:ERE262155 FBA262150:FBA262155 FKW262150:FKW262155 FUS262150:FUS262155 GEO262150:GEO262155 GOK262150:GOK262155 GYG262150:GYG262155 HIC262150:HIC262155 HRY262150:HRY262155 IBU262150:IBU262155 ILQ262150:ILQ262155 IVM262150:IVM262155 JFI262150:JFI262155 JPE262150:JPE262155 JZA262150:JZA262155 KIW262150:KIW262155 KSS262150:KSS262155 LCO262150:LCO262155 LMK262150:LMK262155 LWG262150:LWG262155 MGC262150:MGC262155 MPY262150:MPY262155 MZU262150:MZU262155 NJQ262150:NJQ262155 NTM262150:NTM262155 ODI262150:ODI262155 ONE262150:ONE262155 OXA262150:OXA262155 PGW262150:PGW262155 PQS262150:PQS262155 QAO262150:QAO262155 QKK262150:QKK262155 QUG262150:QUG262155 REC262150:REC262155 RNY262150:RNY262155 RXU262150:RXU262155 SHQ262150:SHQ262155 SRM262150:SRM262155 TBI262150:TBI262155 TLE262150:TLE262155 TVA262150:TVA262155 UEW262150:UEW262155 UOS262150:UOS262155 UYO262150:UYO262155 VIK262150:VIK262155 VSG262150:VSG262155 WCC262150:WCC262155 WLY262150:WLY262155 WVU262150:WVU262155 M327686:M327691 JI327686:JI327691 TE327686:TE327691 ADA327686:ADA327691 AMW327686:AMW327691 AWS327686:AWS327691 BGO327686:BGO327691 BQK327686:BQK327691 CAG327686:CAG327691 CKC327686:CKC327691 CTY327686:CTY327691 DDU327686:DDU327691 DNQ327686:DNQ327691 DXM327686:DXM327691 EHI327686:EHI327691 ERE327686:ERE327691 FBA327686:FBA327691 FKW327686:FKW327691 FUS327686:FUS327691 GEO327686:GEO327691 GOK327686:GOK327691 GYG327686:GYG327691 HIC327686:HIC327691 HRY327686:HRY327691 IBU327686:IBU327691 ILQ327686:ILQ327691 IVM327686:IVM327691 JFI327686:JFI327691 JPE327686:JPE327691 JZA327686:JZA327691 KIW327686:KIW327691 KSS327686:KSS327691 LCO327686:LCO327691 LMK327686:LMK327691 LWG327686:LWG327691 MGC327686:MGC327691 MPY327686:MPY327691 MZU327686:MZU327691 NJQ327686:NJQ327691 NTM327686:NTM327691 ODI327686:ODI327691 ONE327686:ONE327691 OXA327686:OXA327691 PGW327686:PGW327691 PQS327686:PQS327691 QAO327686:QAO327691 QKK327686:QKK327691 QUG327686:QUG327691 REC327686:REC327691 RNY327686:RNY327691 RXU327686:RXU327691 SHQ327686:SHQ327691 SRM327686:SRM327691 TBI327686:TBI327691 TLE327686:TLE327691 TVA327686:TVA327691 UEW327686:UEW327691 UOS327686:UOS327691 UYO327686:UYO327691 VIK327686:VIK327691 VSG327686:VSG327691 WCC327686:WCC327691 WLY327686:WLY327691 WVU327686:WVU327691 M393222:M393227 JI393222:JI393227 TE393222:TE393227 ADA393222:ADA393227 AMW393222:AMW393227 AWS393222:AWS393227 BGO393222:BGO393227 BQK393222:BQK393227 CAG393222:CAG393227 CKC393222:CKC393227 CTY393222:CTY393227 DDU393222:DDU393227 DNQ393222:DNQ393227 DXM393222:DXM393227 EHI393222:EHI393227 ERE393222:ERE393227 FBA393222:FBA393227 FKW393222:FKW393227 FUS393222:FUS393227 GEO393222:GEO393227 GOK393222:GOK393227 GYG393222:GYG393227 HIC393222:HIC393227 HRY393222:HRY393227 IBU393222:IBU393227 ILQ393222:ILQ393227 IVM393222:IVM393227 JFI393222:JFI393227 JPE393222:JPE393227 JZA393222:JZA393227 KIW393222:KIW393227 KSS393222:KSS393227 LCO393222:LCO393227 LMK393222:LMK393227 LWG393222:LWG393227 MGC393222:MGC393227 MPY393222:MPY393227 MZU393222:MZU393227 NJQ393222:NJQ393227 NTM393222:NTM393227 ODI393222:ODI393227 ONE393222:ONE393227 OXA393222:OXA393227 PGW393222:PGW393227 PQS393222:PQS393227 QAO393222:QAO393227 QKK393222:QKK393227 QUG393222:QUG393227 REC393222:REC393227 RNY393222:RNY393227 RXU393222:RXU393227 SHQ393222:SHQ393227 SRM393222:SRM393227 TBI393222:TBI393227 TLE393222:TLE393227 TVA393222:TVA393227 UEW393222:UEW393227 UOS393222:UOS393227 UYO393222:UYO393227 VIK393222:VIK393227 VSG393222:VSG393227 WCC393222:WCC393227 WLY393222:WLY393227 WVU393222:WVU393227 M458758:M458763 JI458758:JI458763 TE458758:TE458763 ADA458758:ADA458763 AMW458758:AMW458763 AWS458758:AWS458763 BGO458758:BGO458763 BQK458758:BQK458763 CAG458758:CAG458763 CKC458758:CKC458763 CTY458758:CTY458763 DDU458758:DDU458763 DNQ458758:DNQ458763 DXM458758:DXM458763 EHI458758:EHI458763 ERE458758:ERE458763 FBA458758:FBA458763 FKW458758:FKW458763 FUS458758:FUS458763 GEO458758:GEO458763 GOK458758:GOK458763 GYG458758:GYG458763 HIC458758:HIC458763 HRY458758:HRY458763 IBU458758:IBU458763 ILQ458758:ILQ458763 IVM458758:IVM458763 JFI458758:JFI458763 JPE458758:JPE458763 JZA458758:JZA458763 KIW458758:KIW458763 KSS458758:KSS458763 LCO458758:LCO458763 LMK458758:LMK458763 LWG458758:LWG458763 MGC458758:MGC458763 MPY458758:MPY458763 MZU458758:MZU458763 NJQ458758:NJQ458763 NTM458758:NTM458763 ODI458758:ODI458763 ONE458758:ONE458763 OXA458758:OXA458763 PGW458758:PGW458763 PQS458758:PQS458763 QAO458758:QAO458763 QKK458758:QKK458763 QUG458758:QUG458763 REC458758:REC458763 RNY458758:RNY458763 RXU458758:RXU458763 SHQ458758:SHQ458763 SRM458758:SRM458763 TBI458758:TBI458763 TLE458758:TLE458763 TVA458758:TVA458763 UEW458758:UEW458763 UOS458758:UOS458763 UYO458758:UYO458763 VIK458758:VIK458763 VSG458758:VSG458763 WCC458758:WCC458763 WLY458758:WLY458763 WVU458758:WVU458763 M524294:M524299 JI524294:JI524299 TE524294:TE524299 ADA524294:ADA524299 AMW524294:AMW524299 AWS524294:AWS524299 BGO524294:BGO524299 BQK524294:BQK524299 CAG524294:CAG524299 CKC524294:CKC524299 CTY524294:CTY524299 DDU524294:DDU524299 DNQ524294:DNQ524299 DXM524294:DXM524299 EHI524294:EHI524299 ERE524294:ERE524299 FBA524294:FBA524299 FKW524294:FKW524299 FUS524294:FUS524299 GEO524294:GEO524299 GOK524294:GOK524299 GYG524294:GYG524299 HIC524294:HIC524299 HRY524294:HRY524299 IBU524294:IBU524299 ILQ524294:ILQ524299 IVM524294:IVM524299 JFI524294:JFI524299 JPE524294:JPE524299 JZA524294:JZA524299 KIW524294:KIW524299 KSS524294:KSS524299 LCO524294:LCO524299 LMK524294:LMK524299 LWG524294:LWG524299 MGC524294:MGC524299 MPY524294:MPY524299 MZU524294:MZU524299 NJQ524294:NJQ524299 NTM524294:NTM524299 ODI524294:ODI524299 ONE524294:ONE524299 OXA524294:OXA524299 PGW524294:PGW524299 PQS524294:PQS524299 QAO524294:QAO524299 QKK524294:QKK524299 QUG524294:QUG524299 REC524294:REC524299 RNY524294:RNY524299 RXU524294:RXU524299 SHQ524294:SHQ524299 SRM524294:SRM524299 TBI524294:TBI524299 TLE524294:TLE524299 TVA524294:TVA524299 UEW524294:UEW524299 UOS524294:UOS524299 UYO524294:UYO524299 VIK524294:VIK524299 VSG524294:VSG524299 WCC524294:WCC524299 WLY524294:WLY524299 WVU524294:WVU524299 M589830:M589835 JI589830:JI589835 TE589830:TE589835 ADA589830:ADA589835 AMW589830:AMW589835 AWS589830:AWS589835 BGO589830:BGO589835 BQK589830:BQK589835 CAG589830:CAG589835 CKC589830:CKC589835 CTY589830:CTY589835 DDU589830:DDU589835 DNQ589830:DNQ589835 DXM589830:DXM589835 EHI589830:EHI589835 ERE589830:ERE589835 FBA589830:FBA589835 FKW589830:FKW589835 FUS589830:FUS589835 GEO589830:GEO589835 GOK589830:GOK589835 GYG589830:GYG589835 HIC589830:HIC589835 HRY589830:HRY589835 IBU589830:IBU589835 ILQ589830:ILQ589835 IVM589830:IVM589835 JFI589830:JFI589835 JPE589830:JPE589835 JZA589830:JZA589835 KIW589830:KIW589835 KSS589830:KSS589835 LCO589830:LCO589835 LMK589830:LMK589835 LWG589830:LWG589835 MGC589830:MGC589835 MPY589830:MPY589835 MZU589830:MZU589835 NJQ589830:NJQ589835 NTM589830:NTM589835 ODI589830:ODI589835 ONE589830:ONE589835 OXA589830:OXA589835 PGW589830:PGW589835 PQS589830:PQS589835 QAO589830:QAO589835 QKK589830:QKK589835 QUG589830:QUG589835 REC589830:REC589835 RNY589830:RNY589835 RXU589830:RXU589835 SHQ589830:SHQ589835 SRM589830:SRM589835 TBI589830:TBI589835 TLE589830:TLE589835 TVA589830:TVA589835 UEW589830:UEW589835 UOS589830:UOS589835 UYO589830:UYO589835 VIK589830:VIK589835 VSG589830:VSG589835 WCC589830:WCC589835 WLY589830:WLY589835 WVU589830:WVU589835 M655366:M655371 JI655366:JI655371 TE655366:TE655371 ADA655366:ADA655371 AMW655366:AMW655371 AWS655366:AWS655371 BGO655366:BGO655371 BQK655366:BQK655371 CAG655366:CAG655371 CKC655366:CKC655371 CTY655366:CTY655371 DDU655366:DDU655371 DNQ655366:DNQ655371 DXM655366:DXM655371 EHI655366:EHI655371 ERE655366:ERE655371 FBA655366:FBA655371 FKW655366:FKW655371 FUS655366:FUS655371 GEO655366:GEO655371 GOK655366:GOK655371 GYG655366:GYG655371 HIC655366:HIC655371 HRY655366:HRY655371 IBU655366:IBU655371 ILQ655366:ILQ655371 IVM655366:IVM655371 JFI655366:JFI655371 JPE655366:JPE655371 JZA655366:JZA655371 KIW655366:KIW655371 KSS655366:KSS655371 LCO655366:LCO655371 LMK655366:LMK655371 LWG655366:LWG655371 MGC655366:MGC655371 MPY655366:MPY655371 MZU655366:MZU655371 NJQ655366:NJQ655371 NTM655366:NTM655371 ODI655366:ODI655371 ONE655366:ONE655371 OXA655366:OXA655371 PGW655366:PGW655371 PQS655366:PQS655371 QAO655366:QAO655371 QKK655366:QKK655371 QUG655366:QUG655371 REC655366:REC655371 RNY655366:RNY655371 RXU655366:RXU655371 SHQ655366:SHQ655371 SRM655366:SRM655371 TBI655366:TBI655371 TLE655366:TLE655371 TVA655366:TVA655371 UEW655366:UEW655371 UOS655366:UOS655371 UYO655366:UYO655371 VIK655366:VIK655371 VSG655366:VSG655371 WCC655366:WCC655371 WLY655366:WLY655371 WVU655366:WVU655371 M720902:M720907 JI720902:JI720907 TE720902:TE720907 ADA720902:ADA720907 AMW720902:AMW720907 AWS720902:AWS720907 BGO720902:BGO720907 BQK720902:BQK720907 CAG720902:CAG720907 CKC720902:CKC720907 CTY720902:CTY720907 DDU720902:DDU720907 DNQ720902:DNQ720907 DXM720902:DXM720907 EHI720902:EHI720907 ERE720902:ERE720907 FBA720902:FBA720907 FKW720902:FKW720907 FUS720902:FUS720907 GEO720902:GEO720907 GOK720902:GOK720907 GYG720902:GYG720907 HIC720902:HIC720907 HRY720902:HRY720907 IBU720902:IBU720907 ILQ720902:ILQ720907 IVM720902:IVM720907 JFI720902:JFI720907 JPE720902:JPE720907 JZA720902:JZA720907 KIW720902:KIW720907 KSS720902:KSS720907 LCO720902:LCO720907 LMK720902:LMK720907 LWG720902:LWG720907 MGC720902:MGC720907 MPY720902:MPY720907 MZU720902:MZU720907 NJQ720902:NJQ720907 NTM720902:NTM720907 ODI720902:ODI720907 ONE720902:ONE720907 OXA720902:OXA720907 PGW720902:PGW720907 PQS720902:PQS720907 QAO720902:QAO720907 QKK720902:QKK720907 QUG720902:QUG720907 REC720902:REC720907 RNY720902:RNY720907 RXU720902:RXU720907 SHQ720902:SHQ720907 SRM720902:SRM720907 TBI720902:TBI720907 TLE720902:TLE720907 TVA720902:TVA720907 UEW720902:UEW720907 UOS720902:UOS720907 UYO720902:UYO720907 VIK720902:VIK720907 VSG720902:VSG720907 WCC720902:WCC720907 WLY720902:WLY720907 WVU720902:WVU720907 M786438:M786443 JI786438:JI786443 TE786438:TE786443 ADA786438:ADA786443 AMW786438:AMW786443 AWS786438:AWS786443 BGO786438:BGO786443 BQK786438:BQK786443 CAG786438:CAG786443 CKC786438:CKC786443 CTY786438:CTY786443 DDU786438:DDU786443 DNQ786438:DNQ786443 DXM786438:DXM786443 EHI786438:EHI786443 ERE786438:ERE786443 FBA786438:FBA786443 FKW786438:FKW786443 FUS786438:FUS786443 GEO786438:GEO786443 GOK786438:GOK786443 GYG786438:GYG786443 HIC786438:HIC786443 HRY786438:HRY786443 IBU786438:IBU786443 ILQ786438:ILQ786443 IVM786438:IVM786443 JFI786438:JFI786443 JPE786438:JPE786443 JZA786438:JZA786443 KIW786438:KIW786443 KSS786438:KSS786443 LCO786438:LCO786443 LMK786438:LMK786443 LWG786438:LWG786443 MGC786438:MGC786443 MPY786438:MPY786443 MZU786438:MZU786443 NJQ786438:NJQ786443 NTM786438:NTM786443 ODI786438:ODI786443 ONE786438:ONE786443 OXA786438:OXA786443 PGW786438:PGW786443 PQS786438:PQS786443 QAO786438:QAO786443 QKK786438:QKK786443 QUG786438:QUG786443 REC786438:REC786443 RNY786438:RNY786443 RXU786438:RXU786443 SHQ786438:SHQ786443 SRM786438:SRM786443 TBI786438:TBI786443 TLE786438:TLE786443 TVA786438:TVA786443 UEW786438:UEW786443 UOS786438:UOS786443 UYO786438:UYO786443 VIK786438:VIK786443 VSG786438:VSG786443 WCC786438:WCC786443 WLY786438:WLY786443 WVU786438:WVU786443 M851974:M851979 JI851974:JI851979 TE851974:TE851979 ADA851974:ADA851979 AMW851974:AMW851979 AWS851974:AWS851979 BGO851974:BGO851979 BQK851974:BQK851979 CAG851974:CAG851979 CKC851974:CKC851979 CTY851974:CTY851979 DDU851974:DDU851979 DNQ851974:DNQ851979 DXM851974:DXM851979 EHI851974:EHI851979 ERE851974:ERE851979 FBA851974:FBA851979 FKW851974:FKW851979 FUS851974:FUS851979 GEO851974:GEO851979 GOK851974:GOK851979 GYG851974:GYG851979 HIC851974:HIC851979 HRY851974:HRY851979 IBU851974:IBU851979 ILQ851974:ILQ851979 IVM851974:IVM851979 JFI851974:JFI851979 JPE851974:JPE851979 JZA851974:JZA851979 KIW851974:KIW851979 KSS851974:KSS851979 LCO851974:LCO851979 LMK851974:LMK851979 LWG851974:LWG851979 MGC851974:MGC851979 MPY851974:MPY851979 MZU851974:MZU851979 NJQ851974:NJQ851979 NTM851974:NTM851979 ODI851974:ODI851979 ONE851974:ONE851979 OXA851974:OXA851979 PGW851974:PGW851979 PQS851974:PQS851979 QAO851974:QAO851979 QKK851974:QKK851979 QUG851974:QUG851979 REC851974:REC851979 RNY851974:RNY851979 RXU851974:RXU851979 SHQ851974:SHQ851979 SRM851974:SRM851979 TBI851974:TBI851979 TLE851974:TLE851979 TVA851974:TVA851979 UEW851974:UEW851979 UOS851974:UOS851979 UYO851974:UYO851979 VIK851974:VIK851979 VSG851974:VSG851979 WCC851974:WCC851979 WLY851974:WLY851979 WVU851974:WVU851979 M917510:M917515 JI917510:JI917515 TE917510:TE917515 ADA917510:ADA917515 AMW917510:AMW917515 AWS917510:AWS917515 BGO917510:BGO917515 BQK917510:BQK917515 CAG917510:CAG917515 CKC917510:CKC917515 CTY917510:CTY917515 DDU917510:DDU917515 DNQ917510:DNQ917515 DXM917510:DXM917515 EHI917510:EHI917515 ERE917510:ERE917515 FBA917510:FBA917515 FKW917510:FKW917515 FUS917510:FUS917515 GEO917510:GEO917515 GOK917510:GOK917515 GYG917510:GYG917515 HIC917510:HIC917515 HRY917510:HRY917515 IBU917510:IBU917515 ILQ917510:ILQ917515 IVM917510:IVM917515 JFI917510:JFI917515 JPE917510:JPE917515 JZA917510:JZA917515 KIW917510:KIW917515 KSS917510:KSS917515 LCO917510:LCO917515 LMK917510:LMK917515 LWG917510:LWG917515 MGC917510:MGC917515 MPY917510:MPY917515 MZU917510:MZU917515 NJQ917510:NJQ917515 NTM917510:NTM917515 ODI917510:ODI917515 ONE917510:ONE917515 OXA917510:OXA917515 PGW917510:PGW917515 PQS917510:PQS917515 QAO917510:QAO917515 QKK917510:QKK917515 QUG917510:QUG917515 REC917510:REC917515 RNY917510:RNY917515 RXU917510:RXU917515 SHQ917510:SHQ917515 SRM917510:SRM917515 TBI917510:TBI917515 TLE917510:TLE917515 TVA917510:TVA917515 UEW917510:UEW917515 UOS917510:UOS917515 UYO917510:UYO917515 VIK917510:VIK917515 VSG917510:VSG917515 WCC917510:WCC917515 WLY917510:WLY917515 WVU917510:WVU917515 M983046:M983051 JI983046:JI983051 TE983046:TE983051 ADA983046:ADA983051 AMW983046:AMW983051 AWS983046:AWS983051 BGO983046:BGO983051 BQK983046:BQK983051 CAG983046:CAG983051 CKC983046:CKC983051 CTY983046:CTY983051 DDU983046:DDU983051 DNQ983046:DNQ983051 DXM983046:DXM983051 EHI983046:EHI983051 ERE983046:ERE983051 FBA983046:FBA983051 FKW983046:FKW983051 FUS983046:FUS983051 GEO983046:GEO983051 GOK983046:GOK983051 GYG983046:GYG983051 HIC983046:HIC983051 HRY983046:HRY983051 IBU983046:IBU983051 ILQ983046:ILQ983051 IVM983046:IVM983051 JFI983046:JFI983051 JPE983046:JPE983051 JZA983046:JZA983051 KIW983046:KIW983051 KSS983046:KSS983051 LCO983046:LCO983051 LMK983046:LMK983051 LWG983046:LWG983051 MGC983046:MGC983051 MPY983046:MPY983051 MZU983046:MZU983051 NJQ983046:NJQ983051 NTM983046:NTM983051 ODI983046:ODI983051 ONE983046:ONE983051 OXA983046:OXA983051 PGW983046:PGW983051 PQS983046:PQS983051 QAO983046:QAO983051 QKK983046:QKK983051 QUG983046:QUG983051 REC983046:REC983051 RNY983046:RNY983051 RXU983046:RXU983051 SHQ983046:SHQ983051 SRM983046:SRM983051 TBI983046:TBI983051 TLE983046:TLE983051 TVA983046:TVA983051 UEW983046:UEW983051 UOS983046:UOS983051 UYO983046:UYO983051 VIK983046:VIK983051 VSG983046:VSG983051 WCC983046:WCC983051 WLY983046:WLY983051 WVU983046:WVU983051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O65546:O65548 JK65546:JK65548 TG65546:TG65548 ADC65546:ADC65548 AMY65546:AMY65548 AWU65546:AWU65548 BGQ65546:BGQ65548 BQM65546:BQM65548 CAI65546:CAI65548 CKE65546:CKE65548 CUA65546:CUA65548 DDW65546:DDW65548 DNS65546:DNS65548 DXO65546:DXO65548 EHK65546:EHK65548 ERG65546:ERG65548 FBC65546:FBC65548 FKY65546:FKY65548 FUU65546:FUU65548 GEQ65546:GEQ65548 GOM65546:GOM65548 GYI65546:GYI65548 HIE65546:HIE65548 HSA65546:HSA65548 IBW65546:IBW65548 ILS65546:ILS65548 IVO65546:IVO65548 JFK65546:JFK65548 JPG65546:JPG65548 JZC65546:JZC65548 KIY65546:KIY65548 KSU65546:KSU65548 LCQ65546:LCQ65548 LMM65546:LMM65548 LWI65546:LWI65548 MGE65546:MGE65548 MQA65546:MQA65548 MZW65546:MZW65548 NJS65546:NJS65548 NTO65546:NTO65548 ODK65546:ODK65548 ONG65546:ONG65548 OXC65546:OXC65548 PGY65546:PGY65548 PQU65546:PQU65548 QAQ65546:QAQ65548 QKM65546:QKM65548 QUI65546:QUI65548 REE65546:REE65548 ROA65546:ROA65548 RXW65546:RXW65548 SHS65546:SHS65548 SRO65546:SRO65548 TBK65546:TBK65548 TLG65546:TLG65548 TVC65546:TVC65548 UEY65546:UEY65548 UOU65546:UOU65548 UYQ65546:UYQ65548 VIM65546:VIM65548 VSI65546:VSI65548 WCE65546:WCE65548 WMA65546:WMA65548 WVW65546:WVW65548 O131082:O131084 JK131082:JK131084 TG131082:TG131084 ADC131082:ADC131084 AMY131082:AMY131084 AWU131082:AWU131084 BGQ131082:BGQ131084 BQM131082:BQM131084 CAI131082:CAI131084 CKE131082:CKE131084 CUA131082:CUA131084 DDW131082:DDW131084 DNS131082:DNS131084 DXO131082:DXO131084 EHK131082:EHK131084 ERG131082:ERG131084 FBC131082:FBC131084 FKY131082:FKY131084 FUU131082:FUU131084 GEQ131082:GEQ131084 GOM131082:GOM131084 GYI131082:GYI131084 HIE131082:HIE131084 HSA131082:HSA131084 IBW131082:IBW131084 ILS131082:ILS131084 IVO131082:IVO131084 JFK131082:JFK131084 JPG131082:JPG131084 JZC131082:JZC131084 KIY131082:KIY131084 KSU131082:KSU131084 LCQ131082:LCQ131084 LMM131082:LMM131084 LWI131082:LWI131084 MGE131082:MGE131084 MQA131082:MQA131084 MZW131082:MZW131084 NJS131082:NJS131084 NTO131082:NTO131084 ODK131082:ODK131084 ONG131082:ONG131084 OXC131082:OXC131084 PGY131082:PGY131084 PQU131082:PQU131084 QAQ131082:QAQ131084 QKM131082:QKM131084 QUI131082:QUI131084 REE131082:REE131084 ROA131082:ROA131084 RXW131082:RXW131084 SHS131082:SHS131084 SRO131082:SRO131084 TBK131082:TBK131084 TLG131082:TLG131084 TVC131082:TVC131084 UEY131082:UEY131084 UOU131082:UOU131084 UYQ131082:UYQ131084 VIM131082:VIM131084 VSI131082:VSI131084 WCE131082:WCE131084 WMA131082:WMA131084 WVW131082:WVW131084 O196618:O196620 JK196618:JK196620 TG196618:TG196620 ADC196618:ADC196620 AMY196618:AMY196620 AWU196618:AWU196620 BGQ196618:BGQ196620 BQM196618:BQM196620 CAI196618:CAI196620 CKE196618:CKE196620 CUA196618:CUA196620 DDW196618:DDW196620 DNS196618:DNS196620 DXO196618:DXO196620 EHK196618:EHK196620 ERG196618:ERG196620 FBC196618:FBC196620 FKY196618:FKY196620 FUU196618:FUU196620 GEQ196618:GEQ196620 GOM196618:GOM196620 GYI196618:GYI196620 HIE196618:HIE196620 HSA196618:HSA196620 IBW196618:IBW196620 ILS196618:ILS196620 IVO196618:IVO196620 JFK196618:JFK196620 JPG196618:JPG196620 JZC196618:JZC196620 KIY196618:KIY196620 KSU196618:KSU196620 LCQ196618:LCQ196620 LMM196618:LMM196620 LWI196618:LWI196620 MGE196618:MGE196620 MQA196618:MQA196620 MZW196618:MZW196620 NJS196618:NJS196620 NTO196618:NTO196620 ODK196618:ODK196620 ONG196618:ONG196620 OXC196618:OXC196620 PGY196618:PGY196620 PQU196618:PQU196620 QAQ196618:QAQ196620 QKM196618:QKM196620 QUI196618:QUI196620 REE196618:REE196620 ROA196618:ROA196620 RXW196618:RXW196620 SHS196618:SHS196620 SRO196618:SRO196620 TBK196618:TBK196620 TLG196618:TLG196620 TVC196618:TVC196620 UEY196618:UEY196620 UOU196618:UOU196620 UYQ196618:UYQ196620 VIM196618:VIM196620 VSI196618:VSI196620 WCE196618:WCE196620 WMA196618:WMA196620 WVW196618:WVW196620 O262154:O262156 JK262154:JK262156 TG262154:TG262156 ADC262154:ADC262156 AMY262154:AMY262156 AWU262154:AWU262156 BGQ262154:BGQ262156 BQM262154:BQM262156 CAI262154:CAI262156 CKE262154:CKE262156 CUA262154:CUA262156 DDW262154:DDW262156 DNS262154:DNS262156 DXO262154:DXO262156 EHK262154:EHK262156 ERG262154:ERG262156 FBC262154:FBC262156 FKY262154:FKY262156 FUU262154:FUU262156 GEQ262154:GEQ262156 GOM262154:GOM262156 GYI262154:GYI262156 HIE262154:HIE262156 HSA262154:HSA262156 IBW262154:IBW262156 ILS262154:ILS262156 IVO262154:IVO262156 JFK262154:JFK262156 JPG262154:JPG262156 JZC262154:JZC262156 KIY262154:KIY262156 KSU262154:KSU262156 LCQ262154:LCQ262156 LMM262154:LMM262156 LWI262154:LWI262156 MGE262154:MGE262156 MQA262154:MQA262156 MZW262154:MZW262156 NJS262154:NJS262156 NTO262154:NTO262156 ODK262154:ODK262156 ONG262154:ONG262156 OXC262154:OXC262156 PGY262154:PGY262156 PQU262154:PQU262156 QAQ262154:QAQ262156 QKM262154:QKM262156 QUI262154:QUI262156 REE262154:REE262156 ROA262154:ROA262156 RXW262154:RXW262156 SHS262154:SHS262156 SRO262154:SRO262156 TBK262154:TBK262156 TLG262154:TLG262156 TVC262154:TVC262156 UEY262154:UEY262156 UOU262154:UOU262156 UYQ262154:UYQ262156 VIM262154:VIM262156 VSI262154:VSI262156 WCE262154:WCE262156 WMA262154:WMA262156 WVW262154:WVW262156 O327690:O327692 JK327690:JK327692 TG327690:TG327692 ADC327690:ADC327692 AMY327690:AMY327692 AWU327690:AWU327692 BGQ327690:BGQ327692 BQM327690:BQM327692 CAI327690:CAI327692 CKE327690:CKE327692 CUA327690:CUA327692 DDW327690:DDW327692 DNS327690:DNS327692 DXO327690:DXO327692 EHK327690:EHK327692 ERG327690:ERG327692 FBC327690:FBC327692 FKY327690:FKY327692 FUU327690:FUU327692 GEQ327690:GEQ327692 GOM327690:GOM327692 GYI327690:GYI327692 HIE327690:HIE327692 HSA327690:HSA327692 IBW327690:IBW327692 ILS327690:ILS327692 IVO327690:IVO327692 JFK327690:JFK327692 JPG327690:JPG327692 JZC327690:JZC327692 KIY327690:KIY327692 KSU327690:KSU327692 LCQ327690:LCQ327692 LMM327690:LMM327692 LWI327690:LWI327692 MGE327690:MGE327692 MQA327690:MQA327692 MZW327690:MZW327692 NJS327690:NJS327692 NTO327690:NTO327692 ODK327690:ODK327692 ONG327690:ONG327692 OXC327690:OXC327692 PGY327690:PGY327692 PQU327690:PQU327692 QAQ327690:QAQ327692 QKM327690:QKM327692 QUI327690:QUI327692 REE327690:REE327692 ROA327690:ROA327692 RXW327690:RXW327692 SHS327690:SHS327692 SRO327690:SRO327692 TBK327690:TBK327692 TLG327690:TLG327692 TVC327690:TVC327692 UEY327690:UEY327692 UOU327690:UOU327692 UYQ327690:UYQ327692 VIM327690:VIM327692 VSI327690:VSI327692 WCE327690:WCE327692 WMA327690:WMA327692 WVW327690:WVW327692 O393226:O393228 JK393226:JK393228 TG393226:TG393228 ADC393226:ADC393228 AMY393226:AMY393228 AWU393226:AWU393228 BGQ393226:BGQ393228 BQM393226:BQM393228 CAI393226:CAI393228 CKE393226:CKE393228 CUA393226:CUA393228 DDW393226:DDW393228 DNS393226:DNS393228 DXO393226:DXO393228 EHK393226:EHK393228 ERG393226:ERG393228 FBC393226:FBC393228 FKY393226:FKY393228 FUU393226:FUU393228 GEQ393226:GEQ393228 GOM393226:GOM393228 GYI393226:GYI393228 HIE393226:HIE393228 HSA393226:HSA393228 IBW393226:IBW393228 ILS393226:ILS393228 IVO393226:IVO393228 JFK393226:JFK393228 JPG393226:JPG393228 JZC393226:JZC393228 KIY393226:KIY393228 KSU393226:KSU393228 LCQ393226:LCQ393228 LMM393226:LMM393228 LWI393226:LWI393228 MGE393226:MGE393228 MQA393226:MQA393228 MZW393226:MZW393228 NJS393226:NJS393228 NTO393226:NTO393228 ODK393226:ODK393228 ONG393226:ONG393228 OXC393226:OXC393228 PGY393226:PGY393228 PQU393226:PQU393228 QAQ393226:QAQ393228 QKM393226:QKM393228 QUI393226:QUI393228 REE393226:REE393228 ROA393226:ROA393228 RXW393226:RXW393228 SHS393226:SHS393228 SRO393226:SRO393228 TBK393226:TBK393228 TLG393226:TLG393228 TVC393226:TVC393228 UEY393226:UEY393228 UOU393226:UOU393228 UYQ393226:UYQ393228 VIM393226:VIM393228 VSI393226:VSI393228 WCE393226:WCE393228 WMA393226:WMA393228 WVW393226:WVW393228 O458762:O458764 JK458762:JK458764 TG458762:TG458764 ADC458762:ADC458764 AMY458762:AMY458764 AWU458762:AWU458764 BGQ458762:BGQ458764 BQM458762:BQM458764 CAI458762:CAI458764 CKE458762:CKE458764 CUA458762:CUA458764 DDW458762:DDW458764 DNS458762:DNS458764 DXO458762:DXO458764 EHK458762:EHK458764 ERG458762:ERG458764 FBC458762:FBC458764 FKY458762:FKY458764 FUU458762:FUU458764 GEQ458762:GEQ458764 GOM458762:GOM458764 GYI458762:GYI458764 HIE458762:HIE458764 HSA458762:HSA458764 IBW458762:IBW458764 ILS458762:ILS458764 IVO458762:IVO458764 JFK458762:JFK458764 JPG458762:JPG458764 JZC458762:JZC458764 KIY458762:KIY458764 KSU458762:KSU458764 LCQ458762:LCQ458764 LMM458762:LMM458764 LWI458762:LWI458764 MGE458762:MGE458764 MQA458762:MQA458764 MZW458762:MZW458764 NJS458762:NJS458764 NTO458762:NTO458764 ODK458762:ODK458764 ONG458762:ONG458764 OXC458762:OXC458764 PGY458762:PGY458764 PQU458762:PQU458764 QAQ458762:QAQ458764 QKM458762:QKM458764 QUI458762:QUI458764 REE458762:REE458764 ROA458762:ROA458764 RXW458762:RXW458764 SHS458762:SHS458764 SRO458762:SRO458764 TBK458762:TBK458764 TLG458762:TLG458764 TVC458762:TVC458764 UEY458762:UEY458764 UOU458762:UOU458764 UYQ458762:UYQ458764 VIM458762:VIM458764 VSI458762:VSI458764 WCE458762:WCE458764 WMA458762:WMA458764 WVW458762:WVW458764 O524298:O524300 JK524298:JK524300 TG524298:TG524300 ADC524298:ADC524300 AMY524298:AMY524300 AWU524298:AWU524300 BGQ524298:BGQ524300 BQM524298:BQM524300 CAI524298:CAI524300 CKE524298:CKE524300 CUA524298:CUA524300 DDW524298:DDW524300 DNS524298:DNS524300 DXO524298:DXO524300 EHK524298:EHK524300 ERG524298:ERG524300 FBC524298:FBC524300 FKY524298:FKY524300 FUU524298:FUU524300 GEQ524298:GEQ524300 GOM524298:GOM524300 GYI524298:GYI524300 HIE524298:HIE524300 HSA524298:HSA524300 IBW524298:IBW524300 ILS524298:ILS524300 IVO524298:IVO524300 JFK524298:JFK524300 JPG524298:JPG524300 JZC524298:JZC524300 KIY524298:KIY524300 KSU524298:KSU524300 LCQ524298:LCQ524300 LMM524298:LMM524300 LWI524298:LWI524300 MGE524298:MGE524300 MQA524298:MQA524300 MZW524298:MZW524300 NJS524298:NJS524300 NTO524298:NTO524300 ODK524298:ODK524300 ONG524298:ONG524300 OXC524298:OXC524300 PGY524298:PGY524300 PQU524298:PQU524300 QAQ524298:QAQ524300 QKM524298:QKM524300 QUI524298:QUI524300 REE524298:REE524300 ROA524298:ROA524300 RXW524298:RXW524300 SHS524298:SHS524300 SRO524298:SRO524300 TBK524298:TBK524300 TLG524298:TLG524300 TVC524298:TVC524300 UEY524298:UEY524300 UOU524298:UOU524300 UYQ524298:UYQ524300 VIM524298:VIM524300 VSI524298:VSI524300 WCE524298:WCE524300 WMA524298:WMA524300 WVW524298:WVW524300 O589834:O589836 JK589834:JK589836 TG589834:TG589836 ADC589834:ADC589836 AMY589834:AMY589836 AWU589834:AWU589836 BGQ589834:BGQ589836 BQM589834:BQM589836 CAI589834:CAI589836 CKE589834:CKE589836 CUA589834:CUA589836 DDW589834:DDW589836 DNS589834:DNS589836 DXO589834:DXO589836 EHK589834:EHK589836 ERG589834:ERG589836 FBC589834:FBC589836 FKY589834:FKY589836 FUU589834:FUU589836 GEQ589834:GEQ589836 GOM589834:GOM589836 GYI589834:GYI589836 HIE589834:HIE589836 HSA589834:HSA589836 IBW589834:IBW589836 ILS589834:ILS589836 IVO589834:IVO589836 JFK589834:JFK589836 JPG589834:JPG589836 JZC589834:JZC589836 KIY589834:KIY589836 KSU589834:KSU589836 LCQ589834:LCQ589836 LMM589834:LMM589836 LWI589834:LWI589836 MGE589834:MGE589836 MQA589834:MQA589836 MZW589834:MZW589836 NJS589834:NJS589836 NTO589834:NTO589836 ODK589834:ODK589836 ONG589834:ONG589836 OXC589834:OXC589836 PGY589834:PGY589836 PQU589834:PQU589836 QAQ589834:QAQ589836 QKM589834:QKM589836 QUI589834:QUI589836 REE589834:REE589836 ROA589834:ROA589836 RXW589834:RXW589836 SHS589834:SHS589836 SRO589834:SRO589836 TBK589834:TBK589836 TLG589834:TLG589836 TVC589834:TVC589836 UEY589834:UEY589836 UOU589834:UOU589836 UYQ589834:UYQ589836 VIM589834:VIM589836 VSI589834:VSI589836 WCE589834:WCE589836 WMA589834:WMA589836 WVW589834:WVW589836 O655370:O655372 JK655370:JK655372 TG655370:TG655372 ADC655370:ADC655372 AMY655370:AMY655372 AWU655370:AWU655372 BGQ655370:BGQ655372 BQM655370:BQM655372 CAI655370:CAI655372 CKE655370:CKE655372 CUA655370:CUA655372 DDW655370:DDW655372 DNS655370:DNS655372 DXO655370:DXO655372 EHK655370:EHK655372 ERG655370:ERG655372 FBC655370:FBC655372 FKY655370:FKY655372 FUU655370:FUU655372 GEQ655370:GEQ655372 GOM655370:GOM655372 GYI655370:GYI655372 HIE655370:HIE655372 HSA655370:HSA655372 IBW655370:IBW655372 ILS655370:ILS655372 IVO655370:IVO655372 JFK655370:JFK655372 JPG655370:JPG655372 JZC655370:JZC655372 KIY655370:KIY655372 KSU655370:KSU655372 LCQ655370:LCQ655372 LMM655370:LMM655372 LWI655370:LWI655372 MGE655370:MGE655372 MQA655370:MQA655372 MZW655370:MZW655372 NJS655370:NJS655372 NTO655370:NTO655372 ODK655370:ODK655372 ONG655370:ONG655372 OXC655370:OXC655372 PGY655370:PGY655372 PQU655370:PQU655372 QAQ655370:QAQ655372 QKM655370:QKM655372 QUI655370:QUI655372 REE655370:REE655372 ROA655370:ROA655372 RXW655370:RXW655372 SHS655370:SHS655372 SRO655370:SRO655372 TBK655370:TBK655372 TLG655370:TLG655372 TVC655370:TVC655372 UEY655370:UEY655372 UOU655370:UOU655372 UYQ655370:UYQ655372 VIM655370:VIM655372 VSI655370:VSI655372 WCE655370:WCE655372 WMA655370:WMA655372 WVW655370:WVW655372 O720906:O720908 JK720906:JK720908 TG720906:TG720908 ADC720906:ADC720908 AMY720906:AMY720908 AWU720906:AWU720908 BGQ720906:BGQ720908 BQM720906:BQM720908 CAI720906:CAI720908 CKE720906:CKE720908 CUA720906:CUA720908 DDW720906:DDW720908 DNS720906:DNS720908 DXO720906:DXO720908 EHK720906:EHK720908 ERG720906:ERG720908 FBC720906:FBC720908 FKY720906:FKY720908 FUU720906:FUU720908 GEQ720906:GEQ720908 GOM720906:GOM720908 GYI720906:GYI720908 HIE720906:HIE720908 HSA720906:HSA720908 IBW720906:IBW720908 ILS720906:ILS720908 IVO720906:IVO720908 JFK720906:JFK720908 JPG720906:JPG720908 JZC720906:JZC720908 KIY720906:KIY720908 KSU720906:KSU720908 LCQ720906:LCQ720908 LMM720906:LMM720908 LWI720906:LWI720908 MGE720906:MGE720908 MQA720906:MQA720908 MZW720906:MZW720908 NJS720906:NJS720908 NTO720906:NTO720908 ODK720906:ODK720908 ONG720906:ONG720908 OXC720906:OXC720908 PGY720906:PGY720908 PQU720906:PQU720908 QAQ720906:QAQ720908 QKM720906:QKM720908 QUI720906:QUI720908 REE720906:REE720908 ROA720906:ROA720908 RXW720906:RXW720908 SHS720906:SHS720908 SRO720906:SRO720908 TBK720906:TBK720908 TLG720906:TLG720908 TVC720906:TVC720908 UEY720906:UEY720908 UOU720906:UOU720908 UYQ720906:UYQ720908 VIM720906:VIM720908 VSI720906:VSI720908 WCE720906:WCE720908 WMA720906:WMA720908 WVW720906:WVW720908 O786442:O786444 JK786442:JK786444 TG786442:TG786444 ADC786442:ADC786444 AMY786442:AMY786444 AWU786442:AWU786444 BGQ786442:BGQ786444 BQM786442:BQM786444 CAI786442:CAI786444 CKE786442:CKE786444 CUA786442:CUA786444 DDW786442:DDW786444 DNS786442:DNS786444 DXO786442:DXO786444 EHK786442:EHK786444 ERG786442:ERG786444 FBC786442:FBC786444 FKY786442:FKY786444 FUU786442:FUU786444 GEQ786442:GEQ786444 GOM786442:GOM786444 GYI786442:GYI786444 HIE786442:HIE786444 HSA786442:HSA786444 IBW786442:IBW786444 ILS786442:ILS786444 IVO786442:IVO786444 JFK786442:JFK786444 JPG786442:JPG786444 JZC786442:JZC786444 KIY786442:KIY786444 KSU786442:KSU786444 LCQ786442:LCQ786444 LMM786442:LMM786444 LWI786442:LWI786444 MGE786442:MGE786444 MQA786442:MQA786444 MZW786442:MZW786444 NJS786442:NJS786444 NTO786442:NTO786444 ODK786442:ODK786444 ONG786442:ONG786444 OXC786442:OXC786444 PGY786442:PGY786444 PQU786442:PQU786444 QAQ786442:QAQ786444 QKM786442:QKM786444 QUI786442:QUI786444 REE786442:REE786444 ROA786442:ROA786444 RXW786442:RXW786444 SHS786442:SHS786444 SRO786442:SRO786444 TBK786442:TBK786444 TLG786442:TLG786444 TVC786442:TVC786444 UEY786442:UEY786444 UOU786442:UOU786444 UYQ786442:UYQ786444 VIM786442:VIM786444 VSI786442:VSI786444 WCE786442:WCE786444 WMA786442:WMA786444 WVW786442:WVW786444 O851978:O851980 JK851978:JK851980 TG851978:TG851980 ADC851978:ADC851980 AMY851978:AMY851980 AWU851978:AWU851980 BGQ851978:BGQ851980 BQM851978:BQM851980 CAI851978:CAI851980 CKE851978:CKE851980 CUA851978:CUA851980 DDW851978:DDW851980 DNS851978:DNS851980 DXO851978:DXO851980 EHK851978:EHK851980 ERG851978:ERG851980 FBC851978:FBC851980 FKY851978:FKY851980 FUU851978:FUU851980 GEQ851978:GEQ851980 GOM851978:GOM851980 GYI851978:GYI851980 HIE851978:HIE851980 HSA851978:HSA851980 IBW851978:IBW851980 ILS851978:ILS851980 IVO851978:IVO851980 JFK851978:JFK851980 JPG851978:JPG851980 JZC851978:JZC851980 KIY851978:KIY851980 KSU851978:KSU851980 LCQ851978:LCQ851980 LMM851978:LMM851980 LWI851978:LWI851980 MGE851978:MGE851980 MQA851978:MQA851980 MZW851978:MZW851980 NJS851978:NJS851980 NTO851978:NTO851980 ODK851978:ODK851980 ONG851978:ONG851980 OXC851978:OXC851980 PGY851978:PGY851980 PQU851978:PQU851980 QAQ851978:QAQ851980 QKM851978:QKM851980 QUI851978:QUI851980 REE851978:REE851980 ROA851978:ROA851980 RXW851978:RXW851980 SHS851978:SHS851980 SRO851978:SRO851980 TBK851978:TBK851980 TLG851978:TLG851980 TVC851978:TVC851980 UEY851978:UEY851980 UOU851978:UOU851980 UYQ851978:UYQ851980 VIM851978:VIM851980 VSI851978:VSI851980 WCE851978:WCE851980 WMA851978:WMA851980 WVW851978:WVW851980 O917514:O917516 JK917514:JK917516 TG917514:TG917516 ADC917514:ADC917516 AMY917514:AMY917516 AWU917514:AWU917516 BGQ917514:BGQ917516 BQM917514:BQM917516 CAI917514:CAI917516 CKE917514:CKE917516 CUA917514:CUA917516 DDW917514:DDW917516 DNS917514:DNS917516 DXO917514:DXO917516 EHK917514:EHK917516 ERG917514:ERG917516 FBC917514:FBC917516 FKY917514:FKY917516 FUU917514:FUU917516 GEQ917514:GEQ917516 GOM917514:GOM917516 GYI917514:GYI917516 HIE917514:HIE917516 HSA917514:HSA917516 IBW917514:IBW917516 ILS917514:ILS917516 IVO917514:IVO917516 JFK917514:JFK917516 JPG917514:JPG917516 JZC917514:JZC917516 KIY917514:KIY917516 KSU917514:KSU917516 LCQ917514:LCQ917516 LMM917514:LMM917516 LWI917514:LWI917516 MGE917514:MGE917516 MQA917514:MQA917516 MZW917514:MZW917516 NJS917514:NJS917516 NTO917514:NTO917516 ODK917514:ODK917516 ONG917514:ONG917516 OXC917514:OXC917516 PGY917514:PGY917516 PQU917514:PQU917516 QAQ917514:QAQ917516 QKM917514:QKM917516 QUI917514:QUI917516 REE917514:REE917516 ROA917514:ROA917516 RXW917514:RXW917516 SHS917514:SHS917516 SRO917514:SRO917516 TBK917514:TBK917516 TLG917514:TLG917516 TVC917514:TVC917516 UEY917514:UEY917516 UOU917514:UOU917516 UYQ917514:UYQ917516 VIM917514:VIM917516 VSI917514:VSI917516 WCE917514:WCE917516 WMA917514:WMA917516 WVW917514:WVW917516 O983050:O983052 JK983050:JK983052 TG983050:TG983052 ADC983050:ADC983052 AMY983050:AMY983052 AWU983050:AWU983052 BGQ983050:BGQ983052 BQM983050:BQM983052 CAI983050:CAI983052 CKE983050:CKE983052 CUA983050:CUA983052 DDW983050:DDW983052 DNS983050:DNS983052 DXO983050:DXO983052 EHK983050:EHK983052 ERG983050:ERG983052 FBC983050:FBC983052 FKY983050:FKY983052 FUU983050:FUU983052 GEQ983050:GEQ983052 GOM983050:GOM983052 GYI983050:GYI983052 HIE983050:HIE983052 HSA983050:HSA983052 IBW983050:IBW983052 ILS983050:ILS983052 IVO983050:IVO983052 JFK983050:JFK983052 JPG983050:JPG983052 JZC983050:JZC983052 KIY983050:KIY983052 KSU983050:KSU983052 LCQ983050:LCQ983052 LMM983050:LMM983052 LWI983050:LWI983052 MGE983050:MGE983052 MQA983050:MQA983052 MZW983050:MZW983052 NJS983050:NJS983052 NTO983050:NTO983052 ODK983050:ODK983052 ONG983050:ONG983052 OXC983050:OXC983052 PGY983050:PGY983052 PQU983050:PQU983052 QAQ983050:QAQ983052 QKM983050:QKM983052 QUI983050:QUI983052 REE983050:REE983052 ROA983050:ROA983052 RXW983050:RXW983052 SHS983050:SHS983052 SRO983050:SRO983052 TBK983050:TBK983052 TLG983050:TLG983052 TVC983050:TVC983052 UEY983050:UEY983052 UOU983050:UOU983052 UYQ983050:UYQ983052 VIM983050:VIM983052 VSI983050:VSI983052 WCE983050:WCE983052 WMA983050:WMA983052 WVW983050:WVW983052 I8:I22 JH14:JH23 TD14:TD23 ACZ14:ACZ23 AMV14:AMV23 AWR14:AWR23 BGN14:BGN23 BQJ14:BQJ23 CAF14:CAF23 CKB14:CKB23 CTX14:CTX23 DDT14:DDT23 DNP14:DNP23 DXL14:DXL23 EHH14:EHH23 ERD14:ERD23 FAZ14:FAZ23 FKV14:FKV23 FUR14:FUR23 GEN14:GEN23 GOJ14:GOJ23 GYF14:GYF23 HIB14:HIB23 HRX14:HRX23 IBT14:IBT23 ILP14:ILP23 IVL14:IVL23 JFH14:JFH23 JPD14:JPD23 JYZ14:JYZ23 KIV14:KIV23 KSR14:KSR23 LCN14:LCN23 LMJ14:LMJ23 LWF14:LWF23 MGB14:MGB23 MPX14:MPX23 MZT14:MZT23 NJP14:NJP23 NTL14:NTL23 ODH14:ODH23 OND14:OND23 OWZ14:OWZ23 PGV14:PGV23 PQR14:PQR23 QAN14:QAN23 QKJ14:QKJ23 QUF14:QUF23 REB14:REB23 RNX14:RNX23 RXT14:RXT23 SHP14:SHP23 SRL14:SRL23 TBH14:TBH23 TLD14:TLD23 TUZ14:TUZ23 UEV14:UEV23 UOR14:UOR23 UYN14:UYN23 VIJ14:VIJ23 VSF14:VSF23 WCB14:WCB23 WLX14:WLX23 WVT14:WVT23 L65548:L65559 JH65548:JH65559 TD65548:TD65559 ACZ65548:ACZ65559 AMV65548:AMV65559 AWR65548:AWR65559 BGN65548:BGN65559 BQJ65548:BQJ65559 CAF65548:CAF65559 CKB65548:CKB65559 CTX65548:CTX65559 DDT65548:DDT65559 DNP65548:DNP65559 DXL65548:DXL65559 EHH65548:EHH65559 ERD65548:ERD65559 FAZ65548:FAZ65559 FKV65548:FKV65559 FUR65548:FUR65559 GEN65548:GEN65559 GOJ65548:GOJ65559 GYF65548:GYF65559 HIB65548:HIB65559 HRX65548:HRX65559 IBT65548:IBT65559 ILP65548:ILP65559 IVL65548:IVL65559 JFH65548:JFH65559 JPD65548:JPD65559 JYZ65548:JYZ65559 KIV65548:KIV65559 KSR65548:KSR65559 LCN65548:LCN65559 LMJ65548:LMJ65559 LWF65548:LWF65559 MGB65548:MGB65559 MPX65548:MPX65559 MZT65548:MZT65559 NJP65548:NJP65559 NTL65548:NTL65559 ODH65548:ODH65559 OND65548:OND65559 OWZ65548:OWZ65559 PGV65548:PGV65559 PQR65548:PQR65559 QAN65548:QAN65559 QKJ65548:QKJ65559 QUF65548:QUF65559 REB65548:REB65559 RNX65548:RNX65559 RXT65548:RXT65559 SHP65548:SHP65559 SRL65548:SRL65559 TBH65548:TBH65559 TLD65548:TLD65559 TUZ65548:TUZ65559 UEV65548:UEV65559 UOR65548:UOR65559 UYN65548:UYN65559 VIJ65548:VIJ65559 VSF65548:VSF65559 WCB65548:WCB65559 WLX65548:WLX65559 WVT65548:WVT65559 L131084:L131095 JH131084:JH131095 TD131084:TD131095 ACZ131084:ACZ131095 AMV131084:AMV131095 AWR131084:AWR131095 BGN131084:BGN131095 BQJ131084:BQJ131095 CAF131084:CAF131095 CKB131084:CKB131095 CTX131084:CTX131095 DDT131084:DDT131095 DNP131084:DNP131095 DXL131084:DXL131095 EHH131084:EHH131095 ERD131084:ERD131095 FAZ131084:FAZ131095 FKV131084:FKV131095 FUR131084:FUR131095 GEN131084:GEN131095 GOJ131084:GOJ131095 GYF131084:GYF131095 HIB131084:HIB131095 HRX131084:HRX131095 IBT131084:IBT131095 ILP131084:ILP131095 IVL131084:IVL131095 JFH131084:JFH131095 JPD131084:JPD131095 JYZ131084:JYZ131095 KIV131084:KIV131095 KSR131084:KSR131095 LCN131084:LCN131095 LMJ131084:LMJ131095 LWF131084:LWF131095 MGB131084:MGB131095 MPX131084:MPX131095 MZT131084:MZT131095 NJP131084:NJP131095 NTL131084:NTL131095 ODH131084:ODH131095 OND131084:OND131095 OWZ131084:OWZ131095 PGV131084:PGV131095 PQR131084:PQR131095 QAN131084:QAN131095 QKJ131084:QKJ131095 QUF131084:QUF131095 REB131084:REB131095 RNX131084:RNX131095 RXT131084:RXT131095 SHP131084:SHP131095 SRL131084:SRL131095 TBH131084:TBH131095 TLD131084:TLD131095 TUZ131084:TUZ131095 UEV131084:UEV131095 UOR131084:UOR131095 UYN131084:UYN131095 VIJ131084:VIJ131095 VSF131084:VSF131095 WCB131084:WCB131095 WLX131084:WLX131095 WVT131084:WVT131095 L196620:L196631 JH196620:JH196631 TD196620:TD196631 ACZ196620:ACZ196631 AMV196620:AMV196631 AWR196620:AWR196631 BGN196620:BGN196631 BQJ196620:BQJ196631 CAF196620:CAF196631 CKB196620:CKB196631 CTX196620:CTX196631 DDT196620:DDT196631 DNP196620:DNP196631 DXL196620:DXL196631 EHH196620:EHH196631 ERD196620:ERD196631 FAZ196620:FAZ196631 FKV196620:FKV196631 FUR196620:FUR196631 GEN196620:GEN196631 GOJ196620:GOJ196631 GYF196620:GYF196631 HIB196620:HIB196631 HRX196620:HRX196631 IBT196620:IBT196631 ILP196620:ILP196631 IVL196620:IVL196631 JFH196620:JFH196631 JPD196620:JPD196631 JYZ196620:JYZ196631 KIV196620:KIV196631 KSR196620:KSR196631 LCN196620:LCN196631 LMJ196620:LMJ196631 LWF196620:LWF196631 MGB196620:MGB196631 MPX196620:MPX196631 MZT196620:MZT196631 NJP196620:NJP196631 NTL196620:NTL196631 ODH196620:ODH196631 OND196620:OND196631 OWZ196620:OWZ196631 PGV196620:PGV196631 PQR196620:PQR196631 QAN196620:QAN196631 QKJ196620:QKJ196631 QUF196620:QUF196631 REB196620:REB196631 RNX196620:RNX196631 RXT196620:RXT196631 SHP196620:SHP196631 SRL196620:SRL196631 TBH196620:TBH196631 TLD196620:TLD196631 TUZ196620:TUZ196631 UEV196620:UEV196631 UOR196620:UOR196631 UYN196620:UYN196631 VIJ196620:VIJ196631 VSF196620:VSF196631 WCB196620:WCB196631 WLX196620:WLX196631 WVT196620:WVT196631 L262156:L262167 JH262156:JH262167 TD262156:TD262167 ACZ262156:ACZ262167 AMV262156:AMV262167 AWR262156:AWR262167 BGN262156:BGN262167 BQJ262156:BQJ262167 CAF262156:CAF262167 CKB262156:CKB262167 CTX262156:CTX262167 DDT262156:DDT262167 DNP262156:DNP262167 DXL262156:DXL262167 EHH262156:EHH262167 ERD262156:ERD262167 FAZ262156:FAZ262167 FKV262156:FKV262167 FUR262156:FUR262167 GEN262156:GEN262167 GOJ262156:GOJ262167 GYF262156:GYF262167 HIB262156:HIB262167 HRX262156:HRX262167 IBT262156:IBT262167 ILP262156:ILP262167 IVL262156:IVL262167 JFH262156:JFH262167 JPD262156:JPD262167 JYZ262156:JYZ262167 KIV262156:KIV262167 KSR262156:KSR262167 LCN262156:LCN262167 LMJ262156:LMJ262167 LWF262156:LWF262167 MGB262156:MGB262167 MPX262156:MPX262167 MZT262156:MZT262167 NJP262156:NJP262167 NTL262156:NTL262167 ODH262156:ODH262167 OND262156:OND262167 OWZ262156:OWZ262167 PGV262156:PGV262167 PQR262156:PQR262167 QAN262156:QAN262167 QKJ262156:QKJ262167 QUF262156:QUF262167 REB262156:REB262167 RNX262156:RNX262167 RXT262156:RXT262167 SHP262156:SHP262167 SRL262156:SRL262167 TBH262156:TBH262167 TLD262156:TLD262167 TUZ262156:TUZ262167 UEV262156:UEV262167 UOR262156:UOR262167 UYN262156:UYN262167 VIJ262156:VIJ262167 VSF262156:VSF262167 WCB262156:WCB262167 WLX262156:WLX262167 WVT262156:WVT262167 L327692:L327703 JH327692:JH327703 TD327692:TD327703 ACZ327692:ACZ327703 AMV327692:AMV327703 AWR327692:AWR327703 BGN327692:BGN327703 BQJ327692:BQJ327703 CAF327692:CAF327703 CKB327692:CKB327703 CTX327692:CTX327703 DDT327692:DDT327703 DNP327692:DNP327703 DXL327692:DXL327703 EHH327692:EHH327703 ERD327692:ERD327703 FAZ327692:FAZ327703 FKV327692:FKV327703 FUR327692:FUR327703 GEN327692:GEN327703 GOJ327692:GOJ327703 GYF327692:GYF327703 HIB327692:HIB327703 HRX327692:HRX327703 IBT327692:IBT327703 ILP327692:ILP327703 IVL327692:IVL327703 JFH327692:JFH327703 JPD327692:JPD327703 JYZ327692:JYZ327703 KIV327692:KIV327703 KSR327692:KSR327703 LCN327692:LCN327703 LMJ327692:LMJ327703 LWF327692:LWF327703 MGB327692:MGB327703 MPX327692:MPX327703 MZT327692:MZT327703 NJP327692:NJP327703 NTL327692:NTL327703 ODH327692:ODH327703 OND327692:OND327703 OWZ327692:OWZ327703 PGV327692:PGV327703 PQR327692:PQR327703 QAN327692:QAN327703 QKJ327692:QKJ327703 QUF327692:QUF327703 REB327692:REB327703 RNX327692:RNX327703 RXT327692:RXT327703 SHP327692:SHP327703 SRL327692:SRL327703 TBH327692:TBH327703 TLD327692:TLD327703 TUZ327692:TUZ327703 UEV327692:UEV327703 UOR327692:UOR327703 UYN327692:UYN327703 VIJ327692:VIJ327703 VSF327692:VSF327703 WCB327692:WCB327703 WLX327692:WLX327703 WVT327692:WVT327703 L393228:L393239 JH393228:JH393239 TD393228:TD393239 ACZ393228:ACZ393239 AMV393228:AMV393239 AWR393228:AWR393239 BGN393228:BGN393239 BQJ393228:BQJ393239 CAF393228:CAF393239 CKB393228:CKB393239 CTX393228:CTX393239 DDT393228:DDT393239 DNP393228:DNP393239 DXL393228:DXL393239 EHH393228:EHH393239 ERD393228:ERD393239 FAZ393228:FAZ393239 FKV393228:FKV393239 FUR393228:FUR393239 GEN393228:GEN393239 GOJ393228:GOJ393239 GYF393228:GYF393239 HIB393228:HIB393239 HRX393228:HRX393239 IBT393228:IBT393239 ILP393228:ILP393239 IVL393228:IVL393239 JFH393228:JFH393239 JPD393228:JPD393239 JYZ393228:JYZ393239 KIV393228:KIV393239 KSR393228:KSR393239 LCN393228:LCN393239 LMJ393228:LMJ393239 LWF393228:LWF393239 MGB393228:MGB393239 MPX393228:MPX393239 MZT393228:MZT393239 NJP393228:NJP393239 NTL393228:NTL393239 ODH393228:ODH393239 OND393228:OND393239 OWZ393228:OWZ393239 PGV393228:PGV393239 PQR393228:PQR393239 QAN393228:QAN393239 QKJ393228:QKJ393239 QUF393228:QUF393239 REB393228:REB393239 RNX393228:RNX393239 RXT393228:RXT393239 SHP393228:SHP393239 SRL393228:SRL393239 TBH393228:TBH393239 TLD393228:TLD393239 TUZ393228:TUZ393239 UEV393228:UEV393239 UOR393228:UOR393239 UYN393228:UYN393239 VIJ393228:VIJ393239 VSF393228:VSF393239 WCB393228:WCB393239 WLX393228:WLX393239 WVT393228:WVT393239 L458764:L458775 JH458764:JH458775 TD458764:TD458775 ACZ458764:ACZ458775 AMV458764:AMV458775 AWR458764:AWR458775 BGN458764:BGN458775 BQJ458764:BQJ458775 CAF458764:CAF458775 CKB458764:CKB458775 CTX458764:CTX458775 DDT458764:DDT458775 DNP458764:DNP458775 DXL458764:DXL458775 EHH458764:EHH458775 ERD458764:ERD458775 FAZ458764:FAZ458775 FKV458764:FKV458775 FUR458764:FUR458775 GEN458764:GEN458775 GOJ458764:GOJ458775 GYF458764:GYF458775 HIB458764:HIB458775 HRX458764:HRX458775 IBT458764:IBT458775 ILP458764:ILP458775 IVL458764:IVL458775 JFH458764:JFH458775 JPD458764:JPD458775 JYZ458764:JYZ458775 KIV458764:KIV458775 KSR458764:KSR458775 LCN458764:LCN458775 LMJ458764:LMJ458775 LWF458764:LWF458775 MGB458764:MGB458775 MPX458764:MPX458775 MZT458764:MZT458775 NJP458764:NJP458775 NTL458764:NTL458775 ODH458764:ODH458775 OND458764:OND458775 OWZ458764:OWZ458775 PGV458764:PGV458775 PQR458764:PQR458775 QAN458764:QAN458775 QKJ458764:QKJ458775 QUF458764:QUF458775 REB458764:REB458775 RNX458764:RNX458775 RXT458764:RXT458775 SHP458764:SHP458775 SRL458764:SRL458775 TBH458764:TBH458775 TLD458764:TLD458775 TUZ458764:TUZ458775 UEV458764:UEV458775 UOR458764:UOR458775 UYN458764:UYN458775 VIJ458764:VIJ458775 VSF458764:VSF458775 WCB458764:WCB458775 WLX458764:WLX458775 WVT458764:WVT458775 L524300:L524311 JH524300:JH524311 TD524300:TD524311 ACZ524300:ACZ524311 AMV524300:AMV524311 AWR524300:AWR524311 BGN524300:BGN524311 BQJ524300:BQJ524311 CAF524300:CAF524311 CKB524300:CKB524311 CTX524300:CTX524311 DDT524300:DDT524311 DNP524300:DNP524311 DXL524300:DXL524311 EHH524300:EHH524311 ERD524300:ERD524311 FAZ524300:FAZ524311 FKV524300:FKV524311 FUR524300:FUR524311 GEN524300:GEN524311 GOJ524300:GOJ524311 GYF524300:GYF524311 HIB524300:HIB524311 HRX524300:HRX524311 IBT524300:IBT524311 ILP524300:ILP524311 IVL524300:IVL524311 JFH524300:JFH524311 JPD524300:JPD524311 JYZ524300:JYZ524311 KIV524300:KIV524311 KSR524300:KSR524311 LCN524300:LCN524311 LMJ524300:LMJ524311 LWF524300:LWF524311 MGB524300:MGB524311 MPX524300:MPX524311 MZT524300:MZT524311 NJP524300:NJP524311 NTL524300:NTL524311 ODH524300:ODH524311 OND524300:OND524311 OWZ524300:OWZ524311 PGV524300:PGV524311 PQR524300:PQR524311 QAN524300:QAN524311 QKJ524300:QKJ524311 QUF524300:QUF524311 REB524300:REB524311 RNX524300:RNX524311 RXT524300:RXT524311 SHP524300:SHP524311 SRL524300:SRL524311 TBH524300:TBH524311 TLD524300:TLD524311 TUZ524300:TUZ524311 UEV524300:UEV524311 UOR524300:UOR524311 UYN524300:UYN524311 VIJ524300:VIJ524311 VSF524300:VSF524311 WCB524300:WCB524311 WLX524300:WLX524311 WVT524300:WVT524311 L589836:L589847 JH589836:JH589847 TD589836:TD589847 ACZ589836:ACZ589847 AMV589836:AMV589847 AWR589836:AWR589847 BGN589836:BGN589847 BQJ589836:BQJ589847 CAF589836:CAF589847 CKB589836:CKB589847 CTX589836:CTX589847 DDT589836:DDT589847 DNP589836:DNP589847 DXL589836:DXL589847 EHH589836:EHH589847 ERD589836:ERD589847 FAZ589836:FAZ589847 FKV589836:FKV589847 FUR589836:FUR589847 GEN589836:GEN589847 GOJ589836:GOJ589847 GYF589836:GYF589847 HIB589836:HIB589847 HRX589836:HRX589847 IBT589836:IBT589847 ILP589836:ILP589847 IVL589836:IVL589847 JFH589836:JFH589847 JPD589836:JPD589847 JYZ589836:JYZ589847 KIV589836:KIV589847 KSR589836:KSR589847 LCN589836:LCN589847 LMJ589836:LMJ589847 LWF589836:LWF589847 MGB589836:MGB589847 MPX589836:MPX589847 MZT589836:MZT589847 NJP589836:NJP589847 NTL589836:NTL589847 ODH589836:ODH589847 OND589836:OND589847 OWZ589836:OWZ589847 PGV589836:PGV589847 PQR589836:PQR589847 QAN589836:QAN589847 QKJ589836:QKJ589847 QUF589836:QUF589847 REB589836:REB589847 RNX589836:RNX589847 RXT589836:RXT589847 SHP589836:SHP589847 SRL589836:SRL589847 TBH589836:TBH589847 TLD589836:TLD589847 TUZ589836:TUZ589847 UEV589836:UEV589847 UOR589836:UOR589847 UYN589836:UYN589847 VIJ589836:VIJ589847 VSF589836:VSF589847 WCB589836:WCB589847 WLX589836:WLX589847 WVT589836:WVT589847 L655372:L655383 JH655372:JH655383 TD655372:TD655383 ACZ655372:ACZ655383 AMV655372:AMV655383 AWR655372:AWR655383 BGN655372:BGN655383 BQJ655372:BQJ655383 CAF655372:CAF655383 CKB655372:CKB655383 CTX655372:CTX655383 DDT655372:DDT655383 DNP655372:DNP655383 DXL655372:DXL655383 EHH655372:EHH655383 ERD655372:ERD655383 FAZ655372:FAZ655383 FKV655372:FKV655383 FUR655372:FUR655383 GEN655372:GEN655383 GOJ655372:GOJ655383 GYF655372:GYF655383 HIB655372:HIB655383 HRX655372:HRX655383 IBT655372:IBT655383 ILP655372:ILP655383 IVL655372:IVL655383 JFH655372:JFH655383 JPD655372:JPD655383 JYZ655372:JYZ655383 KIV655372:KIV655383 KSR655372:KSR655383 LCN655372:LCN655383 LMJ655372:LMJ655383 LWF655372:LWF655383 MGB655372:MGB655383 MPX655372:MPX655383 MZT655372:MZT655383 NJP655372:NJP655383 NTL655372:NTL655383 ODH655372:ODH655383 OND655372:OND655383 OWZ655372:OWZ655383 PGV655372:PGV655383 PQR655372:PQR655383 QAN655372:QAN655383 QKJ655372:QKJ655383 QUF655372:QUF655383 REB655372:REB655383 RNX655372:RNX655383 RXT655372:RXT655383 SHP655372:SHP655383 SRL655372:SRL655383 TBH655372:TBH655383 TLD655372:TLD655383 TUZ655372:TUZ655383 UEV655372:UEV655383 UOR655372:UOR655383 UYN655372:UYN655383 VIJ655372:VIJ655383 VSF655372:VSF655383 WCB655372:WCB655383 WLX655372:WLX655383 WVT655372:WVT655383 L720908:L720919 JH720908:JH720919 TD720908:TD720919 ACZ720908:ACZ720919 AMV720908:AMV720919 AWR720908:AWR720919 BGN720908:BGN720919 BQJ720908:BQJ720919 CAF720908:CAF720919 CKB720908:CKB720919 CTX720908:CTX720919 DDT720908:DDT720919 DNP720908:DNP720919 DXL720908:DXL720919 EHH720908:EHH720919 ERD720908:ERD720919 FAZ720908:FAZ720919 FKV720908:FKV720919 FUR720908:FUR720919 GEN720908:GEN720919 GOJ720908:GOJ720919 GYF720908:GYF720919 HIB720908:HIB720919 HRX720908:HRX720919 IBT720908:IBT720919 ILP720908:ILP720919 IVL720908:IVL720919 JFH720908:JFH720919 JPD720908:JPD720919 JYZ720908:JYZ720919 KIV720908:KIV720919 KSR720908:KSR720919 LCN720908:LCN720919 LMJ720908:LMJ720919 LWF720908:LWF720919 MGB720908:MGB720919 MPX720908:MPX720919 MZT720908:MZT720919 NJP720908:NJP720919 NTL720908:NTL720919 ODH720908:ODH720919 OND720908:OND720919 OWZ720908:OWZ720919 PGV720908:PGV720919 PQR720908:PQR720919 QAN720908:QAN720919 QKJ720908:QKJ720919 QUF720908:QUF720919 REB720908:REB720919 RNX720908:RNX720919 RXT720908:RXT720919 SHP720908:SHP720919 SRL720908:SRL720919 TBH720908:TBH720919 TLD720908:TLD720919 TUZ720908:TUZ720919 UEV720908:UEV720919 UOR720908:UOR720919 UYN720908:UYN720919 VIJ720908:VIJ720919 VSF720908:VSF720919 WCB720908:WCB720919 WLX720908:WLX720919 WVT720908:WVT720919 L786444:L786455 JH786444:JH786455 TD786444:TD786455 ACZ786444:ACZ786455 AMV786444:AMV786455 AWR786444:AWR786455 BGN786444:BGN786455 BQJ786444:BQJ786455 CAF786444:CAF786455 CKB786444:CKB786455 CTX786444:CTX786455 DDT786444:DDT786455 DNP786444:DNP786455 DXL786444:DXL786455 EHH786444:EHH786455 ERD786444:ERD786455 FAZ786444:FAZ786455 FKV786444:FKV786455 FUR786444:FUR786455 GEN786444:GEN786455 GOJ786444:GOJ786455 GYF786444:GYF786455 HIB786444:HIB786455 HRX786444:HRX786455 IBT786444:IBT786455 ILP786444:ILP786455 IVL786444:IVL786455 JFH786444:JFH786455 JPD786444:JPD786455 JYZ786444:JYZ786455 KIV786444:KIV786455 KSR786444:KSR786455 LCN786444:LCN786455 LMJ786444:LMJ786455 LWF786444:LWF786455 MGB786444:MGB786455 MPX786444:MPX786455 MZT786444:MZT786455 NJP786444:NJP786455 NTL786444:NTL786455 ODH786444:ODH786455 OND786444:OND786455 OWZ786444:OWZ786455 PGV786444:PGV786455 PQR786444:PQR786455 QAN786444:QAN786455 QKJ786444:QKJ786455 QUF786444:QUF786455 REB786444:REB786455 RNX786444:RNX786455 RXT786444:RXT786455 SHP786444:SHP786455 SRL786444:SRL786455 TBH786444:TBH786455 TLD786444:TLD786455 TUZ786444:TUZ786455 UEV786444:UEV786455 UOR786444:UOR786455 UYN786444:UYN786455 VIJ786444:VIJ786455 VSF786444:VSF786455 WCB786444:WCB786455 WLX786444:WLX786455 WVT786444:WVT786455 L851980:L851991 JH851980:JH851991 TD851980:TD851991 ACZ851980:ACZ851991 AMV851980:AMV851991 AWR851980:AWR851991 BGN851980:BGN851991 BQJ851980:BQJ851991 CAF851980:CAF851991 CKB851980:CKB851991 CTX851980:CTX851991 DDT851980:DDT851991 DNP851980:DNP851991 DXL851980:DXL851991 EHH851980:EHH851991 ERD851980:ERD851991 FAZ851980:FAZ851991 FKV851980:FKV851991 FUR851980:FUR851991 GEN851980:GEN851991 GOJ851980:GOJ851991 GYF851980:GYF851991 HIB851980:HIB851991 HRX851980:HRX851991 IBT851980:IBT851991 ILP851980:ILP851991 IVL851980:IVL851991 JFH851980:JFH851991 JPD851980:JPD851991 JYZ851980:JYZ851991 KIV851980:KIV851991 KSR851980:KSR851991 LCN851980:LCN851991 LMJ851980:LMJ851991 LWF851980:LWF851991 MGB851980:MGB851991 MPX851980:MPX851991 MZT851980:MZT851991 NJP851980:NJP851991 NTL851980:NTL851991 ODH851980:ODH851991 OND851980:OND851991 OWZ851980:OWZ851991 PGV851980:PGV851991 PQR851980:PQR851991 QAN851980:QAN851991 QKJ851980:QKJ851991 QUF851980:QUF851991 REB851980:REB851991 RNX851980:RNX851991 RXT851980:RXT851991 SHP851980:SHP851991 SRL851980:SRL851991 TBH851980:TBH851991 TLD851980:TLD851991 TUZ851980:TUZ851991 UEV851980:UEV851991 UOR851980:UOR851991 UYN851980:UYN851991 VIJ851980:VIJ851991 VSF851980:VSF851991 WCB851980:WCB851991 WLX851980:WLX851991 WVT851980:WVT851991 L917516:L917527 JH917516:JH917527 TD917516:TD917527 ACZ917516:ACZ917527 AMV917516:AMV917527 AWR917516:AWR917527 BGN917516:BGN917527 BQJ917516:BQJ917527 CAF917516:CAF917527 CKB917516:CKB917527 CTX917516:CTX917527 DDT917516:DDT917527 DNP917516:DNP917527 DXL917516:DXL917527 EHH917516:EHH917527 ERD917516:ERD917527 FAZ917516:FAZ917527 FKV917516:FKV917527 FUR917516:FUR917527 GEN917516:GEN917527 GOJ917516:GOJ917527 GYF917516:GYF917527 HIB917516:HIB917527 HRX917516:HRX917527 IBT917516:IBT917527 ILP917516:ILP917527 IVL917516:IVL917527 JFH917516:JFH917527 JPD917516:JPD917527 JYZ917516:JYZ917527 KIV917516:KIV917527 KSR917516:KSR917527 LCN917516:LCN917527 LMJ917516:LMJ917527 LWF917516:LWF917527 MGB917516:MGB917527 MPX917516:MPX917527 MZT917516:MZT917527 NJP917516:NJP917527 NTL917516:NTL917527 ODH917516:ODH917527 OND917516:OND917527 OWZ917516:OWZ917527 PGV917516:PGV917527 PQR917516:PQR917527 QAN917516:QAN917527 QKJ917516:QKJ917527 QUF917516:QUF917527 REB917516:REB917527 RNX917516:RNX917527 RXT917516:RXT917527 SHP917516:SHP917527 SRL917516:SRL917527 TBH917516:TBH917527 TLD917516:TLD917527 TUZ917516:TUZ917527 UEV917516:UEV917527 UOR917516:UOR917527 UYN917516:UYN917527 VIJ917516:VIJ917527 VSF917516:VSF917527 WCB917516:WCB917527 WLX917516:WLX917527 WVT917516:WVT917527 L983052:L983063 JH983052:JH983063 TD983052:TD983063 ACZ983052:ACZ983063 AMV983052:AMV983063 AWR983052:AWR983063 BGN983052:BGN983063 BQJ983052:BQJ983063 CAF983052:CAF983063 CKB983052:CKB983063 CTX983052:CTX983063 DDT983052:DDT983063 DNP983052:DNP983063 DXL983052:DXL983063 EHH983052:EHH983063 ERD983052:ERD983063 FAZ983052:FAZ983063 FKV983052:FKV983063 FUR983052:FUR983063 GEN983052:GEN983063 GOJ983052:GOJ983063 GYF983052:GYF983063 HIB983052:HIB983063 HRX983052:HRX983063 IBT983052:IBT983063 ILP983052:ILP983063 IVL983052:IVL983063 JFH983052:JFH983063 JPD983052:JPD983063 JYZ983052:JYZ983063 KIV983052:KIV983063 KSR983052:KSR983063 LCN983052:LCN983063 LMJ983052:LMJ983063 LWF983052:LWF983063 MGB983052:MGB983063 MPX983052:MPX983063 MZT983052:MZT983063 NJP983052:NJP983063 NTL983052:NTL983063 ODH983052:ODH983063 OND983052:OND983063 OWZ983052:OWZ983063 PGV983052:PGV983063 PQR983052:PQR983063 QAN983052:QAN983063 QKJ983052:QKJ983063 QUF983052:QUF983063 REB983052:REB983063 RNX983052:RNX983063 RXT983052:RXT983063 SHP983052:SHP983063 SRL983052:SRL983063 TBH983052:TBH983063 TLD983052:TLD983063 TUZ983052:TUZ983063 UEV983052:UEV983063 UOR983052:UOR983063 UYN983052:UYN983063 VIJ983052:VIJ983063 VSF983052:VSF983063 WCB983052:WCB983063 WLX983052:WLX983063 WVT983052:WVT983063 WVQ983046:WVQ983063 JE8:JE23 TA8:TA23 ACW8:ACW23 AMS8:AMS23 AWO8:AWO23 BGK8:BGK23 BQG8:BQG23 CAC8:CAC23 CJY8:CJY23 CTU8:CTU23 DDQ8:DDQ23 DNM8:DNM23 DXI8:DXI23 EHE8:EHE23 ERA8:ERA23 FAW8:FAW23 FKS8:FKS23 FUO8:FUO23 GEK8:GEK23 GOG8:GOG23 GYC8:GYC23 HHY8:HHY23 HRU8:HRU23 IBQ8:IBQ23 ILM8:ILM23 IVI8:IVI23 JFE8:JFE23 JPA8:JPA23 JYW8:JYW23 KIS8:KIS23 KSO8:KSO23 LCK8:LCK23 LMG8:LMG23 LWC8:LWC23 MFY8:MFY23 MPU8:MPU23 MZQ8:MZQ23 NJM8:NJM23 NTI8:NTI23 ODE8:ODE23 ONA8:ONA23 OWW8:OWW23 PGS8:PGS23 PQO8:PQO23 QAK8:QAK23 QKG8:QKG23 QUC8:QUC23 RDY8:RDY23 RNU8:RNU23 RXQ8:RXQ23 SHM8:SHM23 SRI8:SRI23 TBE8:TBE23 TLA8:TLA23 TUW8:TUW23 UES8:UES23 UOO8:UOO23 UYK8:UYK23 VIG8:VIG23 VSC8:VSC23 WBY8:WBY23 WLU8:WLU23 WVQ8:WVQ23 I65542:I65559 JE65542:JE65559 TA65542:TA65559 ACW65542:ACW65559 AMS65542:AMS65559 AWO65542:AWO65559 BGK65542:BGK65559 BQG65542:BQG65559 CAC65542:CAC65559 CJY65542:CJY65559 CTU65542:CTU65559 DDQ65542:DDQ65559 DNM65542:DNM65559 DXI65542:DXI65559 EHE65542:EHE65559 ERA65542:ERA65559 FAW65542:FAW65559 FKS65542:FKS65559 FUO65542:FUO65559 GEK65542:GEK65559 GOG65542:GOG65559 GYC65542:GYC65559 HHY65542:HHY65559 HRU65542:HRU65559 IBQ65542:IBQ65559 ILM65542:ILM65559 IVI65542:IVI65559 JFE65542:JFE65559 JPA65542:JPA65559 JYW65542:JYW65559 KIS65542:KIS65559 KSO65542:KSO65559 LCK65542:LCK65559 LMG65542:LMG65559 LWC65542:LWC65559 MFY65542:MFY65559 MPU65542:MPU65559 MZQ65542:MZQ65559 NJM65542:NJM65559 NTI65542:NTI65559 ODE65542:ODE65559 ONA65542:ONA65559 OWW65542:OWW65559 PGS65542:PGS65559 PQO65542:PQO65559 QAK65542:QAK65559 QKG65542:QKG65559 QUC65542:QUC65559 RDY65542:RDY65559 RNU65542:RNU65559 RXQ65542:RXQ65559 SHM65542:SHM65559 SRI65542:SRI65559 TBE65542:TBE65559 TLA65542:TLA65559 TUW65542:TUW65559 UES65542:UES65559 UOO65542:UOO65559 UYK65542:UYK65559 VIG65542:VIG65559 VSC65542:VSC65559 WBY65542:WBY65559 WLU65542:WLU65559 WVQ65542:WVQ65559 I131078:I131095 JE131078:JE131095 TA131078:TA131095 ACW131078:ACW131095 AMS131078:AMS131095 AWO131078:AWO131095 BGK131078:BGK131095 BQG131078:BQG131095 CAC131078:CAC131095 CJY131078:CJY131095 CTU131078:CTU131095 DDQ131078:DDQ131095 DNM131078:DNM131095 DXI131078:DXI131095 EHE131078:EHE131095 ERA131078:ERA131095 FAW131078:FAW131095 FKS131078:FKS131095 FUO131078:FUO131095 GEK131078:GEK131095 GOG131078:GOG131095 GYC131078:GYC131095 HHY131078:HHY131095 HRU131078:HRU131095 IBQ131078:IBQ131095 ILM131078:ILM131095 IVI131078:IVI131095 JFE131078:JFE131095 JPA131078:JPA131095 JYW131078:JYW131095 KIS131078:KIS131095 KSO131078:KSO131095 LCK131078:LCK131095 LMG131078:LMG131095 LWC131078:LWC131095 MFY131078:MFY131095 MPU131078:MPU131095 MZQ131078:MZQ131095 NJM131078:NJM131095 NTI131078:NTI131095 ODE131078:ODE131095 ONA131078:ONA131095 OWW131078:OWW131095 PGS131078:PGS131095 PQO131078:PQO131095 QAK131078:QAK131095 QKG131078:QKG131095 QUC131078:QUC131095 RDY131078:RDY131095 RNU131078:RNU131095 RXQ131078:RXQ131095 SHM131078:SHM131095 SRI131078:SRI131095 TBE131078:TBE131095 TLA131078:TLA131095 TUW131078:TUW131095 UES131078:UES131095 UOO131078:UOO131095 UYK131078:UYK131095 VIG131078:VIG131095 VSC131078:VSC131095 WBY131078:WBY131095 WLU131078:WLU131095 WVQ131078:WVQ131095 I196614:I196631 JE196614:JE196631 TA196614:TA196631 ACW196614:ACW196631 AMS196614:AMS196631 AWO196614:AWO196631 BGK196614:BGK196631 BQG196614:BQG196631 CAC196614:CAC196631 CJY196614:CJY196631 CTU196614:CTU196631 DDQ196614:DDQ196631 DNM196614:DNM196631 DXI196614:DXI196631 EHE196614:EHE196631 ERA196614:ERA196631 FAW196614:FAW196631 FKS196614:FKS196631 FUO196614:FUO196631 GEK196614:GEK196631 GOG196614:GOG196631 GYC196614:GYC196631 HHY196614:HHY196631 HRU196614:HRU196631 IBQ196614:IBQ196631 ILM196614:ILM196631 IVI196614:IVI196631 JFE196614:JFE196631 JPA196614:JPA196631 JYW196614:JYW196631 KIS196614:KIS196631 KSO196614:KSO196631 LCK196614:LCK196631 LMG196614:LMG196631 LWC196614:LWC196631 MFY196614:MFY196631 MPU196614:MPU196631 MZQ196614:MZQ196631 NJM196614:NJM196631 NTI196614:NTI196631 ODE196614:ODE196631 ONA196614:ONA196631 OWW196614:OWW196631 PGS196614:PGS196631 PQO196614:PQO196631 QAK196614:QAK196631 QKG196614:QKG196631 QUC196614:QUC196631 RDY196614:RDY196631 RNU196614:RNU196631 RXQ196614:RXQ196631 SHM196614:SHM196631 SRI196614:SRI196631 TBE196614:TBE196631 TLA196614:TLA196631 TUW196614:TUW196631 UES196614:UES196631 UOO196614:UOO196631 UYK196614:UYK196631 VIG196614:VIG196631 VSC196614:VSC196631 WBY196614:WBY196631 WLU196614:WLU196631 WVQ196614:WVQ196631 I262150:I262167 JE262150:JE262167 TA262150:TA262167 ACW262150:ACW262167 AMS262150:AMS262167 AWO262150:AWO262167 BGK262150:BGK262167 BQG262150:BQG262167 CAC262150:CAC262167 CJY262150:CJY262167 CTU262150:CTU262167 DDQ262150:DDQ262167 DNM262150:DNM262167 DXI262150:DXI262167 EHE262150:EHE262167 ERA262150:ERA262167 FAW262150:FAW262167 FKS262150:FKS262167 FUO262150:FUO262167 GEK262150:GEK262167 GOG262150:GOG262167 GYC262150:GYC262167 HHY262150:HHY262167 HRU262150:HRU262167 IBQ262150:IBQ262167 ILM262150:ILM262167 IVI262150:IVI262167 JFE262150:JFE262167 JPA262150:JPA262167 JYW262150:JYW262167 KIS262150:KIS262167 KSO262150:KSO262167 LCK262150:LCK262167 LMG262150:LMG262167 LWC262150:LWC262167 MFY262150:MFY262167 MPU262150:MPU262167 MZQ262150:MZQ262167 NJM262150:NJM262167 NTI262150:NTI262167 ODE262150:ODE262167 ONA262150:ONA262167 OWW262150:OWW262167 PGS262150:PGS262167 PQO262150:PQO262167 QAK262150:QAK262167 QKG262150:QKG262167 QUC262150:QUC262167 RDY262150:RDY262167 RNU262150:RNU262167 RXQ262150:RXQ262167 SHM262150:SHM262167 SRI262150:SRI262167 TBE262150:TBE262167 TLA262150:TLA262167 TUW262150:TUW262167 UES262150:UES262167 UOO262150:UOO262167 UYK262150:UYK262167 VIG262150:VIG262167 VSC262150:VSC262167 WBY262150:WBY262167 WLU262150:WLU262167 WVQ262150:WVQ262167 I327686:I327703 JE327686:JE327703 TA327686:TA327703 ACW327686:ACW327703 AMS327686:AMS327703 AWO327686:AWO327703 BGK327686:BGK327703 BQG327686:BQG327703 CAC327686:CAC327703 CJY327686:CJY327703 CTU327686:CTU327703 DDQ327686:DDQ327703 DNM327686:DNM327703 DXI327686:DXI327703 EHE327686:EHE327703 ERA327686:ERA327703 FAW327686:FAW327703 FKS327686:FKS327703 FUO327686:FUO327703 GEK327686:GEK327703 GOG327686:GOG327703 GYC327686:GYC327703 HHY327686:HHY327703 HRU327686:HRU327703 IBQ327686:IBQ327703 ILM327686:ILM327703 IVI327686:IVI327703 JFE327686:JFE327703 JPA327686:JPA327703 JYW327686:JYW327703 KIS327686:KIS327703 KSO327686:KSO327703 LCK327686:LCK327703 LMG327686:LMG327703 LWC327686:LWC327703 MFY327686:MFY327703 MPU327686:MPU327703 MZQ327686:MZQ327703 NJM327686:NJM327703 NTI327686:NTI327703 ODE327686:ODE327703 ONA327686:ONA327703 OWW327686:OWW327703 PGS327686:PGS327703 PQO327686:PQO327703 QAK327686:QAK327703 QKG327686:QKG327703 QUC327686:QUC327703 RDY327686:RDY327703 RNU327686:RNU327703 RXQ327686:RXQ327703 SHM327686:SHM327703 SRI327686:SRI327703 TBE327686:TBE327703 TLA327686:TLA327703 TUW327686:TUW327703 UES327686:UES327703 UOO327686:UOO327703 UYK327686:UYK327703 VIG327686:VIG327703 VSC327686:VSC327703 WBY327686:WBY327703 WLU327686:WLU327703 WVQ327686:WVQ327703 I393222:I393239 JE393222:JE393239 TA393222:TA393239 ACW393222:ACW393239 AMS393222:AMS393239 AWO393222:AWO393239 BGK393222:BGK393239 BQG393222:BQG393239 CAC393222:CAC393239 CJY393222:CJY393239 CTU393222:CTU393239 DDQ393222:DDQ393239 DNM393222:DNM393239 DXI393222:DXI393239 EHE393222:EHE393239 ERA393222:ERA393239 FAW393222:FAW393239 FKS393222:FKS393239 FUO393222:FUO393239 GEK393222:GEK393239 GOG393222:GOG393239 GYC393222:GYC393239 HHY393222:HHY393239 HRU393222:HRU393239 IBQ393222:IBQ393239 ILM393222:ILM393239 IVI393222:IVI393239 JFE393222:JFE393239 JPA393222:JPA393239 JYW393222:JYW393239 KIS393222:KIS393239 KSO393222:KSO393239 LCK393222:LCK393239 LMG393222:LMG393239 LWC393222:LWC393239 MFY393222:MFY393239 MPU393222:MPU393239 MZQ393222:MZQ393239 NJM393222:NJM393239 NTI393222:NTI393239 ODE393222:ODE393239 ONA393222:ONA393239 OWW393222:OWW393239 PGS393222:PGS393239 PQO393222:PQO393239 QAK393222:QAK393239 QKG393222:QKG393239 QUC393222:QUC393239 RDY393222:RDY393239 RNU393222:RNU393239 RXQ393222:RXQ393239 SHM393222:SHM393239 SRI393222:SRI393239 TBE393222:TBE393239 TLA393222:TLA393239 TUW393222:TUW393239 UES393222:UES393239 UOO393222:UOO393239 UYK393222:UYK393239 VIG393222:VIG393239 VSC393222:VSC393239 WBY393222:WBY393239 WLU393222:WLU393239 WVQ393222:WVQ393239 I458758:I458775 JE458758:JE458775 TA458758:TA458775 ACW458758:ACW458775 AMS458758:AMS458775 AWO458758:AWO458775 BGK458758:BGK458775 BQG458758:BQG458775 CAC458758:CAC458775 CJY458758:CJY458775 CTU458758:CTU458775 DDQ458758:DDQ458775 DNM458758:DNM458775 DXI458758:DXI458775 EHE458758:EHE458775 ERA458758:ERA458775 FAW458758:FAW458775 FKS458758:FKS458775 FUO458758:FUO458775 GEK458758:GEK458775 GOG458758:GOG458775 GYC458758:GYC458775 HHY458758:HHY458775 HRU458758:HRU458775 IBQ458758:IBQ458775 ILM458758:ILM458775 IVI458758:IVI458775 JFE458758:JFE458775 JPA458758:JPA458775 JYW458758:JYW458775 KIS458758:KIS458775 KSO458758:KSO458775 LCK458758:LCK458775 LMG458758:LMG458775 LWC458758:LWC458775 MFY458758:MFY458775 MPU458758:MPU458775 MZQ458758:MZQ458775 NJM458758:NJM458775 NTI458758:NTI458775 ODE458758:ODE458775 ONA458758:ONA458775 OWW458758:OWW458775 PGS458758:PGS458775 PQO458758:PQO458775 QAK458758:QAK458775 QKG458758:QKG458775 QUC458758:QUC458775 RDY458758:RDY458775 RNU458758:RNU458775 RXQ458758:RXQ458775 SHM458758:SHM458775 SRI458758:SRI458775 TBE458758:TBE458775 TLA458758:TLA458775 TUW458758:TUW458775 UES458758:UES458775 UOO458758:UOO458775 UYK458758:UYK458775 VIG458758:VIG458775 VSC458758:VSC458775 WBY458758:WBY458775 WLU458758:WLU458775 WVQ458758:WVQ458775 I524294:I524311 JE524294:JE524311 TA524294:TA524311 ACW524294:ACW524311 AMS524294:AMS524311 AWO524294:AWO524311 BGK524294:BGK524311 BQG524294:BQG524311 CAC524294:CAC524311 CJY524294:CJY524311 CTU524294:CTU524311 DDQ524294:DDQ524311 DNM524294:DNM524311 DXI524294:DXI524311 EHE524294:EHE524311 ERA524294:ERA524311 FAW524294:FAW524311 FKS524294:FKS524311 FUO524294:FUO524311 GEK524294:GEK524311 GOG524294:GOG524311 GYC524294:GYC524311 HHY524294:HHY524311 HRU524294:HRU524311 IBQ524294:IBQ524311 ILM524294:ILM524311 IVI524294:IVI524311 JFE524294:JFE524311 JPA524294:JPA524311 JYW524294:JYW524311 KIS524294:KIS524311 KSO524294:KSO524311 LCK524294:LCK524311 LMG524294:LMG524311 LWC524294:LWC524311 MFY524294:MFY524311 MPU524294:MPU524311 MZQ524294:MZQ524311 NJM524294:NJM524311 NTI524294:NTI524311 ODE524294:ODE524311 ONA524294:ONA524311 OWW524294:OWW524311 PGS524294:PGS524311 PQO524294:PQO524311 QAK524294:QAK524311 QKG524294:QKG524311 QUC524294:QUC524311 RDY524294:RDY524311 RNU524294:RNU524311 RXQ524294:RXQ524311 SHM524294:SHM524311 SRI524294:SRI524311 TBE524294:TBE524311 TLA524294:TLA524311 TUW524294:TUW524311 UES524294:UES524311 UOO524294:UOO524311 UYK524294:UYK524311 VIG524294:VIG524311 VSC524294:VSC524311 WBY524294:WBY524311 WLU524294:WLU524311 WVQ524294:WVQ524311 I589830:I589847 JE589830:JE589847 TA589830:TA589847 ACW589830:ACW589847 AMS589830:AMS589847 AWO589830:AWO589847 BGK589830:BGK589847 BQG589830:BQG589847 CAC589830:CAC589847 CJY589830:CJY589847 CTU589830:CTU589847 DDQ589830:DDQ589847 DNM589830:DNM589847 DXI589830:DXI589847 EHE589830:EHE589847 ERA589830:ERA589847 FAW589830:FAW589847 FKS589830:FKS589847 FUO589830:FUO589847 GEK589830:GEK589847 GOG589830:GOG589847 GYC589830:GYC589847 HHY589830:HHY589847 HRU589830:HRU589847 IBQ589830:IBQ589847 ILM589830:ILM589847 IVI589830:IVI589847 JFE589830:JFE589847 JPA589830:JPA589847 JYW589830:JYW589847 KIS589830:KIS589847 KSO589830:KSO589847 LCK589830:LCK589847 LMG589830:LMG589847 LWC589830:LWC589847 MFY589830:MFY589847 MPU589830:MPU589847 MZQ589830:MZQ589847 NJM589830:NJM589847 NTI589830:NTI589847 ODE589830:ODE589847 ONA589830:ONA589847 OWW589830:OWW589847 PGS589830:PGS589847 PQO589830:PQO589847 QAK589830:QAK589847 QKG589830:QKG589847 QUC589830:QUC589847 RDY589830:RDY589847 RNU589830:RNU589847 RXQ589830:RXQ589847 SHM589830:SHM589847 SRI589830:SRI589847 TBE589830:TBE589847 TLA589830:TLA589847 TUW589830:TUW589847 UES589830:UES589847 UOO589830:UOO589847 UYK589830:UYK589847 VIG589830:VIG589847 VSC589830:VSC589847 WBY589830:WBY589847 WLU589830:WLU589847 WVQ589830:WVQ589847 I655366:I655383 JE655366:JE655383 TA655366:TA655383 ACW655366:ACW655383 AMS655366:AMS655383 AWO655366:AWO655383 BGK655366:BGK655383 BQG655366:BQG655383 CAC655366:CAC655383 CJY655366:CJY655383 CTU655366:CTU655383 DDQ655366:DDQ655383 DNM655366:DNM655383 DXI655366:DXI655383 EHE655366:EHE655383 ERA655366:ERA655383 FAW655366:FAW655383 FKS655366:FKS655383 FUO655366:FUO655383 GEK655366:GEK655383 GOG655366:GOG655383 GYC655366:GYC655383 HHY655366:HHY655383 HRU655366:HRU655383 IBQ655366:IBQ655383 ILM655366:ILM655383 IVI655366:IVI655383 JFE655366:JFE655383 JPA655366:JPA655383 JYW655366:JYW655383 KIS655366:KIS655383 KSO655366:KSO655383 LCK655366:LCK655383 LMG655366:LMG655383 LWC655366:LWC655383 MFY655366:MFY655383 MPU655366:MPU655383 MZQ655366:MZQ655383 NJM655366:NJM655383 NTI655366:NTI655383 ODE655366:ODE655383 ONA655366:ONA655383 OWW655366:OWW655383 PGS655366:PGS655383 PQO655366:PQO655383 QAK655366:QAK655383 QKG655366:QKG655383 QUC655366:QUC655383 RDY655366:RDY655383 RNU655366:RNU655383 RXQ655366:RXQ655383 SHM655366:SHM655383 SRI655366:SRI655383 TBE655366:TBE655383 TLA655366:TLA655383 TUW655366:TUW655383 UES655366:UES655383 UOO655366:UOO655383 UYK655366:UYK655383 VIG655366:VIG655383 VSC655366:VSC655383 WBY655366:WBY655383 WLU655366:WLU655383 WVQ655366:WVQ655383 I720902:I720919 JE720902:JE720919 TA720902:TA720919 ACW720902:ACW720919 AMS720902:AMS720919 AWO720902:AWO720919 BGK720902:BGK720919 BQG720902:BQG720919 CAC720902:CAC720919 CJY720902:CJY720919 CTU720902:CTU720919 DDQ720902:DDQ720919 DNM720902:DNM720919 DXI720902:DXI720919 EHE720902:EHE720919 ERA720902:ERA720919 FAW720902:FAW720919 FKS720902:FKS720919 FUO720902:FUO720919 GEK720902:GEK720919 GOG720902:GOG720919 GYC720902:GYC720919 HHY720902:HHY720919 HRU720902:HRU720919 IBQ720902:IBQ720919 ILM720902:ILM720919 IVI720902:IVI720919 JFE720902:JFE720919 JPA720902:JPA720919 JYW720902:JYW720919 KIS720902:KIS720919 KSO720902:KSO720919 LCK720902:LCK720919 LMG720902:LMG720919 LWC720902:LWC720919 MFY720902:MFY720919 MPU720902:MPU720919 MZQ720902:MZQ720919 NJM720902:NJM720919 NTI720902:NTI720919 ODE720902:ODE720919 ONA720902:ONA720919 OWW720902:OWW720919 PGS720902:PGS720919 PQO720902:PQO720919 QAK720902:QAK720919 QKG720902:QKG720919 QUC720902:QUC720919 RDY720902:RDY720919 RNU720902:RNU720919 RXQ720902:RXQ720919 SHM720902:SHM720919 SRI720902:SRI720919 TBE720902:TBE720919 TLA720902:TLA720919 TUW720902:TUW720919 UES720902:UES720919 UOO720902:UOO720919 UYK720902:UYK720919 VIG720902:VIG720919 VSC720902:VSC720919 WBY720902:WBY720919 WLU720902:WLU720919 WVQ720902:WVQ720919 I786438:I786455 JE786438:JE786455 TA786438:TA786455 ACW786438:ACW786455 AMS786438:AMS786455 AWO786438:AWO786455 BGK786438:BGK786455 BQG786438:BQG786455 CAC786438:CAC786455 CJY786438:CJY786455 CTU786438:CTU786455 DDQ786438:DDQ786455 DNM786438:DNM786455 DXI786438:DXI786455 EHE786438:EHE786455 ERA786438:ERA786455 FAW786438:FAW786455 FKS786438:FKS786455 FUO786438:FUO786455 GEK786438:GEK786455 GOG786438:GOG786455 GYC786438:GYC786455 HHY786438:HHY786455 HRU786438:HRU786455 IBQ786438:IBQ786455 ILM786438:ILM786455 IVI786438:IVI786455 JFE786438:JFE786455 JPA786438:JPA786455 JYW786438:JYW786455 KIS786438:KIS786455 KSO786438:KSO786455 LCK786438:LCK786455 LMG786438:LMG786455 LWC786438:LWC786455 MFY786438:MFY786455 MPU786438:MPU786455 MZQ786438:MZQ786455 NJM786438:NJM786455 NTI786438:NTI786455 ODE786438:ODE786455 ONA786438:ONA786455 OWW786438:OWW786455 PGS786438:PGS786455 PQO786438:PQO786455 QAK786438:QAK786455 QKG786438:QKG786455 QUC786438:QUC786455 RDY786438:RDY786455 RNU786438:RNU786455 RXQ786438:RXQ786455 SHM786438:SHM786455 SRI786438:SRI786455 TBE786438:TBE786455 TLA786438:TLA786455 TUW786438:TUW786455 UES786438:UES786455 UOO786438:UOO786455 UYK786438:UYK786455 VIG786438:VIG786455 VSC786438:VSC786455 WBY786438:WBY786455 WLU786438:WLU786455 WVQ786438:WVQ786455 I851974:I851991 JE851974:JE851991 TA851974:TA851991 ACW851974:ACW851991 AMS851974:AMS851991 AWO851974:AWO851991 BGK851974:BGK851991 BQG851974:BQG851991 CAC851974:CAC851991 CJY851974:CJY851991 CTU851974:CTU851991 DDQ851974:DDQ851991 DNM851974:DNM851991 DXI851974:DXI851991 EHE851974:EHE851991 ERA851974:ERA851991 FAW851974:FAW851991 FKS851974:FKS851991 FUO851974:FUO851991 GEK851974:GEK851991 GOG851974:GOG851991 GYC851974:GYC851991 HHY851974:HHY851991 HRU851974:HRU851991 IBQ851974:IBQ851991 ILM851974:ILM851991 IVI851974:IVI851991 JFE851974:JFE851991 JPA851974:JPA851991 JYW851974:JYW851991 KIS851974:KIS851991 KSO851974:KSO851991 LCK851974:LCK851991 LMG851974:LMG851991 LWC851974:LWC851991 MFY851974:MFY851991 MPU851974:MPU851991 MZQ851974:MZQ851991 NJM851974:NJM851991 NTI851974:NTI851991 ODE851974:ODE851991 ONA851974:ONA851991 OWW851974:OWW851991 PGS851974:PGS851991 PQO851974:PQO851991 QAK851974:QAK851991 QKG851974:QKG851991 QUC851974:QUC851991 RDY851974:RDY851991 RNU851974:RNU851991 RXQ851974:RXQ851991 SHM851974:SHM851991 SRI851974:SRI851991 TBE851974:TBE851991 TLA851974:TLA851991 TUW851974:TUW851991 UES851974:UES851991 UOO851974:UOO851991 UYK851974:UYK851991 VIG851974:VIG851991 VSC851974:VSC851991 WBY851974:WBY851991 WLU851974:WLU851991 WVQ851974:WVQ851991 I917510:I917527 JE917510:JE917527 TA917510:TA917527 ACW917510:ACW917527 AMS917510:AMS917527 AWO917510:AWO917527 BGK917510:BGK917527 BQG917510:BQG917527 CAC917510:CAC917527 CJY917510:CJY917527 CTU917510:CTU917527 DDQ917510:DDQ917527 DNM917510:DNM917527 DXI917510:DXI917527 EHE917510:EHE917527 ERA917510:ERA917527 FAW917510:FAW917527 FKS917510:FKS917527 FUO917510:FUO917527 GEK917510:GEK917527 GOG917510:GOG917527 GYC917510:GYC917527 HHY917510:HHY917527 HRU917510:HRU917527 IBQ917510:IBQ917527 ILM917510:ILM917527 IVI917510:IVI917527 JFE917510:JFE917527 JPA917510:JPA917527 JYW917510:JYW917527 KIS917510:KIS917527 KSO917510:KSO917527 LCK917510:LCK917527 LMG917510:LMG917527 LWC917510:LWC917527 MFY917510:MFY917527 MPU917510:MPU917527 MZQ917510:MZQ917527 NJM917510:NJM917527 NTI917510:NTI917527 ODE917510:ODE917527 ONA917510:ONA917527 OWW917510:OWW917527 PGS917510:PGS917527 PQO917510:PQO917527 QAK917510:QAK917527 QKG917510:QKG917527 QUC917510:QUC917527 RDY917510:RDY917527 RNU917510:RNU917527 RXQ917510:RXQ917527 SHM917510:SHM917527 SRI917510:SRI917527 TBE917510:TBE917527 TLA917510:TLA917527 TUW917510:TUW917527 UES917510:UES917527 UOO917510:UOO917527 UYK917510:UYK917527 VIG917510:VIG917527 VSC917510:VSC917527 WBY917510:WBY917527 WLU917510:WLU917527 WVQ917510:WVQ917527 I983046:I983063 JE983046:JE983063 TA983046:TA983063 ACW983046:ACW983063 AMS983046:AMS983063 AWO983046:AWO983063 BGK983046:BGK983063 BQG983046:BQG983063 CAC983046:CAC983063 CJY983046:CJY983063 CTU983046:CTU983063 DDQ983046:DDQ983063 DNM983046:DNM983063 DXI983046:DXI983063 EHE983046:EHE983063 ERA983046:ERA983063 FAW983046:FAW983063 FKS983046:FKS983063 FUO983046:FUO983063 GEK983046:GEK983063 GOG983046:GOG983063 GYC983046:GYC983063 HHY983046:HHY983063 HRU983046:HRU983063 IBQ983046:IBQ983063 ILM983046:ILM983063 IVI983046:IVI983063 JFE983046:JFE983063 JPA983046:JPA983063 JYW983046:JYW983063 KIS983046:KIS983063 KSO983046:KSO983063 LCK983046:LCK983063 LMG983046:LMG983063 LWC983046:LWC983063 MFY983046:MFY983063 MPU983046:MPU983063 MZQ983046:MZQ983063 NJM983046:NJM983063 NTI983046:NTI983063 ODE983046:ODE983063 ONA983046:ONA983063 OWW983046:OWW983063 PGS983046:PGS983063 PQO983046:PQO983063 QAK983046:QAK983063 QKG983046:QKG983063 QUC983046:QUC983063 RDY983046:RDY983063 RNU983046:RNU983063 RXQ983046:RXQ983063 SHM983046:SHM983063 SRI983046:SRI983063 TBE983046:TBE983063 TLA983046:TLA983063 TUW983046:TUW983063 UES983046:UES983063 UOO983046:UOO983063 UYK983046:UYK983063 VIG983046:VIG983063 VSC983046:VSC983063 WBY983046:WBY983063 WLU983046:WLU983063 R22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62"/>
  <sheetViews>
    <sheetView view="pageBreakPreview" zoomScale="80" zoomScaleNormal="100" zoomScaleSheetLayoutView="80" workbookViewId="0">
      <selection activeCell="B11" sqref="B11:I11"/>
    </sheetView>
  </sheetViews>
  <sheetFormatPr defaultColWidth="8.09765625" defaultRowHeight="20.25" customHeight="1" x14ac:dyDescent="0.45"/>
  <cols>
    <col min="1" max="1" width="2.09765625" style="85" customWidth="1"/>
    <col min="2" max="2" width="22.5" style="96" bestFit="1" customWidth="1"/>
    <col min="3" max="3" width="37.59765625" style="96" customWidth="1"/>
    <col min="4" max="4" width="13.69921875" style="96" customWidth="1"/>
    <col min="5" max="5" width="39.796875" style="96" customWidth="1"/>
    <col min="6" max="6" width="37.796875" style="96" customWidth="1"/>
    <col min="7" max="7" width="20.19921875" style="96" customWidth="1"/>
    <col min="8" max="11" width="4.796875" style="96" customWidth="1"/>
    <col min="12" max="14" width="5.796875" style="96" customWidth="1"/>
    <col min="15" max="17" width="4.796875" style="96" customWidth="1"/>
    <col min="18" max="256" width="8.09765625" style="96"/>
    <col min="257" max="257" width="2.09765625" style="96" customWidth="1"/>
    <col min="258" max="258" width="22.5" style="96" bestFit="1" customWidth="1"/>
    <col min="259" max="259" width="37.59765625" style="96" customWidth="1"/>
    <col min="260" max="260" width="13.69921875" style="96" customWidth="1"/>
    <col min="261" max="261" width="39.796875" style="96" customWidth="1"/>
    <col min="262" max="262" width="37.796875" style="96" customWidth="1"/>
    <col min="263" max="263" width="20.19921875" style="96" customWidth="1"/>
    <col min="264" max="267" width="4.796875" style="96" customWidth="1"/>
    <col min="268" max="270" width="5.796875" style="96" customWidth="1"/>
    <col min="271" max="273" width="4.796875" style="96" customWidth="1"/>
    <col min="274" max="512" width="8.09765625" style="96"/>
    <col min="513" max="513" width="2.09765625" style="96" customWidth="1"/>
    <col min="514" max="514" width="22.5" style="96" bestFit="1" customWidth="1"/>
    <col min="515" max="515" width="37.59765625" style="96" customWidth="1"/>
    <col min="516" max="516" width="13.69921875" style="96" customWidth="1"/>
    <col min="517" max="517" width="39.796875" style="96" customWidth="1"/>
    <col min="518" max="518" width="37.796875" style="96" customWidth="1"/>
    <col min="519" max="519" width="20.19921875" style="96" customWidth="1"/>
    <col min="520" max="523" width="4.796875" style="96" customWidth="1"/>
    <col min="524" max="526" width="5.796875" style="96" customWidth="1"/>
    <col min="527" max="529" width="4.796875" style="96" customWidth="1"/>
    <col min="530" max="768" width="8.09765625" style="96"/>
    <col min="769" max="769" width="2.09765625" style="96" customWidth="1"/>
    <col min="770" max="770" width="22.5" style="96" bestFit="1" customWidth="1"/>
    <col min="771" max="771" width="37.59765625" style="96" customWidth="1"/>
    <col min="772" max="772" width="13.69921875" style="96" customWidth="1"/>
    <col min="773" max="773" width="39.796875" style="96" customWidth="1"/>
    <col min="774" max="774" width="37.796875" style="96" customWidth="1"/>
    <col min="775" max="775" width="20.19921875" style="96" customWidth="1"/>
    <col min="776" max="779" width="4.796875" style="96" customWidth="1"/>
    <col min="780" max="782" width="5.796875" style="96" customWidth="1"/>
    <col min="783" max="785" width="4.796875" style="96" customWidth="1"/>
    <col min="786" max="1024" width="8.09765625" style="96"/>
    <col min="1025" max="1025" width="2.09765625" style="96" customWidth="1"/>
    <col min="1026" max="1026" width="22.5" style="96" bestFit="1" customWidth="1"/>
    <col min="1027" max="1027" width="37.59765625" style="96" customWidth="1"/>
    <col min="1028" max="1028" width="13.69921875" style="96" customWidth="1"/>
    <col min="1029" max="1029" width="39.796875" style="96" customWidth="1"/>
    <col min="1030" max="1030" width="37.796875" style="96" customWidth="1"/>
    <col min="1031" max="1031" width="20.19921875" style="96" customWidth="1"/>
    <col min="1032" max="1035" width="4.796875" style="96" customWidth="1"/>
    <col min="1036" max="1038" width="5.796875" style="96" customWidth="1"/>
    <col min="1039" max="1041" width="4.796875" style="96" customWidth="1"/>
    <col min="1042" max="1280" width="8.09765625" style="96"/>
    <col min="1281" max="1281" width="2.09765625" style="96" customWidth="1"/>
    <col min="1282" max="1282" width="22.5" style="96" bestFit="1" customWidth="1"/>
    <col min="1283" max="1283" width="37.59765625" style="96" customWidth="1"/>
    <col min="1284" max="1284" width="13.69921875" style="96" customWidth="1"/>
    <col min="1285" max="1285" width="39.796875" style="96" customWidth="1"/>
    <col min="1286" max="1286" width="37.796875" style="96" customWidth="1"/>
    <col min="1287" max="1287" width="20.19921875" style="96" customWidth="1"/>
    <col min="1288" max="1291" width="4.796875" style="96" customWidth="1"/>
    <col min="1292" max="1294" width="5.796875" style="96" customWidth="1"/>
    <col min="1295" max="1297" width="4.796875" style="96" customWidth="1"/>
    <col min="1298" max="1536" width="8.09765625" style="96"/>
    <col min="1537" max="1537" width="2.09765625" style="96" customWidth="1"/>
    <col min="1538" max="1538" width="22.5" style="96" bestFit="1" customWidth="1"/>
    <col min="1539" max="1539" width="37.59765625" style="96" customWidth="1"/>
    <col min="1540" max="1540" width="13.69921875" style="96" customWidth="1"/>
    <col min="1541" max="1541" width="39.796875" style="96" customWidth="1"/>
    <col min="1542" max="1542" width="37.796875" style="96" customWidth="1"/>
    <col min="1543" max="1543" width="20.19921875" style="96" customWidth="1"/>
    <col min="1544" max="1547" width="4.796875" style="96" customWidth="1"/>
    <col min="1548" max="1550" width="5.796875" style="96" customWidth="1"/>
    <col min="1551" max="1553" width="4.796875" style="96" customWidth="1"/>
    <col min="1554" max="1792" width="8.09765625" style="96"/>
    <col min="1793" max="1793" width="2.09765625" style="96" customWidth="1"/>
    <col min="1794" max="1794" width="22.5" style="96" bestFit="1" customWidth="1"/>
    <col min="1795" max="1795" width="37.59765625" style="96" customWidth="1"/>
    <col min="1796" max="1796" width="13.69921875" style="96" customWidth="1"/>
    <col min="1797" max="1797" width="39.796875" style="96" customWidth="1"/>
    <col min="1798" max="1798" width="37.796875" style="96" customWidth="1"/>
    <col min="1799" max="1799" width="20.19921875" style="96" customWidth="1"/>
    <col min="1800" max="1803" width="4.796875" style="96" customWidth="1"/>
    <col min="1804" max="1806" width="5.796875" style="96" customWidth="1"/>
    <col min="1807" max="1809" width="4.796875" style="96" customWidth="1"/>
    <col min="1810" max="2048" width="8.09765625" style="96"/>
    <col min="2049" max="2049" width="2.09765625" style="96" customWidth="1"/>
    <col min="2050" max="2050" width="22.5" style="96" bestFit="1" customWidth="1"/>
    <col min="2051" max="2051" width="37.59765625" style="96" customWidth="1"/>
    <col min="2052" max="2052" width="13.69921875" style="96" customWidth="1"/>
    <col min="2053" max="2053" width="39.796875" style="96" customWidth="1"/>
    <col min="2054" max="2054" width="37.796875" style="96" customWidth="1"/>
    <col min="2055" max="2055" width="20.19921875" style="96" customWidth="1"/>
    <col min="2056" max="2059" width="4.796875" style="96" customWidth="1"/>
    <col min="2060" max="2062" width="5.796875" style="96" customWidth="1"/>
    <col min="2063" max="2065" width="4.796875" style="96" customWidth="1"/>
    <col min="2066" max="2304" width="8.09765625" style="96"/>
    <col min="2305" max="2305" width="2.09765625" style="96" customWidth="1"/>
    <col min="2306" max="2306" width="22.5" style="96" bestFit="1" customWidth="1"/>
    <col min="2307" max="2307" width="37.59765625" style="96" customWidth="1"/>
    <col min="2308" max="2308" width="13.69921875" style="96" customWidth="1"/>
    <col min="2309" max="2309" width="39.796875" style="96" customWidth="1"/>
    <col min="2310" max="2310" width="37.796875" style="96" customWidth="1"/>
    <col min="2311" max="2311" width="20.19921875" style="96" customWidth="1"/>
    <col min="2312" max="2315" width="4.796875" style="96" customWidth="1"/>
    <col min="2316" max="2318" width="5.796875" style="96" customWidth="1"/>
    <col min="2319" max="2321" width="4.796875" style="96" customWidth="1"/>
    <col min="2322" max="2560" width="8.09765625" style="96"/>
    <col min="2561" max="2561" width="2.09765625" style="96" customWidth="1"/>
    <col min="2562" max="2562" width="22.5" style="96" bestFit="1" customWidth="1"/>
    <col min="2563" max="2563" width="37.59765625" style="96" customWidth="1"/>
    <col min="2564" max="2564" width="13.69921875" style="96" customWidth="1"/>
    <col min="2565" max="2565" width="39.796875" style="96" customWidth="1"/>
    <col min="2566" max="2566" width="37.796875" style="96" customWidth="1"/>
    <col min="2567" max="2567" width="20.19921875" style="96" customWidth="1"/>
    <col min="2568" max="2571" width="4.796875" style="96" customWidth="1"/>
    <col min="2572" max="2574" width="5.796875" style="96" customWidth="1"/>
    <col min="2575" max="2577" width="4.796875" style="96" customWidth="1"/>
    <col min="2578" max="2816" width="8.09765625" style="96"/>
    <col min="2817" max="2817" width="2.09765625" style="96" customWidth="1"/>
    <col min="2818" max="2818" width="22.5" style="96" bestFit="1" customWidth="1"/>
    <col min="2819" max="2819" width="37.59765625" style="96" customWidth="1"/>
    <col min="2820" max="2820" width="13.69921875" style="96" customWidth="1"/>
    <col min="2821" max="2821" width="39.796875" style="96" customWidth="1"/>
    <col min="2822" max="2822" width="37.796875" style="96" customWidth="1"/>
    <col min="2823" max="2823" width="20.19921875" style="96" customWidth="1"/>
    <col min="2824" max="2827" width="4.796875" style="96" customWidth="1"/>
    <col min="2828" max="2830" width="5.796875" style="96" customWidth="1"/>
    <col min="2831" max="2833" width="4.796875" style="96" customWidth="1"/>
    <col min="2834" max="3072" width="8.09765625" style="96"/>
    <col min="3073" max="3073" width="2.09765625" style="96" customWidth="1"/>
    <col min="3074" max="3074" width="22.5" style="96" bestFit="1" customWidth="1"/>
    <col min="3075" max="3075" width="37.59765625" style="96" customWidth="1"/>
    <col min="3076" max="3076" width="13.69921875" style="96" customWidth="1"/>
    <col min="3077" max="3077" width="39.796875" style="96" customWidth="1"/>
    <col min="3078" max="3078" width="37.796875" style="96" customWidth="1"/>
    <col min="3079" max="3079" width="20.19921875" style="96" customWidth="1"/>
    <col min="3080" max="3083" width="4.796875" style="96" customWidth="1"/>
    <col min="3084" max="3086" width="5.796875" style="96" customWidth="1"/>
    <col min="3087" max="3089" width="4.796875" style="96" customWidth="1"/>
    <col min="3090" max="3328" width="8.09765625" style="96"/>
    <col min="3329" max="3329" width="2.09765625" style="96" customWidth="1"/>
    <col min="3330" max="3330" width="22.5" style="96" bestFit="1" customWidth="1"/>
    <col min="3331" max="3331" width="37.59765625" style="96" customWidth="1"/>
    <col min="3332" max="3332" width="13.69921875" style="96" customWidth="1"/>
    <col min="3333" max="3333" width="39.796875" style="96" customWidth="1"/>
    <col min="3334" max="3334" width="37.796875" style="96" customWidth="1"/>
    <col min="3335" max="3335" width="20.19921875" style="96" customWidth="1"/>
    <col min="3336" max="3339" width="4.796875" style="96" customWidth="1"/>
    <col min="3340" max="3342" width="5.796875" style="96" customWidth="1"/>
    <col min="3343" max="3345" width="4.796875" style="96" customWidth="1"/>
    <col min="3346" max="3584" width="8.09765625" style="96"/>
    <col min="3585" max="3585" width="2.09765625" style="96" customWidth="1"/>
    <col min="3586" max="3586" width="22.5" style="96" bestFit="1" customWidth="1"/>
    <col min="3587" max="3587" width="37.59765625" style="96" customWidth="1"/>
    <col min="3588" max="3588" width="13.69921875" style="96" customWidth="1"/>
    <col min="3589" max="3589" width="39.796875" style="96" customWidth="1"/>
    <col min="3590" max="3590" width="37.796875" style="96" customWidth="1"/>
    <col min="3591" max="3591" width="20.19921875" style="96" customWidth="1"/>
    <col min="3592" max="3595" width="4.796875" style="96" customWidth="1"/>
    <col min="3596" max="3598" width="5.796875" style="96" customWidth="1"/>
    <col min="3599" max="3601" width="4.796875" style="96" customWidth="1"/>
    <col min="3602" max="3840" width="8.09765625" style="96"/>
    <col min="3841" max="3841" width="2.09765625" style="96" customWidth="1"/>
    <col min="3842" max="3842" width="22.5" style="96" bestFit="1" customWidth="1"/>
    <col min="3843" max="3843" width="37.59765625" style="96" customWidth="1"/>
    <col min="3844" max="3844" width="13.69921875" style="96" customWidth="1"/>
    <col min="3845" max="3845" width="39.796875" style="96" customWidth="1"/>
    <col min="3846" max="3846" width="37.796875" style="96" customWidth="1"/>
    <col min="3847" max="3847" width="20.19921875" style="96" customWidth="1"/>
    <col min="3848" max="3851" width="4.796875" style="96" customWidth="1"/>
    <col min="3852" max="3854" width="5.796875" style="96" customWidth="1"/>
    <col min="3855" max="3857" width="4.796875" style="96" customWidth="1"/>
    <col min="3858" max="4096" width="8.09765625" style="96"/>
    <col min="4097" max="4097" width="2.09765625" style="96" customWidth="1"/>
    <col min="4098" max="4098" width="22.5" style="96" bestFit="1" customWidth="1"/>
    <col min="4099" max="4099" width="37.59765625" style="96" customWidth="1"/>
    <col min="4100" max="4100" width="13.69921875" style="96" customWidth="1"/>
    <col min="4101" max="4101" width="39.796875" style="96" customWidth="1"/>
    <col min="4102" max="4102" width="37.796875" style="96" customWidth="1"/>
    <col min="4103" max="4103" width="20.19921875" style="96" customWidth="1"/>
    <col min="4104" max="4107" width="4.796875" style="96" customWidth="1"/>
    <col min="4108" max="4110" width="5.796875" style="96" customWidth="1"/>
    <col min="4111" max="4113" width="4.796875" style="96" customWidth="1"/>
    <col min="4114" max="4352" width="8.09765625" style="96"/>
    <col min="4353" max="4353" width="2.09765625" style="96" customWidth="1"/>
    <col min="4354" max="4354" width="22.5" style="96" bestFit="1" customWidth="1"/>
    <col min="4355" max="4355" width="37.59765625" style="96" customWidth="1"/>
    <col min="4356" max="4356" width="13.69921875" style="96" customWidth="1"/>
    <col min="4357" max="4357" width="39.796875" style="96" customWidth="1"/>
    <col min="4358" max="4358" width="37.796875" style="96" customWidth="1"/>
    <col min="4359" max="4359" width="20.19921875" style="96" customWidth="1"/>
    <col min="4360" max="4363" width="4.796875" style="96" customWidth="1"/>
    <col min="4364" max="4366" width="5.796875" style="96" customWidth="1"/>
    <col min="4367" max="4369" width="4.796875" style="96" customWidth="1"/>
    <col min="4370" max="4608" width="8.09765625" style="96"/>
    <col min="4609" max="4609" width="2.09765625" style="96" customWidth="1"/>
    <col min="4610" max="4610" width="22.5" style="96" bestFit="1" customWidth="1"/>
    <col min="4611" max="4611" width="37.59765625" style="96" customWidth="1"/>
    <col min="4612" max="4612" width="13.69921875" style="96" customWidth="1"/>
    <col min="4613" max="4613" width="39.796875" style="96" customWidth="1"/>
    <col min="4614" max="4614" width="37.796875" style="96" customWidth="1"/>
    <col min="4615" max="4615" width="20.19921875" style="96" customWidth="1"/>
    <col min="4616" max="4619" width="4.796875" style="96" customWidth="1"/>
    <col min="4620" max="4622" width="5.796875" style="96" customWidth="1"/>
    <col min="4623" max="4625" width="4.796875" style="96" customWidth="1"/>
    <col min="4626" max="4864" width="8.09765625" style="96"/>
    <col min="4865" max="4865" width="2.09765625" style="96" customWidth="1"/>
    <col min="4866" max="4866" width="22.5" style="96" bestFit="1" customWidth="1"/>
    <col min="4867" max="4867" width="37.59765625" style="96" customWidth="1"/>
    <col min="4868" max="4868" width="13.69921875" style="96" customWidth="1"/>
    <col min="4869" max="4869" width="39.796875" style="96" customWidth="1"/>
    <col min="4870" max="4870" width="37.796875" style="96" customWidth="1"/>
    <col min="4871" max="4871" width="20.19921875" style="96" customWidth="1"/>
    <col min="4872" max="4875" width="4.796875" style="96" customWidth="1"/>
    <col min="4876" max="4878" width="5.796875" style="96" customWidth="1"/>
    <col min="4879" max="4881" width="4.796875" style="96" customWidth="1"/>
    <col min="4882" max="5120" width="8.09765625" style="96"/>
    <col min="5121" max="5121" width="2.09765625" style="96" customWidth="1"/>
    <col min="5122" max="5122" width="22.5" style="96" bestFit="1" customWidth="1"/>
    <col min="5123" max="5123" width="37.59765625" style="96" customWidth="1"/>
    <col min="5124" max="5124" width="13.69921875" style="96" customWidth="1"/>
    <col min="5125" max="5125" width="39.796875" style="96" customWidth="1"/>
    <col min="5126" max="5126" width="37.796875" style="96" customWidth="1"/>
    <col min="5127" max="5127" width="20.19921875" style="96" customWidth="1"/>
    <col min="5128" max="5131" width="4.796875" style="96" customWidth="1"/>
    <col min="5132" max="5134" width="5.796875" style="96" customWidth="1"/>
    <col min="5135" max="5137" width="4.796875" style="96" customWidth="1"/>
    <col min="5138" max="5376" width="8.09765625" style="96"/>
    <col min="5377" max="5377" width="2.09765625" style="96" customWidth="1"/>
    <col min="5378" max="5378" width="22.5" style="96" bestFit="1" customWidth="1"/>
    <col min="5379" max="5379" width="37.59765625" style="96" customWidth="1"/>
    <col min="5380" max="5380" width="13.69921875" style="96" customWidth="1"/>
    <col min="5381" max="5381" width="39.796875" style="96" customWidth="1"/>
    <col min="5382" max="5382" width="37.796875" style="96" customWidth="1"/>
    <col min="5383" max="5383" width="20.19921875" style="96" customWidth="1"/>
    <col min="5384" max="5387" width="4.796875" style="96" customWidth="1"/>
    <col min="5388" max="5390" width="5.796875" style="96" customWidth="1"/>
    <col min="5391" max="5393" width="4.796875" style="96" customWidth="1"/>
    <col min="5394" max="5632" width="8.09765625" style="96"/>
    <col min="5633" max="5633" width="2.09765625" style="96" customWidth="1"/>
    <col min="5634" max="5634" width="22.5" style="96" bestFit="1" customWidth="1"/>
    <col min="5635" max="5635" width="37.59765625" style="96" customWidth="1"/>
    <col min="5636" max="5636" width="13.69921875" style="96" customWidth="1"/>
    <col min="5637" max="5637" width="39.796875" style="96" customWidth="1"/>
    <col min="5638" max="5638" width="37.796875" style="96" customWidth="1"/>
    <col min="5639" max="5639" width="20.19921875" style="96" customWidth="1"/>
    <col min="5640" max="5643" width="4.796875" style="96" customWidth="1"/>
    <col min="5644" max="5646" width="5.796875" style="96" customWidth="1"/>
    <col min="5647" max="5649" width="4.796875" style="96" customWidth="1"/>
    <col min="5650" max="5888" width="8.09765625" style="96"/>
    <col min="5889" max="5889" width="2.09765625" style="96" customWidth="1"/>
    <col min="5890" max="5890" width="22.5" style="96" bestFit="1" customWidth="1"/>
    <col min="5891" max="5891" width="37.59765625" style="96" customWidth="1"/>
    <col min="5892" max="5892" width="13.69921875" style="96" customWidth="1"/>
    <col min="5893" max="5893" width="39.796875" style="96" customWidth="1"/>
    <col min="5894" max="5894" width="37.796875" style="96" customWidth="1"/>
    <col min="5895" max="5895" width="20.19921875" style="96" customWidth="1"/>
    <col min="5896" max="5899" width="4.796875" style="96" customWidth="1"/>
    <col min="5900" max="5902" width="5.796875" style="96" customWidth="1"/>
    <col min="5903" max="5905" width="4.796875" style="96" customWidth="1"/>
    <col min="5906" max="6144" width="8.09765625" style="96"/>
    <col min="6145" max="6145" width="2.09765625" style="96" customWidth="1"/>
    <col min="6146" max="6146" width="22.5" style="96" bestFit="1" customWidth="1"/>
    <col min="6147" max="6147" width="37.59765625" style="96" customWidth="1"/>
    <col min="6148" max="6148" width="13.69921875" style="96" customWidth="1"/>
    <col min="6149" max="6149" width="39.796875" style="96" customWidth="1"/>
    <col min="6150" max="6150" width="37.796875" style="96" customWidth="1"/>
    <col min="6151" max="6151" width="20.19921875" style="96" customWidth="1"/>
    <col min="6152" max="6155" width="4.796875" style="96" customWidth="1"/>
    <col min="6156" max="6158" width="5.796875" style="96" customWidth="1"/>
    <col min="6159" max="6161" width="4.796875" style="96" customWidth="1"/>
    <col min="6162" max="6400" width="8.09765625" style="96"/>
    <col min="6401" max="6401" width="2.09765625" style="96" customWidth="1"/>
    <col min="6402" max="6402" width="22.5" style="96" bestFit="1" customWidth="1"/>
    <col min="6403" max="6403" width="37.59765625" style="96" customWidth="1"/>
    <col min="6404" max="6404" width="13.69921875" style="96" customWidth="1"/>
    <col min="6405" max="6405" width="39.796875" style="96" customWidth="1"/>
    <col min="6406" max="6406" width="37.796875" style="96" customWidth="1"/>
    <col min="6407" max="6407" width="20.19921875" style="96" customWidth="1"/>
    <col min="6408" max="6411" width="4.796875" style="96" customWidth="1"/>
    <col min="6412" max="6414" width="5.796875" style="96" customWidth="1"/>
    <col min="6415" max="6417" width="4.796875" style="96" customWidth="1"/>
    <col min="6418" max="6656" width="8.09765625" style="96"/>
    <col min="6657" max="6657" width="2.09765625" style="96" customWidth="1"/>
    <col min="6658" max="6658" width="22.5" style="96" bestFit="1" customWidth="1"/>
    <col min="6659" max="6659" width="37.59765625" style="96" customWidth="1"/>
    <col min="6660" max="6660" width="13.69921875" style="96" customWidth="1"/>
    <col min="6661" max="6661" width="39.796875" style="96" customWidth="1"/>
    <col min="6662" max="6662" width="37.796875" style="96" customWidth="1"/>
    <col min="6663" max="6663" width="20.19921875" style="96" customWidth="1"/>
    <col min="6664" max="6667" width="4.796875" style="96" customWidth="1"/>
    <col min="6668" max="6670" width="5.796875" style="96" customWidth="1"/>
    <col min="6671" max="6673" width="4.796875" style="96" customWidth="1"/>
    <col min="6674" max="6912" width="8.09765625" style="96"/>
    <col min="6913" max="6913" width="2.09765625" style="96" customWidth="1"/>
    <col min="6914" max="6914" width="22.5" style="96" bestFit="1" customWidth="1"/>
    <col min="6915" max="6915" width="37.59765625" style="96" customWidth="1"/>
    <col min="6916" max="6916" width="13.69921875" style="96" customWidth="1"/>
    <col min="6917" max="6917" width="39.796875" style="96" customWidth="1"/>
    <col min="6918" max="6918" width="37.796875" style="96" customWidth="1"/>
    <col min="6919" max="6919" width="20.19921875" style="96" customWidth="1"/>
    <col min="6920" max="6923" width="4.796875" style="96" customWidth="1"/>
    <col min="6924" max="6926" width="5.796875" style="96" customWidth="1"/>
    <col min="6927" max="6929" width="4.796875" style="96" customWidth="1"/>
    <col min="6930" max="7168" width="8.09765625" style="96"/>
    <col min="7169" max="7169" width="2.09765625" style="96" customWidth="1"/>
    <col min="7170" max="7170" width="22.5" style="96" bestFit="1" customWidth="1"/>
    <col min="7171" max="7171" width="37.59765625" style="96" customWidth="1"/>
    <col min="7172" max="7172" width="13.69921875" style="96" customWidth="1"/>
    <col min="7173" max="7173" width="39.796875" style="96" customWidth="1"/>
    <col min="7174" max="7174" width="37.796875" style="96" customWidth="1"/>
    <col min="7175" max="7175" width="20.19921875" style="96" customWidth="1"/>
    <col min="7176" max="7179" width="4.796875" style="96" customWidth="1"/>
    <col min="7180" max="7182" width="5.796875" style="96" customWidth="1"/>
    <col min="7183" max="7185" width="4.796875" style="96" customWidth="1"/>
    <col min="7186" max="7424" width="8.09765625" style="96"/>
    <col min="7425" max="7425" width="2.09765625" style="96" customWidth="1"/>
    <col min="7426" max="7426" width="22.5" style="96" bestFit="1" customWidth="1"/>
    <col min="7427" max="7427" width="37.59765625" style="96" customWidth="1"/>
    <col min="7428" max="7428" width="13.69921875" style="96" customWidth="1"/>
    <col min="7429" max="7429" width="39.796875" style="96" customWidth="1"/>
    <col min="7430" max="7430" width="37.796875" style="96" customWidth="1"/>
    <col min="7431" max="7431" width="20.19921875" style="96" customWidth="1"/>
    <col min="7432" max="7435" width="4.796875" style="96" customWidth="1"/>
    <col min="7436" max="7438" width="5.796875" style="96" customWidth="1"/>
    <col min="7439" max="7441" width="4.796875" style="96" customWidth="1"/>
    <col min="7442" max="7680" width="8.09765625" style="96"/>
    <col min="7681" max="7681" width="2.09765625" style="96" customWidth="1"/>
    <col min="7682" max="7682" width="22.5" style="96" bestFit="1" customWidth="1"/>
    <col min="7683" max="7683" width="37.59765625" style="96" customWidth="1"/>
    <col min="7684" max="7684" width="13.69921875" style="96" customWidth="1"/>
    <col min="7685" max="7685" width="39.796875" style="96" customWidth="1"/>
    <col min="7686" max="7686" width="37.796875" style="96" customWidth="1"/>
    <col min="7687" max="7687" width="20.19921875" style="96" customWidth="1"/>
    <col min="7688" max="7691" width="4.796875" style="96" customWidth="1"/>
    <col min="7692" max="7694" width="5.796875" style="96" customWidth="1"/>
    <col min="7695" max="7697" width="4.796875" style="96" customWidth="1"/>
    <col min="7698" max="7936" width="8.09765625" style="96"/>
    <col min="7937" max="7937" width="2.09765625" style="96" customWidth="1"/>
    <col min="7938" max="7938" width="22.5" style="96" bestFit="1" customWidth="1"/>
    <col min="7939" max="7939" width="37.59765625" style="96" customWidth="1"/>
    <col min="7940" max="7940" width="13.69921875" style="96" customWidth="1"/>
    <col min="7941" max="7941" width="39.796875" style="96" customWidth="1"/>
    <col min="7942" max="7942" width="37.796875" style="96" customWidth="1"/>
    <col min="7943" max="7943" width="20.19921875" style="96" customWidth="1"/>
    <col min="7944" max="7947" width="4.796875" style="96" customWidth="1"/>
    <col min="7948" max="7950" width="5.796875" style="96" customWidth="1"/>
    <col min="7951" max="7953" width="4.796875" style="96" customWidth="1"/>
    <col min="7954" max="8192" width="8.09765625" style="96"/>
    <col min="8193" max="8193" width="2.09765625" style="96" customWidth="1"/>
    <col min="8194" max="8194" width="22.5" style="96" bestFit="1" customWidth="1"/>
    <col min="8195" max="8195" width="37.59765625" style="96" customWidth="1"/>
    <col min="8196" max="8196" width="13.69921875" style="96" customWidth="1"/>
    <col min="8197" max="8197" width="39.796875" style="96" customWidth="1"/>
    <col min="8198" max="8198" width="37.796875" style="96" customWidth="1"/>
    <col min="8199" max="8199" width="20.19921875" style="96" customWidth="1"/>
    <col min="8200" max="8203" width="4.796875" style="96" customWidth="1"/>
    <col min="8204" max="8206" width="5.796875" style="96" customWidth="1"/>
    <col min="8207" max="8209" width="4.796875" style="96" customWidth="1"/>
    <col min="8210" max="8448" width="8.09765625" style="96"/>
    <col min="8449" max="8449" width="2.09765625" style="96" customWidth="1"/>
    <col min="8450" max="8450" width="22.5" style="96" bestFit="1" customWidth="1"/>
    <col min="8451" max="8451" width="37.59765625" style="96" customWidth="1"/>
    <col min="8452" max="8452" width="13.69921875" style="96" customWidth="1"/>
    <col min="8453" max="8453" width="39.796875" style="96" customWidth="1"/>
    <col min="8454" max="8454" width="37.796875" style="96" customWidth="1"/>
    <col min="8455" max="8455" width="20.19921875" style="96" customWidth="1"/>
    <col min="8456" max="8459" width="4.796875" style="96" customWidth="1"/>
    <col min="8460" max="8462" width="5.796875" style="96" customWidth="1"/>
    <col min="8463" max="8465" width="4.796875" style="96" customWidth="1"/>
    <col min="8466" max="8704" width="8.09765625" style="96"/>
    <col min="8705" max="8705" width="2.09765625" style="96" customWidth="1"/>
    <col min="8706" max="8706" width="22.5" style="96" bestFit="1" customWidth="1"/>
    <col min="8707" max="8707" width="37.59765625" style="96" customWidth="1"/>
    <col min="8708" max="8708" width="13.69921875" style="96" customWidth="1"/>
    <col min="8709" max="8709" width="39.796875" style="96" customWidth="1"/>
    <col min="8710" max="8710" width="37.796875" style="96" customWidth="1"/>
    <col min="8711" max="8711" width="20.19921875" style="96" customWidth="1"/>
    <col min="8712" max="8715" width="4.796875" style="96" customWidth="1"/>
    <col min="8716" max="8718" width="5.796875" style="96" customWidth="1"/>
    <col min="8719" max="8721" width="4.796875" style="96" customWidth="1"/>
    <col min="8722" max="8960" width="8.09765625" style="96"/>
    <col min="8961" max="8961" width="2.09765625" style="96" customWidth="1"/>
    <col min="8962" max="8962" width="22.5" style="96" bestFit="1" customWidth="1"/>
    <col min="8963" max="8963" width="37.59765625" style="96" customWidth="1"/>
    <col min="8964" max="8964" width="13.69921875" style="96" customWidth="1"/>
    <col min="8965" max="8965" width="39.796875" style="96" customWidth="1"/>
    <col min="8966" max="8966" width="37.796875" style="96" customWidth="1"/>
    <col min="8967" max="8967" width="20.19921875" style="96" customWidth="1"/>
    <col min="8968" max="8971" width="4.796875" style="96" customWidth="1"/>
    <col min="8972" max="8974" width="5.796875" style="96" customWidth="1"/>
    <col min="8975" max="8977" width="4.796875" style="96" customWidth="1"/>
    <col min="8978" max="9216" width="8.09765625" style="96"/>
    <col min="9217" max="9217" width="2.09765625" style="96" customWidth="1"/>
    <col min="9218" max="9218" width="22.5" style="96" bestFit="1" customWidth="1"/>
    <col min="9219" max="9219" width="37.59765625" style="96" customWidth="1"/>
    <col min="9220" max="9220" width="13.69921875" style="96" customWidth="1"/>
    <col min="9221" max="9221" width="39.796875" style="96" customWidth="1"/>
    <col min="9222" max="9222" width="37.796875" style="96" customWidth="1"/>
    <col min="9223" max="9223" width="20.19921875" style="96" customWidth="1"/>
    <col min="9224" max="9227" width="4.796875" style="96" customWidth="1"/>
    <col min="9228" max="9230" width="5.796875" style="96" customWidth="1"/>
    <col min="9231" max="9233" width="4.796875" style="96" customWidth="1"/>
    <col min="9234" max="9472" width="8.09765625" style="96"/>
    <col min="9473" max="9473" width="2.09765625" style="96" customWidth="1"/>
    <col min="9474" max="9474" width="22.5" style="96" bestFit="1" customWidth="1"/>
    <col min="9475" max="9475" width="37.59765625" style="96" customWidth="1"/>
    <col min="9476" max="9476" width="13.69921875" style="96" customWidth="1"/>
    <col min="9477" max="9477" width="39.796875" style="96" customWidth="1"/>
    <col min="9478" max="9478" width="37.796875" style="96" customWidth="1"/>
    <col min="9479" max="9479" width="20.19921875" style="96" customWidth="1"/>
    <col min="9480" max="9483" width="4.796875" style="96" customWidth="1"/>
    <col min="9484" max="9486" width="5.796875" style="96" customWidth="1"/>
    <col min="9487" max="9489" width="4.796875" style="96" customWidth="1"/>
    <col min="9490" max="9728" width="8.09765625" style="96"/>
    <col min="9729" max="9729" width="2.09765625" style="96" customWidth="1"/>
    <col min="9730" max="9730" width="22.5" style="96" bestFit="1" customWidth="1"/>
    <col min="9731" max="9731" width="37.59765625" style="96" customWidth="1"/>
    <col min="9732" max="9732" width="13.69921875" style="96" customWidth="1"/>
    <col min="9733" max="9733" width="39.796875" style="96" customWidth="1"/>
    <col min="9734" max="9734" width="37.796875" style="96" customWidth="1"/>
    <col min="9735" max="9735" width="20.19921875" style="96" customWidth="1"/>
    <col min="9736" max="9739" width="4.796875" style="96" customWidth="1"/>
    <col min="9740" max="9742" width="5.796875" style="96" customWidth="1"/>
    <col min="9743" max="9745" width="4.796875" style="96" customWidth="1"/>
    <col min="9746" max="9984" width="8.09765625" style="96"/>
    <col min="9985" max="9985" width="2.09765625" style="96" customWidth="1"/>
    <col min="9986" max="9986" width="22.5" style="96" bestFit="1" customWidth="1"/>
    <col min="9987" max="9987" width="37.59765625" style="96" customWidth="1"/>
    <col min="9988" max="9988" width="13.69921875" style="96" customWidth="1"/>
    <col min="9989" max="9989" width="39.796875" style="96" customWidth="1"/>
    <col min="9990" max="9990" width="37.796875" style="96" customWidth="1"/>
    <col min="9991" max="9991" width="20.19921875" style="96" customWidth="1"/>
    <col min="9992" max="9995" width="4.796875" style="96" customWidth="1"/>
    <col min="9996" max="9998" width="5.796875" style="96" customWidth="1"/>
    <col min="9999" max="10001" width="4.796875" style="96" customWidth="1"/>
    <col min="10002" max="10240" width="8.09765625" style="96"/>
    <col min="10241" max="10241" width="2.09765625" style="96" customWidth="1"/>
    <col min="10242" max="10242" width="22.5" style="96" bestFit="1" customWidth="1"/>
    <col min="10243" max="10243" width="37.59765625" style="96" customWidth="1"/>
    <col min="10244" max="10244" width="13.69921875" style="96" customWidth="1"/>
    <col min="10245" max="10245" width="39.796875" style="96" customWidth="1"/>
    <col min="10246" max="10246" width="37.796875" style="96" customWidth="1"/>
    <col min="10247" max="10247" width="20.19921875" style="96" customWidth="1"/>
    <col min="10248" max="10251" width="4.796875" style="96" customWidth="1"/>
    <col min="10252" max="10254" width="5.796875" style="96" customWidth="1"/>
    <col min="10255" max="10257" width="4.796875" style="96" customWidth="1"/>
    <col min="10258" max="10496" width="8.09765625" style="96"/>
    <col min="10497" max="10497" width="2.09765625" style="96" customWidth="1"/>
    <col min="10498" max="10498" width="22.5" style="96" bestFit="1" customWidth="1"/>
    <col min="10499" max="10499" width="37.59765625" style="96" customWidth="1"/>
    <col min="10500" max="10500" width="13.69921875" style="96" customWidth="1"/>
    <col min="10501" max="10501" width="39.796875" style="96" customWidth="1"/>
    <col min="10502" max="10502" width="37.796875" style="96" customWidth="1"/>
    <col min="10503" max="10503" width="20.19921875" style="96" customWidth="1"/>
    <col min="10504" max="10507" width="4.796875" style="96" customWidth="1"/>
    <col min="10508" max="10510" width="5.796875" style="96" customWidth="1"/>
    <col min="10511" max="10513" width="4.796875" style="96" customWidth="1"/>
    <col min="10514" max="10752" width="8.09765625" style="96"/>
    <col min="10753" max="10753" width="2.09765625" style="96" customWidth="1"/>
    <col min="10754" max="10754" width="22.5" style="96" bestFit="1" customWidth="1"/>
    <col min="10755" max="10755" width="37.59765625" style="96" customWidth="1"/>
    <col min="10756" max="10756" width="13.69921875" style="96" customWidth="1"/>
    <col min="10757" max="10757" width="39.796875" style="96" customWidth="1"/>
    <col min="10758" max="10758" width="37.796875" style="96" customWidth="1"/>
    <col min="10759" max="10759" width="20.19921875" style="96" customWidth="1"/>
    <col min="10760" max="10763" width="4.796875" style="96" customWidth="1"/>
    <col min="10764" max="10766" width="5.796875" style="96" customWidth="1"/>
    <col min="10767" max="10769" width="4.796875" style="96" customWidth="1"/>
    <col min="10770" max="11008" width="8.09765625" style="96"/>
    <col min="11009" max="11009" width="2.09765625" style="96" customWidth="1"/>
    <col min="11010" max="11010" width="22.5" style="96" bestFit="1" customWidth="1"/>
    <col min="11011" max="11011" width="37.59765625" style="96" customWidth="1"/>
    <col min="11012" max="11012" width="13.69921875" style="96" customWidth="1"/>
    <col min="11013" max="11013" width="39.796875" style="96" customWidth="1"/>
    <col min="11014" max="11014" width="37.796875" style="96" customWidth="1"/>
    <col min="11015" max="11015" width="20.19921875" style="96" customWidth="1"/>
    <col min="11016" max="11019" width="4.796875" style="96" customWidth="1"/>
    <col min="11020" max="11022" width="5.796875" style="96" customWidth="1"/>
    <col min="11023" max="11025" width="4.796875" style="96" customWidth="1"/>
    <col min="11026" max="11264" width="8.09765625" style="96"/>
    <col min="11265" max="11265" width="2.09765625" style="96" customWidth="1"/>
    <col min="11266" max="11266" width="22.5" style="96" bestFit="1" customWidth="1"/>
    <col min="11267" max="11267" width="37.59765625" style="96" customWidth="1"/>
    <col min="11268" max="11268" width="13.69921875" style="96" customWidth="1"/>
    <col min="11269" max="11269" width="39.796875" style="96" customWidth="1"/>
    <col min="11270" max="11270" width="37.796875" style="96" customWidth="1"/>
    <col min="11271" max="11271" width="20.19921875" style="96" customWidth="1"/>
    <col min="11272" max="11275" width="4.796875" style="96" customWidth="1"/>
    <col min="11276" max="11278" width="5.796875" style="96" customWidth="1"/>
    <col min="11279" max="11281" width="4.796875" style="96" customWidth="1"/>
    <col min="11282" max="11520" width="8.09765625" style="96"/>
    <col min="11521" max="11521" width="2.09765625" style="96" customWidth="1"/>
    <col min="11522" max="11522" width="22.5" style="96" bestFit="1" customWidth="1"/>
    <col min="11523" max="11523" width="37.59765625" style="96" customWidth="1"/>
    <col min="11524" max="11524" width="13.69921875" style="96" customWidth="1"/>
    <col min="11525" max="11525" width="39.796875" style="96" customWidth="1"/>
    <col min="11526" max="11526" width="37.796875" style="96" customWidth="1"/>
    <col min="11527" max="11527" width="20.19921875" style="96" customWidth="1"/>
    <col min="11528" max="11531" width="4.796875" style="96" customWidth="1"/>
    <col min="11532" max="11534" width="5.796875" style="96" customWidth="1"/>
    <col min="11535" max="11537" width="4.796875" style="96" customWidth="1"/>
    <col min="11538" max="11776" width="8.09765625" style="96"/>
    <col min="11777" max="11777" width="2.09765625" style="96" customWidth="1"/>
    <col min="11778" max="11778" width="22.5" style="96" bestFit="1" customWidth="1"/>
    <col min="11779" max="11779" width="37.59765625" style="96" customWidth="1"/>
    <col min="11780" max="11780" width="13.69921875" style="96" customWidth="1"/>
    <col min="11781" max="11781" width="39.796875" style="96" customWidth="1"/>
    <col min="11782" max="11782" width="37.796875" style="96" customWidth="1"/>
    <col min="11783" max="11783" width="20.19921875" style="96" customWidth="1"/>
    <col min="11784" max="11787" width="4.796875" style="96" customWidth="1"/>
    <col min="11788" max="11790" width="5.796875" style="96" customWidth="1"/>
    <col min="11791" max="11793" width="4.796875" style="96" customWidth="1"/>
    <col min="11794" max="12032" width="8.09765625" style="96"/>
    <col min="12033" max="12033" width="2.09765625" style="96" customWidth="1"/>
    <col min="12034" max="12034" width="22.5" style="96" bestFit="1" customWidth="1"/>
    <col min="12035" max="12035" width="37.59765625" style="96" customWidth="1"/>
    <col min="12036" max="12036" width="13.69921875" style="96" customWidth="1"/>
    <col min="12037" max="12037" width="39.796875" style="96" customWidth="1"/>
    <col min="12038" max="12038" width="37.796875" style="96" customWidth="1"/>
    <col min="12039" max="12039" width="20.19921875" style="96" customWidth="1"/>
    <col min="12040" max="12043" width="4.796875" style="96" customWidth="1"/>
    <col min="12044" max="12046" width="5.796875" style="96" customWidth="1"/>
    <col min="12047" max="12049" width="4.796875" style="96" customWidth="1"/>
    <col min="12050" max="12288" width="8.09765625" style="96"/>
    <col min="12289" max="12289" width="2.09765625" style="96" customWidth="1"/>
    <col min="12290" max="12290" width="22.5" style="96" bestFit="1" customWidth="1"/>
    <col min="12291" max="12291" width="37.59765625" style="96" customWidth="1"/>
    <col min="12292" max="12292" width="13.69921875" style="96" customWidth="1"/>
    <col min="12293" max="12293" width="39.796875" style="96" customWidth="1"/>
    <col min="12294" max="12294" width="37.796875" style="96" customWidth="1"/>
    <col min="12295" max="12295" width="20.19921875" style="96" customWidth="1"/>
    <col min="12296" max="12299" width="4.796875" style="96" customWidth="1"/>
    <col min="12300" max="12302" width="5.796875" style="96" customWidth="1"/>
    <col min="12303" max="12305" width="4.796875" style="96" customWidth="1"/>
    <col min="12306" max="12544" width="8.09765625" style="96"/>
    <col min="12545" max="12545" width="2.09765625" style="96" customWidth="1"/>
    <col min="12546" max="12546" width="22.5" style="96" bestFit="1" customWidth="1"/>
    <col min="12547" max="12547" width="37.59765625" style="96" customWidth="1"/>
    <col min="12548" max="12548" width="13.69921875" style="96" customWidth="1"/>
    <col min="12549" max="12549" width="39.796875" style="96" customWidth="1"/>
    <col min="12550" max="12550" width="37.796875" style="96" customWidth="1"/>
    <col min="12551" max="12551" width="20.19921875" style="96" customWidth="1"/>
    <col min="12552" max="12555" width="4.796875" style="96" customWidth="1"/>
    <col min="12556" max="12558" width="5.796875" style="96" customWidth="1"/>
    <col min="12559" max="12561" width="4.796875" style="96" customWidth="1"/>
    <col min="12562" max="12800" width="8.09765625" style="96"/>
    <col min="12801" max="12801" width="2.09765625" style="96" customWidth="1"/>
    <col min="12802" max="12802" width="22.5" style="96" bestFit="1" customWidth="1"/>
    <col min="12803" max="12803" width="37.59765625" style="96" customWidth="1"/>
    <col min="12804" max="12804" width="13.69921875" style="96" customWidth="1"/>
    <col min="12805" max="12805" width="39.796875" style="96" customWidth="1"/>
    <col min="12806" max="12806" width="37.796875" style="96" customWidth="1"/>
    <col min="12807" max="12807" width="20.19921875" style="96" customWidth="1"/>
    <col min="12808" max="12811" width="4.796875" style="96" customWidth="1"/>
    <col min="12812" max="12814" width="5.796875" style="96" customWidth="1"/>
    <col min="12815" max="12817" width="4.796875" style="96" customWidth="1"/>
    <col min="12818" max="13056" width="8.09765625" style="96"/>
    <col min="13057" max="13057" width="2.09765625" style="96" customWidth="1"/>
    <col min="13058" max="13058" width="22.5" style="96" bestFit="1" customWidth="1"/>
    <col min="13059" max="13059" width="37.59765625" style="96" customWidth="1"/>
    <col min="13060" max="13060" width="13.69921875" style="96" customWidth="1"/>
    <col min="13061" max="13061" width="39.796875" style="96" customWidth="1"/>
    <col min="13062" max="13062" width="37.796875" style="96" customWidth="1"/>
    <col min="13063" max="13063" width="20.19921875" style="96" customWidth="1"/>
    <col min="13064" max="13067" width="4.796875" style="96" customWidth="1"/>
    <col min="13068" max="13070" width="5.796875" style="96" customWidth="1"/>
    <col min="13071" max="13073" width="4.796875" style="96" customWidth="1"/>
    <col min="13074" max="13312" width="8.09765625" style="96"/>
    <col min="13313" max="13313" width="2.09765625" style="96" customWidth="1"/>
    <col min="13314" max="13314" width="22.5" style="96" bestFit="1" customWidth="1"/>
    <col min="13315" max="13315" width="37.59765625" style="96" customWidth="1"/>
    <col min="13316" max="13316" width="13.69921875" style="96" customWidth="1"/>
    <col min="13317" max="13317" width="39.796875" style="96" customWidth="1"/>
    <col min="13318" max="13318" width="37.796875" style="96" customWidth="1"/>
    <col min="13319" max="13319" width="20.19921875" style="96" customWidth="1"/>
    <col min="13320" max="13323" width="4.796875" style="96" customWidth="1"/>
    <col min="13324" max="13326" width="5.796875" style="96" customWidth="1"/>
    <col min="13327" max="13329" width="4.796875" style="96" customWidth="1"/>
    <col min="13330" max="13568" width="8.09765625" style="96"/>
    <col min="13569" max="13569" width="2.09765625" style="96" customWidth="1"/>
    <col min="13570" max="13570" width="22.5" style="96" bestFit="1" customWidth="1"/>
    <col min="13571" max="13571" width="37.59765625" style="96" customWidth="1"/>
    <col min="13572" max="13572" width="13.69921875" style="96" customWidth="1"/>
    <col min="13573" max="13573" width="39.796875" style="96" customWidth="1"/>
    <col min="13574" max="13574" width="37.796875" style="96" customWidth="1"/>
    <col min="13575" max="13575" width="20.19921875" style="96" customWidth="1"/>
    <col min="13576" max="13579" width="4.796875" style="96" customWidth="1"/>
    <col min="13580" max="13582" width="5.796875" style="96" customWidth="1"/>
    <col min="13583" max="13585" width="4.796875" style="96" customWidth="1"/>
    <col min="13586" max="13824" width="8.09765625" style="96"/>
    <col min="13825" max="13825" width="2.09765625" style="96" customWidth="1"/>
    <col min="13826" max="13826" width="22.5" style="96" bestFit="1" customWidth="1"/>
    <col min="13827" max="13827" width="37.59765625" style="96" customWidth="1"/>
    <col min="13828" max="13828" width="13.69921875" style="96" customWidth="1"/>
    <col min="13829" max="13829" width="39.796875" style="96" customWidth="1"/>
    <col min="13830" max="13830" width="37.796875" style="96" customWidth="1"/>
    <col min="13831" max="13831" width="20.19921875" style="96" customWidth="1"/>
    <col min="13832" max="13835" width="4.796875" style="96" customWidth="1"/>
    <col min="13836" max="13838" width="5.796875" style="96" customWidth="1"/>
    <col min="13839" max="13841" width="4.796875" style="96" customWidth="1"/>
    <col min="13842" max="14080" width="8.09765625" style="96"/>
    <col min="14081" max="14081" width="2.09765625" style="96" customWidth="1"/>
    <col min="14082" max="14082" width="22.5" style="96" bestFit="1" customWidth="1"/>
    <col min="14083" max="14083" width="37.59765625" style="96" customWidth="1"/>
    <col min="14084" max="14084" width="13.69921875" style="96" customWidth="1"/>
    <col min="14085" max="14085" width="39.796875" style="96" customWidth="1"/>
    <col min="14086" max="14086" width="37.796875" style="96" customWidth="1"/>
    <col min="14087" max="14087" width="20.19921875" style="96" customWidth="1"/>
    <col min="14088" max="14091" width="4.796875" style="96" customWidth="1"/>
    <col min="14092" max="14094" width="5.796875" style="96" customWidth="1"/>
    <col min="14095" max="14097" width="4.796875" style="96" customWidth="1"/>
    <col min="14098" max="14336" width="8.09765625" style="96"/>
    <col min="14337" max="14337" width="2.09765625" style="96" customWidth="1"/>
    <col min="14338" max="14338" width="22.5" style="96" bestFit="1" customWidth="1"/>
    <col min="14339" max="14339" width="37.59765625" style="96" customWidth="1"/>
    <col min="14340" max="14340" width="13.69921875" style="96" customWidth="1"/>
    <col min="14341" max="14341" width="39.796875" style="96" customWidth="1"/>
    <col min="14342" max="14342" width="37.796875" style="96" customWidth="1"/>
    <col min="14343" max="14343" width="20.19921875" style="96" customWidth="1"/>
    <col min="14344" max="14347" width="4.796875" style="96" customWidth="1"/>
    <col min="14348" max="14350" width="5.796875" style="96" customWidth="1"/>
    <col min="14351" max="14353" width="4.796875" style="96" customWidth="1"/>
    <col min="14354" max="14592" width="8.09765625" style="96"/>
    <col min="14593" max="14593" width="2.09765625" style="96" customWidth="1"/>
    <col min="14594" max="14594" width="22.5" style="96" bestFit="1" customWidth="1"/>
    <col min="14595" max="14595" width="37.59765625" style="96" customWidth="1"/>
    <col min="14596" max="14596" width="13.69921875" style="96" customWidth="1"/>
    <col min="14597" max="14597" width="39.796875" style="96" customWidth="1"/>
    <col min="14598" max="14598" width="37.796875" style="96" customWidth="1"/>
    <col min="14599" max="14599" width="20.19921875" style="96" customWidth="1"/>
    <col min="14600" max="14603" width="4.796875" style="96" customWidth="1"/>
    <col min="14604" max="14606" width="5.796875" style="96" customWidth="1"/>
    <col min="14607" max="14609" width="4.796875" style="96" customWidth="1"/>
    <col min="14610" max="14848" width="8.09765625" style="96"/>
    <col min="14849" max="14849" width="2.09765625" style="96" customWidth="1"/>
    <col min="14850" max="14850" width="22.5" style="96" bestFit="1" customWidth="1"/>
    <col min="14851" max="14851" width="37.59765625" style="96" customWidth="1"/>
    <col min="14852" max="14852" width="13.69921875" style="96" customWidth="1"/>
    <col min="14853" max="14853" width="39.796875" style="96" customWidth="1"/>
    <col min="14854" max="14854" width="37.796875" style="96" customWidth="1"/>
    <col min="14855" max="14855" width="20.19921875" style="96" customWidth="1"/>
    <col min="14856" max="14859" width="4.796875" style="96" customWidth="1"/>
    <col min="14860" max="14862" width="5.796875" style="96" customWidth="1"/>
    <col min="14863" max="14865" width="4.796875" style="96" customWidth="1"/>
    <col min="14866" max="15104" width="8.09765625" style="96"/>
    <col min="15105" max="15105" width="2.09765625" style="96" customWidth="1"/>
    <col min="15106" max="15106" width="22.5" style="96" bestFit="1" customWidth="1"/>
    <col min="15107" max="15107" width="37.59765625" style="96" customWidth="1"/>
    <col min="15108" max="15108" width="13.69921875" style="96" customWidth="1"/>
    <col min="15109" max="15109" width="39.796875" style="96" customWidth="1"/>
    <col min="15110" max="15110" width="37.796875" style="96" customWidth="1"/>
    <col min="15111" max="15111" width="20.19921875" style="96" customWidth="1"/>
    <col min="15112" max="15115" width="4.796875" style="96" customWidth="1"/>
    <col min="15116" max="15118" width="5.796875" style="96" customWidth="1"/>
    <col min="15119" max="15121" width="4.796875" style="96" customWidth="1"/>
    <col min="15122" max="15360" width="8.09765625" style="96"/>
    <col min="15361" max="15361" width="2.09765625" style="96" customWidth="1"/>
    <col min="15362" max="15362" width="22.5" style="96" bestFit="1" customWidth="1"/>
    <col min="15363" max="15363" width="37.59765625" style="96" customWidth="1"/>
    <col min="15364" max="15364" width="13.69921875" style="96" customWidth="1"/>
    <col min="15365" max="15365" width="39.796875" style="96" customWidth="1"/>
    <col min="15366" max="15366" width="37.796875" style="96" customWidth="1"/>
    <col min="15367" max="15367" width="20.19921875" style="96" customWidth="1"/>
    <col min="15368" max="15371" width="4.796875" style="96" customWidth="1"/>
    <col min="15372" max="15374" width="5.796875" style="96" customWidth="1"/>
    <col min="15375" max="15377" width="4.796875" style="96" customWidth="1"/>
    <col min="15378" max="15616" width="8.09765625" style="96"/>
    <col min="15617" max="15617" width="2.09765625" style="96" customWidth="1"/>
    <col min="15618" max="15618" width="22.5" style="96" bestFit="1" customWidth="1"/>
    <col min="15619" max="15619" width="37.59765625" style="96" customWidth="1"/>
    <col min="15620" max="15620" width="13.69921875" style="96" customWidth="1"/>
    <col min="15621" max="15621" width="39.796875" style="96" customWidth="1"/>
    <col min="15622" max="15622" width="37.796875" style="96" customWidth="1"/>
    <col min="15623" max="15623" width="20.19921875" style="96" customWidth="1"/>
    <col min="15624" max="15627" width="4.796875" style="96" customWidth="1"/>
    <col min="15628" max="15630" width="5.796875" style="96" customWidth="1"/>
    <col min="15631" max="15633" width="4.796875" style="96" customWidth="1"/>
    <col min="15634" max="15872" width="8.09765625" style="96"/>
    <col min="15873" max="15873" width="2.09765625" style="96" customWidth="1"/>
    <col min="15874" max="15874" width="22.5" style="96" bestFit="1" customWidth="1"/>
    <col min="15875" max="15875" width="37.59765625" style="96" customWidth="1"/>
    <col min="15876" max="15876" width="13.69921875" style="96" customWidth="1"/>
    <col min="15877" max="15877" width="39.796875" style="96" customWidth="1"/>
    <col min="15878" max="15878" width="37.796875" style="96" customWidth="1"/>
    <col min="15879" max="15879" width="20.19921875" style="96" customWidth="1"/>
    <col min="15880" max="15883" width="4.796875" style="96" customWidth="1"/>
    <col min="15884" max="15886" width="5.796875" style="96" customWidth="1"/>
    <col min="15887" max="15889" width="4.796875" style="96" customWidth="1"/>
    <col min="15890" max="16128" width="8.09765625" style="96"/>
    <col min="16129" max="16129" width="2.09765625" style="96" customWidth="1"/>
    <col min="16130" max="16130" width="22.5" style="96" bestFit="1" customWidth="1"/>
    <col min="16131" max="16131" width="37.59765625" style="96" customWidth="1"/>
    <col min="16132" max="16132" width="13.69921875" style="96" customWidth="1"/>
    <col min="16133" max="16133" width="39.796875" style="96" customWidth="1"/>
    <col min="16134" max="16134" width="37.796875" style="96" customWidth="1"/>
    <col min="16135" max="16135" width="20.19921875" style="96" customWidth="1"/>
    <col min="16136" max="16139" width="4.796875" style="96" customWidth="1"/>
    <col min="16140" max="16142" width="5.796875" style="96" customWidth="1"/>
    <col min="16143" max="16145" width="4.796875" style="96" customWidth="1"/>
    <col min="16146" max="16384" width="8.09765625" style="96"/>
  </cols>
  <sheetData>
    <row r="1" spans="1:14" ht="20.25" customHeight="1" x14ac:dyDescent="0.2">
      <c r="A1" s="82"/>
      <c r="B1" s="147" t="s">
        <v>325</v>
      </c>
      <c r="C1" s="82"/>
      <c r="D1" s="82"/>
      <c r="E1" s="82"/>
      <c r="F1" s="82"/>
      <c r="G1" s="82"/>
      <c r="H1" s="82"/>
      <c r="I1" s="82"/>
      <c r="J1" s="82"/>
      <c r="K1" s="82"/>
    </row>
    <row r="3" spans="1:14" ht="21" customHeight="1" x14ac:dyDescent="0.2">
      <c r="A3" s="148"/>
      <c r="B3" s="786" t="s">
        <v>326</v>
      </c>
      <c r="C3" s="786"/>
      <c r="D3" s="786"/>
      <c r="E3" s="786"/>
      <c r="F3" s="786"/>
      <c r="G3" s="786"/>
      <c r="H3" s="786"/>
      <c r="I3" s="786"/>
      <c r="J3" s="786"/>
      <c r="K3" s="786"/>
      <c r="L3" s="786"/>
      <c r="M3" s="786"/>
      <c r="N3" s="786"/>
    </row>
    <row r="4" spans="1:14" ht="20.25" customHeight="1" x14ac:dyDescent="0.2">
      <c r="A4" s="148"/>
      <c r="B4" s="86" t="s">
        <v>285</v>
      </c>
      <c r="C4" s="149"/>
      <c r="D4" s="149"/>
      <c r="E4" s="149"/>
      <c r="F4" s="149"/>
      <c r="G4" s="149"/>
      <c r="H4" s="149"/>
      <c r="I4" s="149"/>
      <c r="J4" s="149"/>
      <c r="K4" s="149"/>
    </row>
    <row r="5" spans="1:14" ht="20.25" customHeight="1" x14ac:dyDescent="0.2">
      <c r="A5" s="148"/>
      <c r="B5" s="86" t="s">
        <v>286</v>
      </c>
      <c r="C5" s="149"/>
      <c r="D5" s="149"/>
      <c r="E5" s="149"/>
      <c r="F5" s="149"/>
      <c r="G5" s="149"/>
      <c r="H5" s="149"/>
      <c r="I5" s="149"/>
      <c r="J5" s="149"/>
      <c r="K5" s="149"/>
    </row>
    <row r="6" spans="1:14" ht="20.25" customHeight="1" x14ac:dyDescent="0.2">
      <c r="A6" s="148"/>
      <c r="B6" s="86" t="s">
        <v>356</v>
      </c>
      <c r="C6" s="149"/>
      <c r="D6" s="149"/>
      <c r="E6" s="149"/>
      <c r="F6" s="149"/>
      <c r="G6" s="149"/>
      <c r="H6" s="149"/>
      <c r="I6" s="149"/>
      <c r="J6" s="149"/>
      <c r="K6" s="149"/>
    </row>
    <row r="7" spans="1:14" ht="20.25" customHeight="1" x14ac:dyDescent="0.2">
      <c r="A7" s="148"/>
      <c r="B7" s="86" t="s">
        <v>357</v>
      </c>
      <c r="C7" s="149"/>
      <c r="D7" s="149"/>
      <c r="E7" s="149"/>
      <c r="F7" s="149"/>
      <c r="G7" s="149"/>
      <c r="H7" s="149"/>
      <c r="I7" s="149"/>
      <c r="J7" s="149"/>
      <c r="K7" s="149"/>
    </row>
    <row r="8" spans="1:14" ht="20.25" customHeight="1" x14ac:dyDescent="0.2">
      <c r="A8" s="148"/>
      <c r="B8" s="86" t="s">
        <v>358</v>
      </c>
      <c r="C8" s="149"/>
      <c r="D8" s="149"/>
      <c r="E8" s="149"/>
      <c r="F8" s="149"/>
      <c r="G8" s="149"/>
      <c r="H8" s="149"/>
      <c r="I8" s="149"/>
      <c r="J8" s="149"/>
      <c r="K8" s="149"/>
    </row>
    <row r="9" spans="1:14" ht="20.25" customHeight="1" x14ac:dyDescent="0.2">
      <c r="A9" s="148"/>
      <c r="B9" s="86" t="s">
        <v>327</v>
      </c>
      <c r="C9" s="149"/>
      <c r="D9" s="149"/>
      <c r="E9" s="149"/>
      <c r="F9" s="149"/>
      <c r="G9" s="149"/>
      <c r="H9" s="149"/>
      <c r="I9" s="149"/>
      <c r="J9" s="149"/>
      <c r="K9" s="149"/>
    </row>
    <row r="10" spans="1:14" ht="20.25" customHeight="1" x14ac:dyDescent="0.2">
      <c r="A10" s="82"/>
      <c r="B10" s="86" t="s">
        <v>328</v>
      </c>
      <c r="C10" s="82"/>
      <c r="D10" s="82"/>
      <c r="E10" s="82"/>
      <c r="F10" s="82"/>
      <c r="G10" s="82"/>
      <c r="H10" s="82"/>
      <c r="I10" s="82"/>
      <c r="J10" s="82"/>
      <c r="K10" s="82"/>
    </row>
    <row r="11" spans="1:14" ht="59.25" customHeight="1" x14ac:dyDescent="0.2">
      <c r="A11" s="82"/>
      <c r="B11" s="757" t="s">
        <v>394</v>
      </c>
      <c r="C11" s="786"/>
      <c r="D11" s="786"/>
      <c r="E11" s="786"/>
      <c r="F11" s="786"/>
      <c r="G11" s="786"/>
      <c r="H11" s="786"/>
      <c r="I11" s="786"/>
      <c r="J11" s="82"/>
      <c r="K11" s="82"/>
    </row>
    <row r="12" spans="1:14" ht="20.25" customHeight="1" x14ac:dyDescent="0.2">
      <c r="A12" s="82"/>
      <c r="B12" s="86" t="s">
        <v>395</v>
      </c>
      <c r="C12" s="82"/>
      <c r="D12" s="82"/>
      <c r="E12" s="82"/>
      <c r="F12" s="82"/>
      <c r="G12" s="82"/>
      <c r="H12" s="82"/>
      <c r="I12" s="82"/>
      <c r="J12" s="82"/>
      <c r="K12" s="82"/>
    </row>
    <row r="13" spans="1:14" ht="20.25" customHeight="1" x14ac:dyDescent="0.2">
      <c r="A13" s="82"/>
      <c r="B13" s="86" t="s">
        <v>396</v>
      </c>
      <c r="C13" s="82"/>
      <c r="D13" s="82"/>
      <c r="E13" s="82"/>
      <c r="F13" s="82"/>
      <c r="G13" s="82"/>
      <c r="H13" s="82"/>
      <c r="I13" s="82"/>
      <c r="J13" s="82"/>
      <c r="K13" s="82"/>
    </row>
    <row r="14" spans="1:14" ht="20.25" customHeight="1" x14ac:dyDescent="0.2">
      <c r="A14" s="82"/>
      <c r="B14" s="86" t="s">
        <v>329</v>
      </c>
      <c r="C14" s="82"/>
      <c r="D14" s="82"/>
      <c r="E14" s="82"/>
      <c r="F14" s="82"/>
      <c r="G14" s="82"/>
      <c r="H14" s="82"/>
      <c r="I14" s="82"/>
      <c r="J14" s="82"/>
      <c r="K14" s="82"/>
    </row>
    <row r="15" spans="1:14" ht="20.25" customHeight="1" x14ac:dyDescent="0.2">
      <c r="A15" s="82"/>
      <c r="B15" s="86" t="s">
        <v>293</v>
      </c>
      <c r="C15" s="82"/>
      <c r="D15" s="82"/>
      <c r="E15" s="82"/>
      <c r="F15" s="82"/>
      <c r="G15" s="82"/>
      <c r="H15" s="82"/>
      <c r="I15" s="82"/>
      <c r="J15" s="82"/>
      <c r="K15" s="82"/>
    </row>
    <row r="16" spans="1:14" ht="20.25" customHeight="1" x14ac:dyDescent="0.2">
      <c r="A16" s="82"/>
      <c r="B16" s="86" t="s">
        <v>330</v>
      </c>
      <c r="C16" s="82"/>
      <c r="D16" s="82"/>
      <c r="E16" s="82"/>
      <c r="F16" s="82"/>
      <c r="G16" s="82"/>
      <c r="H16" s="82"/>
      <c r="I16" s="82"/>
      <c r="J16" s="82"/>
      <c r="K16" s="82"/>
    </row>
    <row r="17" spans="1:11" ht="20.25" customHeight="1" x14ac:dyDescent="0.2">
      <c r="A17" s="82"/>
      <c r="B17" s="86" t="s">
        <v>331</v>
      </c>
      <c r="C17" s="82"/>
      <c r="D17" s="82"/>
      <c r="E17" s="82"/>
      <c r="F17" s="82"/>
      <c r="G17" s="82"/>
      <c r="H17" s="82"/>
      <c r="I17" s="82"/>
      <c r="J17" s="82"/>
      <c r="K17" s="82"/>
    </row>
    <row r="18" spans="1:11" ht="20.25" customHeight="1" x14ac:dyDescent="0.2">
      <c r="A18" s="82"/>
      <c r="B18" s="86" t="s">
        <v>397</v>
      </c>
      <c r="C18" s="82"/>
      <c r="D18" s="82"/>
      <c r="E18" s="82"/>
      <c r="F18" s="82"/>
      <c r="G18" s="82"/>
      <c r="H18" s="82"/>
      <c r="I18" s="82"/>
      <c r="J18" s="82"/>
      <c r="K18" s="82"/>
    </row>
    <row r="19" spans="1:11" ht="20.25" customHeight="1" x14ac:dyDescent="0.2">
      <c r="A19" s="82"/>
      <c r="B19" s="86" t="s">
        <v>398</v>
      </c>
      <c r="C19" s="82"/>
      <c r="D19" s="82"/>
      <c r="E19" s="82"/>
      <c r="F19" s="82"/>
      <c r="G19" s="82"/>
      <c r="H19" s="82"/>
      <c r="I19" s="82"/>
      <c r="J19" s="82"/>
      <c r="K19" s="82"/>
    </row>
    <row r="20" spans="1:11" s="178" customFormat="1" ht="20.25" customHeight="1" x14ac:dyDescent="0.45">
      <c r="A20" s="153"/>
      <c r="B20" s="86" t="s">
        <v>332</v>
      </c>
    </row>
    <row r="21" spans="1:11" ht="20.25" customHeight="1" x14ac:dyDescent="0.45">
      <c r="A21" s="96"/>
      <c r="B21" s="86" t="s">
        <v>333</v>
      </c>
    </row>
    <row r="22" spans="1:11" ht="20.25" customHeight="1" x14ac:dyDescent="0.45">
      <c r="A22" s="96"/>
      <c r="B22" s="86" t="s">
        <v>334</v>
      </c>
    </row>
    <row r="23" spans="1:11" ht="20.25" customHeight="1" x14ac:dyDescent="0.45">
      <c r="A23" s="96"/>
      <c r="B23" s="86" t="s">
        <v>399</v>
      </c>
    </row>
    <row r="24" spans="1:11" ht="20.25" customHeight="1" x14ac:dyDescent="0.45">
      <c r="A24" s="96"/>
      <c r="B24" s="86" t="s">
        <v>300</v>
      </c>
    </row>
    <row r="25" spans="1:11" s="129" customFormat="1" ht="20.25" customHeight="1" x14ac:dyDescent="0.45">
      <c r="B25" s="86" t="s">
        <v>301</v>
      </c>
    </row>
    <row r="26" spans="1:11" s="129" customFormat="1" ht="20.25" customHeight="1" x14ac:dyDescent="0.45">
      <c r="B26" s="86" t="s">
        <v>302</v>
      </c>
    </row>
    <row r="27" spans="1:11" s="129" customFormat="1" ht="20.25" customHeight="1" x14ac:dyDescent="0.45">
      <c r="B27" s="86"/>
    </row>
    <row r="28" spans="1:11" s="129" customFormat="1" ht="20.25" customHeight="1" x14ac:dyDescent="0.45">
      <c r="B28" s="86" t="s">
        <v>303</v>
      </c>
    </row>
    <row r="29" spans="1:11" s="129" customFormat="1" ht="20.25" customHeight="1" x14ac:dyDescent="0.45">
      <c r="B29" s="86" t="s">
        <v>304</v>
      </c>
    </row>
    <row r="30" spans="1:11" s="129" customFormat="1" ht="20.25" customHeight="1" x14ac:dyDescent="0.45">
      <c r="B30" s="86" t="s">
        <v>305</v>
      </c>
    </row>
    <row r="31" spans="1:11" s="129" customFormat="1" ht="20.25" customHeight="1" x14ac:dyDescent="0.45">
      <c r="B31" s="86" t="s">
        <v>306</v>
      </c>
    </row>
    <row r="32" spans="1:11" s="129" customFormat="1" ht="20.25" customHeight="1" x14ac:dyDescent="0.45">
      <c r="B32" s="86" t="s">
        <v>307</v>
      </c>
    </row>
    <row r="33" spans="1:19" s="129" customFormat="1" ht="20.25" customHeight="1" x14ac:dyDescent="0.45">
      <c r="B33" s="86" t="s">
        <v>308</v>
      </c>
    </row>
    <row r="34" spans="1:19" s="129" customFormat="1" ht="20.25" customHeight="1" x14ac:dyDescent="0.45"/>
    <row r="35" spans="1:19" s="129" customFormat="1" ht="20.25" customHeight="1" x14ac:dyDescent="0.45">
      <c r="B35" s="86" t="s">
        <v>335</v>
      </c>
    </row>
    <row r="36" spans="1:19" s="129" customFormat="1" ht="20.25" customHeight="1" x14ac:dyDescent="0.45">
      <c r="B36" s="86" t="s">
        <v>336</v>
      </c>
    </row>
    <row r="37" spans="1:19" s="129" customFormat="1" ht="20.25" customHeight="1" x14ac:dyDescent="0.45">
      <c r="B37" s="86" t="s">
        <v>400</v>
      </c>
      <c r="C37" s="158"/>
      <c r="D37" s="158"/>
      <c r="E37" s="158"/>
      <c r="F37" s="158"/>
      <c r="G37" s="158"/>
    </row>
    <row r="38" spans="1:19" s="129" customFormat="1" ht="20.25" customHeight="1" x14ac:dyDescent="0.45">
      <c r="B38" s="86" t="s">
        <v>401</v>
      </c>
      <c r="C38" s="158"/>
      <c r="D38" s="158"/>
      <c r="E38" s="158"/>
    </row>
    <row r="39" spans="1:19" s="129" customFormat="1" ht="20.25" customHeight="1" x14ac:dyDescent="0.45">
      <c r="B39" s="757" t="s">
        <v>402</v>
      </c>
      <c r="C39" s="757"/>
      <c r="D39" s="757"/>
      <c r="E39" s="757"/>
      <c r="F39" s="757"/>
      <c r="G39" s="757"/>
      <c r="H39" s="757"/>
      <c r="I39" s="757"/>
      <c r="J39" s="757"/>
      <c r="K39" s="757"/>
      <c r="L39" s="757"/>
      <c r="M39" s="757"/>
      <c r="N39" s="757"/>
      <c r="O39" s="757"/>
      <c r="P39" s="757"/>
      <c r="Q39" s="757"/>
      <c r="S39" s="154"/>
    </row>
    <row r="40" spans="1:19" s="129" customFormat="1" ht="20.25" customHeight="1" x14ac:dyDescent="0.45">
      <c r="B40" s="86" t="s">
        <v>337</v>
      </c>
    </row>
    <row r="41" spans="1:19" s="129" customFormat="1" ht="20.25" customHeight="1" x14ac:dyDescent="0.45">
      <c r="B41" s="86" t="s">
        <v>338</v>
      </c>
    </row>
    <row r="42" spans="1:19" s="129" customFormat="1" ht="20.25" customHeight="1" x14ac:dyDescent="0.45">
      <c r="B42" s="86" t="s">
        <v>403</v>
      </c>
    </row>
    <row r="43" spans="1:19" ht="20.25" customHeight="1" x14ac:dyDescent="0.2">
      <c r="A43" s="82"/>
      <c r="B43" s="86" t="s">
        <v>404</v>
      </c>
      <c r="C43" s="82"/>
      <c r="D43" s="82"/>
      <c r="E43" s="82"/>
      <c r="F43" s="82"/>
      <c r="G43" s="82"/>
      <c r="H43" s="82"/>
      <c r="I43" s="82"/>
      <c r="J43" s="82"/>
      <c r="K43" s="82"/>
    </row>
    <row r="44" spans="1:19" ht="20.25" customHeight="1" x14ac:dyDescent="0.45">
      <c r="B44" s="86" t="s">
        <v>405</v>
      </c>
    </row>
    <row r="45" spans="1:19" s="178" customFormat="1" ht="20.25" customHeight="1" x14ac:dyDescent="0.45">
      <c r="A45" s="153"/>
      <c r="B45" s="96"/>
    </row>
    <row r="46" spans="1:19" ht="20.25" customHeight="1" x14ac:dyDescent="0.45">
      <c r="B46" s="147" t="s">
        <v>339</v>
      </c>
    </row>
    <row r="47" spans="1:19" ht="20.25" customHeight="1" x14ac:dyDescent="0.2">
      <c r="A47" s="148"/>
      <c r="C47" s="149"/>
      <c r="D47" s="149"/>
      <c r="E47" s="149"/>
      <c r="F47" s="149"/>
      <c r="G47" s="149"/>
      <c r="H47" s="149"/>
      <c r="I47" s="149"/>
      <c r="J47" s="149"/>
      <c r="K47" s="149"/>
    </row>
    <row r="48" spans="1:19" ht="20.25" customHeight="1" x14ac:dyDescent="0.45">
      <c r="B48" s="86" t="s">
        <v>315</v>
      </c>
    </row>
    <row r="49" spans="1:11" ht="20.25" customHeight="1" x14ac:dyDescent="0.2">
      <c r="A49" s="148"/>
      <c r="C49" s="149"/>
      <c r="D49" s="149"/>
      <c r="E49" s="149"/>
      <c r="F49" s="149"/>
      <c r="G49" s="149"/>
      <c r="H49" s="149"/>
      <c r="I49" s="149"/>
      <c r="J49" s="149"/>
      <c r="K49" s="149"/>
    </row>
    <row r="50" spans="1:11" ht="20.25" customHeight="1" x14ac:dyDescent="0.2">
      <c r="A50" s="82"/>
      <c r="B50" s="86"/>
      <c r="C50" s="82"/>
      <c r="D50" s="82"/>
      <c r="E50" s="82"/>
      <c r="F50" s="82"/>
      <c r="G50" s="82"/>
      <c r="H50" s="82"/>
      <c r="I50" s="82"/>
      <c r="J50" s="82"/>
      <c r="K50" s="82"/>
    </row>
    <row r="51" spans="1:11" ht="20.25" customHeight="1" x14ac:dyDescent="0.2">
      <c r="A51" s="82"/>
      <c r="B51" s="86"/>
      <c r="C51" s="82"/>
      <c r="D51" s="82"/>
      <c r="E51" s="82"/>
      <c r="F51" s="82"/>
      <c r="G51" s="82"/>
      <c r="H51" s="82"/>
      <c r="I51" s="82"/>
      <c r="J51" s="82"/>
      <c r="K51" s="82"/>
    </row>
    <row r="52" spans="1:11" ht="20.25" customHeight="1" x14ac:dyDescent="0.2">
      <c r="A52" s="82"/>
      <c r="B52" s="86"/>
      <c r="C52" s="82"/>
      <c r="D52" s="82"/>
      <c r="E52" s="82"/>
      <c r="F52" s="82"/>
      <c r="G52" s="82"/>
      <c r="H52" s="82"/>
      <c r="I52" s="82"/>
      <c r="J52" s="82"/>
      <c r="K52" s="82"/>
    </row>
    <row r="53" spans="1:11" ht="20.25" customHeight="1" x14ac:dyDescent="0.2">
      <c r="A53" s="82"/>
      <c r="B53" s="86"/>
      <c r="C53" s="82"/>
      <c r="D53" s="82"/>
      <c r="E53" s="82"/>
      <c r="F53" s="82"/>
      <c r="G53" s="82"/>
      <c r="H53" s="82"/>
      <c r="I53" s="82"/>
      <c r="J53" s="82"/>
      <c r="K53" s="82"/>
    </row>
    <row r="54" spans="1:11" ht="20.25" customHeight="1" x14ac:dyDescent="0.2">
      <c r="A54" s="82"/>
      <c r="B54" s="86"/>
      <c r="C54" s="82"/>
      <c r="D54" s="82"/>
      <c r="E54" s="82"/>
      <c r="F54" s="82"/>
      <c r="G54" s="82"/>
      <c r="H54" s="82"/>
      <c r="I54" s="82"/>
      <c r="J54" s="82"/>
      <c r="K54" s="82"/>
    </row>
    <row r="55" spans="1:11" ht="20.25" customHeight="1" x14ac:dyDescent="0.2">
      <c r="A55" s="82"/>
      <c r="B55" s="86"/>
      <c r="C55" s="82"/>
      <c r="D55" s="82"/>
      <c r="E55" s="82"/>
      <c r="F55" s="86"/>
      <c r="G55" s="86"/>
    </row>
    <row r="56" spans="1:11" ht="20.25" customHeight="1" x14ac:dyDescent="0.2">
      <c r="A56" s="82"/>
      <c r="B56" s="86"/>
      <c r="C56" s="82"/>
      <c r="D56" s="82"/>
      <c r="E56" s="82"/>
      <c r="F56" s="86"/>
      <c r="G56" s="86"/>
    </row>
    <row r="57" spans="1:11" ht="20.25" customHeight="1" x14ac:dyDescent="0.2">
      <c r="A57" s="82"/>
      <c r="B57" s="86"/>
      <c r="C57" s="82"/>
      <c r="D57" s="82"/>
      <c r="E57" s="82"/>
      <c r="F57" s="86"/>
      <c r="G57" s="86"/>
    </row>
    <row r="58" spans="1:11" ht="21.75" customHeight="1" x14ac:dyDescent="0.2">
      <c r="A58" s="82"/>
      <c r="B58" s="86"/>
      <c r="C58" s="82"/>
      <c r="D58" s="82"/>
      <c r="E58" s="82"/>
      <c r="F58" s="82"/>
      <c r="G58" s="82"/>
    </row>
    <row r="59" spans="1:11" s="151" customFormat="1" ht="19.5" customHeight="1" x14ac:dyDescent="0.45">
      <c r="A59" s="150"/>
      <c r="B59" s="86"/>
    </row>
    <row r="60" spans="1:11" ht="20.25" customHeight="1" x14ac:dyDescent="0.2">
      <c r="A60" s="96"/>
      <c r="B60" s="86"/>
      <c r="C60" s="82"/>
      <c r="D60" s="82"/>
      <c r="E60" s="82"/>
      <c r="F60" s="82"/>
      <c r="G60" s="82"/>
    </row>
    <row r="61" spans="1:11" ht="19.5" customHeight="1" x14ac:dyDescent="0.2">
      <c r="A61" s="96"/>
      <c r="B61" s="86"/>
      <c r="C61" s="82"/>
      <c r="D61" s="82"/>
      <c r="E61" s="82"/>
      <c r="F61" s="82"/>
      <c r="G61" s="82"/>
    </row>
    <row r="62" spans="1:11" ht="20.25" customHeight="1" x14ac:dyDescent="0.45">
      <c r="B62" s="8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AJ123"/>
  <sheetViews>
    <sheetView view="pageBreakPreview" zoomScaleNormal="100" zoomScaleSheetLayoutView="100" zoomScalePageLayoutView="85" workbookViewId="0">
      <selection activeCell="AW27" sqref="AW27"/>
    </sheetView>
  </sheetViews>
  <sheetFormatPr defaultColWidth="3.59765625" defaultRowHeight="13.2" x14ac:dyDescent="0.45"/>
  <cols>
    <col min="1" max="1" width="2.59765625" style="96" customWidth="1"/>
    <col min="2" max="2" width="2.09765625" style="96" customWidth="1"/>
    <col min="3" max="3" width="3.09765625" style="96" customWidth="1"/>
    <col min="4" max="15" width="3.296875" style="96" customWidth="1"/>
    <col min="16" max="16" width="1.296875" style="96" customWidth="1"/>
    <col min="17" max="18" width="3.296875" style="96" customWidth="1"/>
    <col min="19" max="19" width="2.5" style="96" customWidth="1"/>
    <col min="20" max="31" width="3.296875" style="96" customWidth="1"/>
    <col min="32" max="256" width="3.59765625" style="96"/>
    <col min="257" max="257" width="2.59765625" style="96" customWidth="1"/>
    <col min="258" max="258" width="2.09765625" style="96" customWidth="1"/>
    <col min="259" max="259" width="3.09765625" style="96" customWidth="1"/>
    <col min="260" max="271" width="3.296875" style="96" customWidth="1"/>
    <col min="272" max="272" width="1.296875" style="96" customWidth="1"/>
    <col min="273" max="274" width="3.296875" style="96" customWidth="1"/>
    <col min="275" max="275" width="2.5" style="96" customWidth="1"/>
    <col min="276" max="287" width="3.296875" style="96" customWidth="1"/>
    <col min="288" max="512" width="3.59765625" style="96"/>
    <col min="513" max="513" width="2.59765625" style="96" customWidth="1"/>
    <col min="514" max="514" width="2.09765625" style="96" customWidth="1"/>
    <col min="515" max="515" width="3.09765625" style="96" customWidth="1"/>
    <col min="516" max="527" width="3.296875" style="96" customWidth="1"/>
    <col min="528" max="528" width="1.296875" style="96" customWidth="1"/>
    <col min="529" max="530" width="3.296875" style="96" customWidth="1"/>
    <col min="531" max="531" width="2.5" style="96" customWidth="1"/>
    <col min="532" max="543" width="3.296875" style="96" customWidth="1"/>
    <col min="544" max="768" width="3.59765625" style="96"/>
    <col min="769" max="769" width="2.59765625" style="96" customWidth="1"/>
    <col min="770" max="770" width="2.09765625" style="96" customWidth="1"/>
    <col min="771" max="771" width="3.09765625" style="96" customWidth="1"/>
    <col min="772" max="783" width="3.296875" style="96" customWidth="1"/>
    <col min="784" max="784" width="1.296875" style="96" customWidth="1"/>
    <col min="785" max="786" width="3.296875" style="96" customWidth="1"/>
    <col min="787" max="787" width="2.5" style="96" customWidth="1"/>
    <col min="788" max="799" width="3.296875" style="96" customWidth="1"/>
    <col min="800" max="1024" width="3.59765625" style="96"/>
    <col min="1025" max="1025" width="2.59765625" style="96" customWidth="1"/>
    <col min="1026" max="1026" width="2.09765625" style="96" customWidth="1"/>
    <col min="1027" max="1027" width="3.09765625" style="96" customWidth="1"/>
    <col min="1028" max="1039" width="3.296875" style="96" customWidth="1"/>
    <col min="1040" max="1040" width="1.296875" style="96" customWidth="1"/>
    <col min="1041" max="1042" width="3.296875" style="96" customWidth="1"/>
    <col min="1043" max="1043" width="2.5" style="96" customWidth="1"/>
    <col min="1044" max="1055" width="3.296875" style="96" customWidth="1"/>
    <col min="1056" max="1280" width="3.59765625" style="96"/>
    <col min="1281" max="1281" width="2.59765625" style="96" customWidth="1"/>
    <col min="1282" max="1282" width="2.09765625" style="96" customWidth="1"/>
    <col min="1283" max="1283" width="3.09765625" style="96" customWidth="1"/>
    <col min="1284" max="1295" width="3.296875" style="96" customWidth="1"/>
    <col min="1296" max="1296" width="1.296875" style="96" customWidth="1"/>
    <col min="1297" max="1298" width="3.296875" style="96" customWidth="1"/>
    <col min="1299" max="1299" width="2.5" style="96" customWidth="1"/>
    <col min="1300" max="1311" width="3.296875" style="96" customWidth="1"/>
    <col min="1312" max="1536" width="3.59765625" style="96"/>
    <col min="1537" max="1537" width="2.59765625" style="96" customWidth="1"/>
    <col min="1538" max="1538" width="2.09765625" style="96" customWidth="1"/>
    <col min="1539" max="1539" width="3.09765625" style="96" customWidth="1"/>
    <col min="1540" max="1551" width="3.296875" style="96" customWidth="1"/>
    <col min="1552" max="1552" width="1.296875" style="96" customWidth="1"/>
    <col min="1553" max="1554" width="3.296875" style="96" customWidth="1"/>
    <col min="1555" max="1555" width="2.5" style="96" customWidth="1"/>
    <col min="1556" max="1567" width="3.296875" style="96" customWidth="1"/>
    <col min="1568" max="1792" width="3.59765625" style="96"/>
    <col min="1793" max="1793" width="2.59765625" style="96" customWidth="1"/>
    <col min="1794" max="1794" width="2.09765625" style="96" customWidth="1"/>
    <col min="1795" max="1795" width="3.09765625" style="96" customWidth="1"/>
    <col min="1796" max="1807" width="3.296875" style="96" customWidth="1"/>
    <col min="1808" max="1808" width="1.296875" style="96" customWidth="1"/>
    <col min="1809" max="1810" width="3.296875" style="96" customWidth="1"/>
    <col min="1811" max="1811" width="2.5" style="96" customWidth="1"/>
    <col min="1812" max="1823" width="3.296875" style="96" customWidth="1"/>
    <col min="1824" max="2048" width="3.59765625" style="96"/>
    <col min="2049" max="2049" width="2.59765625" style="96" customWidth="1"/>
    <col min="2050" max="2050" width="2.09765625" style="96" customWidth="1"/>
    <col min="2051" max="2051" width="3.09765625" style="96" customWidth="1"/>
    <col min="2052" max="2063" width="3.296875" style="96" customWidth="1"/>
    <col min="2064" max="2064" width="1.296875" style="96" customWidth="1"/>
    <col min="2065" max="2066" width="3.296875" style="96" customWidth="1"/>
    <col min="2067" max="2067" width="2.5" style="96" customWidth="1"/>
    <col min="2068" max="2079" width="3.296875" style="96" customWidth="1"/>
    <col min="2080" max="2304" width="3.59765625" style="96"/>
    <col min="2305" max="2305" width="2.59765625" style="96" customWidth="1"/>
    <col min="2306" max="2306" width="2.09765625" style="96" customWidth="1"/>
    <col min="2307" max="2307" width="3.09765625" style="96" customWidth="1"/>
    <col min="2308" max="2319" width="3.296875" style="96" customWidth="1"/>
    <col min="2320" max="2320" width="1.296875" style="96" customWidth="1"/>
    <col min="2321" max="2322" width="3.296875" style="96" customWidth="1"/>
    <col min="2323" max="2323" width="2.5" style="96" customWidth="1"/>
    <col min="2324" max="2335" width="3.296875" style="96" customWidth="1"/>
    <col min="2336" max="2560" width="3.59765625" style="96"/>
    <col min="2561" max="2561" width="2.59765625" style="96" customWidth="1"/>
    <col min="2562" max="2562" width="2.09765625" style="96" customWidth="1"/>
    <col min="2563" max="2563" width="3.09765625" style="96" customWidth="1"/>
    <col min="2564" max="2575" width="3.296875" style="96" customWidth="1"/>
    <col min="2576" max="2576" width="1.296875" style="96" customWidth="1"/>
    <col min="2577" max="2578" width="3.296875" style="96" customWidth="1"/>
    <col min="2579" max="2579" width="2.5" style="96" customWidth="1"/>
    <col min="2580" max="2591" width="3.296875" style="96" customWidth="1"/>
    <col min="2592" max="2816" width="3.59765625" style="96"/>
    <col min="2817" max="2817" width="2.59765625" style="96" customWidth="1"/>
    <col min="2818" max="2818" width="2.09765625" style="96" customWidth="1"/>
    <col min="2819" max="2819" width="3.09765625" style="96" customWidth="1"/>
    <col min="2820" max="2831" width="3.296875" style="96" customWidth="1"/>
    <col min="2832" max="2832" width="1.296875" style="96" customWidth="1"/>
    <col min="2833" max="2834" width="3.296875" style="96" customWidth="1"/>
    <col min="2835" max="2835" width="2.5" style="96" customWidth="1"/>
    <col min="2836" max="2847" width="3.296875" style="96" customWidth="1"/>
    <col min="2848" max="3072" width="3.59765625" style="96"/>
    <col min="3073" max="3073" width="2.59765625" style="96" customWidth="1"/>
    <col min="3074" max="3074" width="2.09765625" style="96" customWidth="1"/>
    <col min="3075" max="3075" width="3.09765625" style="96" customWidth="1"/>
    <col min="3076" max="3087" width="3.296875" style="96" customWidth="1"/>
    <col min="3088" max="3088" width="1.296875" style="96" customWidth="1"/>
    <col min="3089" max="3090" width="3.296875" style="96" customWidth="1"/>
    <col min="3091" max="3091" width="2.5" style="96" customWidth="1"/>
    <col min="3092" max="3103" width="3.296875" style="96" customWidth="1"/>
    <col min="3104" max="3328" width="3.59765625" style="96"/>
    <col min="3329" max="3329" width="2.59765625" style="96" customWidth="1"/>
    <col min="3330" max="3330" width="2.09765625" style="96" customWidth="1"/>
    <col min="3331" max="3331" width="3.09765625" style="96" customWidth="1"/>
    <col min="3332" max="3343" width="3.296875" style="96" customWidth="1"/>
    <col min="3344" max="3344" width="1.296875" style="96" customWidth="1"/>
    <col min="3345" max="3346" width="3.296875" style="96" customWidth="1"/>
    <col min="3347" max="3347" width="2.5" style="96" customWidth="1"/>
    <col min="3348" max="3359" width="3.296875" style="96" customWidth="1"/>
    <col min="3360" max="3584" width="3.59765625" style="96"/>
    <col min="3585" max="3585" width="2.59765625" style="96" customWidth="1"/>
    <col min="3586" max="3586" width="2.09765625" style="96" customWidth="1"/>
    <col min="3587" max="3587" width="3.09765625" style="96" customWidth="1"/>
    <col min="3588" max="3599" width="3.296875" style="96" customWidth="1"/>
    <col min="3600" max="3600" width="1.296875" style="96" customWidth="1"/>
    <col min="3601" max="3602" width="3.296875" style="96" customWidth="1"/>
    <col min="3603" max="3603" width="2.5" style="96" customWidth="1"/>
    <col min="3604" max="3615" width="3.296875" style="96" customWidth="1"/>
    <col min="3616" max="3840" width="3.59765625" style="96"/>
    <col min="3841" max="3841" width="2.59765625" style="96" customWidth="1"/>
    <col min="3842" max="3842" width="2.09765625" style="96" customWidth="1"/>
    <col min="3843" max="3843" width="3.09765625" style="96" customWidth="1"/>
    <col min="3844" max="3855" width="3.296875" style="96" customWidth="1"/>
    <col min="3856" max="3856" width="1.296875" style="96" customWidth="1"/>
    <col min="3857" max="3858" width="3.296875" style="96" customWidth="1"/>
    <col min="3859" max="3859" width="2.5" style="96" customWidth="1"/>
    <col min="3860" max="3871" width="3.296875" style="96" customWidth="1"/>
    <col min="3872" max="4096" width="3.59765625" style="96"/>
    <col min="4097" max="4097" width="2.59765625" style="96" customWidth="1"/>
    <col min="4098" max="4098" width="2.09765625" style="96" customWidth="1"/>
    <col min="4099" max="4099" width="3.09765625" style="96" customWidth="1"/>
    <col min="4100" max="4111" width="3.296875" style="96" customWidth="1"/>
    <col min="4112" max="4112" width="1.296875" style="96" customWidth="1"/>
    <col min="4113" max="4114" width="3.296875" style="96" customWidth="1"/>
    <col min="4115" max="4115" width="2.5" style="96" customWidth="1"/>
    <col min="4116" max="4127" width="3.296875" style="96" customWidth="1"/>
    <col min="4128" max="4352" width="3.59765625" style="96"/>
    <col min="4353" max="4353" width="2.59765625" style="96" customWidth="1"/>
    <col min="4354" max="4354" width="2.09765625" style="96" customWidth="1"/>
    <col min="4355" max="4355" width="3.09765625" style="96" customWidth="1"/>
    <col min="4356" max="4367" width="3.296875" style="96" customWidth="1"/>
    <col min="4368" max="4368" width="1.296875" style="96" customWidth="1"/>
    <col min="4369" max="4370" width="3.296875" style="96" customWidth="1"/>
    <col min="4371" max="4371" width="2.5" style="96" customWidth="1"/>
    <col min="4372" max="4383" width="3.296875" style="96" customWidth="1"/>
    <col min="4384" max="4608" width="3.59765625" style="96"/>
    <col min="4609" max="4609" width="2.59765625" style="96" customWidth="1"/>
    <col min="4610" max="4610" width="2.09765625" style="96" customWidth="1"/>
    <col min="4611" max="4611" width="3.09765625" style="96" customWidth="1"/>
    <col min="4612" max="4623" width="3.296875" style="96" customWidth="1"/>
    <col min="4624" max="4624" width="1.296875" style="96" customWidth="1"/>
    <col min="4625" max="4626" width="3.296875" style="96" customWidth="1"/>
    <col min="4627" max="4627" width="2.5" style="96" customWidth="1"/>
    <col min="4628" max="4639" width="3.296875" style="96" customWidth="1"/>
    <col min="4640" max="4864" width="3.59765625" style="96"/>
    <col min="4865" max="4865" width="2.59765625" style="96" customWidth="1"/>
    <col min="4866" max="4866" width="2.09765625" style="96" customWidth="1"/>
    <col min="4867" max="4867" width="3.09765625" style="96" customWidth="1"/>
    <col min="4868" max="4879" width="3.296875" style="96" customWidth="1"/>
    <col min="4880" max="4880" width="1.296875" style="96" customWidth="1"/>
    <col min="4881" max="4882" width="3.296875" style="96" customWidth="1"/>
    <col min="4883" max="4883" width="2.5" style="96" customWidth="1"/>
    <col min="4884" max="4895" width="3.296875" style="96" customWidth="1"/>
    <col min="4896" max="5120" width="3.59765625" style="96"/>
    <col min="5121" max="5121" width="2.59765625" style="96" customWidth="1"/>
    <col min="5122" max="5122" width="2.09765625" style="96" customWidth="1"/>
    <col min="5123" max="5123" width="3.09765625" style="96" customWidth="1"/>
    <col min="5124" max="5135" width="3.296875" style="96" customWidth="1"/>
    <col min="5136" max="5136" width="1.296875" style="96" customWidth="1"/>
    <col min="5137" max="5138" width="3.296875" style="96" customWidth="1"/>
    <col min="5139" max="5139" width="2.5" style="96" customWidth="1"/>
    <col min="5140" max="5151" width="3.296875" style="96" customWidth="1"/>
    <col min="5152" max="5376" width="3.59765625" style="96"/>
    <col min="5377" max="5377" width="2.59765625" style="96" customWidth="1"/>
    <col min="5378" max="5378" width="2.09765625" style="96" customWidth="1"/>
    <col min="5379" max="5379" width="3.09765625" style="96" customWidth="1"/>
    <col min="5380" max="5391" width="3.296875" style="96" customWidth="1"/>
    <col min="5392" max="5392" width="1.296875" style="96" customWidth="1"/>
    <col min="5393" max="5394" width="3.296875" style="96" customWidth="1"/>
    <col min="5395" max="5395" width="2.5" style="96" customWidth="1"/>
    <col min="5396" max="5407" width="3.296875" style="96" customWidth="1"/>
    <col min="5408" max="5632" width="3.59765625" style="96"/>
    <col min="5633" max="5633" width="2.59765625" style="96" customWidth="1"/>
    <col min="5634" max="5634" width="2.09765625" style="96" customWidth="1"/>
    <col min="5635" max="5635" width="3.09765625" style="96" customWidth="1"/>
    <col min="5636" max="5647" width="3.296875" style="96" customWidth="1"/>
    <col min="5648" max="5648" width="1.296875" style="96" customWidth="1"/>
    <col min="5649" max="5650" width="3.296875" style="96" customWidth="1"/>
    <col min="5651" max="5651" width="2.5" style="96" customWidth="1"/>
    <col min="5652" max="5663" width="3.296875" style="96" customWidth="1"/>
    <col min="5664" max="5888" width="3.59765625" style="96"/>
    <col min="5889" max="5889" width="2.59765625" style="96" customWidth="1"/>
    <col min="5890" max="5890" width="2.09765625" style="96" customWidth="1"/>
    <col min="5891" max="5891" width="3.09765625" style="96" customWidth="1"/>
    <col min="5892" max="5903" width="3.296875" style="96" customWidth="1"/>
    <col min="5904" max="5904" width="1.296875" style="96" customWidth="1"/>
    <col min="5905" max="5906" width="3.296875" style="96" customWidth="1"/>
    <col min="5907" max="5907" width="2.5" style="96" customWidth="1"/>
    <col min="5908" max="5919" width="3.296875" style="96" customWidth="1"/>
    <col min="5920" max="6144" width="3.59765625" style="96"/>
    <col min="6145" max="6145" width="2.59765625" style="96" customWidth="1"/>
    <col min="6146" max="6146" width="2.09765625" style="96" customWidth="1"/>
    <col min="6147" max="6147" width="3.09765625" style="96" customWidth="1"/>
    <col min="6148" max="6159" width="3.296875" style="96" customWidth="1"/>
    <col min="6160" max="6160" width="1.296875" style="96" customWidth="1"/>
    <col min="6161" max="6162" width="3.296875" style="96" customWidth="1"/>
    <col min="6163" max="6163" width="2.5" style="96" customWidth="1"/>
    <col min="6164" max="6175" width="3.296875" style="96" customWidth="1"/>
    <col min="6176" max="6400" width="3.59765625" style="96"/>
    <col min="6401" max="6401" width="2.59765625" style="96" customWidth="1"/>
    <col min="6402" max="6402" width="2.09765625" style="96" customWidth="1"/>
    <col min="6403" max="6403" width="3.09765625" style="96" customWidth="1"/>
    <col min="6404" max="6415" width="3.296875" style="96" customWidth="1"/>
    <col min="6416" max="6416" width="1.296875" style="96" customWidth="1"/>
    <col min="6417" max="6418" width="3.296875" style="96" customWidth="1"/>
    <col min="6419" max="6419" width="2.5" style="96" customWidth="1"/>
    <col min="6420" max="6431" width="3.296875" style="96" customWidth="1"/>
    <col min="6432" max="6656" width="3.59765625" style="96"/>
    <col min="6657" max="6657" width="2.59765625" style="96" customWidth="1"/>
    <col min="6658" max="6658" width="2.09765625" style="96" customWidth="1"/>
    <col min="6659" max="6659" width="3.09765625" style="96" customWidth="1"/>
    <col min="6660" max="6671" width="3.296875" style="96" customWidth="1"/>
    <col min="6672" max="6672" width="1.296875" style="96" customWidth="1"/>
    <col min="6673" max="6674" width="3.296875" style="96" customWidth="1"/>
    <col min="6675" max="6675" width="2.5" style="96" customWidth="1"/>
    <col min="6676" max="6687" width="3.296875" style="96" customWidth="1"/>
    <col min="6688" max="6912" width="3.59765625" style="96"/>
    <col min="6913" max="6913" width="2.59765625" style="96" customWidth="1"/>
    <col min="6914" max="6914" width="2.09765625" style="96" customWidth="1"/>
    <col min="6915" max="6915" width="3.09765625" style="96" customWidth="1"/>
    <col min="6916" max="6927" width="3.296875" style="96" customWidth="1"/>
    <col min="6928" max="6928" width="1.296875" style="96" customWidth="1"/>
    <col min="6929" max="6930" width="3.296875" style="96" customWidth="1"/>
    <col min="6931" max="6931" width="2.5" style="96" customWidth="1"/>
    <col min="6932" max="6943" width="3.296875" style="96" customWidth="1"/>
    <col min="6944" max="7168" width="3.59765625" style="96"/>
    <col min="7169" max="7169" width="2.59765625" style="96" customWidth="1"/>
    <col min="7170" max="7170" width="2.09765625" style="96" customWidth="1"/>
    <col min="7171" max="7171" width="3.09765625" style="96" customWidth="1"/>
    <col min="7172" max="7183" width="3.296875" style="96" customWidth="1"/>
    <col min="7184" max="7184" width="1.296875" style="96" customWidth="1"/>
    <col min="7185" max="7186" width="3.296875" style="96" customWidth="1"/>
    <col min="7187" max="7187" width="2.5" style="96" customWidth="1"/>
    <col min="7188" max="7199" width="3.296875" style="96" customWidth="1"/>
    <col min="7200" max="7424" width="3.59765625" style="96"/>
    <col min="7425" max="7425" width="2.59765625" style="96" customWidth="1"/>
    <col min="7426" max="7426" width="2.09765625" style="96" customWidth="1"/>
    <col min="7427" max="7427" width="3.09765625" style="96" customWidth="1"/>
    <col min="7428" max="7439" width="3.296875" style="96" customWidth="1"/>
    <col min="7440" max="7440" width="1.296875" style="96" customWidth="1"/>
    <col min="7441" max="7442" width="3.296875" style="96" customWidth="1"/>
    <col min="7443" max="7443" width="2.5" style="96" customWidth="1"/>
    <col min="7444" max="7455" width="3.296875" style="96" customWidth="1"/>
    <col min="7456" max="7680" width="3.59765625" style="96"/>
    <col min="7681" max="7681" width="2.59765625" style="96" customWidth="1"/>
    <col min="7682" max="7682" width="2.09765625" style="96" customWidth="1"/>
    <col min="7683" max="7683" width="3.09765625" style="96" customWidth="1"/>
    <col min="7684" max="7695" width="3.296875" style="96" customWidth="1"/>
    <col min="7696" max="7696" width="1.296875" style="96" customWidth="1"/>
    <col min="7697" max="7698" width="3.296875" style="96" customWidth="1"/>
    <col min="7699" max="7699" width="2.5" style="96" customWidth="1"/>
    <col min="7700" max="7711" width="3.296875" style="96" customWidth="1"/>
    <col min="7712" max="7936" width="3.59765625" style="96"/>
    <col min="7937" max="7937" width="2.59765625" style="96" customWidth="1"/>
    <col min="7938" max="7938" width="2.09765625" style="96" customWidth="1"/>
    <col min="7939" max="7939" width="3.09765625" style="96" customWidth="1"/>
    <col min="7940" max="7951" width="3.296875" style="96" customWidth="1"/>
    <col min="7952" max="7952" width="1.296875" style="96" customWidth="1"/>
    <col min="7953" max="7954" width="3.296875" style="96" customWidth="1"/>
    <col min="7955" max="7955" width="2.5" style="96" customWidth="1"/>
    <col min="7956" max="7967" width="3.296875" style="96" customWidth="1"/>
    <col min="7968" max="8192" width="3.59765625" style="96"/>
    <col min="8193" max="8193" width="2.59765625" style="96" customWidth="1"/>
    <col min="8194" max="8194" width="2.09765625" style="96" customWidth="1"/>
    <col min="8195" max="8195" width="3.09765625" style="96" customWidth="1"/>
    <col min="8196" max="8207" width="3.296875" style="96" customWidth="1"/>
    <col min="8208" max="8208" width="1.296875" style="96" customWidth="1"/>
    <col min="8209" max="8210" width="3.296875" style="96" customWidth="1"/>
    <col min="8211" max="8211" width="2.5" style="96" customWidth="1"/>
    <col min="8212" max="8223" width="3.296875" style="96" customWidth="1"/>
    <col min="8224" max="8448" width="3.59765625" style="96"/>
    <col min="8449" max="8449" width="2.59765625" style="96" customWidth="1"/>
    <col min="8450" max="8450" width="2.09765625" style="96" customWidth="1"/>
    <col min="8451" max="8451" width="3.09765625" style="96" customWidth="1"/>
    <col min="8452" max="8463" width="3.296875" style="96" customWidth="1"/>
    <col min="8464" max="8464" width="1.296875" style="96" customWidth="1"/>
    <col min="8465" max="8466" width="3.296875" style="96" customWidth="1"/>
    <col min="8467" max="8467" width="2.5" style="96" customWidth="1"/>
    <col min="8468" max="8479" width="3.296875" style="96" customWidth="1"/>
    <col min="8480" max="8704" width="3.59765625" style="96"/>
    <col min="8705" max="8705" width="2.59765625" style="96" customWidth="1"/>
    <col min="8706" max="8706" width="2.09765625" style="96" customWidth="1"/>
    <col min="8707" max="8707" width="3.09765625" style="96" customWidth="1"/>
    <col min="8708" max="8719" width="3.296875" style="96" customWidth="1"/>
    <col min="8720" max="8720" width="1.296875" style="96" customWidth="1"/>
    <col min="8721" max="8722" width="3.296875" style="96" customWidth="1"/>
    <col min="8723" max="8723" width="2.5" style="96" customWidth="1"/>
    <col min="8724" max="8735" width="3.296875" style="96" customWidth="1"/>
    <col min="8736" max="8960" width="3.59765625" style="96"/>
    <col min="8961" max="8961" width="2.59765625" style="96" customWidth="1"/>
    <col min="8962" max="8962" width="2.09765625" style="96" customWidth="1"/>
    <col min="8963" max="8963" width="3.09765625" style="96" customWidth="1"/>
    <col min="8964" max="8975" width="3.296875" style="96" customWidth="1"/>
    <col min="8976" max="8976" width="1.296875" style="96" customWidth="1"/>
    <col min="8977" max="8978" width="3.296875" style="96" customWidth="1"/>
    <col min="8979" max="8979" width="2.5" style="96" customWidth="1"/>
    <col min="8980" max="8991" width="3.296875" style="96" customWidth="1"/>
    <col min="8992" max="9216" width="3.59765625" style="96"/>
    <col min="9217" max="9217" width="2.59765625" style="96" customWidth="1"/>
    <col min="9218" max="9218" width="2.09765625" style="96" customWidth="1"/>
    <col min="9219" max="9219" width="3.09765625" style="96" customWidth="1"/>
    <col min="9220" max="9231" width="3.296875" style="96" customWidth="1"/>
    <col min="9232" max="9232" width="1.296875" style="96" customWidth="1"/>
    <col min="9233" max="9234" width="3.296875" style="96" customWidth="1"/>
    <col min="9235" max="9235" width="2.5" style="96" customWidth="1"/>
    <col min="9236" max="9247" width="3.296875" style="96" customWidth="1"/>
    <col min="9248" max="9472" width="3.59765625" style="96"/>
    <col min="9473" max="9473" width="2.59765625" style="96" customWidth="1"/>
    <col min="9474" max="9474" width="2.09765625" style="96" customWidth="1"/>
    <col min="9475" max="9475" width="3.09765625" style="96" customWidth="1"/>
    <col min="9476" max="9487" width="3.296875" style="96" customWidth="1"/>
    <col min="9488" max="9488" width="1.296875" style="96" customWidth="1"/>
    <col min="9489" max="9490" width="3.296875" style="96" customWidth="1"/>
    <col min="9491" max="9491" width="2.5" style="96" customWidth="1"/>
    <col min="9492" max="9503" width="3.296875" style="96" customWidth="1"/>
    <col min="9504" max="9728" width="3.59765625" style="96"/>
    <col min="9729" max="9729" width="2.59765625" style="96" customWidth="1"/>
    <col min="9730" max="9730" width="2.09765625" style="96" customWidth="1"/>
    <col min="9731" max="9731" width="3.09765625" style="96" customWidth="1"/>
    <col min="9732" max="9743" width="3.296875" style="96" customWidth="1"/>
    <col min="9744" max="9744" width="1.296875" style="96" customWidth="1"/>
    <col min="9745" max="9746" width="3.296875" style="96" customWidth="1"/>
    <col min="9747" max="9747" width="2.5" style="96" customWidth="1"/>
    <col min="9748" max="9759" width="3.296875" style="96" customWidth="1"/>
    <col min="9760" max="9984" width="3.59765625" style="96"/>
    <col min="9985" max="9985" width="2.59765625" style="96" customWidth="1"/>
    <col min="9986" max="9986" width="2.09765625" style="96" customWidth="1"/>
    <col min="9987" max="9987" width="3.09765625" style="96" customWidth="1"/>
    <col min="9988" max="9999" width="3.296875" style="96" customWidth="1"/>
    <col min="10000" max="10000" width="1.296875" style="96" customWidth="1"/>
    <col min="10001" max="10002" width="3.296875" style="96" customWidth="1"/>
    <col min="10003" max="10003" width="2.5" style="96" customWidth="1"/>
    <col min="10004" max="10015" width="3.296875" style="96" customWidth="1"/>
    <col min="10016" max="10240" width="3.59765625" style="96"/>
    <col min="10241" max="10241" width="2.59765625" style="96" customWidth="1"/>
    <col min="10242" max="10242" width="2.09765625" style="96" customWidth="1"/>
    <col min="10243" max="10243" width="3.09765625" style="96" customWidth="1"/>
    <col min="10244" max="10255" width="3.296875" style="96" customWidth="1"/>
    <col min="10256" max="10256" width="1.296875" style="96" customWidth="1"/>
    <col min="10257" max="10258" width="3.296875" style="96" customWidth="1"/>
    <col min="10259" max="10259" width="2.5" style="96" customWidth="1"/>
    <col min="10260" max="10271" width="3.296875" style="96" customWidth="1"/>
    <col min="10272" max="10496" width="3.59765625" style="96"/>
    <col min="10497" max="10497" width="2.59765625" style="96" customWidth="1"/>
    <col min="10498" max="10498" width="2.09765625" style="96" customWidth="1"/>
    <col min="10499" max="10499" width="3.09765625" style="96" customWidth="1"/>
    <col min="10500" max="10511" width="3.296875" style="96" customWidth="1"/>
    <col min="10512" max="10512" width="1.296875" style="96" customWidth="1"/>
    <col min="10513" max="10514" width="3.296875" style="96" customWidth="1"/>
    <col min="10515" max="10515" width="2.5" style="96" customWidth="1"/>
    <col min="10516" max="10527" width="3.296875" style="96" customWidth="1"/>
    <col min="10528" max="10752" width="3.59765625" style="96"/>
    <col min="10753" max="10753" width="2.59765625" style="96" customWidth="1"/>
    <col min="10754" max="10754" width="2.09765625" style="96" customWidth="1"/>
    <col min="10755" max="10755" width="3.09765625" style="96" customWidth="1"/>
    <col min="10756" max="10767" width="3.296875" style="96" customWidth="1"/>
    <col min="10768" max="10768" width="1.296875" style="96" customWidth="1"/>
    <col min="10769" max="10770" width="3.296875" style="96" customWidth="1"/>
    <col min="10771" max="10771" width="2.5" style="96" customWidth="1"/>
    <col min="10772" max="10783" width="3.296875" style="96" customWidth="1"/>
    <col min="10784" max="11008" width="3.59765625" style="96"/>
    <col min="11009" max="11009" width="2.59765625" style="96" customWidth="1"/>
    <col min="11010" max="11010" width="2.09765625" style="96" customWidth="1"/>
    <col min="11011" max="11011" width="3.09765625" style="96" customWidth="1"/>
    <col min="11012" max="11023" width="3.296875" style="96" customWidth="1"/>
    <col min="11024" max="11024" width="1.296875" style="96" customWidth="1"/>
    <col min="11025" max="11026" width="3.296875" style="96" customWidth="1"/>
    <col min="11027" max="11027" width="2.5" style="96" customWidth="1"/>
    <col min="11028" max="11039" width="3.296875" style="96" customWidth="1"/>
    <col min="11040" max="11264" width="3.59765625" style="96"/>
    <col min="11265" max="11265" width="2.59765625" style="96" customWidth="1"/>
    <col min="11266" max="11266" width="2.09765625" style="96" customWidth="1"/>
    <col min="11267" max="11267" width="3.09765625" style="96" customWidth="1"/>
    <col min="11268" max="11279" width="3.296875" style="96" customWidth="1"/>
    <col min="11280" max="11280" width="1.296875" style="96" customWidth="1"/>
    <col min="11281" max="11282" width="3.296875" style="96" customWidth="1"/>
    <col min="11283" max="11283" width="2.5" style="96" customWidth="1"/>
    <col min="11284" max="11295" width="3.296875" style="96" customWidth="1"/>
    <col min="11296" max="11520" width="3.59765625" style="96"/>
    <col min="11521" max="11521" width="2.59765625" style="96" customWidth="1"/>
    <col min="11522" max="11522" width="2.09765625" style="96" customWidth="1"/>
    <col min="11523" max="11523" width="3.09765625" style="96" customWidth="1"/>
    <col min="11524" max="11535" width="3.296875" style="96" customWidth="1"/>
    <col min="11536" max="11536" width="1.296875" style="96" customWidth="1"/>
    <col min="11537" max="11538" width="3.296875" style="96" customWidth="1"/>
    <col min="11539" max="11539" width="2.5" style="96" customWidth="1"/>
    <col min="11540" max="11551" width="3.296875" style="96" customWidth="1"/>
    <col min="11552" max="11776" width="3.59765625" style="96"/>
    <col min="11777" max="11777" width="2.59765625" style="96" customWidth="1"/>
    <col min="11778" max="11778" width="2.09765625" style="96" customWidth="1"/>
    <col min="11779" max="11779" width="3.09765625" style="96" customWidth="1"/>
    <col min="11780" max="11791" width="3.296875" style="96" customWidth="1"/>
    <col min="11792" max="11792" width="1.296875" style="96" customWidth="1"/>
    <col min="11793" max="11794" width="3.296875" style="96" customWidth="1"/>
    <col min="11795" max="11795" width="2.5" style="96" customWidth="1"/>
    <col min="11796" max="11807" width="3.296875" style="96" customWidth="1"/>
    <col min="11808" max="12032" width="3.59765625" style="96"/>
    <col min="12033" max="12033" width="2.59765625" style="96" customWidth="1"/>
    <col min="12034" max="12034" width="2.09765625" style="96" customWidth="1"/>
    <col min="12035" max="12035" width="3.09765625" style="96" customWidth="1"/>
    <col min="12036" max="12047" width="3.296875" style="96" customWidth="1"/>
    <col min="12048" max="12048" width="1.296875" style="96" customWidth="1"/>
    <col min="12049" max="12050" width="3.296875" style="96" customWidth="1"/>
    <col min="12051" max="12051" width="2.5" style="96" customWidth="1"/>
    <col min="12052" max="12063" width="3.296875" style="96" customWidth="1"/>
    <col min="12064" max="12288" width="3.59765625" style="96"/>
    <col min="12289" max="12289" width="2.59765625" style="96" customWidth="1"/>
    <col min="12290" max="12290" width="2.09765625" style="96" customWidth="1"/>
    <col min="12291" max="12291" width="3.09765625" style="96" customWidth="1"/>
    <col min="12292" max="12303" width="3.296875" style="96" customWidth="1"/>
    <col min="12304" max="12304" width="1.296875" style="96" customWidth="1"/>
    <col min="12305" max="12306" width="3.296875" style="96" customWidth="1"/>
    <col min="12307" max="12307" width="2.5" style="96" customWidth="1"/>
    <col min="12308" max="12319" width="3.296875" style="96" customWidth="1"/>
    <col min="12320" max="12544" width="3.59765625" style="96"/>
    <col min="12545" max="12545" width="2.59765625" style="96" customWidth="1"/>
    <col min="12546" max="12546" width="2.09765625" style="96" customWidth="1"/>
    <col min="12547" max="12547" width="3.09765625" style="96" customWidth="1"/>
    <col min="12548" max="12559" width="3.296875" style="96" customWidth="1"/>
    <col min="12560" max="12560" width="1.296875" style="96" customWidth="1"/>
    <col min="12561" max="12562" width="3.296875" style="96" customWidth="1"/>
    <col min="12563" max="12563" width="2.5" style="96" customWidth="1"/>
    <col min="12564" max="12575" width="3.296875" style="96" customWidth="1"/>
    <col min="12576" max="12800" width="3.59765625" style="96"/>
    <col min="12801" max="12801" width="2.59765625" style="96" customWidth="1"/>
    <col min="12802" max="12802" width="2.09765625" style="96" customWidth="1"/>
    <col min="12803" max="12803" width="3.09765625" style="96" customWidth="1"/>
    <col min="12804" max="12815" width="3.296875" style="96" customWidth="1"/>
    <col min="12816" max="12816" width="1.296875" style="96" customWidth="1"/>
    <col min="12817" max="12818" width="3.296875" style="96" customWidth="1"/>
    <col min="12819" max="12819" width="2.5" style="96" customWidth="1"/>
    <col min="12820" max="12831" width="3.296875" style="96" customWidth="1"/>
    <col min="12832" max="13056" width="3.59765625" style="96"/>
    <col min="13057" max="13057" width="2.59765625" style="96" customWidth="1"/>
    <col min="13058" max="13058" width="2.09765625" style="96" customWidth="1"/>
    <col min="13059" max="13059" width="3.09765625" style="96" customWidth="1"/>
    <col min="13060" max="13071" width="3.296875" style="96" customWidth="1"/>
    <col min="13072" max="13072" width="1.296875" style="96" customWidth="1"/>
    <col min="13073" max="13074" width="3.296875" style="96" customWidth="1"/>
    <col min="13075" max="13075" width="2.5" style="96" customWidth="1"/>
    <col min="13076" max="13087" width="3.296875" style="96" customWidth="1"/>
    <col min="13088" max="13312" width="3.59765625" style="96"/>
    <col min="13313" max="13313" width="2.59765625" style="96" customWidth="1"/>
    <col min="13314" max="13314" width="2.09765625" style="96" customWidth="1"/>
    <col min="13315" max="13315" width="3.09765625" style="96" customWidth="1"/>
    <col min="13316" max="13327" width="3.296875" style="96" customWidth="1"/>
    <col min="13328" max="13328" width="1.296875" style="96" customWidth="1"/>
    <col min="13329" max="13330" width="3.296875" style="96" customWidth="1"/>
    <col min="13331" max="13331" width="2.5" style="96" customWidth="1"/>
    <col min="13332" max="13343" width="3.296875" style="96" customWidth="1"/>
    <col min="13344" max="13568" width="3.59765625" style="96"/>
    <col min="13569" max="13569" width="2.59765625" style="96" customWidth="1"/>
    <col min="13570" max="13570" width="2.09765625" style="96" customWidth="1"/>
    <col min="13571" max="13571" width="3.09765625" style="96" customWidth="1"/>
    <col min="13572" max="13583" width="3.296875" style="96" customWidth="1"/>
    <col min="13584" max="13584" width="1.296875" style="96" customWidth="1"/>
    <col min="13585" max="13586" width="3.296875" style="96" customWidth="1"/>
    <col min="13587" max="13587" width="2.5" style="96" customWidth="1"/>
    <col min="13588" max="13599" width="3.296875" style="96" customWidth="1"/>
    <col min="13600" max="13824" width="3.59765625" style="96"/>
    <col min="13825" max="13825" width="2.59765625" style="96" customWidth="1"/>
    <col min="13826" max="13826" width="2.09765625" style="96" customWidth="1"/>
    <col min="13827" max="13827" width="3.09765625" style="96" customWidth="1"/>
    <col min="13828" max="13839" width="3.296875" style="96" customWidth="1"/>
    <col min="13840" max="13840" width="1.296875" style="96" customWidth="1"/>
    <col min="13841" max="13842" width="3.296875" style="96" customWidth="1"/>
    <col min="13843" max="13843" width="2.5" style="96" customWidth="1"/>
    <col min="13844" max="13855" width="3.296875" style="96" customWidth="1"/>
    <col min="13856" max="14080" width="3.59765625" style="96"/>
    <col min="14081" max="14081" width="2.59765625" style="96" customWidth="1"/>
    <col min="14082" max="14082" width="2.09765625" style="96" customWidth="1"/>
    <col min="14083" max="14083" width="3.09765625" style="96" customWidth="1"/>
    <col min="14084" max="14095" width="3.296875" style="96" customWidth="1"/>
    <col min="14096" max="14096" width="1.296875" style="96" customWidth="1"/>
    <col min="14097" max="14098" width="3.296875" style="96" customWidth="1"/>
    <col min="14099" max="14099" width="2.5" style="96" customWidth="1"/>
    <col min="14100" max="14111" width="3.296875" style="96" customWidth="1"/>
    <col min="14112" max="14336" width="3.59765625" style="96"/>
    <col min="14337" max="14337" width="2.59765625" style="96" customWidth="1"/>
    <col min="14338" max="14338" width="2.09765625" style="96" customWidth="1"/>
    <col min="14339" max="14339" width="3.09765625" style="96" customWidth="1"/>
    <col min="14340" max="14351" width="3.296875" style="96" customWidth="1"/>
    <col min="14352" max="14352" width="1.296875" style="96" customWidth="1"/>
    <col min="14353" max="14354" width="3.296875" style="96" customWidth="1"/>
    <col min="14355" max="14355" width="2.5" style="96" customWidth="1"/>
    <col min="14356" max="14367" width="3.296875" style="96" customWidth="1"/>
    <col min="14368" max="14592" width="3.59765625" style="96"/>
    <col min="14593" max="14593" width="2.59765625" style="96" customWidth="1"/>
    <col min="14594" max="14594" width="2.09765625" style="96" customWidth="1"/>
    <col min="14595" max="14595" width="3.09765625" style="96" customWidth="1"/>
    <col min="14596" max="14607" width="3.296875" style="96" customWidth="1"/>
    <col min="14608" max="14608" width="1.296875" style="96" customWidth="1"/>
    <col min="14609" max="14610" width="3.296875" style="96" customWidth="1"/>
    <col min="14611" max="14611" width="2.5" style="96" customWidth="1"/>
    <col min="14612" max="14623" width="3.296875" style="96" customWidth="1"/>
    <col min="14624" max="14848" width="3.59765625" style="96"/>
    <col min="14849" max="14849" width="2.59765625" style="96" customWidth="1"/>
    <col min="14850" max="14850" width="2.09765625" style="96" customWidth="1"/>
    <col min="14851" max="14851" width="3.09765625" style="96" customWidth="1"/>
    <col min="14852" max="14863" width="3.296875" style="96" customWidth="1"/>
    <col min="14864" max="14864" width="1.296875" style="96" customWidth="1"/>
    <col min="14865" max="14866" width="3.296875" style="96" customWidth="1"/>
    <col min="14867" max="14867" width="2.5" style="96" customWidth="1"/>
    <col min="14868" max="14879" width="3.296875" style="96" customWidth="1"/>
    <col min="14880" max="15104" width="3.59765625" style="96"/>
    <col min="15105" max="15105" width="2.59765625" style="96" customWidth="1"/>
    <col min="15106" max="15106" width="2.09765625" style="96" customWidth="1"/>
    <col min="15107" max="15107" width="3.09765625" style="96" customWidth="1"/>
    <col min="15108" max="15119" width="3.296875" style="96" customWidth="1"/>
    <col min="15120" max="15120" width="1.296875" style="96" customWidth="1"/>
    <col min="15121" max="15122" width="3.296875" style="96" customWidth="1"/>
    <col min="15123" max="15123" width="2.5" style="96" customWidth="1"/>
    <col min="15124" max="15135" width="3.296875" style="96" customWidth="1"/>
    <col min="15136" max="15360" width="3.59765625" style="96"/>
    <col min="15361" max="15361" width="2.59765625" style="96" customWidth="1"/>
    <col min="15362" max="15362" width="2.09765625" style="96" customWidth="1"/>
    <col min="15363" max="15363" width="3.09765625" style="96" customWidth="1"/>
    <col min="15364" max="15375" width="3.296875" style="96" customWidth="1"/>
    <col min="15376" max="15376" width="1.296875" style="96" customWidth="1"/>
    <col min="15377" max="15378" width="3.296875" style="96" customWidth="1"/>
    <col min="15379" max="15379" width="2.5" style="96" customWidth="1"/>
    <col min="15380" max="15391" width="3.296875" style="96" customWidth="1"/>
    <col min="15392" max="15616" width="3.59765625" style="96"/>
    <col min="15617" max="15617" width="2.59765625" style="96" customWidth="1"/>
    <col min="15618" max="15618" width="2.09765625" style="96" customWidth="1"/>
    <col min="15619" max="15619" width="3.09765625" style="96" customWidth="1"/>
    <col min="15620" max="15631" width="3.296875" style="96" customWidth="1"/>
    <col min="15632" max="15632" width="1.296875" style="96" customWidth="1"/>
    <col min="15633" max="15634" width="3.296875" style="96" customWidth="1"/>
    <col min="15635" max="15635" width="2.5" style="96" customWidth="1"/>
    <col min="15636" max="15647" width="3.296875" style="96" customWidth="1"/>
    <col min="15648" max="15872" width="3.59765625" style="96"/>
    <col min="15873" max="15873" width="2.59765625" style="96" customWidth="1"/>
    <col min="15874" max="15874" width="2.09765625" style="96" customWidth="1"/>
    <col min="15875" max="15875" width="3.09765625" style="96" customWidth="1"/>
    <col min="15876" max="15887" width="3.296875" style="96" customWidth="1"/>
    <col min="15888" max="15888" width="1.296875" style="96" customWidth="1"/>
    <col min="15889" max="15890" width="3.296875" style="96" customWidth="1"/>
    <col min="15891" max="15891" width="2.5" style="96" customWidth="1"/>
    <col min="15892" max="15903" width="3.296875" style="96" customWidth="1"/>
    <col min="15904" max="16128" width="3.59765625" style="96"/>
    <col min="16129" max="16129" width="2.59765625" style="96" customWidth="1"/>
    <col min="16130" max="16130" width="2.09765625" style="96" customWidth="1"/>
    <col min="16131" max="16131" width="3.09765625" style="96" customWidth="1"/>
    <col min="16132" max="16143" width="3.296875" style="96" customWidth="1"/>
    <col min="16144" max="16144" width="1.296875" style="96" customWidth="1"/>
    <col min="16145" max="16146" width="3.296875" style="96" customWidth="1"/>
    <col min="16147" max="16147" width="2.5" style="96" customWidth="1"/>
    <col min="16148" max="16159" width="3.296875" style="96" customWidth="1"/>
    <col min="16160" max="16384" width="3.59765625" style="96"/>
  </cols>
  <sheetData>
    <row r="2" spans="2:34" x14ac:dyDescent="0.45">
      <c r="B2" s="96" t="s">
        <v>691</v>
      </c>
    </row>
    <row r="3" spans="2:34" x14ac:dyDescent="0.45">
      <c r="U3" s="86"/>
      <c r="X3" s="87" t="s">
        <v>128</v>
      </c>
      <c r="Y3" s="750"/>
      <c r="Z3" s="750"/>
      <c r="AA3" s="87" t="s">
        <v>129</v>
      </c>
      <c r="AB3" s="443"/>
      <c r="AC3" s="87" t="s">
        <v>689</v>
      </c>
      <c r="AD3" s="443"/>
      <c r="AE3" s="87" t="s">
        <v>690</v>
      </c>
    </row>
    <row r="4" spans="2:34" x14ac:dyDescent="0.45">
      <c r="T4" s="129"/>
      <c r="U4" s="129"/>
      <c r="V4" s="129"/>
    </row>
    <row r="5" spans="2:34" x14ac:dyDescent="0.45">
      <c r="B5" s="767" t="s">
        <v>692</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row>
    <row r="6" spans="2:34" ht="65.25" customHeight="1" x14ac:dyDescent="0.45">
      <c r="B6" s="798" t="s">
        <v>693</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85"/>
    </row>
    <row r="7" spans="2:34" ht="23.25" customHeight="1" x14ac:dyDescent="0.45"/>
    <row r="8" spans="2:34" ht="23.25" customHeight="1" x14ac:dyDescent="0.45">
      <c r="B8" s="429" t="s">
        <v>694</v>
      </c>
      <c r="C8" s="429"/>
      <c r="D8" s="429"/>
      <c r="E8" s="429"/>
      <c r="F8" s="644"/>
      <c r="G8" s="645"/>
      <c r="H8" s="645"/>
      <c r="I8" s="645"/>
      <c r="J8" s="645"/>
      <c r="K8" s="645"/>
      <c r="L8" s="645"/>
      <c r="M8" s="645"/>
      <c r="N8" s="645"/>
      <c r="O8" s="645"/>
      <c r="P8" s="645"/>
      <c r="Q8" s="645"/>
      <c r="R8" s="645"/>
      <c r="S8" s="645"/>
      <c r="T8" s="645"/>
      <c r="U8" s="645"/>
      <c r="V8" s="645"/>
      <c r="W8" s="645"/>
      <c r="X8" s="645"/>
      <c r="Y8" s="645"/>
      <c r="Z8" s="645"/>
      <c r="AA8" s="645"/>
      <c r="AB8" s="645"/>
      <c r="AC8" s="645"/>
      <c r="AD8" s="645"/>
      <c r="AE8" s="646"/>
    </row>
    <row r="9" spans="2:34" ht="24.9" customHeight="1" x14ac:dyDescent="0.45">
      <c r="B9" s="429" t="s">
        <v>695</v>
      </c>
      <c r="C9" s="429"/>
      <c r="D9" s="429"/>
      <c r="E9" s="429"/>
      <c r="F9" s="446" t="s">
        <v>176</v>
      </c>
      <c r="G9" s="365" t="s">
        <v>696</v>
      </c>
      <c r="H9" s="365"/>
      <c r="I9" s="365"/>
      <c r="J9" s="365"/>
      <c r="K9" s="447" t="s">
        <v>176</v>
      </c>
      <c r="L9" s="365" t="s">
        <v>697</v>
      </c>
      <c r="M9" s="365"/>
      <c r="N9" s="365"/>
      <c r="O9" s="365"/>
      <c r="P9" s="365"/>
      <c r="Q9" s="447" t="s">
        <v>176</v>
      </c>
      <c r="R9" s="365" t="s">
        <v>698</v>
      </c>
      <c r="S9" s="365"/>
      <c r="T9" s="365"/>
      <c r="U9" s="365"/>
      <c r="V9" s="365"/>
      <c r="W9" s="365"/>
      <c r="X9" s="365"/>
      <c r="Y9" s="365"/>
      <c r="Z9" s="365"/>
      <c r="AA9" s="365"/>
      <c r="AB9" s="365"/>
      <c r="AC9" s="365"/>
      <c r="AD9" s="367"/>
      <c r="AE9" s="368"/>
      <c r="AH9" s="445"/>
    </row>
    <row r="10" spans="2:34" ht="24.9" customHeight="1" x14ac:dyDescent="0.45">
      <c r="B10" s="778" t="s">
        <v>699</v>
      </c>
      <c r="C10" s="779"/>
      <c r="D10" s="779"/>
      <c r="E10" s="780"/>
      <c r="F10" s="85" t="s">
        <v>176</v>
      </c>
      <c r="G10" s="86" t="s">
        <v>700</v>
      </c>
      <c r="H10" s="86"/>
      <c r="I10" s="86"/>
      <c r="J10" s="86"/>
      <c r="K10" s="86"/>
      <c r="L10" s="86"/>
      <c r="M10" s="86"/>
      <c r="N10" s="86"/>
      <c r="O10" s="86"/>
      <c r="Q10" s="369"/>
      <c r="R10" s="370" t="s">
        <v>176</v>
      </c>
      <c r="S10" s="86" t="s">
        <v>701</v>
      </c>
      <c r="T10" s="86"/>
      <c r="U10" s="86"/>
      <c r="V10" s="86"/>
      <c r="W10" s="112"/>
      <c r="X10" s="112"/>
      <c r="Y10" s="112"/>
      <c r="Z10" s="112"/>
      <c r="AA10" s="112"/>
      <c r="AB10" s="112"/>
      <c r="AC10" s="112"/>
      <c r="AD10" s="369"/>
      <c r="AE10" s="371"/>
    </row>
    <row r="11" spans="2:34" ht="24.9" customHeight="1" x14ac:dyDescent="0.45">
      <c r="B11" s="781"/>
      <c r="C11" s="767"/>
      <c r="D11" s="767"/>
      <c r="E11" s="782"/>
      <c r="F11" s="443" t="s">
        <v>176</v>
      </c>
      <c r="G11" s="444" t="s">
        <v>1001</v>
      </c>
      <c r="H11" s="444"/>
      <c r="I11" s="444"/>
      <c r="J11" s="444"/>
      <c r="K11" s="444"/>
      <c r="L11" s="444"/>
      <c r="M11" s="444"/>
      <c r="N11" s="444"/>
      <c r="O11" s="444"/>
      <c r="P11" s="445"/>
      <c r="Q11" s="445"/>
      <c r="R11" s="85" t="s">
        <v>176</v>
      </c>
      <c r="S11" s="86" t="s">
        <v>702</v>
      </c>
      <c r="T11" s="86"/>
      <c r="U11" s="86"/>
      <c r="V11" s="86"/>
      <c r="W11" s="86"/>
      <c r="X11" s="86"/>
      <c r="Y11" s="86"/>
      <c r="Z11" s="86"/>
      <c r="AA11" s="86"/>
      <c r="AB11" s="86"/>
      <c r="AC11" s="86"/>
      <c r="AE11" s="372"/>
    </row>
    <row r="12" spans="2:34" ht="24.9" customHeight="1" x14ac:dyDescent="0.45">
      <c r="B12" s="781"/>
      <c r="C12" s="767"/>
      <c r="D12" s="767"/>
      <c r="E12" s="782"/>
      <c r="F12" s="85" t="s">
        <v>176</v>
      </c>
      <c r="G12" s="431" t="s">
        <v>703</v>
      </c>
      <c r="H12" s="86"/>
      <c r="I12" s="86"/>
      <c r="J12" s="86"/>
      <c r="K12" s="86"/>
      <c r="L12" s="86"/>
      <c r="M12" s="86"/>
      <c r="N12" s="86"/>
      <c r="O12" s="86"/>
      <c r="R12" s="85" t="s">
        <v>176</v>
      </c>
      <c r="S12" s="431" t="s">
        <v>704</v>
      </c>
      <c r="T12" s="86"/>
      <c r="U12" s="86"/>
      <c r="V12" s="86"/>
      <c r="W12" s="86"/>
      <c r="X12" s="86"/>
      <c r="Y12" s="86"/>
      <c r="Z12" s="86"/>
      <c r="AA12" s="86"/>
      <c r="AB12" s="86"/>
      <c r="AC12" s="86"/>
      <c r="AE12" s="372"/>
    </row>
    <row r="13" spans="2:34" ht="24.9" customHeight="1" x14ac:dyDescent="0.2">
      <c r="B13" s="781"/>
      <c r="C13" s="767"/>
      <c r="D13" s="767"/>
      <c r="E13" s="782"/>
      <c r="F13" s="85" t="s">
        <v>176</v>
      </c>
      <c r="G13" s="86" t="s">
        <v>705</v>
      </c>
      <c r="H13" s="86"/>
      <c r="I13" s="86"/>
      <c r="J13" s="86"/>
      <c r="K13" s="86"/>
      <c r="L13" s="86"/>
      <c r="M13" s="82"/>
      <c r="N13" s="86"/>
      <c r="O13" s="86"/>
      <c r="R13" s="85" t="s">
        <v>176</v>
      </c>
      <c r="S13" s="86" t="s">
        <v>706</v>
      </c>
      <c r="T13" s="86"/>
      <c r="U13" s="86"/>
      <c r="V13" s="86"/>
      <c r="W13" s="86"/>
      <c r="X13" s="86"/>
      <c r="Y13" s="86"/>
      <c r="Z13" s="86"/>
      <c r="AA13" s="86"/>
      <c r="AB13" s="86"/>
      <c r="AC13" s="86"/>
      <c r="AE13" s="372"/>
    </row>
    <row r="14" spans="2:34" ht="24.9" customHeight="1" x14ac:dyDescent="0.2">
      <c r="B14" s="781"/>
      <c r="C14" s="767"/>
      <c r="D14" s="767"/>
      <c r="E14" s="782"/>
      <c r="F14" s="85" t="s">
        <v>176</v>
      </c>
      <c r="G14" s="86" t="s">
        <v>707</v>
      </c>
      <c r="H14" s="86"/>
      <c r="I14" s="86"/>
      <c r="J14" s="86"/>
      <c r="K14" s="82"/>
      <c r="L14" s="431"/>
      <c r="M14" s="432"/>
      <c r="N14" s="432"/>
      <c r="O14" s="431"/>
      <c r="R14" s="85"/>
      <c r="S14" s="86"/>
      <c r="T14" s="431"/>
      <c r="U14" s="431"/>
      <c r="V14" s="431"/>
      <c r="W14" s="431"/>
      <c r="X14" s="431"/>
      <c r="Y14" s="431"/>
      <c r="Z14" s="431"/>
      <c r="AA14" s="431"/>
      <c r="AB14" s="431"/>
      <c r="AC14" s="431"/>
      <c r="AE14" s="372"/>
    </row>
    <row r="15" spans="2:34" ht="24.9" customHeight="1" x14ac:dyDescent="0.45">
      <c r="B15" s="429" t="s">
        <v>708</v>
      </c>
      <c r="C15" s="429"/>
      <c r="D15" s="429"/>
      <c r="E15" s="429"/>
      <c r="F15" s="446" t="s">
        <v>176</v>
      </c>
      <c r="G15" s="365" t="s">
        <v>709</v>
      </c>
      <c r="H15" s="433"/>
      <c r="I15" s="433"/>
      <c r="J15" s="433"/>
      <c r="K15" s="433"/>
      <c r="L15" s="433"/>
      <c r="M15" s="433"/>
      <c r="N15" s="433"/>
      <c r="O15" s="433"/>
      <c r="P15" s="433"/>
      <c r="Q15" s="367"/>
      <c r="R15" s="447" t="s">
        <v>176</v>
      </c>
      <c r="S15" s="365" t="s">
        <v>710</v>
      </c>
      <c r="T15" s="433"/>
      <c r="U15" s="433"/>
      <c r="V15" s="433"/>
      <c r="W15" s="433"/>
      <c r="X15" s="433"/>
      <c r="Y15" s="433"/>
      <c r="Z15" s="433"/>
      <c r="AA15" s="433"/>
      <c r="AB15" s="433"/>
      <c r="AC15" s="433"/>
      <c r="AD15" s="367"/>
      <c r="AE15" s="368"/>
    </row>
    <row r="16" spans="2:34" ht="30.75" customHeight="1" x14ac:dyDescent="0.45"/>
    <row r="17" spans="2:31" x14ac:dyDescent="0.45">
      <c r="B17" s="373"/>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8"/>
      <c r="AA17" s="430"/>
      <c r="AB17" s="366" t="s">
        <v>711</v>
      </c>
      <c r="AC17" s="366" t="s">
        <v>712</v>
      </c>
      <c r="AD17" s="366" t="s">
        <v>713</v>
      </c>
      <c r="AE17" s="368"/>
    </row>
    <row r="18" spans="2:31" x14ac:dyDescent="0.45">
      <c r="B18" s="100" t="s">
        <v>714</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145"/>
      <c r="AA18" s="434"/>
      <c r="AB18" s="370"/>
      <c r="AC18" s="370"/>
      <c r="AD18" s="369"/>
      <c r="AE18" s="371"/>
    </row>
    <row r="19" spans="2:31" x14ac:dyDescent="0.45">
      <c r="B19" s="117"/>
      <c r="C19" s="435" t="s">
        <v>715</v>
      </c>
      <c r="D19" s="96" t="s">
        <v>716</v>
      </c>
      <c r="Z19" s="436"/>
      <c r="AA19" s="437"/>
      <c r="AB19" s="443" t="s">
        <v>176</v>
      </c>
      <c r="AC19" s="85" t="s">
        <v>712</v>
      </c>
      <c r="AD19" s="443" t="s">
        <v>176</v>
      </c>
      <c r="AE19" s="372"/>
    </row>
    <row r="20" spans="2:31" x14ac:dyDescent="0.45">
      <c r="B20" s="117"/>
      <c r="D20" s="96" t="s">
        <v>717</v>
      </c>
      <c r="Z20" s="131"/>
      <c r="AA20" s="374"/>
      <c r="AB20" s="85"/>
      <c r="AC20" s="85"/>
      <c r="AE20" s="372"/>
    </row>
    <row r="21" spans="2:31" x14ac:dyDescent="0.45">
      <c r="B21" s="117"/>
      <c r="Z21" s="131"/>
      <c r="AA21" s="374"/>
      <c r="AB21" s="85"/>
      <c r="AC21" s="85"/>
      <c r="AE21" s="372"/>
    </row>
    <row r="22" spans="2:31" ht="13.5" customHeight="1" x14ac:dyDescent="0.45">
      <c r="B22" s="117"/>
      <c r="D22" s="438" t="s">
        <v>718</v>
      </c>
      <c r="E22" s="365"/>
      <c r="F22" s="365"/>
      <c r="G22" s="365"/>
      <c r="H22" s="365"/>
      <c r="I22" s="365"/>
      <c r="J22" s="365"/>
      <c r="K22" s="365"/>
      <c r="L22" s="365"/>
      <c r="M22" s="365"/>
      <c r="N22" s="365"/>
      <c r="O22" s="367"/>
      <c r="P22" s="367"/>
      <c r="Q22" s="367"/>
      <c r="R22" s="367"/>
      <c r="S22" s="365"/>
      <c r="T22" s="365"/>
      <c r="U22" s="644"/>
      <c r="V22" s="645"/>
      <c r="W22" s="645"/>
      <c r="X22" s="367" t="s">
        <v>719</v>
      </c>
      <c r="Y22" s="117"/>
      <c r="Z22" s="131"/>
      <c r="AA22" s="374"/>
      <c r="AB22" s="85"/>
      <c r="AC22" s="85"/>
      <c r="AE22" s="372"/>
    </row>
    <row r="23" spans="2:31" x14ac:dyDescent="0.45">
      <c r="B23" s="117"/>
      <c r="D23" s="438" t="s">
        <v>720</v>
      </c>
      <c r="E23" s="365"/>
      <c r="F23" s="365"/>
      <c r="G23" s="365"/>
      <c r="H23" s="365"/>
      <c r="I23" s="365"/>
      <c r="J23" s="365"/>
      <c r="K23" s="365"/>
      <c r="L23" s="365"/>
      <c r="M23" s="365"/>
      <c r="N23" s="365"/>
      <c r="O23" s="367"/>
      <c r="P23" s="367"/>
      <c r="Q23" s="367"/>
      <c r="R23" s="367"/>
      <c r="S23" s="365"/>
      <c r="T23" s="365"/>
      <c r="U23" s="644"/>
      <c r="V23" s="645"/>
      <c r="W23" s="645"/>
      <c r="X23" s="367" t="s">
        <v>719</v>
      </c>
      <c r="Y23" s="117"/>
      <c r="Z23" s="372"/>
      <c r="AA23" s="374"/>
      <c r="AB23" s="85"/>
      <c r="AC23" s="85"/>
      <c r="AE23" s="372"/>
    </row>
    <row r="24" spans="2:31" x14ac:dyDescent="0.45">
      <c r="B24" s="117"/>
      <c r="D24" s="438" t="s">
        <v>721</v>
      </c>
      <c r="E24" s="365"/>
      <c r="F24" s="365"/>
      <c r="G24" s="365"/>
      <c r="H24" s="365"/>
      <c r="I24" s="365"/>
      <c r="J24" s="365"/>
      <c r="K24" s="365"/>
      <c r="L24" s="365"/>
      <c r="M24" s="365"/>
      <c r="N24" s="365"/>
      <c r="O24" s="367"/>
      <c r="P24" s="367"/>
      <c r="Q24" s="367"/>
      <c r="R24" s="367"/>
      <c r="S24" s="365"/>
      <c r="T24" s="439" t="str">
        <f>(IFERROR(ROUNDDOWN(T23/T22*100,0),""))</f>
        <v/>
      </c>
      <c r="U24" s="799" t="str">
        <f>(IFERROR(ROUNDDOWN(U23/U22*100,0),""))</f>
        <v/>
      </c>
      <c r="V24" s="800"/>
      <c r="W24" s="800"/>
      <c r="X24" s="367" t="s">
        <v>722</v>
      </c>
      <c r="Y24" s="117"/>
      <c r="Z24" s="115"/>
      <c r="AA24" s="374"/>
      <c r="AB24" s="85"/>
      <c r="AC24" s="85"/>
      <c r="AE24" s="372"/>
    </row>
    <row r="25" spans="2:31" x14ac:dyDescent="0.45">
      <c r="B25" s="117"/>
      <c r="D25" s="96" t="s">
        <v>723</v>
      </c>
      <c r="Z25" s="115"/>
      <c r="AA25" s="374"/>
      <c r="AB25" s="85"/>
      <c r="AC25" s="85"/>
      <c r="AE25" s="372"/>
    </row>
    <row r="26" spans="2:31" x14ac:dyDescent="0.45">
      <c r="B26" s="117"/>
      <c r="E26" s="96" t="s">
        <v>724</v>
      </c>
      <c r="Z26" s="115"/>
      <c r="AA26" s="374"/>
      <c r="AB26" s="85"/>
      <c r="AC26" s="85"/>
      <c r="AE26" s="372"/>
    </row>
    <row r="27" spans="2:31" x14ac:dyDescent="0.45">
      <c r="B27" s="117"/>
      <c r="Z27" s="115"/>
      <c r="AA27" s="374"/>
      <c r="AB27" s="85"/>
      <c r="AC27" s="85"/>
      <c r="AE27" s="372"/>
    </row>
    <row r="28" spans="2:31" x14ac:dyDescent="0.45">
      <c r="B28" s="117"/>
      <c r="C28" s="435" t="s">
        <v>725</v>
      </c>
      <c r="D28" s="96" t="s">
        <v>726</v>
      </c>
      <c r="Z28" s="436"/>
      <c r="AA28" s="374"/>
      <c r="AB28" s="443" t="s">
        <v>176</v>
      </c>
      <c r="AC28" s="85" t="s">
        <v>712</v>
      </c>
      <c r="AD28" s="443" t="s">
        <v>176</v>
      </c>
      <c r="AE28" s="372"/>
    </row>
    <row r="29" spans="2:31" x14ac:dyDescent="0.45">
      <c r="B29" s="117"/>
      <c r="C29" s="435"/>
      <c r="D29" s="96" t="s">
        <v>727</v>
      </c>
      <c r="Z29" s="436"/>
      <c r="AA29" s="374"/>
      <c r="AB29" s="85"/>
      <c r="AC29" s="85"/>
      <c r="AD29" s="85"/>
      <c r="AE29" s="372"/>
    </row>
    <row r="30" spans="2:31" x14ac:dyDescent="0.45">
      <c r="B30" s="117"/>
      <c r="C30" s="435"/>
      <c r="D30" s="96" t="s">
        <v>728</v>
      </c>
      <c r="Z30" s="436"/>
      <c r="AA30" s="437"/>
      <c r="AB30" s="85"/>
      <c r="AC30" s="375"/>
      <c r="AE30" s="372"/>
    </row>
    <row r="31" spans="2:31" x14ac:dyDescent="0.45">
      <c r="B31" s="117"/>
      <c r="Z31" s="115"/>
      <c r="AA31" s="374"/>
      <c r="AB31" s="85"/>
      <c r="AC31" s="85"/>
      <c r="AE31" s="372"/>
    </row>
    <row r="32" spans="2:31" ht="13.5" customHeight="1" x14ac:dyDescent="0.45">
      <c r="B32" s="117"/>
      <c r="C32" s="435"/>
      <c r="D32" s="438" t="s">
        <v>729</v>
      </c>
      <c r="E32" s="365"/>
      <c r="F32" s="365"/>
      <c r="G32" s="365"/>
      <c r="H32" s="365"/>
      <c r="I32" s="365"/>
      <c r="J32" s="365"/>
      <c r="K32" s="365"/>
      <c r="L32" s="365"/>
      <c r="M32" s="365"/>
      <c r="N32" s="365"/>
      <c r="O32" s="367"/>
      <c r="P32" s="367"/>
      <c r="Q32" s="367"/>
      <c r="R32" s="367"/>
      <c r="S32" s="367"/>
      <c r="T32" s="368"/>
      <c r="U32" s="644"/>
      <c r="V32" s="645"/>
      <c r="W32" s="645"/>
      <c r="X32" s="368" t="s">
        <v>719</v>
      </c>
      <c r="Y32" s="117"/>
      <c r="Z32" s="115"/>
      <c r="AA32" s="374"/>
      <c r="AB32" s="85"/>
      <c r="AC32" s="85"/>
      <c r="AE32" s="372"/>
    </row>
    <row r="33" spans="2:32" x14ac:dyDescent="0.45">
      <c r="B33" s="117"/>
      <c r="C33" s="435"/>
      <c r="D33" s="86"/>
      <c r="E33" s="86"/>
      <c r="F33" s="86"/>
      <c r="G33" s="86"/>
      <c r="H33" s="86"/>
      <c r="I33" s="86"/>
      <c r="J33" s="86"/>
      <c r="K33" s="86"/>
      <c r="L33" s="86"/>
      <c r="M33" s="86"/>
      <c r="N33" s="86"/>
      <c r="U33" s="85"/>
      <c r="V33" s="85"/>
      <c r="W33" s="85"/>
      <c r="Z33" s="115"/>
      <c r="AA33" s="374"/>
      <c r="AB33" s="85"/>
      <c r="AC33" s="85"/>
      <c r="AE33" s="372"/>
    </row>
    <row r="34" spans="2:32" ht="13.5" customHeight="1" x14ac:dyDescent="0.45">
      <c r="B34" s="117"/>
      <c r="C34" s="435"/>
      <c r="E34" s="376" t="s">
        <v>730</v>
      </c>
      <c r="Z34" s="115"/>
      <c r="AA34" s="374"/>
      <c r="AB34" s="85"/>
      <c r="AC34" s="85"/>
      <c r="AE34" s="372"/>
    </row>
    <row r="35" spans="2:32" x14ac:dyDescent="0.45">
      <c r="B35" s="117"/>
      <c r="C35" s="435"/>
      <c r="E35" s="794" t="s">
        <v>731</v>
      </c>
      <c r="F35" s="794"/>
      <c r="G35" s="794"/>
      <c r="H35" s="794"/>
      <c r="I35" s="794"/>
      <c r="J35" s="794"/>
      <c r="K35" s="794"/>
      <c r="L35" s="794"/>
      <c r="M35" s="794"/>
      <c r="N35" s="794"/>
      <c r="O35" s="794" t="s">
        <v>732</v>
      </c>
      <c r="P35" s="794"/>
      <c r="Q35" s="794"/>
      <c r="R35" s="794"/>
      <c r="S35" s="794"/>
      <c r="Z35" s="115"/>
      <c r="AA35" s="374"/>
      <c r="AB35" s="85"/>
      <c r="AC35" s="85"/>
      <c r="AE35" s="372"/>
    </row>
    <row r="36" spans="2:32" x14ac:dyDescent="0.45">
      <c r="B36" s="117"/>
      <c r="C36" s="435"/>
      <c r="E36" s="794" t="s">
        <v>733</v>
      </c>
      <c r="F36" s="794"/>
      <c r="G36" s="794"/>
      <c r="H36" s="794"/>
      <c r="I36" s="794"/>
      <c r="J36" s="794"/>
      <c r="K36" s="794"/>
      <c r="L36" s="794"/>
      <c r="M36" s="794"/>
      <c r="N36" s="794"/>
      <c r="O36" s="794" t="s">
        <v>734</v>
      </c>
      <c r="P36" s="794"/>
      <c r="Q36" s="794"/>
      <c r="R36" s="794"/>
      <c r="S36" s="794"/>
      <c r="Z36" s="115"/>
      <c r="AA36" s="374"/>
      <c r="AB36" s="85"/>
      <c r="AC36" s="85"/>
      <c r="AE36" s="372"/>
    </row>
    <row r="37" spans="2:32" x14ac:dyDescent="0.45">
      <c r="B37" s="117"/>
      <c r="C37" s="435"/>
      <c r="E37" s="794" t="s">
        <v>735</v>
      </c>
      <c r="F37" s="794"/>
      <c r="G37" s="794"/>
      <c r="H37" s="794"/>
      <c r="I37" s="794"/>
      <c r="J37" s="794"/>
      <c r="K37" s="794"/>
      <c r="L37" s="794"/>
      <c r="M37" s="794"/>
      <c r="N37" s="794"/>
      <c r="O37" s="794" t="s">
        <v>736</v>
      </c>
      <c r="P37" s="794"/>
      <c r="Q37" s="794"/>
      <c r="R37" s="794"/>
      <c r="S37" s="794"/>
      <c r="Z37" s="115"/>
      <c r="AA37" s="374"/>
      <c r="AB37" s="85"/>
      <c r="AC37" s="85"/>
      <c r="AE37" s="372"/>
    </row>
    <row r="38" spans="2:32" x14ac:dyDescent="0.45">
      <c r="B38" s="117"/>
      <c r="C38" s="435"/>
      <c r="D38" s="372"/>
      <c r="E38" s="795" t="s">
        <v>737</v>
      </c>
      <c r="F38" s="794"/>
      <c r="G38" s="794"/>
      <c r="H38" s="794"/>
      <c r="I38" s="794"/>
      <c r="J38" s="794"/>
      <c r="K38" s="794"/>
      <c r="L38" s="794"/>
      <c r="M38" s="794"/>
      <c r="N38" s="794"/>
      <c r="O38" s="794" t="s">
        <v>738</v>
      </c>
      <c r="P38" s="794"/>
      <c r="Q38" s="794"/>
      <c r="R38" s="794"/>
      <c r="S38" s="796"/>
      <c r="T38" s="117"/>
      <c r="Z38" s="115"/>
      <c r="AA38" s="374"/>
      <c r="AB38" s="85"/>
      <c r="AC38" s="85"/>
      <c r="AE38" s="372"/>
    </row>
    <row r="39" spans="2:32" x14ac:dyDescent="0.45">
      <c r="B39" s="117"/>
      <c r="C39" s="435"/>
      <c r="E39" s="797" t="s">
        <v>739</v>
      </c>
      <c r="F39" s="797"/>
      <c r="G39" s="797"/>
      <c r="H39" s="797"/>
      <c r="I39" s="797"/>
      <c r="J39" s="797"/>
      <c r="K39" s="797"/>
      <c r="L39" s="797"/>
      <c r="M39" s="797"/>
      <c r="N39" s="797"/>
      <c r="O39" s="797" t="s">
        <v>740</v>
      </c>
      <c r="P39" s="797"/>
      <c r="Q39" s="797"/>
      <c r="R39" s="797"/>
      <c r="S39" s="797"/>
      <c r="Z39" s="115"/>
      <c r="AA39" s="374"/>
      <c r="AB39" s="85"/>
      <c r="AC39" s="85"/>
      <c r="AE39" s="372"/>
      <c r="AF39" s="117"/>
    </row>
    <row r="40" spans="2:32" x14ac:dyDescent="0.45">
      <c r="B40" s="117"/>
      <c r="C40" s="435"/>
      <c r="E40" s="794" t="s">
        <v>741</v>
      </c>
      <c r="F40" s="794"/>
      <c r="G40" s="794"/>
      <c r="H40" s="794"/>
      <c r="I40" s="794"/>
      <c r="J40" s="794"/>
      <c r="K40" s="794"/>
      <c r="L40" s="794"/>
      <c r="M40" s="794"/>
      <c r="N40" s="794"/>
      <c r="O40" s="794" t="s">
        <v>742</v>
      </c>
      <c r="P40" s="794"/>
      <c r="Q40" s="794"/>
      <c r="R40" s="794"/>
      <c r="S40" s="794"/>
      <c r="Z40" s="115"/>
      <c r="AA40" s="374"/>
      <c r="AB40" s="85"/>
      <c r="AC40" s="85"/>
      <c r="AE40" s="372"/>
    </row>
    <row r="41" spans="2:32" x14ac:dyDescent="0.45">
      <c r="B41" s="117"/>
      <c r="C41" s="435"/>
      <c r="E41" s="794" t="s">
        <v>743</v>
      </c>
      <c r="F41" s="794"/>
      <c r="G41" s="794"/>
      <c r="H41" s="794"/>
      <c r="I41" s="794"/>
      <c r="J41" s="794"/>
      <c r="K41" s="794"/>
      <c r="L41" s="794"/>
      <c r="M41" s="794"/>
      <c r="N41" s="794"/>
      <c r="O41" s="794" t="s">
        <v>744</v>
      </c>
      <c r="P41" s="794"/>
      <c r="Q41" s="794"/>
      <c r="R41" s="794"/>
      <c r="S41" s="794"/>
      <c r="Z41" s="115"/>
      <c r="AA41" s="374"/>
      <c r="AB41" s="85"/>
      <c r="AC41" s="85"/>
      <c r="AE41" s="372"/>
    </row>
    <row r="42" spans="2:32" x14ac:dyDescent="0.45">
      <c r="B42" s="117"/>
      <c r="C42" s="435"/>
      <c r="E42" s="794" t="s">
        <v>745</v>
      </c>
      <c r="F42" s="794"/>
      <c r="G42" s="794"/>
      <c r="H42" s="794"/>
      <c r="I42" s="794"/>
      <c r="J42" s="794"/>
      <c r="K42" s="794"/>
      <c r="L42" s="794"/>
      <c r="M42" s="794"/>
      <c r="N42" s="794"/>
      <c r="O42" s="794" t="s">
        <v>745</v>
      </c>
      <c r="P42" s="794"/>
      <c r="Q42" s="794"/>
      <c r="R42" s="794"/>
      <c r="S42" s="794"/>
      <c r="Z42" s="131"/>
      <c r="AA42" s="374"/>
      <c r="AB42" s="85"/>
      <c r="AC42" s="85"/>
      <c r="AE42" s="372"/>
    </row>
    <row r="43" spans="2:32" x14ac:dyDescent="0.45">
      <c r="B43" s="117"/>
      <c r="C43" s="435"/>
      <c r="J43" s="767"/>
      <c r="K43" s="767"/>
      <c r="L43" s="767"/>
      <c r="M43" s="767"/>
      <c r="N43" s="767"/>
      <c r="O43" s="767"/>
      <c r="P43" s="767"/>
      <c r="Q43" s="767"/>
      <c r="R43" s="767"/>
      <c r="S43" s="767"/>
      <c r="T43" s="767"/>
      <c r="U43" s="767"/>
      <c r="V43" s="767"/>
      <c r="Z43" s="131"/>
      <c r="AA43" s="374"/>
      <c r="AB43" s="85"/>
      <c r="AC43" s="85"/>
      <c r="AE43" s="372"/>
    </row>
    <row r="44" spans="2:32" x14ac:dyDescent="0.45">
      <c r="B44" s="117"/>
      <c r="C44" s="435" t="s">
        <v>746</v>
      </c>
      <c r="D44" s="96" t="s">
        <v>747</v>
      </c>
      <c r="Z44" s="436"/>
      <c r="AA44" s="437"/>
      <c r="AB44" s="443" t="s">
        <v>176</v>
      </c>
      <c r="AC44" s="85" t="s">
        <v>712</v>
      </c>
      <c r="AD44" s="443" t="s">
        <v>176</v>
      </c>
      <c r="AE44" s="372"/>
    </row>
    <row r="45" spans="2:32" ht="14.25" customHeight="1" x14ac:dyDescent="0.45">
      <c r="B45" s="117"/>
      <c r="D45" s="96" t="s">
        <v>748</v>
      </c>
      <c r="Z45" s="115"/>
      <c r="AA45" s="374"/>
      <c r="AB45" s="85"/>
      <c r="AC45" s="85"/>
      <c r="AE45" s="372"/>
    </row>
    <row r="46" spans="2:32" x14ac:dyDescent="0.45">
      <c r="B46" s="117"/>
      <c r="Z46" s="131"/>
      <c r="AA46" s="374"/>
      <c r="AB46" s="85"/>
      <c r="AC46" s="85"/>
      <c r="AE46" s="372"/>
    </row>
    <row r="47" spans="2:32" x14ac:dyDescent="0.45">
      <c r="B47" s="117" t="s">
        <v>749</v>
      </c>
      <c r="Z47" s="115"/>
      <c r="AA47" s="374"/>
      <c r="AB47" s="85"/>
      <c r="AC47" s="85"/>
      <c r="AE47" s="372"/>
    </row>
    <row r="48" spans="2:32" x14ac:dyDescent="0.45">
      <c r="B48" s="117"/>
      <c r="C48" s="435" t="s">
        <v>715</v>
      </c>
      <c r="D48" s="96" t="s">
        <v>750</v>
      </c>
      <c r="Z48" s="436"/>
      <c r="AA48" s="437"/>
      <c r="AB48" s="443" t="s">
        <v>176</v>
      </c>
      <c r="AC48" s="85" t="s">
        <v>712</v>
      </c>
      <c r="AD48" s="443" t="s">
        <v>176</v>
      </c>
      <c r="AE48" s="372"/>
    </row>
    <row r="49" spans="2:36" ht="17.25" customHeight="1" x14ac:dyDescent="0.45">
      <c r="B49" s="117"/>
      <c r="D49" s="96" t="s">
        <v>751</v>
      </c>
      <c r="Z49" s="115"/>
      <c r="AA49" s="374"/>
      <c r="AB49" s="85"/>
      <c r="AC49" s="85"/>
      <c r="AE49" s="372"/>
    </row>
    <row r="50" spans="2:36" ht="18.75" customHeight="1" x14ac:dyDescent="0.45">
      <c r="B50" s="117"/>
      <c r="W50" s="440"/>
      <c r="Z50" s="372"/>
      <c r="AA50" s="374"/>
      <c r="AB50" s="85"/>
      <c r="AC50" s="85"/>
      <c r="AE50" s="372"/>
      <c r="AJ50" s="158"/>
    </row>
    <row r="51" spans="2:36" ht="13.5" customHeight="1" x14ac:dyDescent="0.45">
      <c r="B51" s="117"/>
      <c r="C51" s="435" t="s">
        <v>725</v>
      </c>
      <c r="D51" s="96" t="s">
        <v>752</v>
      </c>
      <c r="Z51" s="436"/>
      <c r="AA51" s="437"/>
      <c r="AB51" s="443" t="s">
        <v>176</v>
      </c>
      <c r="AC51" s="85" t="s">
        <v>712</v>
      </c>
      <c r="AD51" s="443" t="s">
        <v>176</v>
      </c>
      <c r="AE51" s="372"/>
    </row>
    <row r="52" spans="2:36" x14ac:dyDescent="0.45">
      <c r="B52" s="117"/>
      <c r="D52" s="96" t="s">
        <v>753</v>
      </c>
      <c r="E52" s="86"/>
      <c r="F52" s="86"/>
      <c r="G52" s="86"/>
      <c r="H52" s="86"/>
      <c r="I52" s="86"/>
      <c r="J52" s="86"/>
      <c r="K52" s="86"/>
      <c r="L52" s="86"/>
      <c r="M52" s="86"/>
      <c r="N52" s="86"/>
      <c r="O52" s="158"/>
      <c r="P52" s="158"/>
      <c r="Q52" s="158"/>
      <c r="Z52" s="115"/>
      <c r="AA52" s="374"/>
      <c r="AB52" s="85"/>
      <c r="AC52" s="85"/>
      <c r="AE52" s="372"/>
    </row>
    <row r="53" spans="2:36" x14ac:dyDescent="0.45">
      <c r="B53" s="117"/>
      <c r="D53" s="85"/>
      <c r="E53" s="785"/>
      <c r="F53" s="785"/>
      <c r="G53" s="785"/>
      <c r="H53" s="785"/>
      <c r="I53" s="785"/>
      <c r="J53" s="785"/>
      <c r="K53" s="785"/>
      <c r="L53" s="785"/>
      <c r="M53" s="785"/>
      <c r="N53" s="785"/>
      <c r="Q53" s="85"/>
      <c r="S53" s="440"/>
      <c r="T53" s="440"/>
      <c r="U53" s="440"/>
      <c r="V53" s="440"/>
      <c r="Z53" s="131"/>
      <c r="AA53" s="374"/>
      <c r="AB53" s="85"/>
      <c r="AC53" s="85"/>
      <c r="AE53" s="372"/>
    </row>
    <row r="54" spans="2:36" x14ac:dyDescent="0.45">
      <c r="B54" s="117"/>
      <c r="C54" s="435" t="s">
        <v>746</v>
      </c>
      <c r="D54" s="96" t="s">
        <v>754</v>
      </c>
      <c r="Z54" s="436"/>
      <c r="AA54" s="437"/>
      <c r="AB54" s="443" t="s">
        <v>176</v>
      </c>
      <c r="AC54" s="85" t="s">
        <v>712</v>
      </c>
      <c r="AD54" s="443" t="s">
        <v>176</v>
      </c>
      <c r="AE54" s="372"/>
    </row>
    <row r="55" spans="2:36" x14ac:dyDescent="0.45">
      <c r="B55" s="141"/>
      <c r="C55" s="441"/>
      <c r="D55" s="377" t="s">
        <v>755</v>
      </c>
      <c r="E55" s="377"/>
      <c r="F55" s="377"/>
      <c r="G55" s="377"/>
      <c r="H55" s="377"/>
      <c r="I55" s="377"/>
      <c r="J55" s="377"/>
      <c r="K55" s="377"/>
      <c r="L55" s="377"/>
      <c r="M55" s="377"/>
      <c r="N55" s="377"/>
      <c r="O55" s="377"/>
      <c r="P55" s="377"/>
      <c r="Q55" s="377"/>
      <c r="R55" s="377"/>
      <c r="S55" s="377"/>
      <c r="T55" s="377"/>
      <c r="U55" s="377"/>
      <c r="V55" s="377"/>
      <c r="W55" s="377"/>
      <c r="X55" s="377"/>
      <c r="Y55" s="377"/>
      <c r="Z55" s="378"/>
      <c r="AA55" s="379"/>
      <c r="AB55" s="380"/>
      <c r="AC55" s="380"/>
      <c r="AD55" s="377"/>
      <c r="AE55" s="378"/>
    </row>
    <row r="56" spans="2:36" x14ac:dyDescent="0.45">
      <c r="B56" s="96" t="s">
        <v>756</v>
      </c>
    </row>
    <row r="57" spans="2:36" x14ac:dyDescent="0.45">
      <c r="C57" s="96" t="s">
        <v>757</v>
      </c>
    </row>
    <row r="58" spans="2:36" x14ac:dyDescent="0.45">
      <c r="B58" s="96" t="s">
        <v>758</v>
      </c>
    </row>
    <row r="59" spans="2:36" x14ac:dyDescent="0.45">
      <c r="C59" s="96" t="s">
        <v>759</v>
      </c>
    </row>
    <row r="60" spans="2:36" x14ac:dyDescent="0.45">
      <c r="C60" s="96" t="s">
        <v>760</v>
      </c>
    </row>
    <row r="61" spans="2:36" x14ac:dyDescent="0.45">
      <c r="C61" s="96" t="s">
        <v>761</v>
      </c>
      <c r="K61" s="96" t="s">
        <v>762</v>
      </c>
    </row>
    <row r="62" spans="2:36" x14ac:dyDescent="0.45">
      <c r="K62" s="96" t="s">
        <v>763</v>
      </c>
    </row>
    <row r="63" spans="2:36" x14ac:dyDescent="0.45">
      <c r="K63" s="96" t="s">
        <v>764</v>
      </c>
    </row>
    <row r="64" spans="2:36" x14ac:dyDescent="0.45">
      <c r="K64" s="96" t="s">
        <v>765</v>
      </c>
    </row>
    <row r="65" spans="2:11" x14ac:dyDescent="0.45">
      <c r="K65" s="96" t="s">
        <v>766</v>
      </c>
    </row>
    <row r="66" spans="2:11" x14ac:dyDescent="0.45">
      <c r="B66" s="96" t="s">
        <v>767</v>
      </c>
    </row>
    <row r="67" spans="2:11" x14ac:dyDescent="0.45">
      <c r="C67" s="96" t="s">
        <v>768</v>
      </c>
    </row>
    <row r="68" spans="2:11" x14ac:dyDescent="0.45">
      <c r="C68" s="96" t="s">
        <v>769</v>
      </c>
    </row>
    <row r="69" spans="2:11" x14ac:dyDescent="0.45">
      <c r="C69" s="96" t="s">
        <v>770</v>
      </c>
    </row>
    <row r="81" spans="12:12" x14ac:dyDescent="0.45">
      <c r="L81" s="442"/>
    </row>
    <row r="122" spans="3:7" x14ac:dyDescent="0.45">
      <c r="C122" s="377"/>
      <c r="D122" s="377"/>
      <c r="E122" s="377"/>
      <c r="F122" s="377"/>
      <c r="G122" s="377"/>
    </row>
    <row r="123" spans="3:7" x14ac:dyDescent="0.45">
      <c r="C123" s="36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printOptions horizontalCentered="1"/>
  <pageMargins left="0.70866141732283472" right="0.39370078740157483" top="0.51181102362204722"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E70"/>
  <sheetViews>
    <sheetView view="pageBreakPreview" zoomScaleNormal="100" zoomScaleSheetLayoutView="100" workbookViewId="0">
      <selection activeCell="J2" sqref="J2"/>
    </sheetView>
  </sheetViews>
  <sheetFormatPr defaultColWidth="3.09765625" defaultRowHeight="17.25" customHeight="1" x14ac:dyDescent="0.2"/>
  <cols>
    <col min="1" max="1" width="1.09765625" style="149" customWidth="1"/>
    <col min="2" max="2" width="2.796875" style="148" customWidth="1"/>
    <col min="3" max="30" width="2.796875" style="149" customWidth="1"/>
    <col min="31" max="31" width="1.09765625" style="149" customWidth="1"/>
    <col min="32" max="256" width="3.09765625" style="149"/>
    <col min="257" max="257" width="1.09765625" style="149" customWidth="1"/>
    <col min="258" max="286" width="2.796875" style="149" customWidth="1"/>
    <col min="287" max="287" width="1.09765625" style="149" customWidth="1"/>
    <col min="288" max="512" width="3.09765625" style="149"/>
    <col min="513" max="513" width="1.09765625" style="149" customWidth="1"/>
    <col min="514" max="542" width="2.796875" style="149" customWidth="1"/>
    <col min="543" max="543" width="1.09765625" style="149" customWidth="1"/>
    <col min="544" max="768" width="3.09765625" style="149"/>
    <col min="769" max="769" width="1.09765625" style="149" customWidth="1"/>
    <col min="770" max="798" width="2.796875" style="149" customWidth="1"/>
    <col min="799" max="799" width="1.09765625" style="149" customWidth="1"/>
    <col min="800" max="1024" width="3.09765625" style="149"/>
    <col min="1025" max="1025" width="1.09765625" style="149" customWidth="1"/>
    <col min="1026" max="1054" width="2.796875" style="149" customWidth="1"/>
    <col min="1055" max="1055" width="1.09765625" style="149" customWidth="1"/>
    <col min="1056" max="1280" width="3.09765625" style="149"/>
    <col min="1281" max="1281" width="1.09765625" style="149" customWidth="1"/>
    <col min="1282" max="1310" width="2.796875" style="149" customWidth="1"/>
    <col min="1311" max="1311" width="1.09765625" style="149" customWidth="1"/>
    <col min="1312" max="1536" width="3.09765625" style="149"/>
    <col min="1537" max="1537" width="1.09765625" style="149" customWidth="1"/>
    <col min="1538" max="1566" width="2.796875" style="149" customWidth="1"/>
    <col min="1567" max="1567" width="1.09765625" style="149" customWidth="1"/>
    <col min="1568" max="1792" width="3.09765625" style="149"/>
    <col min="1793" max="1793" width="1.09765625" style="149" customWidth="1"/>
    <col min="1794" max="1822" width="2.796875" style="149" customWidth="1"/>
    <col min="1823" max="1823" width="1.09765625" style="149" customWidth="1"/>
    <col min="1824" max="2048" width="3.09765625" style="149"/>
    <col min="2049" max="2049" width="1.09765625" style="149" customWidth="1"/>
    <col min="2050" max="2078" width="2.796875" style="149" customWidth="1"/>
    <col min="2079" max="2079" width="1.09765625" style="149" customWidth="1"/>
    <col min="2080" max="2304" width="3.09765625" style="149"/>
    <col min="2305" max="2305" width="1.09765625" style="149" customWidth="1"/>
    <col min="2306" max="2334" width="2.796875" style="149" customWidth="1"/>
    <col min="2335" max="2335" width="1.09765625" style="149" customWidth="1"/>
    <col min="2336" max="2560" width="3.09765625" style="149"/>
    <col min="2561" max="2561" width="1.09765625" style="149" customWidth="1"/>
    <col min="2562" max="2590" width="2.796875" style="149" customWidth="1"/>
    <col min="2591" max="2591" width="1.09765625" style="149" customWidth="1"/>
    <col min="2592" max="2816" width="3.09765625" style="149"/>
    <col min="2817" max="2817" width="1.09765625" style="149" customWidth="1"/>
    <col min="2818" max="2846" width="2.796875" style="149" customWidth="1"/>
    <col min="2847" max="2847" width="1.09765625" style="149" customWidth="1"/>
    <col min="2848" max="3072" width="3.09765625" style="149"/>
    <col min="3073" max="3073" width="1.09765625" style="149" customWidth="1"/>
    <col min="3074" max="3102" width="2.796875" style="149" customWidth="1"/>
    <col min="3103" max="3103" width="1.09765625" style="149" customWidth="1"/>
    <col min="3104" max="3328" width="3.09765625" style="149"/>
    <col min="3329" max="3329" width="1.09765625" style="149" customWidth="1"/>
    <col min="3330" max="3358" width="2.796875" style="149" customWidth="1"/>
    <col min="3359" max="3359" width="1.09765625" style="149" customWidth="1"/>
    <col min="3360" max="3584" width="3.09765625" style="149"/>
    <col min="3585" max="3585" width="1.09765625" style="149" customWidth="1"/>
    <col min="3586" max="3614" width="2.796875" style="149" customWidth="1"/>
    <col min="3615" max="3615" width="1.09765625" style="149" customWidth="1"/>
    <col min="3616" max="3840" width="3.09765625" style="149"/>
    <col min="3841" max="3841" width="1.09765625" style="149" customWidth="1"/>
    <col min="3842" max="3870" width="2.796875" style="149" customWidth="1"/>
    <col min="3871" max="3871" width="1.09765625" style="149" customWidth="1"/>
    <col min="3872" max="4096" width="3.09765625" style="149"/>
    <col min="4097" max="4097" width="1.09765625" style="149" customWidth="1"/>
    <col min="4098" max="4126" width="2.796875" style="149" customWidth="1"/>
    <col min="4127" max="4127" width="1.09765625" style="149" customWidth="1"/>
    <col min="4128" max="4352" width="3.09765625" style="149"/>
    <col min="4353" max="4353" width="1.09765625" style="149" customWidth="1"/>
    <col min="4354" max="4382" width="2.796875" style="149" customWidth="1"/>
    <col min="4383" max="4383" width="1.09765625" style="149" customWidth="1"/>
    <col min="4384" max="4608" width="3.09765625" style="149"/>
    <col min="4609" max="4609" width="1.09765625" style="149" customWidth="1"/>
    <col min="4610" max="4638" width="2.796875" style="149" customWidth="1"/>
    <col min="4639" max="4639" width="1.09765625" style="149" customWidth="1"/>
    <col min="4640" max="4864" width="3.09765625" style="149"/>
    <col min="4865" max="4865" width="1.09765625" style="149" customWidth="1"/>
    <col min="4866" max="4894" width="2.796875" style="149" customWidth="1"/>
    <col min="4895" max="4895" width="1.09765625" style="149" customWidth="1"/>
    <col min="4896" max="5120" width="3.09765625" style="149"/>
    <col min="5121" max="5121" width="1.09765625" style="149" customWidth="1"/>
    <col min="5122" max="5150" width="2.796875" style="149" customWidth="1"/>
    <col min="5151" max="5151" width="1.09765625" style="149" customWidth="1"/>
    <col min="5152" max="5376" width="3.09765625" style="149"/>
    <col min="5377" max="5377" width="1.09765625" style="149" customWidth="1"/>
    <col min="5378" max="5406" width="2.796875" style="149" customWidth="1"/>
    <col min="5407" max="5407" width="1.09765625" style="149" customWidth="1"/>
    <col min="5408" max="5632" width="3.09765625" style="149"/>
    <col min="5633" max="5633" width="1.09765625" style="149" customWidth="1"/>
    <col min="5634" max="5662" width="2.796875" style="149" customWidth="1"/>
    <col min="5663" max="5663" width="1.09765625" style="149" customWidth="1"/>
    <col min="5664" max="5888" width="3.09765625" style="149"/>
    <col min="5889" max="5889" width="1.09765625" style="149" customWidth="1"/>
    <col min="5890" max="5918" width="2.796875" style="149" customWidth="1"/>
    <col min="5919" max="5919" width="1.09765625" style="149" customWidth="1"/>
    <col min="5920" max="6144" width="3.09765625" style="149"/>
    <col min="6145" max="6145" width="1.09765625" style="149" customWidth="1"/>
    <col min="6146" max="6174" width="2.796875" style="149" customWidth="1"/>
    <col min="6175" max="6175" width="1.09765625" style="149" customWidth="1"/>
    <col min="6176" max="6400" width="3.09765625" style="149"/>
    <col min="6401" max="6401" width="1.09765625" style="149" customWidth="1"/>
    <col min="6402" max="6430" width="2.796875" style="149" customWidth="1"/>
    <col min="6431" max="6431" width="1.09765625" style="149" customWidth="1"/>
    <col min="6432" max="6656" width="3.09765625" style="149"/>
    <col min="6657" max="6657" width="1.09765625" style="149" customWidth="1"/>
    <col min="6658" max="6686" width="2.796875" style="149" customWidth="1"/>
    <col min="6687" max="6687" width="1.09765625" style="149" customWidth="1"/>
    <col min="6688" max="6912" width="3.09765625" style="149"/>
    <col min="6913" max="6913" width="1.09765625" style="149" customWidth="1"/>
    <col min="6914" max="6942" width="2.796875" style="149" customWidth="1"/>
    <col min="6943" max="6943" width="1.09765625" style="149" customWidth="1"/>
    <col min="6944" max="7168" width="3.09765625" style="149"/>
    <col min="7169" max="7169" width="1.09765625" style="149" customWidth="1"/>
    <col min="7170" max="7198" width="2.796875" style="149" customWidth="1"/>
    <col min="7199" max="7199" width="1.09765625" style="149" customWidth="1"/>
    <col min="7200" max="7424" width="3.09765625" style="149"/>
    <col min="7425" max="7425" width="1.09765625" style="149" customWidth="1"/>
    <col min="7426" max="7454" width="2.796875" style="149" customWidth="1"/>
    <col min="7455" max="7455" width="1.09765625" style="149" customWidth="1"/>
    <col min="7456" max="7680" width="3.09765625" style="149"/>
    <col min="7681" max="7681" width="1.09765625" style="149" customWidth="1"/>
    <col min="7682" max="7710" width="2.796875" style="149" customWidth="1"/>
    <col min="7711" max="7711" width="1.09765625" style="149" customWidth="1"/>
    <col min="7712" max="7936" width="3.09765625" style="149"/>
    <col min="7937" max="7937" width="1.09765625" style="149" customWidth="1"/>
    <col min="7938" max="7966" width="2.796875" style="149" customWidth="1"/>
    <col min="7967" max="7967" width="1.09765625" style="149" customWidth="1"/>
    <col min="7968" max="8192" width="3.09765625" style="149"/>
    <col min="8193" max="8193" width="1.09765625" style="149" customWidth="1"/>
    <col min="8194" max="8222" width="2.796875" style="149" customWidth="1"/>
    <col min="8223" max="8223" width="1.09765625" style="149" customWidth="1"/>
    <col min="8224" max="8448" width="3.09765625" style="149"/>
    <col min="8449" max="8449" width="1.09765625" style="149" customWidth="1"/>
    <col min="8450" max="8478" width="2.796875" style="149" customWidth="1"/>
    <col min="8479" max="8479" width="1.09765625" style="149" customWidth="1"/>
    <col min="8480" max="8704" width="3.09765625" style="149"/>
    <col min="8705" max="8705" width="1.09765625" style="149" customWidth="1"/>
    <col min="8706" max="8734" width="2.796875" style="149" customWidth="1"/>
    <col min="8735" max="8735" width="1.09765625" style="149" customWidth="1"/>
    <col min="8736" max="8960" width="3.09765625" style="149"/>
    <col min="8961" max="8961" width="1.09765625" style="149" customWidth="1"/>
    <col min="8962" max="8990" width="2.796875" style="149" customWidth="1"/>
    <col min="8991" max="8991" width="1.09765625" style="149" customWidth="1"/>
    <col min="8992" max="9216" width="3.09765625" style="149"/>
    <col min="9217" max="9217" width="1.09765625" style="149" customWidth="1"/>
    <col min="9218" max="9246" width="2.796875" style="149" customWidth="1"/>
    <col min="9247" max="9247" width="1.09765625" style="149" customWidth="1"/>
    <col min="9248" max="9472" width="3.09765625" style="149"/>
    <col min="9473" max="9473" width="1.09765625" style="149" customWidth="1"/>
    <col min="9474" max="9502" width="2.796875" style="149" customWidth="1"/>
    <col min="9503" max="9503" width="1.09765625" style="149" customWidth="1"/>
    <col min="9504" max="9728" width="3.09765625" style="149"/>
    <col min="9729" max="9729" width="1.09765625" style="149" customWidth="1"/>
    <col min="9730" max="9758" width="2.796875" style="149" customWidth="1"/>
    <col min="9759" max="9759" width="1.09765625" style="149" customWidth="1"/>
    <col min="9760" max="9984" width="3.09765625" style="149"/>
    <col min="9985" max="9985" width="1.09765625" style="149" customWidth="1"/>
    <col min="9986" max="10014" width="2.796875" style="149" customWidth="1"/>
    <col min="10015" max="10015" width="1.09765625" style="149" customWidth="1"/>
    <col min="10016" max="10240" width="3.09765625" style="149"/>
    <col min="10241" max="10241" width="1.09765625" style="149" customWidth="1"/>
    <col min="10242" max="10270" width="2.796875" style="149" customWidth="1"/>
    <col min="10271" max="10271" width="1.09765625" style="149" customWidth="1"/>
    <col min="10272" max="10496" width="3.09765625" style="149"/>
    <col min="10497" max="10497" width="1.09765625" style="149" customWidth="1"/>
    <col min="10498" max="10526" width="2.796875" style="149" customWidth="1"/>
    <col min="10527" max="10527" width="1.09765625" style="149" customWidth="1"/>
    <col min="10528" max="10752" width="3.09765625" style="149"/>
    <col min="10753" max="10753" width="1.09765625" style="149" customWidth="1"/>
    <col min="10754" max="10782" width="2.796875" style="149" customWidth="1"/>
    <col min="10783" max="10783" width="1.09765625" style="149" customWidth="1"/>
    <col min="10784" max="11008" width="3.09765625" style="149"/>
    <col min="11009" max="11009" width="1.09765625" style="149" customWidth="1"/>
    <col min="11010" max="11038" width="2.796875" style="149" customWidth="1"/>
    <col min="11039" max="11039" width="1.09765625" style="149" customWidth="1"/>
    <col min="11040" max="11264" width="3.09765625" style="149"/>
    <col min="11265" max="11265" width="1.09765625" style="149" customWidth="1"/>
    <col min="11266" max="11294" width="2.796875" style="149" customWidth="1"/>
    <col min="11295" max="11295" width="1.09765625" style="149" customWidth="1"/>
    <col min="11296" max="11520" width="3.09765625" style="149"/>
    <col min="11521" max="11521" width="1.09765625" style="149" customWidth="1"/>
    <col min="11522" max="11550" width="2.796875" style="149" customWidth="1"/>
    <col min="11551" max="11551" width="1.09765625" style="149" customWidth="1"/>
    <col min="11552" max="11776" width="3.09765625" style="149"/>
    <col min="11777" max="11777" width="1.09765625" style="149" customWidth="1"/>
    <col min="11778" max="11806" width="2.796875" style="149" customWidth="1"/>
    <col min="11807" max="11807" width="1.09765625" style="149" customWidth="1"/>
    <col min="11808" max="12032" width="3.09765625" style="149"/>
    <col min="12033" max="12033" width="1.09765625" style="149" customWidth="1"/>
    <col min="12034" max="12062" width="2.796875" style="149" customWidth="1"/>
    <col min="12063" max="12063" width="1.09765625" style="149" customWidth="1"/>
    <col min="12064" max="12288" width="3.09765625" style="149"/>
    <col min="12289" max="12289" width="1.09765625" style="149" customWidth="1"/>
    <col min="12290" max="12318" width="2.796875" style="149" customWidth="1"/>
    <col min="12319" max="12319" width="1.09765625" style="149" customWidth="1"/>
    <col min="12320" max="12544" width="3.09765625" style="149"/>
    <col min="12545" max="12545" width="1.09765625" style="149" customWidth="1"/>
    <col min="12546" max="12574" width="2.796875" style="149" customWidth="1"/>
    <col min="12575" max="12575" width="1.09765625" style="149" customWidth="1"/>
    <col min="12576" max="12800" width="3.09765625" style="149"/>
    <col min="12801" max="12801" width="1.09765625" style="149" customWidth="1"/>
    <col min="12802" max="12830" width="2.796875" style="149" customWidth="1"/>
    <col min="12831" max="12831" width="1.09765625" style="149" customWidth="1"/>
    <col min="12832" max="13056" width="3.09765625" style="149"/>
    <col min="13057" max="13057" width="1.09765625" style="149" customWidth="1"/>
    <col min="13058" max="13086" width="2.796875" style="149" customWidth="1"/>
    <col min="13087" max="13087" width="1.09765625" style="149" customWidth="1"/>
    <col min="13088" max="13312" width="3.09765625" style="149"/>
    <col min="13313" max="13313" width="1.09765625" style="149" customWidth="1"/>
    <col min="13314" max="13342" width="2.796875" style="149" customWidth="1"/>
    <col min="13343" max="13343" width="1.09765625" style="149" customWidth="1"/>
    <col min="13344" max="13568" width="3.09765625" style="149"/>
    <col min="13569" max="13569" width="1.09765625" style="149" customWidth="1"/>
    <col min="13570" max="13598" width="2.796875" style="149" customWidth="1"/>
    <col min="13599" max="13599" width="1.09765625" style="149" customWidth="1"/>
    <col min="13600" max="13824" width="3.09765625" style="149"/>
    <col min="13825" max="13825" width="1.09765625" style="149" customWidth="1"/>
    <col min="13826" max="13854" width="2.796875" style="149" customWidth="1"/>
    <col min="13855" max="13855" width="1.09765625" style="149" customWidth="1"/>
    <col min="13856" max="14080" width="3.09765625" style="149"/>
    <col min="14081" max="14081" width="1.09765625" style="149" customWidth="1"/>
    <col min="14082" max="14110" width="2.796875" style="149" customWidth="1"/>
    <col min="14111" max="14111" width="1.09765625" style="149" customWidth="1"/>
    <col min="14112" max="14336" width="3.09765625" style="149"/>
    <col min="14337" max="14337" width="1.09765625" style="149" customWidth="1"/>
    <col min="14338" max="14366" width="2.796875" style="149" customWidth="1"/>
    <col min="14367" max="14367" width="1.09765625" style="149" customWidth="1"/>
    <col min="14368" max="14592" width="3.09765625" style="149"/>
    <col min="14593" max="14593" width="1.09765625" style="149" customWidth="1"/>
    <col min="14594" max="14622" width="2.796875" style="149" customWidth="1"/>
    <col min="14623" max="14623" width="1.09765625" style="149" customWidth="1"/>
    <col min="14624" max="14848" width="3.09765625" style="149"/>
    <col min="14849" max="14849" width="1.09765625" style="149" customWidth="1"/>
    <col min="14850" max="14878" width="2.796875" style="149" customWidth="1"/>
    <col min="14879" max="14879" width="1.09765625" style="149" customWidth="1"/>
    <col min="14880" max="15104" width="3.09765625" style="149"/>
    <col min="15105" max="15105" width="1.09765625" style="149" customWidth="1"/>
    <col min="15106" max="15134" width="2.796875" style="149" customWidth="1"/>
    <col min="15135" max="15135" width="1.09765625" style="149" customWidth="1"/>
    <col min="15136" max="15360" width="3.09765625" style="149"/>
    <col min="15361" max="15361" width="1.09765625" style="149" customWidth="1"/>
    <col min="15362" max="15390" width="2.796875" style="149" customWidth="1"/>
    <col min="15391" max="15391" width="1.09765625" style="149" customWidth="1"/>
    <col min="15392" max="15616" width="3.09765625" style="149"/>
    <col min="15617" max="15617" width="1.09765625" style="149" customWidth="1"/>
    <col min="15618" max="15646" width="2.796875" style="149" customWidth="1"/>
    <col min="15647" max="15647" width="1.09765625" style="149" customWidth="1"/>
    <col min="15648" max="15872" width="3.09765625" style="149"/>
    <col min="15873" max="15873" width="1.09765625" style="149" customWidth="1"/>
    <col min="15874" max="15902" width="2.796875" style="149" customWidth="1"/>
    <col min="15903" max="15903" width="1.09765625" style="149" customWidth="1"/>
    <col min="15904" max="16128" width="3.09765625" style="149"/>
    <col min="16129" max="16129" width="1.09765625" style="149" customWidth="1"/>
    <col min="16130" max="16158" width="2.796875" style="149" customWidth="1"/>
    <col min="16159" max="16159" width="1.09765625" style="149" customWidth="1"/>
    <col min="16160" max="16384" width="3.09765625" style="149"/>
  </cols>
  <sheetData>
    <row r="1" spans="2:30" s="96" customFormat="1" ht="17.25" customHeight="1" x14ac:dyDescent="0.45"/>
    <row r="2" spans="2:30" s="96" customFormat="1" ht="17.25" customHeight="1" x14ac:dyDescent="0.45">
      <c r="B2" s="96" t="s">
        <v>771</v>
      </c>
    </row>
    <row r="3" spans="2:30" s="96" customFormat="1" ht="16.5" customHeight="1" x14ac:dyDescent="0.45">
      <c r="U3" s="87" t="s">
        <v>128</v>
      </c>
      <c r="V3" s="750"/>
      <c r="W3" s="750"/>
      <c r="X3" s="87" t="s">
        <v>129</v>
      </c>
      <c r="Y3" s="750"/>
      <c r="Z3" s="750"/>
      <c r="AA3" s="87" t="s">
        <v>130</v>
      </c>
      <c r="AB3" s="750"/>
      <c r="AC3" s="750"/>
      <c r="AD3" s="87" t="s">
        <v>690</v>
      </c>
    </row>
    <row r="4" spans="2:30" s="96" customFormat="1" ht="9.75" customHeight="1" x14ac:dyDescent="0.45">
      <c r="AD4" s="87"/>
    </row>
    <row r="5" spans="2:30" s="96" customFormat="1" ht="17.25" customHeight="1" x14ac:dyDescent="0.45">
      <c r="B5" s="767" t="s">
        <v>772</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row>
    <row r="6" spans="2:30" s="96" customFormat="1" ht="32.25" customHeight="1" x14ac:dyDescent="0.45">
      <c r="B6" s="798" t="s">
        <v>773</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96" customFormat="1" ht="17.25" customHeight="1" x14ac:dyDescent="0.45"/>
    <row r="8" spans="2:30" s="96" customFormat="1" ht="17.25" customHeight="1" x14ac:dyDescent="0.45">
      <c r="B8" s="839" t="s">
        <v>774</v>
      </c>
      <c r="C8" s="839"/>
      <c r="D8" s="839"/>
      <c r="E8" s="839"/>
      <c r="F8" s="827"/>
      <c r="G8" s="840"/>
      <c r="H8" s="841"/>
      <c r="I8" s="841"/>
      <c r="J8" s="841"/>
      <c r="K8" s="841"/>
      <c r="L8" s="841"/>
      <c r="M8" s="841"/>
      <c r="N8" s="841"/>
      <c r="O8" s="841"/>
      <c r="P8" s="841"/>
      <c r="Q8" s="841"/>
      <c r="R8" s="841"/>
      <c r="S8" s="841"/>
      <c r="T8" s="841"/>
      <c r="U8" s="841"/>
      <c r="V8" s="841"/>
      <c r="W8" s="841"/>
      <c r="X8" s="841"/>
      <c r="Y8" s="841"/>
      <c r="Z8" s="841"/>
      <c r="AA8" s="841"/>
      <c r="AB8" s="841"/>
      <c r="AC8" s="841"/>
      <c r="AD8" s="842"/>
    </row>
    <row r="9" spans="2:30" ht="17.25" customHeight="1" x14ac:dyDescent="0.2">
      <c r="B9" s="827" t="s">
        <v>775</v>
      </c>
      <c r="C9" s="828"/>
      <c r="D9" s="828"/>
      <c r="E9" s="828"/>
      <c r="F9" s="828"/>
      <c r="G9" s="446" t="s">
        <v>176</v>
      </c>
      <c r="H9" s="365" t="s">
        <v>776</v>
      </c>
      <c r="I9" s="365"/>
      <c r="J9" s="365"/>
      <c r="K9" s="365"/>
      <c r="L9" s="447" t="s">
        <v>176</v>
      </c>
      <c r="M9" s="365" t="s">
        <v>777</v>
      </c>
      <c r="N9" s="365"/>
      <c r="O9" s="365"/>
      <c r="P9" s="365"/>
      <c r="Q9" s="447" t="s">
        <v>176</v>
      </c>
      <c r="R9" s="365" t="s">
        <v>778</v>
      </c>
      <c r="S9" s="381"/>
      <c r="T9" s="381"/>
      <c r="U9" s="381"/>
      <c r="V9" s="381"/>
      <c r="W9" s="381"/>
      <c r="X9" s="381"/>
      <c r="Y9" s="381"/>
      <c r="Z9" s="381"/>
      <c r="AA9" s="381"/>
      <c r="AB9" s="381"/>
      <c r="AC9" s="381"/>
      <c r="AD9" s="382"/>
    </row>
    <row r="10" spans="2:30" ht="17.25" customHeight="1" x14ac:dyDescent="0.2">
      <c r="B10" s="829" t="s">
        <v>779</v>
      </c>
      <c r="C10" s="830"/>
      <c r="D10" s="830"/>
      <c r="E10" s="830"/>
      <c r="F10" s="831"/>
      <c r="G10" s="443" t="s">
        <v>176</v>
      </c>
      <c r="H10" s="445" t="s">
        <v>780</v>
      </c>
      <c r="I10" s="444"/>
      <c r="J10" s="444"/>
      <c r="K10" s="444"/>
      <c r="L10" s="444"/>
      <c r="M10" s="444"/>
      <c r="N10" s="444"/>
      <c r="O10" s="444"/>
      <c r="P10" s="444"/>
      <c r="Q10" s="444"/>
      <c r="R10" s="444"/>
      <c r="S10" s="448"/>
      <c r="T10" s="448"/>
      <c r="U10" s="448"/>
      <c r="V10" s="383"/>
      <c r="W10" s="383"/>
      <c r="X10" s="383"/>
      <c r="Y10" s="383"/>
      <c r="Z10" s="383"/>
      <c r="AA10" s="383"/>
      <c r="AB10" s="383"/>
      <c r="AC10" s="383"/>
      <c r="AD10" s="384"/>
    </row>
    <row r="11" spans="2:30" ht="17.25" customHeight="1" x14ac:dyDescent="0.2">
      <c r="B11" s="832"/>
      <c r="C11" s="786"/>
      <c r="D11" s="786"/>
      <c r="E11" s="786"/>
      <c r="F11" s="833"/>
      <c r="G11" s="85" t="s">
        <v>176</v>
      </c>
      <c r="H11" s="96" t="s">
        <v>781</v>
      </c>
      <c r="I11" s="86"/>
      <c r="J11" s="86"/>
      <c r="K11" s="86"/>
      <c r="L11" s="86"/>
      <c r="M11" s="86"/>
      <c r="N11" s="86"/>
      <c r="O11" s="86"/>
      <c r="P11" s="86"/>
      <c r="Q11" s="86"/>
      <c r="R11" s="86"/>
      <c r="S11" s="383"/>
      <c r="T11" s="383"/>
      <c r="U11" s="383"/>
      <c r="V11" s="383"/>
      <c r="W11" s="383"/>
      <c r="X11" s="383"/>
      <c r="Y11" s="383"/>
      <c r="Z11" s="383"/>
      <c r="AA11" s="383"/>
      <c r="AB11" s="383"/>
      <c r="AC11" s="383"/>
      <c r="AD11" s="384"/>
    </row>
    <row r="12" spans="2:30" ht="17.25" customHeight="1" x14ac:dyDescent="0.2">
      <c r="B12" s="834"/>
      <c r="C12" s="835"/>
      <c r="D12" s="835"/>
      <c r="E12" s="835"/>
      <c r="F12" s="836"/>
      <c r="G12" s="85" t="s">
        <v>176</v>
      </c>
      <c r="H12" s="96" t="s">
        <v>782</v>
      </c>
      <c r="I12" s="86"/>
      <c r="J12" s="86"/>
      <c r="K12" s="86"/>
      <c r="L12" s="86"/>
      <c r="M12" s="86"/>
      <c r="N12" s="86"/>
      <c r="O12" s="86"/>
      <c r="P12" s="86"/>
      <c r="Q12" s="86"/>
      <c r="R12" s="86"/>
      <c r="S12" s="383"/>
      <c r="T12" s="383"/>
      <c r="U12" s="383"/>
      <c r="V12" s="383"/>
      <c r="W12" s="383"/>
      <c r="X12" s="383"/>
      <c r="Y12" s="383"/>
      <c r="Z12" s="383"/>
      <c r="AA12" s="383"/>
      <c r="AB12" s="383"/>
      <c r="AC12" s="383"/>
      <c r="AD12" s="384"/>
    </row>
    <row r="13" spans="2:30" ht="17.25" customHeight="1" x14ac:dyDescent="0.2">
      <c r="B13" s="829" t="s">
        <v>783</v>
      </c>
      <c r="C13" s="830"/>
      <c r="D13" s="830"/>
      <c r="E13" s="830"/>
      <c r="F13" s="831"/>
      <c r="G13" s="449" t="s">
        <v>176</v>
      </c>
      <c r="H13" s="369" t="s">
        <v>784</v>
      </c>
      <c r="I13" s="112"/>
      <c r="J13" s="112"/>
      <c r="K13" s="112"/>
      <c r="L13" s="112"/>
      <c r="M13" s="112"/>
      <c r="N13" s="112"/>
      <c r="O13" s="112"/>
      <c r="P13" s="112"/>
      <c r="Q13" s="112"/>
      <c r="R13" s="112"/>
      <c r="S13" s="451" t="s">
        <v>176</v>
      </c>
      <c r="T13" s="369" t="s">
        <v>785</v>
      </c>
      <c r="U13" s="385"/>
      <c r="V13" s="385"/>
      <c r="W13" s="385"/>
      <c r="X13" s="385"/>
      <c r="Y13" s="385"/>
      <c r="Z13" s="385"/>
      <c r="AA13" s="385"/>
      <c r="AB13" s="385"/>
      <c r="AC13" s="385"/>
      <c r="AD13" s="386"/>
    </row>
    <row r="14" spans="2:30" ht="17.25" customHeight="1" x14ac:dyDescent="0.2">
      <c r="B14" s="834"/>
      <c r="C14" s="835"/>
      <c r="D14" s="835"/>
      <c r="E14" s="835"/>
      <c r="F14" s="836"/>
      <c r="G14" s="450" t="s">
        <v>176</v>
      </c>
      <c r="H14" s="377" t="s">
        <v>786</v>
      </c>
      <c r="I14" s="387"/>
      <c r="J14" s="387"/>
      <c r="K14" s="387"/>
      <c r="L14" s="387"/>
      <c r="M14" s="387"/>
      <c r="N14" s="387"/>
      <c r="O14" s="387"/>
      <c r="P14" s="387"/>
      <c r="Q14" s="387"/>
      <c r="R14" s="387"/>
      <c r="S14" s="388"/>
      <c r="T14" s="388"/>
      <c r="U14" s="388"/>
      <c r="V14" s="388"/>
      <c r="W14" s="388"/>
      <c r="X14" s="388"/>
      <c r="Y14" s="388"/>
      <c r="Z14" s="388"/>
      <c r="AA14" s="388"/>
      <c r="AB14" s="388"/>
      <c r="AC14" s="388"/>
      <c r="AD14" s="389"/>
    </row>
    <row r="15" spans="2:30" s="96" customFormat="1" ht="17.25" customHeight="1" x14ac:dyDescent="0.45"/>
    <row r="16" spans="2:30" s="96" customFormat="1" ht="17.25" customHeight="1" x14ac:dyDescent="0.45">
      <c r="B16" s="96" t="s">
        <v>787</v>
      </c>
    </row>
    <row r="17" spans="2:30" s="96" customFormat="1" ht="17.25" customHeight="1" x14ac:dyDescent="0.45">
      <c r="B17" s="96" t="s">
        <v>788</v>
      </c>
      <c r="AC17" s="86"/>
      <c r="AD17" s="86"/>
    </row>
    <row r="18" spans="2:30" s="96" customFormat="1" ht="17.25" customHeight="1" x14ac:dyDescent="0.45"/>
    <row r="19" spans="2:30" s="96" customFormat="1" ht="17.25" customHeight="1" x14ac:dyDescent="0.45">
      <c r="B19" s="716" t="s">
        <v>789</v>
      </c>
      <c r="C19" s="717"/>
      <c r="D19" s="717"/>
      <c r="E19" s="717"/>
      <c r="F19" s="743"/>
      <c r="G19" s="100"/>
      <c r="H19" s="369"/>
      <c r="I19" s="369"/>
      <c r="J19" s="369"/>
      <c r="K19" s="369"/>
      <c r="L19" s="369"/>
      <c r="M19" s="369"/>
      <c r="N19" s="369"/>
      <c r="O19" s="369"/>
      <c r="P19" s="369"/>
      <c r="Q19" s="369"/>
      <c r="R19" s="369"/>
      <c r="S19" s="369"/>
      <c r="T19" s="369"/>
      <c r="U19" s="369"/>
      <c r="V19" s="369"/>
      <c r="W19" s="369"/>
      <c r="X19" s="369"/>
      <c r="Y19" s="369"/>
      <c r="Z19" s="100"/>
      <c r="AA19" s="369"/>
      <c r="AB19" s="369"/>
      <c r="AC19" s="112"/>
      <c r="AD19" s="145"/>
    </row>
    <row r="20" spans="2:30" s="96" customFormat="1" ht="17.25" customHeight="1" x14ac:dyDescent="0.45">
      <c r="B20" s="810"/>
      <c r="C20" s="798"/>
      <c r="D20" s="798"/>
      <c r="E20" s="798"/>
      <c r="F20" s="811"/>
      <c r="G20" s="117"/>
      <c r="H20" s="96" t="s">
        <v>790</v>
      </c>
      <c r="Z20" s="117"/>
      <c r="AA20" s="390" t="s">
        <v>711</v>
      </c>
      <c r="AB20" s="390" t="s">
        <v>712</v>
      </c>
      <c r="AC20" s="390" t="s">
        <v>713</v>
      </c>
      <c r="AD20" s="391"/>
    </row>
    <row r="21" spans="2:30" s="96" customFormat="1" ht="17.25" customHeight="1" x14ac:dyDescent="0.45">
      <c r="B21" s="810"/>
      <c r="C21" s="798"/>
      <c r="D21" s="798"/>
      <c r="E21" s="798"/>
      <c r="F21" s="811"/>
      <c r="G21" s="117"/>
      <c r="I21" s="392" t="s">
        <v>791</v>
      </c>
      <c r="J21" s="822" t="s">
        <v>792</v>
      </c>
      <c r="K21" s="823"/>
      <c r="L21" s="823"/>
      <c r="M21" s="823"/>
      <c r="N21" s="823"/>
      <c r="O21" s="823"/>
      <c r="P21" s="823"/>
      <c r="Q21" s="823"/>
      <c r="R21" s="823"/>
      <c r="S21" s="823"/>
      <c r="T21" s="823"/>
      <c r="U21" s="644"/>
      <c r="V21" s="645"/>
      <c r="W21" s="368" t="s">
        <v>31</v>
      </c>
      <c r="Z21" s="117"/>
      <c r="AA21" s="375"/>
      <c r="AB21" s="85"/>
      <c r="AC21" s="375"/>
      <c r="AD21" s="131"/>
    </row>
    <row r="22" spans="2:30" s="96" customFormat="1" ht="17.25" customHeight="1" x14ac:dyDescent="0.45">
      <c r="B22" s="810"/>
      <c r="C22" s="798"/>
      <c r="D22" s="798"/>
      <c r="E22" s="798"/>
      <c r="F22" s="811"/>
      <c r="G22" s="117"/>
      <c r="I22" s="393" t="s">
        <v>793</v>
      </c>
      <c r="J22" s="452" t="s">
        <v>794</v>
      </c>
      <c r="K22" s="377"/>
      <c r="L22" s="377"/>
      <c r="M22" s="377"/>
      <c r="N22" s="377"/>
      <c r="O22" s="377"/>
      <c r="P22" s="377"/>
      <c r="Q22" s="377"/>
      <c r="R22" s="377"/>
      <c r="S22" s="377"/>
      <c r="T22" s="377"/>
      <c r="U22" s="837"/>
      <c r="V22" s="838"/>
      <c r="W22" s="378" t="s">
        <v>31</v>
      </c>
      <c r="Y22" s="394"/>
      <c r="Z22" s="114"/>
      <c r="AA22" s="443" t="s">
        <v>176</v>
      </c>
      <c r="AB22" s="85" t="s">
        <v>712</v>
      </c>
      <c r="AC22" s="443" t="s">
        <v>176</v>
      </c>
      <c r="AD22" s="131"/>
    </row>
    <row r="23" spans="2:30" s="96" customFormat="1" ht="17.25" customHeight="1" x14ac:dyDescent="0.45">
      <c r="B23" s="810"/>
      <c r="C23" s="798"/>
      <c r="D23" s="798"/>
      <c r="E23" s="798"/>
      <c r="F23" s="811"/>
      <c r="G23" s="117"/>
      <c r="H23" s="96" t="s">
        <v>795</v>
      </c>
      <c r="U23" s="85"/>
      <c r="V23" s="85"/>
      <c r="Z23" s="117"/>
      <c r="AC23" s="86"/>
      <c r="AD23" s="131"/>
    </row>
    <row r="24" spans="2:30" s="96" customFormat="1" ht="17.25" customHeight="1" x14ac:dyDescent="0.45">
      <c r="B24" s="810"/>
      <c r="C24" s="798"/>
      <c r="D24" s="798"/>
      <c r="E24" s="798"/>
      <c r="F24" s="811"/>
      <c r="G24" s="117"/>
      <c r="H24" s="96" t="s">
        <v>796</v>
      </c>
      <c r="T24" s="394"/>
      <c r="U24" s="395"/>
      <c r="V24" s="85"/>
      <c r="Z24" s="117"/>
      <c r="AC24" s="86"/>
      <c r="AD24" s="131"/>
    </row>
    <row r="25" spans="2:30" s="96" customFormat="1" ht="25.5" customHeight="1" x14ac:dyDescent="0.45">
      <c r="B25" s="810"/>
      <c r="C25" s="798"/>
      <c r="D25" s="798"/>
      <c r="E25" s="798"/>
      <c r="F25" s="811"/>
      <c r="G25" s="117"/>
      <c r="I25" s="392" t="s">
        <v>797</v>
      </c>
      <c r="J25" s="823" t="s">
        <v>798</v>
      </c>
      <c r="K25" s="823"/>
      <c r="L25" s="823"/>
      <c r="M25" s="823"/>
      <c r="N25" s="823"/>
      <c r="O25" s="823"/>
      <c r="P25" s="823"/>
      <c r="Q25" s="823"/>
      <c r="R25" s="823"/>
      <c r="S25" s="823"/>
      <c r="T25" s="823"/>
      <c r="U25" s="644"/>
      <c r="V25" s="645"/>
      <c r="W25" s="368" t="s">
        <v>31</v>
      </c>
      <c r="Y25" s="394"/>
      <c r="Z25" s="114"/>
      <c r="AA25" s="443" t="s">
        <v>176</v>
      </c>
      <c r="AB25" s="85" t="s">
        <v>712</v>
      </c>
      <c r="AC25" s="443" t="s">
        <v>176</v>
      </c>
      <c r="AD25" s="131"/>
    </row>
    <row r="26" spans="2:30" s="96" customFormat="1" ht="17.25" customHeight="1" x14ac:dyDescent="0.45">
      <c r="B26" s="812"/>
      <c r="C26" s="813"/>
      <c r="D26" s="813"/>
      <c r="E26" s="813"/>
      <c r="F26" s="814"/>
      <c r="G26" s="141"/>
      <c r="H26" s="377"/>
      <c r="I26" s="377"/>
      <c r="J26" s="377"/>
      <c r="K26" s="377"/>
      <c r="L26" s="377"/>
      <c r="M26" s="377"/>
      <c r="N26" s="377"/>
      <c r="O26" s="377"/>
      <c r="P26" s="377"/>
      <c r="Q26" s="377"/>
      <c r="R26" s="377"/>
      <c r="S26" s="377"/>
      <c r="T26" s="396"/>
      <c r="U26" s="396"/>
      <c r="V26" s="377"/>
      <c r="W26" s="377"/>
      <c r="X26" s="377"/>
      <c r="Y26" s="377"/>
      <c r="Z26" s="141"/>
      <c r="AA26" s="377"/>
      <c r="AB26" s="377"/>
      <c r="AC26" s="387"/>
      <c r="AD26" s="143"/>
    </row>
    <row r="27" spans="2:30" s="96" customFormat="1" ht="17.25" customHeight="1" x14ac:dyDescent="0.45">
      <c r="B27" s="397"/>
      <c r="C27" s="398"/>
      <c r="D27" s="398"/>
      <c r="E27" s="398"/>
      <c r="F27" s="399"/>
      <c r="G27" s="100"/>
      <c r="H27" s="369"/>
      <c r="I27" s="369"/>
      <c r="J27" s="369"/>
      <c r="K27" s="369"/>
      <c r="L27" s="369"/>
      <c r="M27" s="369"/>
      <c r="N27" s="369"/>
      <c r="O27" s="369"/>
      <c r="P27" s="369"/>
      <c r="Q27" s="369"/>
      <c r="R27" s="369"/>
      <c r="S27" s="369"/>
      <c r="T27" s="400"/>
      <c r="U27" s="400"/>
      <c r="V27" s="369"/>
      <c r="W27" s="369"/>
      <c r="X27" s="369"/>
      <c r="Y27" s="369"/>
      <c r="Z27" s="369"/>
      <c r="AA27" s="369"/>
      <c r="AB27" s="369"/>
      <c r="AC27" s="112"/>
      <c r="AD27" s="145"/>
    </row>
    <row r="28" spans="2:30" s="96" customFormat="1" ht="17.25" customHeight="1" x14ac:dyDescent="0.45">
      <c r="B28" s="824" t="s">
        <v>799</v>
      </c>
      <c r="C28" s="825"/>
      <c r="D28" s="825"/>
      <c r="E28" s="825"/>
      <c r="F28" s="826"/>
      <c r="G28" s="401" t="s">
        <v>800</v>
      </c>
      <c r="T28" s="394"/>
      <c r="U28" s="394"/>
      <c r="AC28" s="86"/>
      <c r="AD28" s="131"/>
    </row>
    <row r="29" spans="2:30" s="96" customFormat="1" ht="24" customHeight="1" x14ac:dyDescent="0.45">
      <c r="B29" s="824"/>
      <c r="C29" s="825"/>
      <c r="D29" s="825"/>
      <c r="E29" s="825"/>
      <c r="F29" s="826"/>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row>
    <row r="30" spans="2:30" s="96" customFormat="1" ht="17.25" customHeight="1" x14ac:dyDescent="0.45">
      <c r="B30" s="402"/>
      <c r="C30" s="403"/>
      <c r="D30" s="403"/>
      <c r="E30" s="403"/>
      <c r="F30" s="404"/>
      <c r="G30" s="807"/>
      <c r="H30" s="808"/>
      <c r="I30" s="808"/>
      <c r="J30" s="808"/>
      <c r="K30" s="808"/>
      <c r="L30" s="808"/>
      <c r="M30" s="808"/>
      <c r="N30" s="808"/>
      <c r="O30" s="808"/>
      <c r="P30" s="808"/>
      <c r="Q30" s="808"/>
      <c r="R30" s="808"/>
      <c r="S30" s="808"/>
      <c r="T30" s="808"/>
      <c r="U30" s="808"/>
      <c r="V30" s="808"/>
      <c r="W30" s="808"/>
      <c r="X30" s="808"/>
      <c r="Y30" s="808"/>
      <c r="Z30" s="808"/>
      <c r="AA30" s="808"/>
      <c r="AB30" s="808"/>
      <c r="AC30" s="808"/>
      <c r="AD30" s="809"/>
    </row>
    <row r="31" spans="2:30" s="96" customFormat="1" ht="17.25" customHeight="1" x14ac:dyDescent="0.45">
      <c r="B31" s="405"/>
      <c r="C31" s="405"/>
      <c r="D31" s="405"/>
      <c r="E31" s="405"/>
      <c r="F31" s="405"/>
      <c r="T31" s="394"/>
      <c r="U31" s="394"/>
    </row>
    <row r="32" spans="2:30" s="96" customFormat="1" ht="17.25" customHeight="1" x14ac:dyDescent="0.45">
      <c r="B32" s="96" t="s">
        <v>801</v>
      </c>
      <c r="C32" s="405"/>
      <c r="D32" s="405"/>
      <c r="E32" s="405"/>
      <c r="F32" s="405"/>
      <c r="T32" s="394"/>
      <c r="U32" s="394"/>
    </row>
    <row r="33" spans="1:31" s="96" customFormat="1" ht="17.25" customHeight="1" x14ac:dyDescent="0.45">
      <c r="B33" s="405"/>
      <c r="C33" s="405"/>
      <c r="D33" s="405"/>
      <c r="E33" s="405"/>
      <c r="F33" s="405"/>
      <c r="T33" s="394"/>
      <c r="U33" s="394"/>
    </row>
    <row r="34" spans="1:31" s="96" customFormat="1" ht="17.25" customHeight="1" x14ac:dyDescent="0.45">
      <c r="B34" s="716" t="s">
        <v>789</v>
      </c>
      <c r="C34" s="717"/>
      <c r="D34" s="717"/>
      <c r="E34" s="717"/>
      <c r="F34" s="743"/>
      <c r="G34" s="100"/>
      <c r="H34" s="369"/>
      <c r="I34" s="369"/>
      <c r="J34" s="369"/>
      <c r="K34" s="369"/>
      <c r="L34" s="369"/>
      <c r="M34" s="369"/>
      <c r="N34" s="369"/>
      <c r="O34" s="369"/>
      <c r="P34" s="369"/>
      <c r="Q34" s="369"/>
      <c r="R34" s="369"/>
      <c r="S34" s="369"/>
      <c r="T34" s="369"/>
      <c r="U34" s="369"/>
      <c r="V34" s="369"/>
      <c r="W34" s="369"/>
      <c r="X34" s="369"/>
      <c r="Y34" s="369"/>
      <c r="Z34" s="100"/>
      <c r="AA34" s="369"/>
      <c r="AB34" s="369"/>
      <c r="AC34" s="112"/>
      <c r="AD34" s="145"/>
    </row>
    <row r="35" spans="1:31" s="96" customFormat="1" ht="17.25" customHeight="1" x14ac:dyDescent="0.45">
      <c r="B35" s="810"/>
      <c r="C35" s="798"/>
      <c r="D35" s="798"/>
      <c r="E35" s="798"/>
      <c r="F35" s="811"/>
      <c r="G35" s="117"/>
      <c r="H35" s="96" t="s">
        <v>802</v>
      </c>
      <c r="Z35" s="117"/>
      <c r="AA35" s="390" t="s">
        <v>711</v>
      </c>
      <c r="AB35" s="390" t="s">
        <v>712</v>
      </c>
      <c r="AC35" s="390" t="s">
        <v>713</v>
      </c>
      <c r="AD35" s="391"/>
    </row>
    <row r="36" spans="1:31" s="96" customFormat="1" ht="17.25" customHeight="1" x14ac:dyDescent="0.45">
      <c r="B36" s="810"/>
      <c r="C36" s="798"/>
      <c r="D36" s="798"/>
      <c r="E36" s="798"/>
      <c r="F36" s="811"/>
      <c r="G36" s="117"/>
      <c r="I36" s="392" t="s">
        <v>791</v>
      </c>
      <c r="J36" s="822" t="s">
        <v>792</v>
      </c>
      <c r="K36" s="823"/>
      <c r="L36" s="823"/>
      <c r="M36" s="823"/>
      <c r="N36" s="823"/>
      <c r="O36" s="823"/>
      <c r="P36" s="823"/>
      <c r="Q36" s="823"/>
      <c r="R36" s="823"/>
      <c r="S36" s="823"/>
      <c r="T36" s="823"/>
      <c r="U36" s="817"/>
      <c r="V36" s="644"/>
      <c r="W36" s="368" t="s">
        <v>31</v>
      </c>
      <c r="Z36" s="117"/>
      <c r="AA36" s="375"/>
      <c r="AB36" s="85"/>
      <c r="AC36" s="375"/>
      <c r="AD36" s="131"/>
    </row>
    <row r="37" spans="1:31" s="96" customFormat="1" ht="17.25" customHeight="1" x14ac:dyDescent="0.45">
      <c r="B37" s="810"/>
      <c r="C37" s="798"/>
      <c r="D37" s="798"/>
      <c r="E37" s="798"/>
      <c r="F37" s="811"/>
      <c r="G37" s="117"/>
      <c r="I37" s="393" t="s">
        <v>793</v>
      </c>
      <c r="J37" s="452" t="s">
        <v>794</v>
      </c>
      <c r="K37" s="377"/>
      <c r="L37" s="377"/>
      <c r="M37" s="377"/>
      <c r="N37" s="377"/>
      <c r="O37" s="377"/>
      <c r="P37" s="377"/>
      <c r="Q37" s="377"/>
      <c r="R37" s="377"/>
      <c r="S37" s="377"/>
      <c r="T37" s="377"/>
      <c r="U37" s="817"/>
      <c r="V37" s="644"/>
      <c r="W37" s="378" t="s">
        <v>31</v>
      </c>
      <c r="Y37" s="394"/>
      <c r="Z37" s="114"/>
      <c r="AA37" s="443" t="s">
        <v>176</v>
      </c>
      <c r="AB37" s="85" t="s">
        <v>712</v>
      </c>
      <c r="AC37" s="443" t="s">
        <v>176</v>
      </c>
      <c r="AD37" s="131"/>
    </row>
    <row r="38" spans="1:31" s="96" customFormat="1" ht="17.25" customHeight="1" x14ac:dyDescent="0.45">
      <c r="A38" s="372"/>
      <c r="B38" s="812"/>
      <c r="C38" s="813"/>
      <c r="D38" s="813"/>
      <c r="E38" s="813"/>
      <c r="F38" s="814"/>
      <c r="G38" s="141"/>
      <c r="H38" s="377"/>
      <c r="I38" s="377"/>
      <c r="J38" s="377"/>
      <c r="K38" s="377"/>
      <c r="L38" s="377"/>
      <c r="M38" s="377"/>
      <c r="N38" s="377"/>
      <c r="O38" s="377"/>
      <c r="P38" s="377"/>
      <c r="Q38" s="377"/>
      <c r="R38" s="377"/>
      <c r="S38" s="377"/>
      <c r="T38" s="396"/>
      <c r="U38" s="396"/>
      <c r="V38" s="377"/>
      <c r="W38" s="377"/>
      <c r="X38" s="377"/>
      <c r="Y38" s="377"/>
      <c r="Z38" s="141"/>
      <c r="AA38" s="377"/>
      <c r="AB38" s="377"/>
      <c r="AC38" s="387"/>
      <c r="AD38" s="143"/>
      <c r="AE38" s="117"/>
    </row>
    <row r="39" spans="1:31" s="96" customFormat="1" ht="17.25" customHeight="1" x14ac:dyDescent="0.45">
      <c r="B39" s="405"/>
      <c r="C39" s="398"/>
      <c r="D39" s="405"/>
      <c r="E39" s="405"/>
      <c r="F39" s="405"/>
      <c r="T39" s="394"/>
      <c r="U39" s="394"/>
    </row>
    <row r="40" spans="1:31" s="96" customFormat="1" ht="17.25" customHeight="1" x14ac:dyDescent="0.45">
      <c r="B40" s="96" t="s">
        <v>803</v>
      </c>
      <c r="C40" s="405"/>
      <c r="D40" s="405"/>
      <c r="E40" s="405"/>
      <c r="F40" s="405"/>
      <c r="T40" s="394"/>
      <c r="U40" s="394"/>
    </row>
    <row r="41" spans="1:31" s="96" customFormat="1" ht="17.25" customHeight="1" x14ac:dyDescent="0.45">
      <c r="B41" s="376" t="s">
        <v>804</v>
      </c>
      <c r="C41" s="405"/>
      <c r="D41" s="405"/>
      <c r="E41" s="405"/>
      <c r="F41" s="405"/>
      <c r="T41" s="394"/>
      <c r="U41" s="394"/>
    </row>
    <row r="42" spans="1:31" s="96" customFormat="1" ht="17.25" customHeight="1" x14ac:dyDescent="0.45">
      <c r="B42" s="716" t="s">
        <v>789</v>
      </c>
      <c r="C42" s="717"/>
      <c r="D42" s="717"/>
      <c r="E42" s="717"/>
      <c r="F42" s="743"/>
      <c r="G42" s="100"/>
      <c r="H42" s="369"/>
      <c r="I42" s="369"/>
      <c r="J42" s="369"/>
      <c r="K42" s="369"/>
      <c r="L42" s="369"/>
      <c r="M42" s="369"/>
      <c r="N42" s="369"/>
      <c r="O42" s="369"/>
      <c r="P42" s="369"/>
      <c r="Q42" s="369"/>
      <c r="R42" s="369"/>
      <c r="S42" s="369"/>
      <c r="T42" s="369"/>
      <c r="U42" s="369"/>
      <c r="V42" s="369"/>
      <c r="W42" s="369"/>
      <c r="X42" s="369"/>
      <c r="Y42" s="369"/>
      <c r="Z42" s="100"/>
      <c r="AA42" s="369"/>
      <c r="AB42" s="369"/>
      <c r="AC42" s="112"/>
      <c r="AD42" s="145"/>
    </row>
    <row r="43" spans="1:31" s="96" customFormat="1" ht="17.25" customHeight="1" x14ac:dyDescent="0.45">
      <c r="B43" s="810"/>
      <c r="C43" s="798"/>
      <c r="D43" s="798"/>
      <c r="E43" s="798"/>
      <c r="F43" s="811"/>
      <c r="G43" s="117"/>
      <c r="H43" s="96" t="s">
        <v>805</v>
      </c>
      <c r="Z43" s="117"/>
      <c r="AA43" s="390" t="s">
        <v>711</v>
      </c>
      <c r="AB43" s="390" t="s">
        <v>712</v>
      </c>
      <c r="AC43" s="390" t="s">
        <v>713</v>
      </c>
      <c r="AD43" s="391"/>
    </row>
    <row r="44" spans="1:31" s="96" customFormat="1" ht="17.25" customHeight="1" x14ac:dyDescent="0.45">
      <c r="B44" s="810"/>
      <c r="C44" s="798"/>
      <c r="D44" s="798"/>
      <c r="E44" s="798"/>
      <c r="F44" s="811"/>
      <c r="G44" s="117"/>
      <c r="I44" s="392" t="s">
        <v>791</v>
      </c>
      <c r="J44" s="822" t="s">
        <v>792</v>
      </c>
      <c r="K44" s="823"/>
      <c r="L44" s="823"/>
      <c r="M44" s="823"/>
      <c r="N44" s="823"/>
      <c r="O44" s="823"/>
      <c r="P44" s="823"/>
      <c r="Q44" s="823"/>
      <c r="R44" s="823"/>
      <c r="S44" s="823"/>
      <c r="T44" s="823"/>
      <c r="U44" s="817"/>
      <c r="V44" s="644"/>
      <c r="W44" s="368" t="s">
        <v>31</v>
      </c>
      <c r="Z44" s="117"/>
      <c r="AA44" s="375"/>
      <c r="AB44" s="85"/>
      <c r="AC44" s="375"/>
      <c r="AD44" s="131"/>
    </row>
    <row r="45" spans="1:31" s="96" customFormat="1" ht="17.25" customHeight="1" x14ac:dyDescent="0.45">
      <c r="B45" s="810"/>
      <c r="C45" s="798"/>
      <c r="D45" s="798"/>
      <c r="E45" s="798"/>
      <c r="F45" s="811"/>
      <c r="G45" s="117"/>
      <c r="I45" s="393" t="s">
        <v>793</v>
      </c>
      <c r="J45" s="452" t="s">
        <v>794</v>
      </c>
      <c r="K45" s="377"/>
      <c r="L45" s="377"/>
      <c r="M45" s="377"/>
      <c r="N45" s="377"/>
      <c r="O45" s="377"/>
      <c r="P45" s="452"/>
      <c r="Q45" s="377"/>
      <c r="R45" s="377"/>
      <c r="S45" s="377"/>
      <c r="T45" s="377"/>
      <c r="U45" s="817"/>
      <c r="V45" s="644"/>
      <c r="W45" s="378" t="s">
        <v>31</v>
      </c>
      <c r="Y45" s="394"/>
      <c r="Z45" s="114"/>
      <c r="AA45" s="443" t="s">
        <v>176</v>
      </c>
      <c r="AB45" s="85" t="s">
        <v>712</v>
      </c>
      <c r="AC45" s="443" t="s">
        <v>176</v>
      </c>
      <c r="AD45" s="131"/>
    </row>
    <row r="46" spans="1:31" s="96" customFormat="1" ht="17.25" customHeight="1" x14ac:dyDescent="0.45">
      <c r="B46" s="812"/>
      <c r="C46" s="813"/>
      <c r="D46" s="813"/>
      <c r="E46" s="813"/>
      <c r="F46" s="814"/>
      <c r="G46" s="141"/>
      <c r="H46" s="377"/>
      <c r="I46" s="377"/>
      <c r="J46" s="377"/>
      <c r="K46" s="377"/>
      <c r="L46" s="377"/>
      <c r="M46" s="377"/>
      <c r="N46" s="377"/>
      <c r="O46" s="377"/>
      <c r="P46" s="377"/>
      <c r="Q46" s="377"/>
      <c r="R46" s="377"/>
      <c r="S46" s="377"/>
      <c r="T46" s="396"/>
      <c r="U46" s="396"/>
      <c r="V46" s="377"/>
      <c r="W46" s="377"/>
      <c r="X46" s="377"/>
      <c r="Y46" s="377"/>
      <c r="Z46" s="141"/>
      <c r="AA46" s="377"/>
      <c r="AB46" s="377"/>
      <c r="AC46" s="387"/>
      <c r="AD46" s="143"/>
    </row>
    <row r="47" spans="1:31" s="96" customFormat="1" ht="17.25" customHeight="1" x14ac:dyDescent="0.45">
      <c r="B47" s="716" t="s">
        <v>806</v>
      </c>
      <c r="C47" s="717"/>
      <c r="D47" s="717"/>
      <c r="E47" s="717"/>
      <c r="F47" s="743"/>
      <c r="G47" s="100"/>
      <c r="H47" s="369"/>
      <c r="I47" s="369"/>
      <c r="J47" s="369"/>
      <c r="K47" s="369"/>
      <c r="L47" s="369"/>
      <c r="M47" s="369"/>
      <c r="N47" s="369"/>
      <c r="O47" s="369"/>
      <c r="P47" s="369"/>
      <c r="Q47" s="369"/>
      <c r="R47" s="369"/>
      <c r="S47" s="369"/>
      <c r="T47" s="369"/>
      <c r="U47" s="369"/>
      <c r="V47" s="369"/>
      <c r="W47" s="369"/>
      <c r="X47" s="369"/>
      <c r="Y47" s="369"/>
      <c r="Z47" s="100"/>
      <c r="AA47" s="369"/>
      <c r="AB47" s="369"/>
      <c r="AC47" s="112"/>
      <c r="AD47" s="145"/>
    </row>
    <row r="48" spans="1:31" s="96" customFormat="1" ht="17.25" customHeight="1" x14ac:dyDescent="0.45">
      <c r="B48" s="810"/>
      <c r="C48" s="798"/>
      <c r="D48" s="798"/>
      <c r="E48" s="798"/>
      <c r="F48" s="811"/>
      <c r="G48" s="117"/>
      <c r="H48" s="96" t="s">
        <v>807</v>
      </c>
      <c r="Z48" s="117"/>
      <c r="AA48" s="390" t="s">
        <v>711</v>
      </c>
      <c r="AB48" s="390" t="s">
        <v>712</v>
      </c>
      <c r="AC48" s="390" t="s">
        <v>713</v>
      </c>
      <c r="AD48" s="391"/>
    </row>
    <row r="49" spans="2:30" s="96" customFormat="1" ht="17.25" customHeight="1" x14ac:dyDescent="0.45">
      <c r="B49" s="810"/>
      <c r="C49" s="798"/>
      <c r="D49" s="798"/>
      <c r="E49" s="798"/>
      <c r="F49" s="811"/>
      <c r="G49" s="117"/>
      <c r="I49" s="392" t="s">
        <v>791</v>
      </c>
      <c r="J49" s="815" t="s">
        <v>808</v>
      </c>
      <c r="K49" s="816"/>
      <c r="L49" s="816"/>
      <c r="M49" s="816"/>
      <c r="N49" s="816"/>
      <c r="O49" s="816"/>
      <c r="P49" s="816"/>
      <c r="Q49" s="816"/>
      <c r="R49" s="816"/>
      <c r="S49" s="816"/>
      <c r="T49" s="816"/>
      <c r="U49" s="817"/>
      <c r="V49" s="644"/>
      <c r="W49" s="368" t="s">
        <v>31</v>
      </c>
      <c r="Z49" s="117"/>
      <c r="AA49" s="375"/>
      <c r="AB49" s="85"/>
      <c r="AC49" s="375"/>
      <c r="AD49" s="131"/>
    </row>
    <row r="50" spans="2:30" s="96" customFormat="1" ht="17.25" customHeight="1" x14ac:dyDescent="0.45">
      <c r="B50" s="810"/>
      <c r="C50" s="798"/>
      <c r="D50" s="798"/>
      <c r="E50" s="798"/>
      <c r="F50" s="811"/>
      <c r="G50" s="117"/>
      <c r="I50" s="393" t="s">
        <v>793</v>
      </c>
      <c r="J50" s="818" t="s">
        <v>809</v>
      </c>
      <c r="K50" s="819"/>
      <c r="L50" s="819"/>
      <c r="M50" s="819"/>
      <c r="N50" s="819"/>
      <c r="O50" s="819"/>
      <c r="P50" s="819"/>
      <c r="Q50" s="819"/>
      <c r="R50" s="819"/>
      <c r="S50" s="819"/>
      <c r="T50" s="819"/>
      <c r="U50" s="817"/>
      <c r="V50" s="644"/>
      <c r="W50" s="378" t="s">
        <v>31</v>
      </c>
      <c r="Y50" s="394"/>
      <c r="Z50" s="114"/>
      <c r="AA50" s="443" t="s">
        <v>176</v>
      </c>
      <c r="AB50" s="85" t="s">
        <v>712</v>
      </c>
      <c r="AC50" s="443" t="s">
        <v>176</v>
      </c>
      <c r="AD50" s="131"/>
    </row>
    <row r="51" spans="2:30" s="96" customFormat="1" ht="17.25" customHeight="1" x14ac:dyDescent="0.45">
      <c r="B51" s="812"/>
      <c r="C51" s="813"/>
      <c r="D51" s="813"/>
      <c r="E51" s="813"/>
      <c r="F51" s="814"/>
      <c r="G51" s="141"/>
      <c r="H51" s="377"/>
      <c r="I51" s="377"/>
      <c r="J51" s="377"/>
      <c r="K51" s="377"/>
      <c r="L51" s="377"/>
      <c r="M51" s="377"/>
      <c r="N51" s="377"/>
      <c r="O51" s="377"/>
      <c r="P51" s="377"/>
      <c r="Q51" s="377"/>
      <c r="R51" s="377"/>
      <c r="S51" s="377"/>
      <c r="T51" s="396"/>
      <c r="U51" s="396"/>
      <c r="V51" s="377"/>
      <c r="W51" s="377"/>
      <c r="X51" s="377"/>
      <c r="Y51" s="377"/>
      <c r="Z51" s="141"/>
      <c r="AA51" s="377"/>
      <c r="AB51" s="377"/>
      <c r="AC51" s="387"/>
      <c r="AD51" s="143"/>
    </row>
    <row r="52" spans="2:30" s="96" customFormat="1" ht="17.25" customHeight="1" x14ac:dyDescent="0.45">
      <c r="B52" s="716" t="s">
        <v>810</v>
      </c>
      <c r="C52" s="717"/>
      <c r="D52" s="717"/>
      <c r="E52" s="717"/>
      <c r="F52" s="743"/>
      <c r="G52" s="100"/>
      <c r="H52" s="369"/>
      <c r="I52" s="369"/>
      <c r="J52" s="369"/>
      <c r="K52" s="369"/>
      <c r="L52" s="369"/>
      <c r="M52" s="369"/>
      <c r="N52" s="369"/>
      <c r="O52" s="369"/>
      <c r="P52" s="369"/>
      <c r="Q52" s="369"/>
      <c r="R52" s="369"/>
      <c r="S52" s="369"/>
      <c r="T52" s="369"/>
      <c r="U52" s="369"/>
      <c r="V52" s="369"/>
      <c r="W52" s="369"/>
      <c r="X52" s="369"/>
      <c r="Y52" s="369"/>
      <c r="Z52" s="100"/>
      <c r="AA52" s="369"/>
      <c r="AB52" s="369"/>
      <c r="AC52" s="112"/>
      <c r="AD52" s="145"/>
    </row>
    <row r="53" spans="2:30" s="96" customFormat="1" ht="17.25" customHeight="1" x14ac:dyDescent="0.45">
      <c r="B53" s="810"/>
      <c r="C53" s="798"/>
      <c r="D53" s="798"/>
      <c r="E53" s="798"/>
      <c r="F53" s="811"/>
      <c r="G53" s="117"/>
      <c r="H53" s="96" t="s">
        <v>811</v>
      </c>
      <c r="Z53" s="117"/>
      <c r="AA53" s="390" t="s">
        <v>711</v>
      </c>
      <c r="AB53" s="390" t="s">
        <v>712</v>
      </c>
      <c r="AC53" s="390" t="s">
        <v>713</v>
      </c>
      <c r="AD53" s="391"/>
    </row>
    <row r="54" spans="2:30" s="96" customFormat="1" ht="25.5" customHeight="1" x14ac:dyDescent="0.45">
      <c r="B54" s="810"/>
      <c r="C54" s="798"/>
      <c r="D54" s="798"/>
      <c r="E54" s="798"/>
      <c r="F54" s="811"/>
      <c r="G54" s="117"/>
      <c r="I54" s="392" t="s">
        <v>791</v>
      </c>
      <c r="J54" s="815" t="s">
        <v>812</v>
      </c>
      <c r="K54" s="816"/>
      <c r="L54" s="816"/>
      <c r="M54" s="816"/>
      <c r="N54" s="816"/>
      <c r="O54" s="816"/>
      <c r="P54" s="816"/>
      <c r="Q54" s="816"/>
      <c r="R54" s="816"/>
      <c r="S54" s="816"/>
      <c r="T54" s="816"/>
      <c r="U54" s="817"/>
      <c r="V54" s="644"/>
      <c r="W54" s="368" t="s">
        <v>31</v>
      </c>
      <c r="Z54" s="117"/>
      <c r="AA54" s="375"/>
      <c r="AB54" s="85"/>
      <c r="AC54" s="375"/>
      <c r="AD54" s="131"/>
    </row>
    <row r="55" spans="2:30" s="96" customFormat="1" ht="26.25" customHeight="1" x14ac:dyDescent="0.45">
      <c r="B55" s="810"/>
      <c r="C55" s="798"/>
      <c r="D55" s="798"/>
      <c r="E55" s="798"/>
      <c r="F55" s="811"/>
      <c r="G55" s="117"/>
      <c r="I55" s="393" t="s">
        <v>793</v>
      </c>
      <c r="J55" s="818" t="s">
        <v>813</v>
      </c>
      <c r="K55" s="819"/>
      <c r="L55" s="819"/>
      <c r="M55" s="819"/>
      <c r="N55" s="819"/>
      <c r="O55" s="819"/>
      <c r="P55" s="819"/>
      <c r="Q55" s="819"/>
      <c r="R55" s="819"/>
      <c r="S55" s="819"/>
      <c r="T55" s="819"/>
      <c r="U55" s="817"/>
      <c r="V55" s="644"/>
      <c r="W55" s="378" t="s">
        <v>31</v>
      </c>
      <c r="Y55" s="394"/>
      <c r="Z55" s="114"/>
      <c r="AA55" s="443" t="s">
        <v>176</v>
      </c>
      <c r="AB55" s="85" t="s">
        <v>712</v>
      </c>
      <c r="AC55" s="443" t="s">
        <v>176</v>
      </c>
      <c r="AD55" s="131"/>
    </row>
    <row r="56" spans="2:30" s="96" customFormat="1" ht="17.25" customHeight="1" x14ac:dyDescent="0.45">
      <c r="B56" s="812"/>
      <c r="C56" s="813"/>
      <c r="D56" s="813"/>
      <c r="E56" s="813"/>
      <c r="F56" s="814"/>
      <c r="G56" s="141"/>
      <c r="H56" s="377"/>
      <c r="I56" s="377"/>
      <c r="J56" s="377"/>
      <c r="K56" s="377"/>
      <c r="L56" s="377"/>
      <c r="M56" s="377"/>
      <c r="N56" s="377"/>
      <c r="O56" s="377"/>
      <c r="P56" s="377"/>
      <c r="Q56" s="377"/>
      <c r="R56" s="377"/>
      <c r="S56" s="377"/>
      <c r="T56" s="396"/>
      <c r="U56" s="396"/>
      <c r="V56" s="377"/>
      <c r="W56" s="377"/>
      <c r="X56" s="377"/>
      <c r="Y56" s="377"/>
      <c r="Z56" s="141"/>
      <c r="AA56" s="377"/>
      <c r="AB56" s="377"/>
      <c r="AC56" s="387"/>
      <c r="AD56" s="143"/>
    </row>
    <row r="57" spans="2:30" s="96" customFormat="1" ht="17.25" customHeight="1" x14ac:dyDescent="0.45">
      <c r="B57" s="405"/>
      <c r="C57" s="405"/>
      <c r="D57" s="405"/>
      <c r="E57" s="405"/>
      <c r="F57" s="405"/>
      <c r="T57" s="394"/>
      <c r="U57" s="394"/>
    </row>
    <row r="58" spans="2:30" s="96" customFormat="1" ht="17.25" customHeight="1" x14ac:dyDescent="0.45">
      <c r="B58" s="820" t="s">
        <v>814</v>
      </c>
      <c r="C58" s="821"/>
      <c r="D58" s="406" t="s">
        <v>815</v>
      </c>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row>
    <row r="59" spans="2:30" s="96" customFormat="1" ht="17.25" customHeight="1" x14ac:dyDescent="0.45">
      <c r="B59" s="801"/>
      <c r="C59" s="802"/>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row>
    <row r="60" spans="2:30" s="96" customFormat="1" ht="17.25" customHeight="1" x14ac:dyDescent="0.4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96" customFormat="1" ht="17.25" customHeight="1" x14ac:dyDescent="0.2">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row>
    <row r="62" spans="2:30" s="407" customFormat="1" ht="17.25" customHeight="1" x14ac:dyDescent="0.2"/>
    <row r="63" spans="2:30" ht="17.25" customHeight="1" x14ac:dyDescent="0.2">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row>
    <row r="64" spans="2:30" ht="17.25" customHeight="1" x14ac:dyDescent="0.2">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row>
    <row r="65" spans="2:30" s="407" customFormat="1" ht="17.25" customHeight="1" x14ac:dyDescent="0.2">
      <c r="B65" s="148"/>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2:30" s="407" customFormat="1" ht="17.25" customHeight="1" x14ac:dyDescent="0.2">
      <c r="B66" s="148"/>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row>
    <row r="67" spans="2:30" s="407" customFormat="1" ht="17.25" customHeight="1" x14ac:dyDescent="0.2">
      <c r="B67" s="148"/>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row>
    <row r="68" spans="2:30" s="407" customFormat="1" ht="17.25" customHeight="1" x14ac:dyDescent="0.2">
      <c r="B68" s="148"/>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row>
    <row r="69" spans="2:30" s="407" customFormat="1" ht="17.25" customHeight="1" x14ac:dyDescent="0.2">
      <c r="B69" s="148"/>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row>
    <row r="70" spans="2:30" s="407" customFormat="1" ht="17.25" customHeight="1" x14ac:dyDescent="0.2">
      <c r="B70" s="148"/>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J50:T50"/>
    <mergeCell ref="U50:V50"/>
    <mergeCell ref="B28:F29"/>
    <mergeCell ref="B34:F38"/>
    <mergeCell ref="J36:T36"/>
    <mergeCell ref="U36:V36"/>
    <mergeCell ref="U37:V37"/>
    <mergeCell ref="B59:C59"/>
    <mergeCell ref="D59:AD59"/>
    <mergeCell ref="G29:AD30"/>
    <mergeCell ref="B52:F56"/>
    <mergeCell ref="J54:T54"/>
    <mergeCell ref="U54:V54"/>
    <mergeCell ref="J55:T55"/>
    <mergeCell ref="U55:V55"/>
    <mergeCell ref="B58:C58"/>
    <mergeCell ref="B42:F46"/>
    <mergeCell ref="J44:T44"/>
    <mergeCell ref="U44:V44"/>
    <mergeCell ref="U45:V45"/>
    <mergeCell ref="B47:F51"/>
    <mergeCell ref="J49:T49"/>
    <mergeCell ref="U49:V49"/>
  </mergeCells>
  <phoneticPr fontId="2"/>
  <printOptions horizontalCentered="1"/>
  <pageMargins left="0.70866141732283472" right="0.39370078740157483" top="0.51181102362204722" bottom="0.35433070866141736"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AA65584 JW65584 TS65584 ADO65584 ANK65584 AXG65584 BHC65584 BQY65584 CAU65584 CKQ65584 CUM65584 DEI65584 DOE65584 DYA65584 EHW65584 ERS65584 FBO65584 FLK65584 FVG65584 GFC65584 GOY65584 GYU65584 HIQ65584 HSM65584 ICI65584 IME65584 IWA65584 JFW65584 JPS65584 JZO65584 KJK65584 KTG65584 LDC65584 LMY65584 LWU65584 MGQ65584 MQM65584 NAI65584 NKE65584 NUA65584 ODW65584 ONS65584 OXO65584 PHK65584 PRG65584 QBC65584 QKY65584 QUU65584 REQ65584 ROM65584 RYI65584 SIE65584 SSA65584 TBW65584 TLS65584 TVO65584 UFK65584 UPG65584 UZC65584 VIY65584 VSU65584 WCQ65584 WMM65584 WWI65584 AA131120 JW131120 TS131120 ADO131120 ANK131120 AXG131120 BHC131120 BQY131120 CAU131120 CKQ131120 CUM131120 DEI131120 DOE131120 DYA131120 EHW131120 ERS131120 FBO131120 FLK131120 FVG131120 GFC131120 GOY131120 GYU131120 HIQ131120 HSM131120 ICI131120 IME131120 IWA131120 JFW131120 JPS131120 JZO131120 KJK131120 KTG131120 LDC131120 LMY131120 LWU131120 MGQ131120 MQM131120 NAI131120 NKE131120 NUA131120 ODW131120 ONS131120 OXO131120 PHK131120 PRG131120 QBC131120 QKY131120 QUU131120 REQ131120 ROM131120 RYI131120 SIE131120 SSA131120 TBW131120 TLS131120 TVO131120 UFK131120 UPG131120 UZC131120 VIY131120 VSU131120 WCQ131120 WMM131120 WWI131120 AA196656 JW196656 TS196656 ADO196656 ANK196656 AXG196656 BHC196656 BQY196656 CAU196656 CKQ196656 CUM196656 DEI196656 DOE196656 DYA196656 EHW196656 ERS196656 FBO196656 FLK196656 FVG196656 GFC196656 GOY196656 GYU196656 HIQ196656 HSM196656 ICI196656 IME196656 IWA196656 JFW196656 JPS196656 JZO196656 KJK196656 KTG196656 LDC196656 LMY196656 LWU196656 MGQ196656 MQM196656 NAI196656 NKE196656 NUA196656 ODW196656 ONS196656 OXO196656 PHK196656 PRG196656 QBC196656 QKY196656 QUU196656 REQ196656 ROM196656 RYI196656 SIE196656 SSA196656 TBW196656 TLS196656 TVO196656 UFK196656 UPG196656 UZC196656 VIY196656 VSU196656 WCQ196656 WMM196656 WWI196656 AA262192 JW262192 TS262192 ADO262192 ANK262192 AXG262192 BHC262192 BQY262192 CAU262192 CKQ262192 CUM262192 DEI262192 DOE262192 DYA262192 EHW262192 ERS262192 FBO262192 FLK262192 FVG262192 GFC262192 GOY262192 GYU262192 HIQ262192 HSM262192 ICI262192 IME262192 IWA262192 JFW262192 JPS262192 JZO262192 KJK262192 KTG262192 LDC262192 LMY262192 LWU262192 MGQ262192 MQM262192 NAI262192 NKE262192 NUA262192 ODW262192 ONS262192 OXO262192 PHK262192 PRG262192 QBC262192 QKY262192 QUU262192 REQ262192 ROM262192 RYI262192 SIE262192 SSA262192 TBW262192 TLS262192 TVO262192 UFK262192 UPG262192 UZC262192 VIY262192 VSU262192 WCQ262192 WMM262192 WWI262192 AA327728 JW327728 TS327728 ADO327728 ANK327728 AXG327728 BHC327728 BQY327728 CAU327728 CKQ327728 CUM327728 DEI327728 DOE327728 DYA327728 EHW327728 ERS327728 FBO327728 FLK327728 FVG327728 GFC327728 GOY327728 GYU327728 HIQ327728 HSM327728 ICI327728 IME327728 IWA327728 JFW327728 JPS327728 JZO327728 KJK327728 KTG327728 LDC327728 LMY327728 LWU327728 MGQ327728 MQM327728 NAI327728 NKE327728 NUA327728 ODW327728 ONS327728 OXO327728 PHK327728 PRG327728 QBC327728 QKY327728 QUU327728 REQ327728 ROM327728 RYI327728 SIE327728 SSA327728 TBW327728 TLS327728 TVO327728 UFK327728 UPG327728 UZC327728 VIY327728 VSU327728 WCQ327728 WMM327728 WWI327728 AA393264 JW393264 TS393264 ADO393264 ANK393264 AXG393264 BHC393264 BQY393264 CAU393264 CKQ393264 CUM393264 DEI393264 DOE393264 DYA393264 EHW393264 ERS393264 FBO393264 FLK393264 FVG393264 GFC393264 GOY393264 GYU393264 HIQ393264 HSM393264 ICI393264 IME393264 IWA393264 JFW393264 JPS393264 JZO393264 KJK393264 KTG393264 LDC393264 LMY393264 LWU393264 MGQ393264 MQM393264 NAI393264 NKE393264 NUA393264 ODW393264 ONS393264 OXO393264 PHK393264 PRG393264 QBC393264 QKY393264 QUU393264 REQ393264 ROM393264 RYI393264 SIE393264 SSA393264 TBW393264 TLS393264 TVO393264 UFK393264 UPG393264 UZC393264 VIY393264 VSU393264 WCQ393264 WMM393264 WWI393264 AA458800 JW458800 TS458800 ADO458800 ANK458800 AXG458800 BHC458800 BQY458800 CAU458800 CKQ458800 CUM458800 DEI458800 DOE458800 DYA458800 EHW458800 ERS458800 FBO458800 FLK458800 FVG458800 GFC458800 GOY458800 GYU458800 HIQ458800 HSM458800 ICI458800 IME458800 IWA458800 JFW458800 JPS458800 JZO458800 KJK458800 KTG458800 LDC458800 LMY458800 LWU458800 MGQ458800 MQM458800 NAI458800 NKE458800 NUA458800 ODW458800 ONS458800 OXO458800 PHK458800 PRG458800 QBC458800 QKY458800 QUU458800 REQ458800 ROM458800 RYI458800 SIE458800 SSA458800 TBW458800 TLS458800 TVO458800 UFK458800 UPG458800 UZC458800 VIY458800 VSU458800 WCQ458800 WMM458800 WWI458800 AA524336 JW524336 TS524336 ADO524336 ANK524336 AXG524336 BHC524336 BQY524336 CAU524336 CKQ524336 CUM524336 DEI524336 DOE524336 DYA524336 EHW524336 ERS524336 FBO524336 FLK524336 FVG524336 GFC524336 GOY524336 GYU524336 HIQ524336 HSM524336 ICI524336 IME524336 IWA524336 JFW524336 JPS524336 JZO524336 KJK524336 KTG524336 LDC524336 LMY524336 LWU524336 MGQ524336 MQM524336 NAI524336 NKE524336 NUA524336 ODW524336 ONS524336 OXO524336 PHK524336 PRG524336 QBC524336 QKY524336 QUU524336 REQ524336 ROM524336 RYI524336 SIE524336 SSA524336 TBW524336 TLS524336 TVO524336 UFK524336 UPG524336 UZC524336 VIY524336 VSU524336 WCQ524336 WMM524336 WWI524336 AA589872 JW589872 TS589872 ADO589872 ANK589872 AXG589872 BHC589872 BQY589872 CAU589872 CKQ589872 CUM589872 DEI589872 DOE589872 DYA589872 EHW589872 ERS589872 FBO589872 FLK589872 FVG589872 GFC589872 GOY589872 GYU589872 HIQ589872 HSM589872 ICI589872 IME589872 IWA589872 JFW589872 JPS589872 JZO589872 KJK589872 KTG589872 LDC589872 LMY589872 LWU589872 MGQ589872 MQM589872 NAI589872 NKE589872 NUA589872 ODW589872 ONS589872 OXO589872 PHK589872 PRG589872 QBC589872 QKY589872 QUU589872 REQ589872 ROM589872 RYI589872 SIE589872 SSA589872 TBW589872 TLS589872 TVO589872 UFK589872 UPG589872 UZC589872 VIY589872 VSU589872 WCQ589872 WMM589872 WWI589872 AA655408 JW655408 TS655408 ADO655408 ANK655408 AXG655408 BHC655408 BQY655408 CAU655408 CKQ655408 CUM655408 DEI655408 DOE655408 DYA655408 EHW655408 ERS655408 FBO655408 FLK655408 FVG655408 GFC655408 GOY655408 GYU655408 HIQ655408 HSM655408 ICI655408 IME655408 IWA655408 JFW655408 JPS655408 JZO655408 KJK655408 KTG655408 LDC655408 LMY655408 LWU655408 MGQ655408 MQM655408 NAI655408 NKE655408 NUA655408 ODW655408 ONS655408 OXO655408 PHK655408 PRG655408 QBC655408 QKY655408 QUU655408 REQ655408 ROM655408 RYI655408 SIE655408 SSA655408 TBW655408 TLS655408 TVO655408 UFK655408 UPG655408 UZC655408 VIY655408 VSU655408 WCQ655408 WMM655408 WWI655408 AA720944 JW720944 TS720944 ADO720944 ANK720944 AXG720944 BHC720944 BQY720944 CAU720944 CKQ720944 CUM720944 DEI720944 DOE720944 DYA720944 EHW720944 ERS720944 FBO720944 FLK720944 FVG720944 GFC720944 GOY720944 GYU720944 HIQ720944 HSM720944 ICI720944 IME720944 IWA720944 JFW720944 JPS720944 JZO720944 KJK720944 KTG720944 LDC720944 LMY720944 LWU720944 MGQ720944 MQM720944 NAI720944 NKE720944 NUA720944 ODW720944 ONS720944 OXO720944 PHK720944 PRG720944 QBC720944 QKY720944 QUU720944 REQ720944 ROM720944 RYI720944 SIE720944 SSA720944 TBW720944 TLS720944 TVO720944 UFK720944 UPG720944 UZC720944 VIY720944 VSU720944 WCQ720944 WMM720944 WWI720944 AA786480 JW786480 TS786480 ADO786480 ANK786480 AXG786480 BHC786480 BQY786480 CAU786480 CKQ786480 CUM786480 DEI786480 DOE786480 DYA786480 EHW786480 ERS786480 FBO786480 FLK786480 FVG786480 GFC786480 GOY786480 GYU786480 HIQ786480 HSM786480 ICI786480 IME786480 IWA786480 JFW786480 JPS786480 JZO786480 KJK786480 KTG786480 LDC786480 LMY786480 LWU786480 MGQ786480 MQM786480 NAI786480 NKE786480 NUA786480 ODW786480 ONS786480 OXO786480 PHK786480 PRG786480 QBC786480 QKY786480 QUU786480 REQ786480 ROM786480 RYI786480 SIE786480 SSA786480 TBW786480 TLS786480 TVO786480 UFK786480 UPG786480 UZC786480 VIY786480 VSU786480 WCQ786480 WMM786480 WWI786480 AA852016 JW852016 TS852016 ADO852016 ANK852016 AXG852016 BHC852016 BQY852016 CAU852016 CKQ852016 CUM852016 DEI852016 DOE852016 DYA852016 EHW852016 ERS852016 FBO852016 FLK852016 FVG852016 GFC852016 GOY852016 GYU852016 HIQ852016 HSM852016 ICI852016 IME852016 IWA852016 JFW852016 JPS852016 JZO852016 KJK852016 KTG852016 LDC852016 LMY852016 LWU852016 MGQ852016 MQM852016 NAI852016 NKE852016 NUA852016 ODW852016 ONS852016 OXO852016 PHK852016 PRG852016 QBC852016 QKY852016 QUU852016 REQ852016 ROM852016 RYI852016 SIE852016 SSA852016 TBW852016 TLS852016 TVO852016 UFK852016 UPG852016 UZC852016 VIY852016 VSU852016 WCQ852016 WMM852016 WWI852016 AA917552 JW917552 TS917552 ADO917552 ANK917552 AXG917552 BHC917552 BQY917552 CAU917552 CKQ917552 CUM917552 DEI917552 DOE917552 DYA917552 EHW917552 ERS917552 FBO917552 FLK917552 FVG917552 GFC917552 GOY917552 GYU917552 HIQ917552 HSM917552 ICI917552 IME917552 IWA917552 JFW917552 JPS917552 JZO917552 KJK917552 KTG917552 LDC917552 LMY917552 LWU917552 MGQ917552 MQM917552 NAI917552 NKE917552 NUA917552 ODW917552 ONS917552 OXO917552 PHK917552 PRG917552 QBC917552 QKY917552 QUU917552 REQ917552 ROM917552 RYI917552 SIE917552 SSA917552 TBW917552 TLS917552 TVO917552 UFK917552 UPG917552 UZC917552 VIY917552 VSU917552 WCQ917552 WMM917552 WWI917552 AA983088 JW983088 TS983088 ADO983088 ANK983088 AXG983088 BHC983088 BQY983088 CAU983088 CKQ983088 CUM983088 DEI983088 DOE983088 DYA983088 EHW983088 ERS983088 FBO983088 FLK983088 FVG983088 GFC983088 GOY983088 GYU983088 HIQ983088 HSM983088 ICI983088 IME983088 IWA983088 JFW983088 JPS983088 JZO983088 KJK983088 KTG983088 LDC983088 LMY983088 LWU983088 MGQ983088 MQM983088 NAI983088 NKE983088 NUA983088 ODW983088 ONS983088 OXO983088 PHK983088 PRG983088 QBC983088 QKY983088 QUU983088 REQ983088 ROM983088 RYI983088 SIE983088 SSA983088 TBW983088 TLS983088 TVO983088 UFK983088 UPG983088 UZC983088 VIY983088 VSU983088 WCQ983088 WMM983088 WWI983088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AC65584 JY65584 TU65584 ADQ65584 ANM65584 AXI65584 BHE65584 BRA65584 CAW65584 CKS65584 CUO65584 DEK65584 DOG65584 DYC65584 EHY65584 ERU65584 FBQ65584 FLM65584 FVI65584 GFE65584 GPA65584 GYW65584 HIS65584 HSO65584 ICK65584 IMG65584 IWC65584 JFY65584 JPU65584 JZQ65584 KJM65584 KTI65584 LDE65584 LNA65584 LWW65584 MGS65584 MQO65584 NAK65584 NKG65584 NUC65584 ODY65584 ONU65584 OXQ65584 PHM65584 PRI65584 QBE65584 QLA65584 QUW65584 RES65584 ROO65584 RYK65584 SIG65584 SSC65584 TBY65584 TLU65584 TVQ65584 UFM65584 UPI65584 UZE65584 VJA65584 VSW65584 WCS65584 WMO65584 WWK65584 AC131120 JY131120 TU131120 ADQ131120 ANM131120 AXI131120 BHE131120 BRA131120 CAW131120 CKS131120 CUO131120 DEK131120 DOG131120 DYC131120 EHY131120 ERU131120 FBQ131120 FLM131120 FVI131120 GFE131120 GPA131120 GYW131120 HIS131120 HSO131120 ICK131120 IMG131120 IWC131120 JFY131120 JPU131120 JZQ131120 KJM131120 KTI131120 LDE131120 LNA131120 LWW131120 MGS131120 MQO131120 NAK131120 NKG131120 NUC131120 ODY131120 ONU131120 OXQ131120 PHM131120 PRI131120 QBE131120 QLA131120 QUW131120 RES131120 ROO131120 RYK131120 SIG131120 SSC131120 TBY131120 TLU131120 TVQ131120 UFM131120 UPI131120 UZE131120 VJA131120 VSW131120 WCS131120 WMO131120 WWK131120 AC196656 JY196656 TU196656 ADQ196656 ANM196656 AXI196656 BHE196656 BRA196656 CAW196656 CKS196656 CUO196656 DEK196656 DOG196656 DYC196656 EHY196656 ERU196656 FBQ196656 FLM196656 FVI196656 GFE196656 GPA196656 GYW196656 HIS196656 HSO196656 ICK196656 IMG196656 IWC196656 JFY196656 JPU196656 JZQ196656 KJM196656 KTI196656 LDE196656 LNA196656 LWW196656 MGS196656 MQO196656 NAK196656 NKG196656 NUC196656 ODY196656 ONU196656 OXQ196656 PHM196656 PRI196656 QBE196656 QLA196656 QUW196656 RES196656 ROO196656 RYK196656 SIG196656 SSC196656 TBY196656 TLU196656 TVQ196656 UFM196656 UPI196656 UZE196656 VJA196656 VSW196656 WCS196656 WMO196656 WWK196656 AC262192 JY262192 TU262192 ADQ262192 ANM262192 AXI262192 BHE262192 BRA262192 CAW262192 CKS262192 CUO262192 DEK262192 DOG262192 DYC262192 EHY262192 ERU262192 FBQ262192 FLM262192 FVI262192 GFE262192 GPA262192 GYW262192 HIS262192 HSO262192 ICK262192 IMG262192 IWC262192 JFY262192 JPU262192 JZQ262192 KJM262192 KTI262192 LDE262192 LNA262192 LWW262192 MGS262192 MQO262192 NAK262192 NKG262192 NUC262192 ODY262192 ONU262192 OXQ262192 PHM262192 PRI262192 QBE262192 QLA262192 QUW262192 RES262192 ROO262192 RYK262192 SIG262192 SSC262192 TBY262192 TLU262192 TVQ262192 UFM262192 UPI262192 UZE262192 VJA262192 VSW262192 WCS262192 WMO262192 WWK262192 AC327728 JY327728 TU327728 ADQ327728 ANM327728 AXI327728 BHE327728 BRA327728 CAW327728 CKS327728 CUO327728 DEK327728 DOG327728 DYC327728 EHY327728 ERU327728 FBQ327728 FLM327728 FVI327728 GFE327728 GPA327728 GYW327728 HIS327728 HSO327728 ICK327728 IMG327728 IWC327728 JFY327728 JPU327728 JZQ327728 KJM327728 KTI327728 LDE327728 LNA327728 LWW327728 MGS327728 MQO327728 NAK327728 NKG327728 NUC327728 ODY327728 ONU327728 OXQ327728 PHM327728 PRI327728 QBE327728 QLA327728 QUW327728 RES327728 ROO327728 RYK327728 SIG327728 SSC327728 TBY327728 TLU327728 TVQ327728 UFM327728 UPI327728 UZE327728 VJA327728 VSW327728 WCS327728 WMO327728 WWK327728 AC393264 JY393264 TU393264 ADQ393264 ANM393264 AXI393264 BHE393264 BRA393264 CAW393264 CKS393264 CUO393264 DEK393264 DOG393264 DYC393264 EHY393264 ERU393264 FBQ393264 FLM393264 FVI393264 GFE393264 GPA393264 GYW393264 HIS393264 HSO393264 ICK393264 IMG393264 IWC393264 JFY393264 JPU393264 JZQ393264 KJM393264 KTI393264 LDE393264 LNA393264 LWW393264 MGS393264 MQO393264 NAK393264 NKG393264 NUC393264 ODY393264 ONU393264 OXQ393264 PHM393264 PRI393264 QBE393264 QLA393264 QUW393264 RES393264 ROO393264 RYK393264 SIG393264 SSC393264 TBY393264 TLU393264 TVQ393264 UFM393264 UPI393264 UZE393264 VJA393264 VSW393264 WCS393264 WMO393264 WWK393264 AC458800 JY458800 TU458800 ADQ458800 ANM458800 AXI458800 BHE458800 BRA458800 CAW458800 CKS458800 CUO458800 DEK458800 DOG458800 DYC458800 EHY458800 ERU458800 FBQ458800 FLM458800 FVI458800 GFE458800 GPA458800 GYW458800 HIS458800 HSO458800 ICK458800 IMG458800 IWC458800 JFY458800 JPU458800 JZQ458800 KJM458800 KTI458800 LDE458800 LNA458800 LWW458800 MGS458800 MQO458800 NAK458800 NKG458800 NUC458800 ODY458800 ONU458800 OXQ458800 PHM458800 PRI458800 QBE458800 QLA458800 QUW458800 RES458800 ROO458800 RYK458800 SIG458800 SSC458800 TBY458800 TLU458800 TVQ458800 UFM458800 UPI458800 UZE458800 VJA458800 VSW458800 WCS458800 WMO458800 WWK458800 AC524336 JY524336 TU524336 ADQ524336 ANM524336 AXI524336 BHE524336 BRA524336 CAW524336 CKS524336 CUO524336 DEK524336 DOG524336 DYC524336 EHY524336 ERU524336 FBQ524336 FLM524336 FVI524336 GFE524336 GPA524336 GYW524336 HIS524336 HSO524336 ICK524336 IMG524336 IWC524336 JFY524336 JPU524336 JZQ524336 KJM524336 KTI524336 LDE524336 LNA524336 LWW524336 MGS524336 MQO524336 NAK524336 NKG524336 NUC524336 ODY524336 ONU524336 OXQ524336 PHM524336 PRI524336 QBE524336 QLA524336 QUW524336 RES524336 ROO524336 RYK524336 SIG524336 SSC524336 TBY524336 TLU524336 TVQ524336 UFM524336 UPI524336 UZE524336 VJA524336 VSW524336 WCS524336 WMO524336 WWK524336 AC589872 JY589872 TU589872 ADQ589872 ANM589872 AXI589872 BHE589872 BRA589872 CAW589872 CKS589872 CUO589872 DEK589872 DOG589872 DYC589872 EHY589872 ERU589872 FBQ589872 FLM589872 FVI589872 GFE589872 GPA589872 GYW589872 HIS589872 HSO589872 ICK589872 IMG589872 IWC589872 JFY589872 JPU589872 JZQ589872 KJM589872 KTI589872 LDE589872 LNA589872 LWW589872 MGS589872 MQO589872 NAK589872 NKG589872 NUC589872 ODY589872 ONU589872 OXQ589872 PHM589872 PRI589872 QBE589872 QLA589872 QUW589872 RES589872 ROO589872 RYK589872 SIG589872 SSC589872 TBY589872 TLU589872 TVQ589872 UFM589872 UPI589872 UZE589872 VJA589872 VSW589872 WCS589872 WMO589872 WWK589872 AC655408 JY655408 TU655408 ADQ655408 ANM655408 AXI655408 BHE655408 BRA655408 CAW655408 CKS655408 CUO655408 DEK655408 DOG655408 DYC655408 EHY655408 ERU655408 FBQ655408 FLM655408 FVI655408 GFE655408 GPA655408 GYW655408 HIS655408 HSO655408 ICK655408 IMG655408 IWC655408 JFY655408 JPU655408 JZQ655408 KJM655408 KTI655408 LDE655408 LNA655408 LWW655408 MGS655408 MQO655408 NAK655408 NKG655408 NUC655408 ODY655408 ONU655408 OXQ655408 PHM655408 PRI655408 QBE655408 QLA655408 QUW655408 RES655408 ROO655408 RYK655408 SIG655408 SSC655408 TBY655408 TLU655408 TVQ655408 UFM655408 UPI655408 UZE655408 VJA655408 VSW655408 WCS655408 WMO655408 WWK655408 AC720944 JY720944 TU720944 ADQ720944 ANM720944 AXI720944 BHE720944 BRA720944 CAW720944 CKS720944 CUO720944 DEK720944 DOG720944 DYC720944 EHY720944 ERU720944 FBQ720944 FLM720944 FVI720944 GFE720944 GPA720944 GYW720944 HIS720944 HSO720944 ICK720944 IMG720944 IWC720944 JFY720944 JPU720944 JZQ720944 KJM720944 KTI720944 LDE720944 LNA720944 LWW720944 MGS720944 MQO720944 NAK720944 NKG720944 NUC720944 ODY720944 ONU720944 OXQ720944 PHM720944 PRI720944 QBE720944 QLA720944 QUW720944 RES720944 ROO720944 RYK720944 SIG720944 SSC720944 TBY720944 TLU720944 TVQ720944 UFM720944 UPI720944 UZE720944 VJA720944 VSW720944 WCS720944 WMO720944 WWK720944 AC786480 JY786480 TU786480 ADQ786480 ANM786480 AXI786480 BHE786480 BRA786480 CAW786480 CKS786480 CUO786480 DEK786480 DOG786480 DYC786480 EHY786480 ERU786480 FBQ786480 FLM786480 FVI786480 GFE786480 GPA786480 GYW786480 HIS786480 HSO786480 ICK786480 IMG786480 IWC786480 JFY786480 JPU786480 JZQ786480 KJM786480 KTI786480 LDE786480 LNA786480 LWW786480 MGS786480 MQO786480 NAK786480 NKG786480 NUC786480 ODY786480 ONU786480 OXQ786480 PHM786480 PRI786480 QBE786480 QLA786480 QUW786480 RES786480 ROO786480 RYK786480 SIG786480 SSC786480 TBY786480 TLU786480 TVQ786480 UFM786480 UPI786480 UZE786480 VJA786480 VSW786480 WCS786480 WMO786480 WWK786480 AC852016 JY852016 TU852016 ADQ852016 ANM852016 AXI852016 BHE852016 BRA852016 CAW852016 CKS852016 CUO852016 DEK852016 DOG852016 DYC852016 EHY852016 ERU852016 FBQ852016 FLM852016 FVI852016 GFE852016 GPA852016 GYW852016 HIS852016 HSO852016 ICK852016 IMG852016 IWC852016 JFY852016 JPU852016 JZQ852016 KJM852016 KTI852016 LDE852016 LNA852016 LWW852016 MGS852016 MQO852016 NAK852016 NKG852016 NUC852016 ODY852016 ONU852016 OXQ852016 PHM852016 PRI852016 QBE852016 QLA852016 QUW852016 RES852016 ROO852016 RYK852016 SIG852016 SSC852016 TBY852016 TLU852016 TVQ852016 UFM852016 UPI852016 UZE852016 VJA852016 VSW852016 WCS852016 WMO852016 WWK852016 AC917552 JY917552 TU917552 ADQ917552 ANM917552 AXI917552 BHE917552 BRA917552 CAW917552 CKS917552 CUO917552 DEK917552 DOG917552 DYC917552 EHY917552 ERU917552 FBQ917552 FLM917552 FVI917552 GFE917552 GPA917552 GYW917552 HIS917552 HSO917552 ICK917552 IMG917552 IWC917552 JFY917552 JPU917552 JZQ917552 KJM917552 KTI917552 LDE917552 LNA917552 LWW917552 MGS917552 MQO917552 NAK917552 NKG917552 NUC917552 ODY917552 ONU917552 OXQ917552 PHM917552 PRI917552 QBE917552 QLA917552 QUW917552 RES917552 ROO917552 RYK917552 SIG917552 SSC917552 TBY917552 TLU917552 TVQ917552 UFM917552 UPI917552 UZE917552 VJA917552 VSW917552 WCS917552 WMO917552 WWK917552 AC983088 JY983088 TU983088 ADQ983088 ANM983088 AXI983088 BHE983088 BRA983088 CAW983088 CKS983088 CUO983088 DEK983088 DOG983088 DYC983088 EHY983088 ERU983088 FBQ983088 FLM983088 FVI983088 GFE983088 GPA983088 GYW983088 HIS983088 HSO983088 ICK983088 IMG983088 IWC983088 JFY983088 JPU983088 JZQ983088 KJM983088 KTI983088 LDE983088 LNA983088 LWW983088 MGS983088 MQO983088 NAK983088 NKG983088 NUC983088 ODY983088 ONU983088 OXQ983088 PHM983088 PRI983088 QBE983088 QLA983088 QUW983088 RES983088 ROO983088 RYK983088 SIG983088 SSC983088 TBY983088 TLU983088 TVQ983088 UFM983088 UPI983088 UZE983088 VJA983088 VSW983088 WCS983088 WMO983088 WWK983088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AA65589 JW65589 TS65589 ADO65589 ANK65589 AXG65589 BHC65589 BQY65589 CAU65589 CKQ65589 CUM65589 DEI65589 DOE65589 DYA65589 EHW65589 ERS65589 FBO65589 FLK65589 FVG65589 GFC65589 GOY65589 GYU65589 HIQ65589 HSM65589 ICI65589 IME65589 IWA65589 JFW65589 JPS65589 JZO65589 KJK65589 KTG65589 LDC65589 LMY65589 LWU65589 MGQ65589 MQM65589 NAI65589 NKE65589 NUA65589 ODW65589 ONS65589 OXO65589 PHK65589 PRG65589 QBC65589 QKY65589 QUU65589 REQ65589 ROM65589 RYI65589 SIE65589 SSA65589 TBW65589 TLS65589 TVO65589 UFK65589 UPG65589 UZC65589 VIY65589 VSU65589 WCQ65589 WMM65589 WWI65589 AA131125 JW131125 TS131125 ADO131125 ANK131125 AXG131125 BHC131125 BQY131125 CAU131125 CKQ131125 CUM131125 DEI131125 DOE131125 DYA131125 EHW131125 ERS131125 FBO131125 FLK131125 FVG131125 GFC131125 GOY131125 GYU131125 HIQ131125 HSM131125 ICI131125 IME131125 IWA131125 JFW131125 JPS131125 JZO131125 KJK131125 KTG131125 LDC131125 LMY131125 LWU131125 MGQ131125 MQM131125 NAI131125 NKE131125 NUA131125 ODW131125 ONS131125 OXO131125 PHK131125 PRG131125 QBC131125 QKY131125 QUU131125 REQ131125 ROM131125 RYI131125 SIE131125 SSA131125 TBW131125 TLS131125 TVO131125 UFK131125 UPG131125 UZC131125 VIY131125 VSU131125 WCQ131125 WMM131125 WWI131125 AA196661 JW196661 TS196661 ADO196661 ANK196661 AXG196661 BHC196661 BQY196661 CAU196661 CKQ196661 CUM196661 DEI196661 DOE196661 DYA196661 EHW196661 ERS196661 FBO196661 FLK196661 FVG196661 GFC196661 GOY196661 GYU196661 HIQ196661 HSM196661 ICI196661 IME196661 IWA196661 JFW196661 JPS196661 JZO196661 KJK196661 KTG196661 LDC196661 LMY196661 LWU196661 MGQ196661 MQM196661 NAI196661 NKE196661 NUA196661 ODW196661 ONS196661 OXO196661 PHK196661 PRG196661 QBC196661 QKY196661 QUU196661 REQ196661 ROM196661 RYI196661 SIE196661 SSA196661 TBW196661 TLS196661 TVO196661 UFK196661 UPG196661 UZC196661 VIY196661 VSU196661 WCQ196661 WMM196661 WWI196661 AA262197 JW262197 TS262197 ADO262197 ANK262197 AXG262197 BHC262197 BQY262197 CAU262197 CKQ262197 CUM262197 DEI262197 DOE262197 DYA262197 EHW262197 ERS262197 FBO262197 FLK262197 FVG262197 GFC262197 GOY262197 GYU262197 HIQ262197 HSM262197 ICI262197 IME262197 IWA262197 JFW262197 JPS262197 JZO262197 KJK262197 KTG262197 LDC262197 LMY262197 LWU262197 MGQ262197 MQM262197 NAI262197 NKE262197 NUA262197 ODW262197 ONS262197 OXO262197 PHK262197 PRG262197 QBC262197 QKY262197 QUU262197 REQ262197 ROM262197 RYI262197 SIE262197 SSA262197 TBW262197 TLS262197 TVO262197 UFK262197 UPG262197 UZC262197 VIY262197 VSU262197 WCQ262197 WMM262197 WWI262197 AA327733 JW327733 TS327733 ADO327733 ANK327733 AXG327733 BHC327733 BQY327733 CAU327733 CKQ327733 CUM327733 DEI327733 DOE327733 DYA327733 EHW327733 ERS327733 FBO327733 FLK327733 FVG327733 GFC327733 GOY327733 GYU327733 HIQ327733 HSM327733 ICI327733 IME327733 IWA327733 JFW327733 JPS327733 JZO327733 KJK327733 KTG327733 LDC327733 LMY327733 LWU327733 MGQ327733 MQM327733 NAI327733 NKE327733 NUA327733 ODW327733 ONS327733 OXO327733 PHK327733 PRG327733 QBC327733 QKY327733 QUU327733 REQ327733 ROM327733 RYI327733 SIE327733 SSA327733 TBW327733 TLS327733 TVO327733 UFK327733 UPG327733 UZC327733 VIY327733 VSU327733 WCQ327733 WMM327733 WWI327733 AA393269 JW393269 TS393269 ADO393269 ANK393269 AXG393269 BHC393269 BQY393269 CAU393269 CKQ393269 CUM393269 DEI393269 DOE393269 DYA393269 EHW393269 ERS393269 FBO393269 FLK393269 FVG393269 GFC393269 GOY393269 GYU393269 HIQ393269 HSM393269 ICI393269 IME393269 IWA393269 JFW393269 JPS393269 JZO393269 KJK393269 KTG393269 LDC393269 LMY393269 LWU393269 MGQ393269 MQM393269 NAI393269 NKE393269 NUA393269 ODW393269 ONS393269 OXO393269 PHK393269 PRG393269 QBC393269 QKY393269 QUU393269 REQ393269 ROM393269 RYI393269 SIE393269 SSA393269 TBW393269 TLS393269 TVO393269 UFK393269 UPG393269 UZC393269 VIY393269 VSU393269 WCQ393269 WMM393269 WWI393269 AA458805 JW458805 TS458805 ADO458805 ANK458805 AXG458805 BHC458805 BQY458805 CAU458805 CKQ458805 CUM458805 DEI458805 DOE458805 DYA458805 EHW458805 ERS458805 FBO458805 FLK458805 FVG458805 GFC458805 GOY458805 GYU458805 HIQ458805 HSM458805 ICI458805 IME458805 IWA458805 JFW458805 JPS458805 JZO458805 KJK458805 KTG458805 LDC458805 LMY458805 LWU458805 MGQ458805 MQM458805 NAI458805 NKE458805 NUA458805 ODW458805 ONS458805 OXO458805 PHK458805 PRG458805 QBC458805 QKY458805 QUU458805 REQ458805 ROM458805 RYI458805 SIE458805 SSA458805 TBW458805 TLS458805 TVO458805 UFK458805 UPG458805 UZC458805 VIY458805 VSU458805 WCQ458805 WMM458805 WWI458805 AA524341 JW524341 TS524341 ADO524341 ANK524341 AXG524341 BHC524341 BQY524341 CAU524341 CKQ524341 CUM524341 DEI524341 DOE524341 DYA524341 EHW524341 ERS524341 FBO524341 FLK524341 FVG524341 GFC524341 GOY524341 GYU524341 HIQ524341 HSM524341 ICI524341 IME524341 IWA524341 JFW524341 JPS524341 JZO524341 KJK524341 KTG524341 LDC524341 LMY524341 LWU524341 MGQ524341 MQM524341 NAI524341 NKE524341 NUA524341 ODW524341 ONS524341 OXO524341 PHK524341 PRG524341 QBC524341 QKY524341 QUU524341 REQ524341 ROM524341 RYI524341 SIE524341 SSA524341 TBW524341 TLS524341 TVO524341 UFK524341 UPG524341 UZC524341 VIY524341 VSU524341 WCQ524341 WMM524341 WWI524341 AA589877 JW589877 TS589877 ADO589877 ANK589877 AXG589877 BHC589877 BQY589877 CAU589877 CKQ589877 CUM589877 DEI589877 DOE589877 DYA589877 EHW589877 ERS589877 FBO589877 FLK589877 FVG589877 GFC589877 GOY589877 GYU589877 HIQ589877 HSM589877 ICI589877 IME589877 IWA589877 JFW589877 JPS589877 JZO589877 KJK589877 KTG589877 LDC589877 LMY589877 LWU589877 MGQ589877 MQM589877 NAI589877 NKE589877 NUA589877 ODW589877 ONS589877 OXO589877 PHK589877 PRG589877 QBC589877 QKY589877 QUU589877 REQ589877 ROM589877 RYI589877 SIE589877 SSA589877 TBW589877 TLS589877 TVO589877 UFK589877 UPG589877 UZC589877 VIY589877 VSU589877 WCQ589877 WMM589877 WWI589877 AA655413 JW655413 TS655413 ADO655413 ANK655413 AXG655413 BHC655413 BQY655413 CAU655413 CKQ655413 CUM655413 DEI655413 DOE655413 DYA655413 EHW655413 ERS655413 FBO655413 FLK655413 FVG655413 GFC655413 GOY655413 GYU655413 HIQ655413 HSM655413 ICI655413 IME655413 IWA655413 JFW655413 JPS655413 JZO655413 KJK655413 KTG655413 LDC655413 LMY655413 LWU655413 MGQ655413 MQM655413 NAI655413 NKE655413 NUA655413 ODW655413 ONS655413 OXO655413 PHK655413 PRG655413 QBC655413 QKY655413 QUU655413 REQ655413 ROM655413 RYI655413 SIE655413 SSA655413 TBW655413 TLS655413 TVO655413 UFK655413 UPG655413 UZC655413 VIY655413 VSU655413 WCQ655413 WMM655413 WWI655413 AA720949 JW720949 TS720949 ADO720949 ANK720949 AXG720949 BHC720949 BQY720949 CAU720949 CKQ720949 CUM720949 DEI720949 DOE720949 DYA720949 EHW720949 ERS720949 FBO720949 FLK720949 FVG720949 GFC720949 GOY720949 GYU720949 HIQ720949 HSM720949 ICI720949 IME720949 IWA720949 JFW720949 JPS720949 JZO720949 KJK720949 KTG720949 LDC720949 LMY720949 LWU720949 MGQ720949 MQM720949 NAI720949 NKE720949 NUA720949 ODW720949 ONS720949 OXO720949 PHK720949 PRG720949 QBC720949 QKY720949 QUU720949 REQ720949 ROM720949 RYI720949 SIE720949 SSA720949 TBW720949 TLS720949 TVO720949 UFK720949 UPG720949 UZC720949 VIY720949 VSU720949 WCQ720949 WMM720949 WWI720949 AA786485 JW786485 TS786485 ADO786485 ANK786485 AXG786485 BHC786485 BQY786485 CAU786485 CKQ786485 CUM786485 DEI786485 DOE786485 DYA786485 EHW786485 ERS786485 FBO786485 FLK786485 FVG786485 GFC786485 GOY786485 GYU786485 HIQ786485 HSM786485 ICI786485 IME786485 IWA786485 JFW786485 JPS786485 JZO786485 KJK786485 KTG786485 LDC786485 LMY786485 LWU786485 MGQ786485 MQM786485 NAI786485 NKE786485 NUA786485 ODW786485 ONS786485 OXO786485 PHK786485 PRG786485 QBC786485 QKY786485 QUU786485 REQ786485 ROM786485 RYI786485 SIE786485 SSA786485 TBW786485 TLS786485 TVO786485 UFK786485 UPG786485 UZC786485 VIY786485 VSU786485 WCQ786485 WMM786485 WWI786485 AA852021 JW852021 TS852021 ADO852021 ANK852021 AXG852021 BHC852021 BQY852021 CAU852021 CKQ852021 CUM852021 DEI852021 DOE852021 DYA852021 EHW852021 ERS852021 FBO852021 FLK852021 FVG852021 GFC852021 GOY852021 GYU852021 HIQ852021 HSM852021 ICI852021 IME852021 IWA852021 JFW852021 JPS852021 JZO852021 KJK852021 KTG852021 LDC852021 LMY852021 LWU852021 MGQ852021 MQM852021 NAI852021 NKE852021 NUA852021 ODW852021 ONS852021 OXO852021 PHK852021 PRG852021 QBC852021 QKY852021 QUU852021 REQ852021 ROM852021 RYI852021 SIE852021 SSA852021 TBW852021 TLS852021 TVO852021 UFK852021 UPG852021 UZC852021 VIY852021 VSU852021 WCQ852021 WMM852021 WWI852021 AA917557 JW917557 TS917557 ADO917557 ANK917557 AXG917557 BHC917557 BQY917557 CAU917557 CKQ917557 CUM917557 DEI917557 DOE917557 DYA917557 EHW917557 ERS917557 FBO917557 FLK917557 FVG917557 GFC917557 GOY917557 GYU917557 HIQ917557 HSM917557 ICI917557 IME917557 IWA917557 JFW917557 JPS917557 JZO917557 KJK917557 KTG917557 LDC917557 LMY917557 LWU917557 MGQ917557 MQM917557 NAI917557 NKE917557 NUA917557 ODW917557 ONS917557 OXO917557 PHK917557 PRG917557 QBC917557 QKY917557 QUU917557 REQ917557 ROM917557 RYI917557 SIE917557 SSA917557 TBW917557 TLS917557 TVO917557 UFK917557 UPG917557 UZC917557 VIY917557 VSU917557 WCQ917557 WMM917557 WWI917557 AA983093 JW983093 TS983093 ADO983093 ANK983093 AXG983093 BHC983093 BQY983093 CAU983093 CKQ983093 CUM983093 DEI983093 DOE983093 DYA983093 EHW983093 ERS983093 FBO983093 FLK983093 FVG983093 GFC983093 GOY983093 GYU983093 HIQ983093 HSM983093 ICI983093 IME983093 IWA983093 JFW983093 JPS983093 JZO983093 KJK983093 KTG983093 LDC983093 LMY983093 LWU983093 MGQ983093 MQM983093 NAI983093 NKE983093 NUA983093 ODW983093 ONS983093 OXO983093 PHK983093 PRG983093 QBC983093 QKY983093 QUU983093 REQ983093 ROM983093 RYI983093 SIE983093 SSA983093 TBW983093 TLS983093 TVO983093 UFK983093 UPG983093 UZC983093 VIY983093 VSU983093 WCQ983093 WMM983093 WWI983093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AC65589 JY65589 TU65589 ADQ65589 ANM65589 AXI65589 BHE65589 BRA65589 CAW65589 CKS65589 CUO65589 DEK65589 DOG65589 DYC65589 EHY65589 ERU65589 FBQ65589 FLM65589 FVI65589 GFE65589 GPA65589 GYW65589 HIS65589 HSO65589 ICK65589 IMG65589 IWC65589 JFY65589 JPU65589 JZQ65589 KJM65589 KTI65589 LDE65589 LNA65589 LWW65589 MGS65589 MQO65589 NAK65589 NKG65589 NUC65589 ODY65589 ONU65589 OXQ65589 PHM65589 PRI65589 QBE65589 QLA65589 QUW65589 RES65589 ROO65589 RYK65589 SIG65589 SSC65589 TBY65589 TLU65589 TVQ65589 UFM65589 UPI65589 UZE65589 VJA65589 VSW65589 WCS65589 WMO65589 WWK65589 AC131125 JY131125 TU131125 ADQ131125 ANM131125 AXI131125 BHE131125 BRA131125 CAW131125 CKS131125 CUO131125 DEK131125 DOG131125 DYC131125 EHY131125 ERU131125 FBQ131125 FLM131125 FVI131125 GFE131125 GPA131125 GYW131125 HIS131125 HSO131125 ICK131125 IMG131125 IWC131125 JFY131125 JPU131125 JZQ131125 KJM131125 KTI131125 LDE131125 LNA131125 LWW131125 MGS131125 MQO131125 NAK131125 NKG131125 NUC131125 ODY131125 ONU131125 OXQ131125 PHM131125 PRI131125 QBE131125 QLA131125 QUW131125 RES131125 ROO131125 RYK131125 SIG131125 SSC131125 TBY131125 TLU131125 TVQ131125 UFM131125 UPI131125 UZE131125 VJA131125 VSW131125 WCS131125 WMO131125 WWK131125 AC196661 JY196661 TU196661 ADQ196661 ANM196661 AXI196661 BHE196661 BRA196661 CAW196661 CKS196661 CUO196661 DEK196661 DOG196661 DYC196661 EHY196661 ERU196661 FBQ196661 FLM196661 FVI196661 GFE196661 GPA196661 GYW196661 HIS196661 HSO196661 ICK196661 IMG196661 IWC196661 JFY196661 JPU196661 JZQ196661 KJM196661 KTI196661 LDE196661 LNA196661 LWW196661 MGS196661 MQO196661 NAK196661 NKG196661 NUC196661 ODY196661 ONU196661 OXQ196661 PHM196661 PRI196661 QBE196661 QLA196661 QUW196661 RES196661 ROO196661 RYK196661 SIG196661 SSC196661 TBY196661 TLU196661 TVQ196661 UFM196661 UPI196661 UZE196661 VJA196661 VSW196661 WCS196661 WMO196661 WWK196661 AC262197 JY262197 TU262197 ADQ262197 ANM262197 AXI262197 BHE262197 BRA262197 CAW262197 CKS262197 CUO262197 DEK262197 DOG262197 DYC262197 EHY262197 ERU262197 FBQ262197 FLM262197 FVI262197 GFE262197 GPA262197 GYW262197 HIS262197 HSO262197 ICK262197 IMG262197 IWC262197 JFY262197 JPU262197 JZQ262197 KJM262197 KTI262197 LDE262197 LNA262197 LWW262197 MGS262197 MQO262197 NAK262197 NKG262197 NUC262197 ODY262197 ONU262197 OXQ262197 PHM262197 PRI262197 QBE262197 QLA262197 QUW262197 RES262197 ROO262197 RYK262197 SIG262197 SSC262197 TBY262197 TLU262197 TVQ262197 UFM262197 UPI262197 UZE262197 VJA262197 VSW262197 WCS262197 WMO262197 WWK262197 AC327733 JY327733 TU327733 ADQ327733 ANM327733 AXI327733 BHE327733 BRA327733 CAW327733 CKS327733 CUO327733 DEK327733 DOG327733 DYC327733 EHY327733 ERU327733 FBQ327733 FLM327733 FVI327733 GFE327733 GPA327733 GYW327733 HIS327733 HSO327733 ICK327733 IMG327733 IWC327733 JFY327733 JPU327733 JZQ327733 KJM327733 KTI327733 LDE327733 LNA327733 LWW327733 MGS327733 MQO327733 NAK327733 NKG327733 NUC327733 ODY327733 ONU327733 OXQ327733 PHM327733 PRI327733 QBE327733 QLA327733 QUW327733 RES327733 ROO327733 RYK327733 SIG327733 SSC327733 TBY327733 TLU327733 TVQ327733 UFM327733 UPI327733 UZE327733 VJA327733 VSW327733 WCS327733 WMO327733 WWK327733 AC393269 JY393269 TU393269 ADQ393269 ANM393269 AXI393269 BHE393269 BRA393269 CAW393269 CKS393269 CUO393269 DEK393269 DOG393269 DYC393269 EHY393269 ERU393269 FBQ393269 FLM393269 FVI393269 GFE393269 GPA393269 GYW393269 HIS393269 HSO393269 ICK393269 IMG393269 IWC393269 JFY393269 JPU393269 JZQ393269 KJM393269 KTI393269 LDE393269 LNA393269 LWW393269 MGS393269 MQO393269 NAK393269 NKG393269 NUC393269 ODY393269 ONU393269 OXQ393269 PHM393269 PRI393269 QBE393269 QLA393269 QUW393269 RES393269 ROO393269 RYK393269 SIG393269 SSC393269 TBY393269 TLU393269 TVQ393269 UFM393269 UPI393269 UZE393269 VJA393269 VSW393269 WCS393269 WMO393269 WWK393269 AC458805 JY458805 TU458805 ADQ458805 ANM458805 AXI458805 BHE458805 BRA458805 CAW458805 CKS458805 CUO458805 DEK458805 DOG458805 DYC458805 EHY458805 ERU458805 FBQ458805 FLM458805 FVI458805 GFE458805 GPA458805 GYW458805 HIS458805 HSO458805 ICK458805 IMG458805 IWC458805 JFY458805 JPU458805 JZQ458805 KJM458805 KTI458805 LDE458805 LNA458805 LWW458805 MGS458805 MQO458805 NAK458805 NKG458805 NUC458805 ODY458805 ONU458805 OXQ458805 PHM458805 PRI458805 QBE458805 QLA458805 QUW458805 RES458805 ROO458805 RYK458805 SIG458805 SSC458805 TBY458805 TLU458805 TVQ458805 UFM458805 UPI458805 UZE458805 VJA458805 VSW458805 WCS458805 WMO458805 WWK458805 AC524341 JY524341 TU524341 ADQ524341 ANM524341 AXI524341 BHE524341 BRA524341 CAW524341 CKS524341 CUO524341 DEK524341 DOG524341 DYC524341 EHY524341 ERU524341 FBQ524341 FLM524341 FVI524341 GFE524341 GPA524341 GYW524341 HIS524341 HSO524341 ICK524341 IMG524341 IWC524341 JFY524341 JPU524341 JZQ524341 KJM524341 KTI524341 LDE524341 LNA524341 LWW524341 MGS524341 MQO524341 NAK524341 NKG524341 NUC524341 ODY524341 ONU524341 OXQ524341 PHM524341 PRI524341 QBE524341 QLA524341 QUW524341 RES524341 ROO524341 RYK524341 SIG524341 SSC524341 TBY524341 TLU524341 TVQ524341 UFM524341 UPI524341 UZE524341 VJA524341 VSW524341 WCS524341 WMO524341 WWK524341 AC589877 JY589877 TU589877 ADQ589877 ANM589877 AXI589877 BHE589877 BRA589877 CAW589877 CKS589877 CUO589877 DEK589877 DOG589877 DYC589877 EHY589877 ERU589877 FBQ589877 FLM589877 FVI589877 GFE589877 GPA589877 GYW589877 HIS589877 HSO589877 ICK589877 IMG589877 IWC589877 JFY589877 JPU589877 JZQ589877 KJM589877 KTI589877 LDE589877 LNA589877 LWW589877 MGS589877 MQO589877 NAK589877 NKG589877 NUC589877 ODY589877 ONU589877 OXQ589877 PHM589877 PRI589877 QBE589877 QLA589877 QUW589877 RES589877 ROO589877 RYK589877 SIG589877 SSC589877 TBY589877 TLU589877 TVQ589877 UFM589877 UPI589877 UZE589877 VJA589877 VSW589877 WCS589877 WMO589877 WWK589877 AC655413 JY655413 TU655413 ADQ655413 ANM655413 AXI655413 BHE655413 BRA655413 CAW655413 CKS655413 CUO655413 DEK655413 DOG655413 DYC655413 EHY655413 ERU655413 FBQ655413 FLM655413 FVI655413 GFE655413 GPA655413 GYW655413 HIS655413 HSO655413 ICK655413 IMG655413 IWC655413 JFY655413 JPU655413 JZQ655413 KJM655413 KTI655413 LDE655413 LNA655413 LWW655413 MGS655413 MQO655413 NAK655413 NKG655413 NUC655413 ODY655413 ONU655413 OXQ655413 PHM655413 PRI655413 QBE655413 QLA655413 QUW655413 RES655413 ROO655413 RYK655413 SIG655413 SSC655413 TBY655413 TLU655413 TVQ655413 UFM655413 UPI655413 UZE655413 VJA655413 VSW655413 WCS655413 WMO655413 WWK655413 AC720949 JY720949 TU720949 ADQ720949 ANM720949 AXI720949 BHE720949 BRA720949 CAW720949 CKS720949 CUO720949 DEK720949 DOG720949 DYC720949 EHY720949 ERU720949 FBQ720949 FLM720949 FVI720949 GFE720949 GPA720949 GYW720949 HIS720949 HSO720949 ICK720949 IMG720949 IWC720949 JFY720949 JPU720949 JZQ720949 KJM720949 KTI720949 LDE720949 LNA720949 LWW720949 MGS720949 MQO720949 NAK720949 NKG720949 NUC720949 ODY720949 ONU720949 OXQ720949 PHM720949 PRI720949 QBE720949 QLA720949 QUW720949 RES720949 ROO720949 RYK720949 SIG720949 SSC720949 TBY720949 TLU720949 TVQ720949 UFM720949 UPI720949 UZE720949 VJA720949 VSW720949 WCS720949 WMO720949 WWK720949 AC786485 JY786485 TU786485 ADQ786485 ANM786485 AXI786485 BHE786485 BRA786485 CAW786485 CKS786485 CUO786485 DEK786485 DOG786485 DYC786485 EHY786485 ERU786485 FBQ786485 FLM786485 FVI786485 GFE786485 GPA786485 GYW786485 HIS786485 HSO786485 ICK786485 IMG786485 IWC786485 JFY786485 JPU786485 JZQ786485 KJM786485 KTI786485 LDE786485 LNA786485 LWW786485 MGS786485 MQO786485 NAK786485 NKG786485 NUC786485 ODY786485 ONU786485 OXQ786485 PHM786485 PRI786485 QBE786485 QLA786485 QUW786485 RES786485 ROO786485 RYK786485 SIG786485 SSC786485 TBY786485 TLU786485 TVQ786485 UFM786485 UPI786485 UZE786485 VJA786485 VSW786485 WCS786485 WMO786485 WWK786485 AC852021 JY852021 TU852021 ADQ852021 ANM852021 AXI852021 BHE852021 BRA852021 CAW852021 CKS852021 CUO852021 DEK852021 DOG852021 DYC852021 EHY852021 ERU852021 FBQ852021 FLM852021 FVI852021 GFE852021 GPA852021 GYW852021 HIS852021 HSO852021 ICK852021 IMG852021 IWC852021 JFY852021 JPU852021 JZQ852021 KJM852021 KTI852021 LDE852021 LNA852021 LWW852021 MGS852021 MQO852021 NAK852021 NKG852021 NUC852021 ODY852021 ONU852021 OXQ852021 PHM852021 PRI852021 QBE852021 QLA852021 QUW852021 RES852021 ROO852021 RYK852021 SIG852021 SSC852021 TBY852021 TLU852021 TVQ852021 UFM852021 UPI852021 UZE852021 VJA852021 VSW852021 WCS852021 WMO852021 WWK852021 AC917557 JY917557 TU917557 ADQ917557 ANM917557 AXI917557 BHE917557 BRA917557 CAW917557 CKS917557 CUO917557 DEK917557 DOG917557 DYC917557 EHY917557 ERU917557 FBQ917557 FLM917557 FVI917557 GFE917557 GPA917557 GYW917557 HIS917557 HSO917557 ICK917557 IMG917557 IWC917557 JFY917557 JPU917557 JZQ917557 KJM917557 KTI917557 LDE917557 LNA917557 LWW917557 MGS917557 MQO917557 NAK917557 NKG917557 NUC917557 ODY917557 ONU917557 OXQ917557 PHM917557 PRI917557 QBE917557 QLA917557 QUW917557 RES917557 ROO917557 RYK917557 SIG917557 SSC917557 TBY917557 TLU917557 TVQ917557 UFM917557 UPI917557 UZE917557 VJA917557 VSW917557 WCS917557 WMO917557 WWK917557 AC983093 JY983093 TU983093 ADQ983093 ANM983093 AXI983093 BHE983093 BRA983093 CAW983093 CKS983093 CUO983093 DEK983093 DOG983093 DYC983093 EHY983093 ERU983093 FBQ983093 FLM983093 FVI983093 GFE983093 GPA983093 GYW983093 HIS983093 HSO983093 ICK983093 IMG983093 IWC983093 JFY983093 JPU983093 JZQ983093 KJM983093 KTI983093 LDE983093 LNA983093 LWW983093 MGS983093 MQO983093 NAK983093 NKG983093 NUC983093 ODY983093 ONU983093 OXQ983093 PHM983093 PRI983093 QBE983093 QLA983093 QUW983093 RES983093 ROO983093 RYK983093 SIG983093 SSC983093 TBY983093 TLU983093 TVQ983093 UFM983093 UPI983093 UZE983093 VJA983093 VSW983093 WCS983093 WMO983093 WWK983093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K78"/>
  <sheetViews>
    <sheetView view="pageBreakPreview" topLeftCell="A58" zoomScaleNormal="100" zoomScaleSheetLayoutView="100" workbookViewId="0">
      <selection activeCell="AW27" sqref="AW27"/>
    </sheetView>
  </sheetViews>
  <sheetFormatPr defaultColWidth="3.09765625" defaultRowHeight="13.2" x14ac:dyDescent="0.2"/>
  <cols>
    <col min="1" max="1" width="3.09765625" style="149"/>
    <col min="2" max="2" width="2.69921875" style="148" customWidth="1"/>
    <col min="3" max="7" width="3.09765625" style="149"/>
    <col min="8" max="8" width="2.19921875" style="149" customWidth="1"/>
    <col min="9" max="257" width="3.09765625" style="149"/>
    <col min="258" max="258" width="2.69921875" style="149" customWidth="1"/>
    <col min="259" max="263" width="3.09765625" style="149"/>
    <col min="264" max="264" width="2.19921875" style="149" customWidth="1"/>
    <col min="265" max="513" width="3.09765625" style="149"/>
    <col min="514" max="514" width="2.69921875" style="149" customWidth="1"/>
    <col min="515" max="519" width="3.09765625" style="149"/>
    <col min="520" max="520" width="2.19921875" style="149" customWidth="1"/>
    <col min="521" max="769" width="3.09765625" style="149"/>
    <col min="770" max="770" width="2.69921875" style="149" customWidth="1"/>
    <col min="771" max="775" width="3.09765625" style="149"/>
    <col min="776" max="776" width="2.19921875" style="149" customWidth="1"/>
    <col min="777" max="1025" width="3.09765625" style="149"/>
    <col min="1026" max="1026" width="2.69921875" style="149" customWidth="1"/>
    <col min="1027" max="1031" width="3.09765625" style="149"/>
    <col min="1032" max="1032" width="2.19921875" style="149" customWidth="1"/>
    <col min="1033" max="1281" width="3.09765625" style="149"/>
    <col min="1282" max="1282" width="2.69921875" style="149" customWidth="1"/>
    <col min="1283" max="1287" width="3.09765625" style="149"/>
    <col min="1288" max="1288" width="2.19921875" style="149" customWidth="1"/>
    <col min="1289" max="1537" width="3.09765625" style="149"/>
    <col min="1538" max="1538" width="2.69921875" style="149" customWidth="1"/>
    <col min="1539" max="1543" width="3.09765625" style="149"/>
    <col min="1544" max="1544" width="2.19921875" style="149" customWidth="1"/>
    <col min="1545" max="1793" width="3.09765625" style="149"/>
    <col min="1794" max="1794" width="2.69921875" style="149" customWidth="1"/>
    <col min="1795" max="1799" width="3.09765625" style="149"/>
    <col min="1800" max="1800" width="2.19921875" style="149" customWidth="1"/>
    <col min="1801" max="2049" width="3.09765625" style="149"/>
    <col min="2050" max="2050" width="2.69921875" style="149" customWidth="1"/>
    <col min="2051" max="2055" width="3.09765625" style="149"/>
    <col min="2056" max="2056" width="2.19921875" style="149" customWidth="1"/>
    <col min="2057" max="2305" width="3.09765625" style="149"/>
    <col min="2306" max="2306" width="2.69921875" style="149" customWidth="1"/>
    <col min="2307" max="2311" width="3.09765625" style="149"/>
    <col min="2312" max="2312" width="2.19921875" style="149" customWidth="1"/>
    <col min="2313" max="2561" width="3.09765625" style="149"/>
    <col min="2562" max="2562" width="2.69921875" style="149" customWidth="1"/>
    <col min="2563" max="2567" width="3.09765625" style="149"/>
    <col min="2568" max="2568" width="2.19921875" style="149" customWidth="1"/>
    <col min="2569" max="2817" width="3.09765625" style="149"/>
    <col min="2818" max="2818" width="2.69921875" style="149" customWidth="1"/>
    <col min="2819" max="2823" width="3.09765625" style="149"/>
    <col min="2824" max="2824" width="2.19921875" style="149" customWidth="1"/>
    <col min="2825" max="3073" width="3.09765625" style="149"/>
    <col min="3074" max="3074" width="2.69921875" style="149" customWidth="1"/>
    <col min="3075" max="3079" width="3.09765625" style="149"/>
    <col min="3080" max="3080" width="2.19921875" style="149" customWidth="1"/>
    <col min="3081" max="3329" width="3.09765625" style="149"/>
    <col min="3330" max="3330" width="2.69921875" style="149" customWidth="1"/>
    <col min="3331" max="3335" width="3.09765625" style="149"/>
    <col min="3336" max="3336" width="2.19921875" style="149" customWidth="1"/>
    <col min="3337" max="3585" width="3.09765625" style="149"/>
    <col min="3586" max="3586" width="2.69921875" style="149" customWidth="1"/>
    <col min="3587" max="3591" width="3.09765625" style="149"/>
    <col min="3592" max="3592" width="2.19921875" style="149" customWidth="1"/>
    <col min="3593" max="3841" width="3.09765625" style="149"/>
    <col min="3842" max="3842" width="2.69921875" style="149" customWidth="1"/>
    <col min="3843" max="3847" width="3.09765625" style="149"/>
    <col min="3848" max="3848" width="2.19921875" style="149" customWidth="1"/>
    <col min="3849" max="4097" width="3.09765625" style="149"/>
    <col min="4098" max="4098" width="2.69921875" style="149" customWidth="1"/>
    <col min="4099" max="4103" width="3.09765625" style="149"/>
    <col min="4104" max="4104" width="2.19921875" style="149" customWidth="1"/>
    <col min="4105" max="4353" width="3.09765625" style="149"/>
    <col min="4354" max="4354" width="2.69921875" style="149" customWidth="1"/>
    <col min="4355" max="4359" width="3.09765625" style="149"/>
    <col min="4360" max="4360" width="2.19921875" style="149" customWidth="1"/>
    <col min="4361" max="4609" width="3.09765625" style="149"/>
    <col min="4610" max="4610" width="2.69921875" style="149" customWidth="1"/>
    <col min="4611" max="4615" width="3.09765625" style="149"/>
    <col min="4616" max="4616" width="2.19921875" style="149" customWidth="1"/>
    <col min="4617" max="4865" width="3.09765625" style="149"/>
    <col min="4866" max="4866" width="2.69921875" style="149" customWidth="1"/>
    <col min="4867" max="4871" width="3.09765625" style="149"/>
    <col min="4872" max="4872" width="2.19921875" style="149" customWidth="1"/>
    <col min="4873" max="5121" width="3.09765625" style="149"/>
    <col min="5122" max="5122" width="2.69921875" style="149" customWidth="1"/>
    <col min="5123" max="5127" width="3.09765625" style="149"/>
    <col min="5128" max="5128" width="2.19921875" style="149" customWidth="1"/>
    <col min="5129" max="5377" width="3.09765625" style="149"/>
    <col min="5378" max="5378" width="2.69921875" style="149" customWidth="1"/>
    <col min="5379" max="5383" width="3.09765625" style="149"/>
    <col min="5384" max="5384" width="2.19921875" style="149" customWidth="1"/>
    <col min="5385" max="5633" width="3.09765625" style="149"/>
    <col min="5634" max="5634" width="2.69921875" style="149" customWidth="1"/>
    <col min="5635" max="5639" width="3.09765625" style="149"/>
    <col min="5640" max="5640" width="2.19921875" style="149" customWidth="1"/>
    <col min="5641" max="5889" width="3.09765625" style="149"/>
    <col min="5890" max="5890" width="2.69921875" style="149" customWidth="1"/>
    <col min="5891" max="5895" width="3.09765625" style="149"/>
    <col min="5896" max="5896" width="2.19921875" style="149" customWidth="1"/>
    <col min="5897" max="6145" width="3.09765625" style="149"/>
    <col min="6146" max="6146" width="2.69921875" style="149" customWidth="1"/>
    <col min="6147" max="6151" width="3.09765625" style="149"/>
    <col min="6152" max="6152" width="2.19921875" style="149" customWidth="1"/>
    <col min="6153" max="6401" width="3.09765625" style="149"/>
    <col min="6402" max="6402" width="2.69921875" style="149" customWidth="1"/>
    <col min="6403" max="6407" width="3.09765625" style="149"/>
    <col min="6408" max="6408" width="2.19921875" style="149" customWidth="1"/>
    <col min="6409" max="6657" width="3.09765625" style="149"/>
    <col min="6658" max="6658" width="2.69921875" style="149" customWidth="1"/>
    <col min="6659" max="6663" width="3.09765625" style="149"/>
    <col min="6664" max="6664" width="2.19921875" style="149" customWidth="1"/>
    <col min="6665" max="6913" width="3.09765625" style="149"/>
    <col min="6914" max="6914" width="2.69921875" style="149" customWidth="1"/>
    <col min="6915" max="6919" width="3.09765625" style="149"/>
    <col min="6920" max="6920" width="2.19921875" style="149" customWidth="1"/>
    <col min="6921" max="7169" width="3.09765625" style="149"/>
    <col min="7170" max="7170" width="2.69921875" style="149" customWidth="1"/>
    <col min="7171" max="7175" width="3.09765625" style="149"/>
    <col min="7176" max="7176" width="2.19921875" style="149" customWidth="1"/>
    <col min="7177" max="7425" width="3.09765625" style="149"/>
    <col min="7426" max="7426" width="2.69921875" style="149" customWidth="1"/>
    <col min="7427" max="7431" width="3.09765625" style="149"/>
    <col min="7432" max="7432" width="2.19921875" style="149" customWidth="1"/>
    <col min="7433" max="7681" width="3.09765625" style="149"/>
    <col min="7682" max="7682" width="2.69921875" style="149" customWidth="1"/>
    <col min="7683" max="7687" width="3.09765625" style="149"/>
    <col min="7688" max="7688" width="2.19921875" style="149" customWidth="1"/>
    <col min="7689" max="7937" width="3.09765625" style="149"/>
    <col min="7938" max="7938" width="2.69921875" style="149" customWidth="1"/>
    <col min="7939" max="7943" width="3.09765625" style="149"/>
    <col min="7944" max="7944" width="2.19921875" style="149" customWidth="1"/>
    <col min="7945" max="8193" width="3.09765625" style="149"/>
    <col min="8194" max="8194" width="2.69921875" style="149" customWidth="1"/>
    <col min="8195" max="8199" width="3.09765625" style="149"/>
    <col min="8200" max="8200" width="2.19921875" style="149" customWidth="1"/>
    <col min="8201" max="8449" width="3.09765625" style="149"/>
    <col min="8450" max="8450" width="2.69921875" style="149" customWidth="1"/>
    <col min="8451" max="8455" width="3.09765625" style="149"/>
    <col min="8456" max="8456" width="2.19921875" style="149" customWidth="1"/>
    <col min="8457" max="8705" width="3.09765625" style="149"/>
    <col min="8706" max="8706" width="2.69921875" style="149" customWidth="1"/>
    <col min="8707" max="8711" width="3.09765625" style="149"/>
    <col min="8712" max="8712" width="2.19921875" style="149" customWidth="1"/>
    <col min="8713" max="8961" width="3.09765625" style="149"/>
    <col min="8962" max="8962" width="2.69921875" style="149" customWidth="1"/>
    <col min="8963" max="8967" width="3.09765625" style="149"/>
    <col min="8968" max="8968" width="2.19921875" style="149" customWidth="1"/>
    <col min="8969" max="9217" width="3.09765625" style="149"/>
    <col min="9218" max="9218" width="2.69921875" style="149" customWidth="1"/>
    <col min="9219" max="9223" width="3.09765625" style="149"/>
    <col min="9224" max="9224" width="2.19921875" style="149" customWidth="1"/>
    <col min="9225" max="9473" width="3.09765625" style="149"/>
    <col min="9474" max="9474" width="2.69921875" style="149" customWidth="1"/>
    <col min="9475" max="9479" width="3.09765625" style="149"/>
    <col min="9480" max="9480" width="2.19921875" style="149" customWidth="1"/>
    <col min="9481" max="9729" width="3.09765625" style="149"/>
    <col min="9730" max="9730" width="2.69921875" style="149" customWidth="1"/>
    <col min="9731" max="9735" width="3.09765625" style="149"/>
    <col min="9736" max="9736" width="2.19921875" style="149" customWidth="1"/>
    <col min="9737" max="9985" width="3.09765625" style="149"/>
    <col min="9986" max="9986" width="2.69921875" style="149" customWidth="1"/>
    <col min="9987" max="9991" width="3.09765625" style="149"/>
    <col min="9992" max="9992" width="2.19921875" style="149" customWidth="1"/>
    <col min="9993" max="10241" width="3.09765625" style="149"/>
    <col min="10242" max="10242" width="2.69921875" style="149" customWidth="1"/>
    <col min="10243" max="10247" width="3.09765625" style="149"/>
    <col min="10248" max="10248" width="2.19921875" style="149" customWidth="1"/>
    <col min="10249" max="10497" width="3.09765625" style="149"/>
    <col min="10498" max="10498" width="2.69921875" style="149" customWidth="1"/>
    <col min="10499" max="10503" width="3.09765625" style="149"/>
    <col min="10504" max="10504" width="2.19921875" style="149" customWidth="1"/>
    <col min="10505" max="10753" width="3.09765625" style="149"/>
    <col min="10754" max="10754" width="2.69921875" style="149" customWidth="1"/>
    <col min="10755" max="10759" width="3.09765625" style="149"/>
    <col min="10760" max="10760" width="2.19921875" style="149" customWidth="1"/>
    <col min="10761" max="11009" width="3.09765625" style="149"/>
    <col min="11010" max="11010" width="2.69921875" style="149" customWidth="1"/>
    <col min="11011" max="11015" width="3.09765625" style="149"/>
    <col min="11016" max="11016" width="2.19921875" style="149" customWidth="1"/>
    <col min="11017" max="11265" width="3.09765625" style="149"/>
    <col min="11266" max="11266" width="2.69921875" style="149" customWidth="1"/>
    <col min="11267" max="11271" width="3.09765625" style="149"/>
    <col min="11272" max="11272" width="2.19921875" style="149" customWidth="1"/>
    <col min="11273" max="11521" width="3.09765625" style="149"/>
    <col min="11522" max="11522" width="2.69921875" style="149" customWidth="1"/>
    <col min="11523" max="11527" width="3.09765625" style="149"/>
    <col min="11528" max="11528" width="2.19921875" style="149" customWidth="1"/>
    <col min="11529" max="11777" width="3.09765625" style="149"/>
    <col min="11778" max="11778" width="2.69921875" style="149" customWidth="1"/>
    <col min="11779" max="11783" width="3.09765625" style="149"/>
    <col min="11784" max="11784" width="2.19921875" style="149" customWidth="1"/>
    <col min="11785" max="12033" width="3.09765625" style="149"/>
    <col min="12034" max="12034" width="2.69921875" style="149" customWidth="1"/>
    <col min="12035" max="12039" width="3.09765625" style="149"/>
    <col min="12040" max="12040" width="2.19921875" style="149" customWidth="1"/>
    <col min="12041" max="12289" width="3.09765625" style="149"/>
    <col min="12290" max="12290" width="2.69921875" style="149" customWidth="1"/>
    <col min="12291" max="12295" width="3.09765625" style="149"/>
    <col min="12296" max="12296" width="2.19921875" style="149" customWidth="1"/>
    <col min="12297" max="12545" width="3.09765625" style="149"/>
    <col min="12546" max="12546" width="2.69921875" style="149" customWidth="1"/>
    <col min="12547" max="12551" width="3.09765625" style="149"/>
    <col min="12552" max="12552" width="2.19921875" style="149" customWidth="1"/>
    <col min="12553" max="12801" width="3.09765625" style="149"/>
    <col min="12802" max="12802" width="2.69921875" style="149" customWidth="1"/>
    <col min="12803" max="12807" width="3.09765625" style="149"/>
    <col min="12808" max="12808" width="2.19921875" style="149" customWidth="1"/>
    <col min="12809" max="13057" width="3.09765625" style="149"/>
    <col min="13058" max="13058" width="2.69921875" style="149" customWidth="1"/>
    <col min="13059" max="13063" width="3.09765625" style="149"/>
    <col min="13064" max="13064" width="2.19921875" style="149" customWidth="1"/>
    <col min="13065" max="13313" width="3.09765625" style="149"/>
    <col min="13314" max="13314" width="2.69921875" style="149" customWidth="1"/>
    <col min="13315" max="13319" width="3.09765625" style="149"/>
    <col min="13320" max="13320" width="2.19921875" style="149" customWidth="1"/>
    <col min="13321" max="13569" width="3.09765625" style="149"/>
    <col min="13570" max="13570" width="2.69921875" style="149" customWidth="1"/>
    <col min="13571" max="13575" width="3.09765625" style="149"/>
    <col min="13576" max="13576" width="2.19921875" style="149" customWidth="1"/>
    <col min="13577" max="13825" width="3.09765625" style="149"/>
    <col min="13826" max="13826" width="2.69921875" style="149" customWidth="1"/>
    <col min="13827" max="13831" width="3.09765625" style="149"/>
    <col min="13832" max="13832" width="2.19921875" style="149" customWidth="1"/>
    <col min="13833" max="14081" width="3.09765625" style="149"/>
    <col min="14082" max="14082" width="2.69921875" style="149" customWidth="1"/>
    <col min="14083" max="14087" width="3.09765625" style="149"/>
    <col min="14088" max="14088" width="2.19921875" style="149" customWidth="1"/>
    <col min="14089" max="14337" width="3.09765625" style="149"/>
    <col min="14338" max="14338" width="2.69921875" style="149" customWidth="1"/>
    <col min="14339" max="14343" width="3.09765625" style="149"/>
    <col min="14344" max="14344" width="2.19921875" style="149" customWidth="1"/>
    <col min="14345" max="14593" width="3.09765625" style="149"/>
    <col min="14594" max="14594" width="2.69921875" style="149" customWidth="1"/>
    <col min="14595" max="14599" width="3.09765625" style="149"/>
    <col min="14600" max="14600" width="2.19921875" style="149" customWidth="1"/>
    <col min="14601" max="14849" width="3.09765625" style="149"/>
    <col min="14850" max="14850" width="2.69921875" style="149" customWidth="1"/>
    <col min="14851" max="14855" width="3.09765625" style="149"/>
    <col min="14856" max="14856" width="2.19921875" style="149" customWidth="1"/>
    <col min="14857" max="15105" width="3.09765625" style="149"/>
    <col min="15106" max="15106" width="2.69921875" style="149" customWidth="1"/>
    <col min="15107" max="15111" width="3.09765625" style="149"/>
    <col min="15112" max="15112" width="2.19921875" style="149" customWidth="1"/>
    <col min="15113" max="15361" width="3.09765625" style="149"/>
    <col min="15362" max="15362" width="2.69921875" style="149" customWidth="1"/>
    <col min="15363" max="15367" width="3.09765625" style="149"/>
    <col min="15368" max="15368" width="2.19921875" style="149" customWidth="1"/>
    <col min="15369" max="15617" width="3.09765625" style="149"/>
    <col min="15618" max="15618" width="2.69921875" style="149" customWidth="1"/>
    <col min="15619" max="15623" width="3.09765625" style="149"/>
    <col min="15624" max="15624" width="2.19921875" style="149" customWidth="1"/>
    <col min="15625" max="15873" width="3.09765625" style="149"/>
    <col min="15874" max="15874" width="2.69921875" style="149" customWidth="1"/>
    <col min="15875" max="15879" width="3.09765625" style="149"/>
    <col min="15880" max="15880" width="2.19921875" style="149" customWidth="1"/>
    <col min="15881" max="16129" width="3.09765625" style="149"/>
    <col min="16130" max="16130" width="2.69921875" style="149" customWidth="1"/>
    <col min="16131" max="16135" width="3.09765625" style="149"/>
    <col min="16136" max="16136" width="2.19921875" style="149" customWidth="1"/>
    <col min="16137" max="16384" width="3.09765625" style="149"/>
  </cols>
  <sheetData>
    <row r="1" spans="2:27" s="96" customFormat="1" x14ac:dyDescent="0.45"/>
    <row r="2" spans="2:27" s="96" customFormat="1" x14ac:dyDescent="0.45">
      <c r="B2" s="96" t="s">
        <v>816</v>
      </c>
      <c r="U2" s="445"/>
      <c r="V2" s="445"/>
      <c r="W2" s="445"/>
      <c r="X2" s="445"/>
      <c r="Y2" s="445"/>
      <c r="Z2" s="445"/>
      <c r="AA2" s="460" t="s">
        <v>817</v>
      </c>
    </row>
    <row r="3" spans="2:27" s="96" customFormat="1" ht="8.25" customHeight="1" x14ac:dyDescent="0.45"/>
    <row r="4" spans="2:27" s="96" customFormat="1" x14ac:dyDescent="0.45">
      <c r="B4" s="767" t="s">
        <v>818</v>
      </c>
      <c r="C4" s="767"/>
      <c r="D4" s="767"/>
      <c r="E4" s="767"/>
      <c r="F4" s="767"/>
      <c r="G4" s="767"/>
      <c r="H4" s="767"/>
      <c r="I4" s="767"/>
      <c r="J4" s="767"/>
      <c r="K4" s="767"/>
      <c r="L4" s="767"/>
      <c r="M4" s="767"/>
      <c r="N4" s="767"/>
      <c r="O4" s="767"/>
      <c r="P4" s="767"/>
      <c r="Q4" s="767"/>
      <c r="R4" s="767"/>
      <c r="S4" s="767"/>
      <c r="T4" s="767"/>
      <c r="U4" s="767"/>
      <c r="V4" s="767"/>
      <c r="W4" s="767"/>
      <c r="X4" s="767"/>
      <c r="Y4" s="767"/>
      <c r="Z4" s="767"/>
      <c r="AA4" s="767"/>
    </row>
    <row r="5" spans="2:27" s="96" customFormat="1" ht="6.75" customHeight="1" x14ac:dyDescent="0.45"/>
    <row r="6" spans="2:27" s="96" customFormat="1" ht="18.600000000000001" customHeight="1" x14ac:dyDescent="0.45">
      <c r="B6" s="867" t="s">
        <v>676</v>
      </c>
      <c r="C6" s="867"/>
      <c r="D6" s="867"/>
      <c r="E6" s="867"/>
      <c r="F6" s="867"/>
      <c r="G6" s="644"/>
      <c r="H6" s="645"/>
      <c r="I6" s="645"/>
      <c r="J6" s="645"/>
      <c r="K6" s="645"/>
      <c r="L6" s="645"/>
      <c r="M6" s="645"/>
      <c r="N6" s="645"/>
      <c r="O6" s="645"/>
      <c r="P6" s="645"/>
      <c r="Q6" s="645"/>
      <c r="R6" s="645"/>
      <c r="S6" s="645"/>
      <c r="T6" s="645"/>
      <c r="U6" s="645"/>
      <c r="V6" s="645"/>
      <c r="W6" s="645"/>
      <c r="X6" s="645"/>
      <c r="Y6" s="645"/>
      <c r="Z6" s="645"/>
      <c r="AA6" s="646"/>
    </row>
    <row r="7" spans="2:27" s="96" customFormat="1" ht="19.5" customHeight="1" x14ac:dyDescent="0.45">
      <c r="B7" s="867" t="s">
        <v>694</v>
      </c>
      <c r="C7" s="867"/>
      <c r="D7" s="867"/>
      <c r="E7" s="867"/>
      <c r="F7" s="867"/>
      <c r="G7" s="644"/>
      <c r="H7" s="645"/>
      <c r="I7" s="645"/>
      <c r="J7" s="645"/>
      <c r="K7" s="645"/>
      <c r="L7" s="645"/>
      <c r="M7" s="645"/>
      <c r="N7" s="645"/>
      <c r="O7" s="645"/>
      <c r="P7" s="645"/>
      <c r="Q7" s="645"/>
      <c r="R7" s="645"/>
      <c r="S7" s="645"/>
      <c r="T7" s="645"/>
      <c r="U7" s="645"/>
      <c r="V7" s="645"/>
      <c r="W7" s="645"/>
      <c r="X7" s="645"/>
      <c r="Y7" s="645"/>
      <c r="Z7" s="645"/>
      <c r="AA7" s="646"/>
    </row>
    <row r="8" spans="2:27" s="96" customFormat="1" ht="19.5" customHeight="1" x14ac:dyDescent="0.45">
      <c r="B8" s="768" t="s">
        <v>819</v>
      </c>
      <c r="C8" s="769"/>
      <c r="D8" s="769"/>
      <c r="E8" s="769"/>
      <c r="F8" s="770"/>
      <c r="G8" s="864" t="s">
        <v>820</v>
      </c>
      <c r="H8" s="865"/>
      <c r="I8" s="865"/>
      <c r="J8" s="865"/>
      <c r="K8" s="865"/>
      <c r="L8" s="865"/>
      <c r="M8" s="865"/>
      <c r="N8" s="865"/>
      <c r="O8" s="865"/>
      <c r="P8" s="865"/>
      <c r="Q8" s="865"/>
      <c r="R8" s="865"/>
      <c r="S8" s="865"/>
      <c r="T8" s="865"/>
      <c r="U8" s="865"/>
      <c r="V8" s="865"/>
      <c r="W8" s="865"/>
      <c r="X8" s="865"/>
      <c r="Y8" s="865"/>
      <c r="Z8" s="865"/>
      <c r="AA8" s="866"/>
    </row>
    <row r="9" spans="2:27" ht="20.100000000000001" customHeight="1" x14ac:dyDescent="0.2">
      <c r="B9" s="778" t="s">
        <v>821</v>
      </c>
      <c r="C9" s="779"/>
      <c r="D9" s="779"/>
      <c r="E9" s="779"/>
      <c r="F9" s="779"/>
      <c r="G9" s="861" t="s">
        <v>822</v>
      </c>
      <c r="H9" s="861"/>
      <c r="I9" s="861"/>
      <c r="J9" s="861"/>
      <c r="K9" s="861"/>
      <c r="L9" s="861"/>
      <c r="M9" s="861"/>
      <c r="N9" s="861" t="s">
        <v>823</v>
      </c>
      <c r="O9" s="861"/>
      <c r="P9" s="861"/>
      <c r="Q9" s="861"/>
      <c r="R9" s="861"/>
      <c r="S9" s="861"/>
      <c r="T9" s="861"/>
      <c r="U9" s="862" t="s">
        <v>824</v>
      </c>
      <c r="V9" s="862"/>
      <c r="W9" s="862"/>
      <c r="X9" s="862"/>
      <c r="Y9" s="862"/>
      <c r="Z9" s="862"/>
      <c r="AA9" s="862"/>
    </row>
    <row r="10" spans="2:27" ht="20.100000000000001" customHeight="1" x14ac:dyDescent="0.2">
      <c r="B10" s="781"/>
      <c r="C10" s="767"/>
      <c r="D10" s="767"/>
      <c r="E10" s="767"/>
      <c r="F10" s="767"/>
      <c r="G10" s="861" t="s">
        <v>825</v>
      </c>
      <c r="H10" s="861"/>
      <c r="I10" s="861"/>
      <c r="J10" s="861"/>
      <c r="K10" s="861"/>
      <c r="L10" s="861"/>
      <c r="M10" s="861"/>
      <c r="N10" s="861" t="s">
        <v>826</v>
      </c>
      <c r="O10" s="861"/>
      <c r="P10" s="861"/>
      <c r="Q10" s="861"/>
      <c r="R10" s="861"/>
      <c r="S10" s="861"/>
      <c r="T10" s="861"/>
      <c r="U10" s="861" t="s">
        <v>827</v>
      </c>
      <c r="V10" s="861"/>
      <c r="W10" s="861"/>
      <c r="X10" s="861"/>
      <c r="Y10" s="861"/>
      <c r="Z10" s="861"/>
      <c r="AA10" s="861"/>
    </row>
    <row r="11" spans="2:27" ht="20.100000000000001" customHeight="1" x14ac:dyDescent="0.2">
      <c r="B11" s="781"/>
      <c r="C11" s="767"/>
      <c r="D11" s="767"/>
      <c r="E11" s="767"/>
      <c r="F11" s="767"/>
      <c r="G11" s="861" t="s">
        <v>828</v>
      </c>
      <c r="H11" s="861"/>
      <c r="I11" s="861"/>
      <c r="J11" s="861"/>
      <c r="K11" s="861"/>
      <c r="L11" s="861"/>
      <c r="M11" s="861"/>
      <c r="N11" s="861" t="s">
        <v>829</v>
      </c>
      <c r="O11" s="861"/>
      <c r="P11" s="861"/>
      <c r="Q11" s="861"/>
      <c r="R11" s="861"/>
      <c r="S11" s="861"/>
      <c r="T11" s="861"/>
      <c r="U11" s="861" t="s">
        <v>830</v>
      </c>
      <c r="V11" s="861"/>
      <c r="W11" s="861"/>
      <c r="X11" s="861"/>
      <c r="Y11" s="861"/>
      <c r="Z11" s="861"/>
      <c r="AA11" s="861"/>
    </row>
    <row r="12" spans="2:27" ht="20.100000000000001" customHeight="1" x14ac:dyDescent="0.2">
      <c r="B12" s="781"/>
      <c r="C12" s="767"/>
      <c r="D12" s="767"/>
      <c r="E12" s="767"/>
      <c r="F12" s="767"/>
      <c r="G12" s="861" t="s">
        <v>831</v>
      </c>
      <c r="H12" s="861"/>
      <c r="I12" s="861"/>
      <c r="J12" s="861"/>
      <c r="K12" s="861"/>
      <c r="L12" s="861"/>
      <c r="M12" s="861"/>
      <c r="N12" s="861" t="s">
        <v>832</v>
      </c>
      <c r="O12" s="861"/>
      <c r="P12" s="861"/>
      <c r="Q12" s="861"/>
      <c r="R12" s="861"/>
      <c r="S12" s="861"/>
      <c r="T12" s="861"/>
      <c r="U12" s="863" t="s">
        <v>833</v>
      </c>
      <c r="V12" s="863"/>
      <c r="W12" s="863"/>
      <c r="X12" s="863"/>
      <c r="Y12" s="863"/>
      <c r="Z12" s="863"/>
      <c r="AA12" s="863"/>
    </row>
    <row r="13" spans="2:27" ht="20.100000000000001" customHeight="1" x14ac:dyDescent="0.2">
      <c r="B13" s="781"/>
      <c r="C13" s="767"/>
      <c r="D13" s="767"/>
      <c r="E13" s="767"/>
      <c r="F13" s="767"/>
      <c r="G13" s="861" t="s">
        <v>834</v>
      </c>
      <c r="H13" s="861"/>
      <c r="I13" s="861"/>
      <c r="J13" s="861"/>
      <c r="K13" s="861"/>
      <c r="L13" s="861"/>
      <c r="M13" s="861"/>
      <c r="N13" s="862" t="s">
        <v>835</v>
      </c>
      <c r="O13" s="862"/>
      <c r="P13" s="862"/>
      <c r="Q13" s="862"/>
      <c r="R13" s="862"/>
      <c r="S13" s="862"/>
      <c r="T13" s="862"/>
      <c r="U13" s="863" t="s">
        <v>836</v>
      </c>
      <c r="V13" s="863"/>
      <c r="W13" s="863"/>
      <c r="X13" s="863"/>
      <c r="Y13" s="863"/>
      <c r="Z13" s="863"/>
      <c r="AA13" s="863"/>
    </row>
    <row r="14" spans="2:27" ht="20.100000000000001" customHeight="1" x14ac:dyDescent="0.2">
      <c r="B14" s="787"/>
      <c r="C14" s="788"/>
      <c r="D14" s="788"/>
      <c r="E14" s="788"/>
      <c r="F14" s="788"/>
      <c r="G14" s="861" t="s">
        <v>837</v>
      </c>
      <c r="H14" s="861"/>
      <c r="I14" s="861"/>
      <c r="J14" s="861"/>
      <c r="K14" s="861"/>
      <c r="L14" s="861"/>
      <c r="M14" s="861"/>
      <c r="N14" s="861"/>
      <c r="O14" s="861"/>
      <c r="P14" s="861"/>
      <c r="Q14" s="861"/>
      <c r="R14" s="861"/>
      <c r="S14" s="861"/>
      <c r="T14" s="861"/>
      <c r="U14" s="863"/>
      <c r="V14" s="863"/>
      <c r="W14" s="863"/>
      <c r="X14" s="863"/>
      <c r="Y14" s="863"/>
      <c r="Z14" s="863"/>
      <c r="AA14" s="863"/>
    </row>
    <row r="15" spans="2:27" ht="20.25" customHeight="1" x14ac:dyDescent="0.2">
      <c r="B15" s="768" t="s">
        <v>838</v>
      </c>
      <c r="C15" s="769"/>
      <c r="D15" s="769"/>
      <c r="E15" s="769"/>
      <c r="F15" s="770"/>
      <c r="G15" s="858" t="s">
        <v>839</v>
      </c>
      <c r="H15" s="859"/>
      <c r="I15" s="859"/>
      <c r="J15" s="859"/>
      <c r="K15" s="859"/>
      <c r="L15" s="859"/>
      <c r="M15" s="859"/>
      <c r="N15" s="859"/>
      <c r="O15" s="859"/>
      <c r="P15" s="859"/>
      <c r="Q15" s="859"/>
      <c r="R15" s="859"/>
      <c r="S15" s="859"/>
      <c r="T15" s="859"/>
      <c r="U15" s="859"/>
      <c r="V15" s="859"/>
      <c r="W15" s="859"/>
      <c r="X15" s="859"/>
      <c r="Y15" s="859"/>
      <c r="Z15" s="859"/>
      <c r="AA15" s="860"/>
    </row>
    <row r="16" spans="2:27" s="96" customFormat="1" ht="9" customHeight="1" x14ac:dyDescent="0.45"/>
    <row r="17" spans="2:27" s="96" customFormat="1" ht="17.25" customHeight="1" x14ac:dyDescent="0.45">
      <c r="B17" s="96" t="s">
        <v>840</v>
      </c>
    </row>
    <row r="18" spans="2:27" s="96" customFormat="1" ht="6" customHeight="1" x14ac:dyDescent="0.45">
      <c r="B18" s="100"/>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71"/>
    </row>
    <row r="19" spans="2:27" s="96" customFormat="1" ht="19.5" customHeight="1" x14ac:dyDescent="0.45">
      <c r="B19" s="117"/>
      <c r="C19" s="96" t="s">
        <v>841</v>
      </c>
      <c r="D19" s="85"/>
      <c r="E19" s="85"/>
      <c r="F19" s="85"/>
      <c r="G19" s="85"/>
      <c r="H19" s="85"/>
      <c r="I19" s="85"/>
      <c r="J19" s="85"/>
      <c r="K19" s="85"/>
      <c r="L19" s="85"/>
      <c r="M19" s="85"/>
      <c r="N19" s="85"/>
      <c r="O19" s="85"/>
      <c r="Y19" s="845" t="s">
        <v>842</v>
      </c>
      <c r="Z19" s="845"/>
      <c r="AA19" s="372"/>
    </row>
    <row r="20" spans="2:27" s="96" customFormat="1" x14ac:dyDescent="0.45">
      <c r="B20" s="117"/>
      <c r="D20" s="85"/>
      <c r="E20" s="85"/>
      <c r="F20" s="85"/>
      <c r="G20" s="85"/>
      <c r="H20" s="85"/>
      <c r="I20" s="85"/>
      <c r="J20" s="85"/>
      <c r="K20" s="85"/>
      <c r="L20" s="85"/>
      <c r="M20" s="85"/>
      <c r="N20" s="85"/>
      <c r="O20" s="85"/>
      <c r="Y20" s="375"/>
      <c r="Z20" s="375"/>
      <c r="AA20" s="372"/>
    </row>
    <row r="21" spans="2:27" s="96" customFormat="1" x14ac:dyDescent="0.45">
      <c r="B21" s="117"/>
      <c r="C21" s="96" t="s">
        <v>843</v>
      </c>
      <c r="D21" s="85"/>
      <c r="E21" s="85"/>
      <c r="F21" s="85"/>
      <c r="G21" s="85"/>
      <c r="H21" s="85"/>
      <c r="I21" s="85"/>
      <c r="J21" s="85"/>
      <c r="K21" s="85"/>
      <c r="L21" s="85"/>
      <c r="M21" s="85"/>
      <c r="N21" s="85"/>
      <c r="O21" s="85"/>
      <c r="Y21" s="375"/>
      <c r="Z21" s="375"/>
      <c r="AA21" s="372"/>
    </row>
    <row r="22" spans="2:27" s="96" customFormat="1" ht="19.5" customHeight="1" x14ac:dyDescent="0.45">
      <c r="B22" s="117"/>
      <c r="C22" s="96" t="s">
        <v>844</v>
      </c>
      <c r="D22" s="85"/>
      <c r="E22" s="85"/>
      <c r="F22" s="85"/>
      <c r="G22" s="85"/>
      <c r="H22" s="85"/>
      <c r="I22" s="85"/>
      <c r="J22" s="85"/>
      <c r="K22" s="85"/>
      <c r="L22" s="85"/>
      <c r="M22" s="85"/>
      <c r="N22" s="85"/>
      <c r="O22" s="85"/>
      <c r="Y22" s="845" t="s">
        <v>842</v>
      </c>
      <c r="Z22" s="845"/>
      <c r="AA22" s="372"/>
    </row>
    <row r="23" spans="2:27" s="96" customFormat="1" ht="19.5" customHeight="1" x14ac:dyDescent="0.45">
      <c r="B23" s="117"/>
      <c r="C23" s="96" t="s">
        <v>845</v>
      </c>
      <c r="D23" s="85"/>
      <c r="E23" s="85"/>
      <c r="F23" s="85"/>
      <c r="G23" s="85"/>
      <c r="H23" s="85"/>
      <c r="I23" s="85"/>
      <c r="J23" s="85"/>
      <c r="K23" s="85"/>
      <c r="L23" s="85"/>
      <c r="M23" s="85"/>
      <c r="N23" s="85"/>
      <c r="O23" s="85"/>
      <c r="Y23" s="845" t="s">
        <v>842</v>
      </c>
      <c r="Z23" s="845"/>
      <c r="AA23" s="372"/>
    </row>
    <row r="24" spans="2:27" s="96" customFormat="1" ht="19.5" customHeight="1" x14ac:dyDescent="0.45">
      <c r="B24" s="117"/>
      <c r="C24" s="96" t="s">
        <v>846</v>
      </c>
      <c r="D24" s="85"/>
      <c r="E24" s="85"/>
      <c r="F24" s="85"/>
      <c r="G24" s="85"/>
      <c r="H24" s="85"/>
      <c r="I24" s="85"/>
      <c r="J24" s="85"/>
      <c r="K24" s="85"/>
      <c r="L24" s="85"/>
      <c r="M24" s="85"/>
      <c r="N24" s="85"/>
      <c r="O24" s="85"/>
      <c r="Y24" s="845" t="s">
        <v>842</v>
      </c>
      <c r="Z24" s="845"/>
      <c r="AA24" s="372"/>
    </row>
    <row r="25" spans="2:27" s="96" customFormat="1" ht="19.5" customHeight="1" x14ac:dyDescent="0.45">
      <c r="B25" s="117"/>
      <c r="D25" s="786" t="s">
        <v>1002</v>
      </c>
      <c r="E25" s="786"/>
      <c r="F25" s="786"/>
      <c r="G25" s="786"/>
      <c r="H25" s="786"/>
      <c r="I25" s="786"/>
      <c r="J25" s="786"/>
      <c r="K25" s="85"/>
      <c r="L25" s="85"/>
      <c r="M25" s="85"/>
      <c r="N25" s="85"/>
      <c r="O25" s="85"/>
      <c r="Y25" s="375"/>
      <c r="Z25" s="375"/>
      <c r="AA25" s="372"/>
    </row>
    <row r="26" spans="2:27" s="96" customFormat="1" ht="24.9" customHeight="1" x14ac:dyDescent="0.45">
      <c r="B26" s="117"/>
      <c r="C26" s="96" t="s">
        <v>847</v>
      </c>
      <c r="AA26" s="372"/>
    </row>
    <row r="27" spans="2:27" s="96" customFormat="1" ht="6.75" customHeight="1" x14ac:dyDescent="0.45">
      <c r="B27" s="117"/>
      <c r="AA27" s="372"/>
    </row>
    <row r="28" spans="2:27" s="96" customFormat="1" ht="23.25" customHeight="1" x14ac:dyDescent="0.45">
      <c r="B28" s="117" t="s">
        <v>848</v>
      </c>
      <c r="C28" s="768" t="s">
        <v>849</v>
      </c>
      <c r="D28" s="769"/>
      <c r="E28" s="769"/>
      <c r="F28" s="769"/>
      <c r="G28" s="769"/>
      <c r="H28" s="770"/>
      <c r="I28" s="846"/>
      <c r="J28" s="846"/>
      <c r="K28" s="846"/>
      <c r="L28" s="846"/>
      <c r="M28" s="846"/>
      <c r="N28" s="846"/>
      <c r="O28" s="846"/>
      <c r="P28" s="846"/>
      <c r="Q28" s="846"/>
      <c r="R28" s="846"/>
      <c r="S28" s="846"/>
      <c r="T28" s="846"/>
      <c r="U28" s="846"/>
      <c r="V28" s="846"/>
      <c r="W28" s="846"/>
      <c r="X28" s="846"/>
      <c r="Y28" s="846"/>
      <c r="Z28" s="847"/>
      <c r="AA28" s="372"/>
    </row>
    <row r="29" spans="2:27" s="96" customFormat="1" ht="23.25" customHeight="1" x14ac:dyDescent="0.45">
      <c r="B29" s="117" t="s">
        <v>848</v>
      </c>
      <c r="C29" s="768" t="s">
        <v>850</v>
      </c>
      <c r="D29" s="769"/>
      <c r="E29" s="769"/>
      <c r="F29" s="769"/>
      <c r="G29" s="769"/>
      <c r="H29" s="770"/>
      <c r="I29" s="846"/>
      <c r="J29" s="846"/>
      <c r="K29" s="846"/>
      <c r="L29" s="846"/>
      <c r="M29" s="846"/>
      <c r="N29" s="846"/>
      <c r="O29" s="846"/>
      <c r="P29" s="846"/>
      <c r="Q29" s="846"/>
      <c r="R29" s="846"/>
      <c r="S29" s="846"/>
      <c r="T29" s="846"/>
      <c r="U29" s="846"/>
      <c r="V29" s="846"/>
      <c r="W29" s="846"/>
      <c r="X29" s="846"/>
      <c r="Y29" s="846"/>
      <c r="Z29" s="847"/>
      <c r="AA29" s="372"/>
    </row>
    <row r="30" spans="2:27" s="96" customFormat="1" ht="23.25" customHeight="1" x14ac:dyDescent="0.45">
      <c r="B30" s="117" t="s">
        <v>848</v>
      </c>
      <c r="C30" s="768" t="s">
        <v>851</v>
      </c>
      <c r="D30" s="769"/>
      <c r="E30" s="769"/>
      <c r="F30" s="769"/>
      <c r="G30" s="769"/>
      <c r="H30" s="770"/>
      <c r="I30" s="846"/>
      <c r="J30" s="846"/>
      <c r="K30" s="846"/>
      <c r="L30" s="846"/>
      <c r="M30" s="846"/>
      <c r="N30" s="846"/>
      <c r="O30" s="846"/>
      <c r="P30" s="846"/>
      <c r="Q30" s="846"/>
      <c r="R30" s="846"/>
      <c r="S30" s="846"/>
      <c r="T30" s="846"/>
      <c r="U30" s="846"/>
      <c r="V30" s="846"/>
      <c r="W30" s="846"/>
      <c r="X30" s="846"/>
      <c r="Y30" s="846"/>
      <c r="Z30" s="847"/>
      <c r="AA30" s="372"/>
    </row>
    <row r="31" spans="2:27" s="96" customFormat="1" ht="9" customHeight="1" x14ac:dyDescent="0.45">
      <c r="B31" s="117"/>
      <c r="C31" s="85"/>
      <c r="D31" s="85"/>
      <c r="E31" s="85"/>
      <c r="F31" s="85"/>
      <c r="G31" s="85"/>
      <c r="H31" s="85"/>
      <c r="I31" s="86"/>
      <c r="J31" s="86"/>
      <c r="K31" s="86"/>
      <c r="L31" s="86"/>
      <c r="M31" s="86"/>
      <c r="N31" s="86"/>
      <c r="O31" s="86"/>
      <c r="P31" s="86"/>
      <c r="Q31" s="86"/>
      <c r="R31" s="86"/>
      <c r="S31" s="86"/>
      <c r="T31" s="86"/>
      <c r="U31" s="86"/>
      <c r="V31" s="86"/>
      <c r="W31" s="86"/>
      <c r="X31" s="86"/>
      <c r="Y31" s="86"/>
      <c r="Z31" s="86"/>
      <c r="AA31" s="372"/>
    </row>
    <row r="32" spans="2:27" s="96" customFormat="1" ht="19.5" customHeight="1" x14ac:dyDescent="0.45">
      <c r="B32" s="117"/>
      <c r="C32" s="96" t="s">
        <v>852</v>
      </c>
      <c r="D32" s="85"/>
      <c r="E32" s="85"/>
      <c r="F32" s="85"/>
      <c r="G32" s="85"/>
      <c r="H32" s="85"/>
      <c r="I32" s="85"/>
      <c r="J32" s="85"/>
      <c r="K32" s="85"/>
      <c r="L32" s="85"/>
      <c r="M32" s="85"/>
      <c r="N32" s="85"/>
      <c r="O32" s="85"/>
      <c r="Y32" s="845" t="s">
        <v>842</v>
      </c>
      <c r="Z32" s="845"/>
      <c r="AA32" s="372"/>
    </row>
    <row r="33" spans="1:37" s="96" customFormat="1" ht="12.75" customHeight="1" x14ac:dyDescent="0.45">
      <c r="B33" s="117"/>
      <c r="D33" s="85"/>
      <c r="E33" s="85"/>
      <c r="F33" s="85"/>
      <c r="G33" s="85"/>
      <c r="H33" s="85"/>
      <c r="I33" s="85"/>
      <c r="J33" s="85"/>
      <c r="K33" s="85"/>
      <c r="L33" s="85"/>
      <c r="M33" s="85"/>
      <c r="N33" s="85"/>
      <c r="O33" s="85"/>
      <c r="Y33" s="375"/>
      <c r="Z33" s="375"/>
      <c r="AA33" s="372"/>
    </row>
    <row r="34" spans="1:37" s="96" customFormat="1" ht="19.5" customHeight="1" x14ac:dyDescent="0.45">
      <c r="B34" s="117"/>
      <c r="C34" s="844" t="s">
        <v>853</v>
      </c>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372"/>
    </row>
    <row r="35" spans="1:37" s="96" customFormat="1" ht="19.5" customHeight="1" x14ac:dyDescent="0.45">
      <c r="B35" s="117"/>
      <c r="C35" s="844" t="s">
        <v>854</v>
      </c>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372"/>
    </row>
    <row r="36" spans="1:37" s="96" customFormat="1" ht="19.5" customHeight="1" x14ac:dyDescent="0.45">
      <c r="B36" s="117"/>
      <c r="C36" s="786" t="s">
        <v>855</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372"/>
    </row>
    <row r="37" spans="1:37" s="86" customFormat="1" ht="12.75" customHeight="1" x14ac:dyDescent="0.45">
      <c r="A37" s="96"/>
      <c r="B37" s="117"/>
      <c r="C37" s="85"/>
      <c r="D37" s="85"/>
      <c r="E37" s="85"/>
      <c r="F37" s="85"/>
      <c r="G37" s="85"/>
      <c r="H37" s="85"/>
      <c r="I37" s="85"/>
      <c r="J37" s="85"/>
      <c r="K37" s="85"/>
      <c r="L37" s="85"/>
      <c r="M37" s="85"/>
      <c r="N37" s="85"/>
      <c r="O37" s="85"/>
      <c r="P37" s="96"/>
      <c r="Q37" s="96"/>
      <c r="R37" s="96"/>
      <c r="S37" s="96"/>
      <c r="T37" s="96"/>
      <c r="U37" s="96"/>
      <c r="V37" s="96"/>
      <c r="W37" s="96"/>
      <c r="X37" s="96"/>
      <c r="Y37" s="96"/>
      <c r="Z37" s="96"/>
      <c r="AA37" s="372"/>
      <c r="AB37" s="96"/>
      <c r="AC37" s="96"/>
      <c r="AD37" s="96"/>
      <c r="AE37" s="96"/>
      <c r="AF37" s="96"/>
      <c r="AG37" s="96"/>
      <c r="AH37" s="96"/>
      <c r="AI37" s="96"/>
      <c r="AJ37" s="96"/>
      <c r="AK37" s="96"/>
    </row>
    <row r="38" spans="1:37" s="86" customFormat="1" ht="18" customHeight="1" x14ac:dyDescent="0.45">
      <c r="A38" s="96"/>
      <c r="B38" s="117"/>
      <c r="C38" s="96"/>
      <c r="D38" s="844" t="s">
        <v>856</v>
      </c>
      <c r="E38" s="844"/>
      <c r="F38" s="844"/>
      <c r="G38" s="844"/>
      <c r="H38" s="844"/>
      <c r="I38" s="844"/>
      <c r="J38" s="844"/>
      <c r="K38" s="844"/>
      <c r="L38" s="844"/>
      <c r="M38" s="844"/>
      <c r="N38" s="844"/>
      <c r="O38" s="844"/>
      <c r="P38" s="844"/>
      <c r="Q38" s="844"/>
      <c r="R38" s="844"/>
      <c r="S38" s="844"/>
      <c r="T38" s="844"/>
      <c r="U38" s="844"/>
      <c r="V38" s="844"/>
      <c r="W38" s="96"/>
      <c r="X38" s="96"/>
      <c r="Y38" s="845" t="s">
        <v>842</v>
      </c>
      <c r="Z38" s="845"/>
      <c r="AA38" s="372"/>
      <c r="AB38" s="96"/>
      <c r="AC38" s="96"/>
      <c r="AD38" s="96"/>
      <c r="AE38" s="96"/>
      <c r="AF38" s="96"/>
      <c r="AG38" s="96"/>
      <c r="AH38" s="96"/>
      <c r="AI38" s="96"/>
      <c r="AJ38" s="96"/>
      <c r="AK38" s="96"/>
    </row>
    <row r="39" spans="1:37" s="86" customFormat="1" ht="37.5" customHeight="1" x14ac:dyDescent="0.45">
      <c r="B39" s="374"/>
      <c r="D39" s="844" t="s">
        <v>857</v>
      </c>
      <c r="E39" s="844"/>
      <c r="F39" s="844"/>
      <c r="G39" s="844"/>
      <c r="H39" s="844"/>
      <c r="I39" s="844"/>
      <c r="J39" s="844"/>
      <c r="K39" s="844"/>
      <c r="L39" s="844"/>
      <c r="M39" s="844"/>
      <c r="N39" s="844"/>
      <c r="O39" s="844"/>
      <c r="P39" s="844"/>
      <c r="Q39" s="844"/>
      <c r="R39" s="844"/>
      <c r="S39" s="844"/>
      <c r="T39" s="844"/>
      <c r="U39" s="844"/>
      <c r="V39" s="844"/>
      <c r="Y39" s="845" t="s">
        <v>842</v>
      </c>
      <c r="Z39" s="845"/>
      <c r="AA39" s="131"/>
    </row>
    <row r="40" spans="1:37" ht="19.5" customHeight="1" x14ac:dyDescent="0.2">
      <c r="A40" s="86"/>
      <c r="B40" s="374"/>
      <c r="C40" s="86"/>
      <c r="D40" s="844" t="s">
        <v>858</v>
      </c>
      <c r="E40" s="844"/>
      <c r="F40" s="844"/>
      <c r="G40" s="844"/>
      <c r="H40" s="844"/>
      <c r="I40" s="844"/>
      <c r="J40" s="844"/>
      <c r="K40" s="844"/>
      <c r="L40" s="844"/>
      <c r="M40" s="844"/>
      <c r="N40" s="844"/>
      <c r="O40" s="844"/>
      <c r="P40" s="844"/>
      <c r="Q40" s="844"/>
      <c r="R40" s="844"/>
      <c r="S40" s="844"/>
      <c r="T40" s="844"/>
      <c r="U40" s="844"/>
      <c r="V40" s="844"/>
      <c r="W40" s="86"/>
      <c r="X40" s="86"/>
      <c r="Y40" s="845" t="s">
        <v>842</v>
      </c>
      <c r="Z40" s="845"/>
      <c r="AA40" s="131"/>
      <c r="AB40" s="86"/>
      <c r="AC40" s="86"/>
      <c r="AD40" s="86"/>
      <c r="AE40" s="86"/>
      <c r="AF40" s="86"/>
      <c r="AG40" s="86"/>
      <c r="AH40" s="86"/>
      <c r="AI40" s="86"/>
      <c r="AJ40" s="86"/>
      <c r="AK40" s="86"/>
    </row>
    <row r="41" spans="1:37" s="96" customFormat="1" ht="19.5" customHeight="1" x14ac:dyDescent="0.45">
      <c r="A41" s="86"/>
      <c r="B41" s="374"/>
      <c r="C41" s="86"/>
      <c r="D41" s="844" t="s">
        <v>1003</v>
      </c>
      <c r="E41" s="844"/>
      <c r="F41" s="844"/>
      <c r="G41" s="844"/>
      <c r="H41" s="844"/>
      <c r="I41" s="844"/>
      <c r="J41" s="844"/>
      <c r="K41" s="844"/>
      <c r="L41" s="844"/>
      <c r="M41" s="844"/>
      <c r="N41" s="844"/>
      <c r="O41" s="844"/>
      <c r="P41" s="844"/>
      <c r="Q41" s="844"/>
      <c r="R41" s="844"/>
      <c r="S41" s="844"/>
      <c r="T41" s="844"/>
      <c r="U41" s="844"/>
      <c r="V41" s="844"/>
      <c r="W41" s="86"/>
      <c r="X41" s="86"/>
      <c r="Y41" s="845" t="s">
        <v>842</v>
      </c>
      <c r="Z41" s="845"/>
      <c r="AA41" s="131"/>
      <c r="AB41" s="86"/>
      <c r="AC41" s="86"/>
      <c r="AD41" s="86"/>
      <c r="AE41" s="86"/>
      <c r="AF41" s="86"/>
      <c r="AG41" s="86"/>
      <c r="AH41" s="86"/>
      <c r="AI41" s="86"/>
      <c r="AJ41" s="86"/>
      <c r="AK41" s="86"/>
    </row>
    <row r="42" spans="1:37" s="96" customFormat="1" ht="16.5" customHeight="1" x14ac:dyDescent="0.45">
      <c r="A42" s="86"/>
      <c r="B42" s="374"/>
      <c r="C42" s="86"/>
      <c r="D42" s="844" t="s">
        <v>859</v>
      </c>
      <c r="E42" s="844"/>
      <c r="F42" s="844"/>
      <c r="G42" s="844"/>
      <c r="H42" s="844"/>
      <c r="I42" s="844"/>
      <c r="J42" s="844"/>
      <c r="K42" s="844"/>
      <c r="L42" s="844"/>
      <c r="M42" s="844"/>
      <c r="N42" s="844"/>
      <c r="O42" s="844"/>
      <c r="P42" s="844"/>
      <c r="Q42" s="844"/>
      <c r="R42" s="844"/>
      <c r="S42" s="844"/>
      <c r="T42" s="844"/>
      <c r="U42" s="844"/>
      <c r="V42" s="844"/>
      <c r="W42" s="86"/>
      <c r="X42" s="86"/>
      <c r="Y42" s="431"/>
      <c r="Z42" s="431"/>
      <c r="AA42" s="131"/>
      <c r="AB42" s="86"/>
      <c r="AC42" s="86"/>
      <c r="AD42" s="86"/>
      <c r="AE42" s="86"/>
      <c r="AF42" s="86"/>
      <c r="AG42" s="86"/>
      <c r="AH42" s="86"/>
      <c r="AI42" s="86"/>
      <c r="AJ42" s="86"/>
      <c r="AK42" s="86"/>
    </row>
    <row r="43" spans="1:37" s="96" customFormat="1" ht="8.25" customHeight="1" x14ac:dyDescent="0.2">
      <c r="A43" s="149"/>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5"/>
      <c r="AB43" s="149"/>
      <c r="AC43" s="149"/>
      <c r="AD43" s="149"/>
      <c r="AE43" s="149"/>
      <c r="AF43" s="149"/>
      <c r="AG43" s="149"/>
      <c r="AH43" s="149"/>
      <c r="AI43" s="149"/>
      <c r="AJ43" s="149"/>
      <c r="AK43" s="149"/>
    </row>
    <row r="44" spans="1:37" s="96" customFormat="1" x14ac:dyDescent="0.45"/>
    <row r="45" spans="1:37" s="96" customFormat="1" ht="19.5" customHeight="1" x14ac:dyDescent="0.45">
      <c r="B45" s="96" t="s">
        <v>860</v>
      </c>
    </row>
    <row r="46" spans="1:37" s="96" customFormat="1" ht="19.5" customHeight="1" x14ac:dyDescent="0.45">
      <c r="B46" s="100"/>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71"/>
    </row>
    <row r="47" spans="1:37" s="96" customFormat="1" ht="19.5" customHeight="1" x14ac:dyDescent="0.45">
      <c r="B47" s="117"/>
      <c r="C47" s="96" t="s">
        <v>861</v>
      </c>
      <c r="D47" s="85"/>
      <c r="E47" s="85"/>
      <c r="F47" s="85"/>
      <c r="G47" s="85"/>
      <c r="H47" s="85"/>
      <c r="I47" s="85"/>
      <c r="J47" s="85"/>
      <c r="K47" s="85"/>
      <c r="L47" s="85"/>
      <c r="M47" s="85"/>
      <c r="N47" s="85"/>
      <c r="O47" s="85"/>
      <c r="Y47" s="375"/>
      <c r="Z47" s="375"/>
      <c r="AA47" s="372"/>
    </row>
    <row r="48" spans="1:37" s="96" customFormat="1" ht="19.5" customHeight="1" x14ac:dyDescent="0.45">
      <c r="B48" s="117"/>
      <c r="C48" s="96" t="s">
        <v>862</v>
      </c>
      <c r="D48" s="85"/>
      <c r="E48" s="85"/>
      <c r="F48" s="85"/>
      <c r="G48" s="85"/>
      <c r="H48" s="85"/>
      <c r="I48" s="85"/>
      <c r="J48" s="85"/>
      <c r="K48" s="85"/>
      <c r="L48" s="85"/>
      <c r="M48" s="85"/>
      <c r="N48" s="85"/>
      <c r="O48" s="85"/>
      <c r="Y48" s="845" t="s">
        <v>842</v>
      </c>
      <c r="Z48" s="845"/>
      <c r="AA48" s="372"/>
    </row>
    <row r="49" spans="1:37" s="96" customFormat="1" ht="19.5" customHeight="1" x14ac:dyDescent="0.45">
      <c r="B49" s="117"/>
      <c r="D49" s="850" t="s">
        <v>863</v>
      </c>
      <c r="E49" s="851"/>
      <c r="F49" s="851"/>
      <c r="G49" s="851"/>
      <c r="H49" s="851"/>
      <c r="I49" s="851"/>
      <c r="J49" s="851"/>
      <c r="K49" s="851"/>
      <c r="L49" s="851"/>
      <c r="M49" s="851"/>
      <c r="N49" s="851"/>
      <c r="O49" s="851"/>
      <c r="P49" s="851"/>
      <c r="Q49" s="851"/>
      <c r="R49" s="852" t="s">
        <v>31</v>
      </c>
      <c r="S49" s="853"/>
      <c r="T49" s="853"/>
      <c r="U49" s="853"/>
      <c r="V49" s="854"/>
      <c r="AA49" s="372"/>
    </row>
    <row r="50" spans="1:37" s="96" customFormat="1" ht="19.5" customHeight="1" x14ac:dyDescent="0.45">
      <c r="B50" s="117"/>
      <c r="D50" s="855" t="s">
        <v>864</v>
      </c>
      <c r="E50" s="856"/>
      <c r="F50" s="856"/>
      <c r="G50" s="856"/>
      <c r="H50" s="856"/>
      <c r="I50" s="856"/>
      <c r="J50" s="856"/>
      <c r="K50" s="856"/>
      <c r="L50" s="856"/>
      <c r="M50" s="856"/>
      <c r="N50" s="856"/>
      <c r="O50" s="856"/>
      <c r="P50" s="856"/>
      <c r="Q50" s="857"/>
      <c r="R50" s="852" t="s">
        <v>31</v>
      </c>
      <c r="S50" s="853"/>
      <c r="T50" s="853"/>
      <c r="U50" s="853"/>
      <c r="V50" s="854"/>
      <c r="AA50" s="372"/>
    </row>
    <row r="51" spans="1:37" s="96" customFormat="1" ht="19.5" customHeight="1" x14ac:dyDescent="0.45">
      <c r="B51" s="117"/>
      <c r="C51" s="96" t="s">
        <v>845</v>
      </c>
      <c r="D51" s="85"/>
      <c r="E51" s="85"/>
      <c r="F51" s="85"/>
      <c r="G51" s="85"/>
      <c r="H51" s="85"/>
      <c r="I51" s="85"/>
      <c r="J51" s="85"/>
      <c r="K51" s="85"/>
      <c r="L51" s="85"/>
      <c r="M51" s="85"/>
      <c r="N51" s="85"/>
      <c r="O51" s="85"/>
      <c r="Y51" s="845" t="s">
        <v>842</v>
      </c>
      <c r="Z51" s="845"/>
      <c r="AA51" s="372"/>
    </row>
    <row r="52" spans="1:37" s="96" customFormat="1" ht="19.5" customHeight="1" x14ac:dyDescent="0.45">
      <c r="B52" s="117"/>
      <c r="C52" s="96" t="s">
        <v>846</v>
      </c>
      <c r="D52" s="85"/>
      <c r="E52" s="85"/>
      <c r="F52" s="85"/>
      <c r="G52" s="85"/>
      <c r="H52" s="85"/>
      <c r="I52" s="85"/>
      <c r="J52" s="85"/>
      <c r="K52" s="85"/>
      <c r="L52" s="85"/>
      <c r="M52" s="85"/>
      <c r="N52" s="85"/>
      <c r="O52" s="85"/>
      <c r="Y52" s="845" t="s">
        <v>842</v>
      </c>
      <c r="Z52" s="845"/>
      <c r="AA52" s="372"/>
    </row>
    <row r="53" spans="1:37" s="96" customFormat="1" ht="23.25" customHeight="1" x14ac:dyDescent="0.45">
      <c r="B53" s="117"/>
      <c r="D53" s="786" t="s">
        <v>1002</v>
      </c>
      <c r="E53" s="786"/>
      <c r="F53" s="786"/>
      <c r="G53" s="786"/>
      <c r="H53" s="786"/>
      <c r="I53" s="786"/>
      <c r="J53" s="786"/>
      <c r="K53" s="85"/>
      <c r="L53" s="85"/>
      <c r="M53" s="85"/>
      <c r="N53" s="85"/>
      <c r="O53" s="85"/>
      <c r="Y53" s="375"/>
      <c r="Z53" s="375"/>
      <c r="AA53" s="372"/>
    </row>
    <row r="54" spans="1:37" s="96" customFormat="1" ht="23.25" customHeight="1" x14ac:dyDescent="0.45">
      <c r="B54" s="117"/>
      <c r="C54" s="96" t="s">
        <v>847</v>
      </c>
      <c r="AA54" s="372"/>
    </row>
    <row r="55" spans="1:37" s="96" customFormat="1" ht="6.75" customHeight="1" x14ac:dyDescent="0.45">
      <c r="B55" s="117"/>
      <c r="AA55" s="372"/>
    </row>
    <row r="56" spans="1:37" s="96" customFormat="1" ht="19.5" customHeight="1" x14ac:dyDescent="0.45">
      <c r="B56" s="117" t="s">
        <v>848</v>
      </c>
      <c r="C56" s="768" t="s">
        <v>849</v>
      </c>
      <c r="D56" s="769"/>
      <c r="E56" s="769"/>
      <c r="F56" s="769"/>
      <c r="G56" s="769"/>
      <c r="H56" s="770"/>
      <c r="I56" s="846"/>
      <c r="J56" s="846"/>
      <c r="K56" s="846"/>
      <c r="L56" s="846"/>
      <c r="M56" s="846"/>
      <c r="N56" s="846"/>
      <c r="O56" s="846"/>
      <c r="P56" s="846"/>
      <c r="Q56" s="846"/>
      <c r="R56" s="846"/>
      <c r="S56" s="846"/>
      <c r="T56" s="846"/>
      <c r="U56" s="846"/>
      <c r="V56" s="846"/>
      <c r="W56" s="846"/>
      <c r="X56" s="846"/>
      <c r="Y56" s="846"/>
      <c r="Z56" s="847"/>
      <c r="AA56" s="372"/>
    </row>
    <row r="57" spans="1:37" s="96" customFormat="1" ht="19.5" customHeight="1" x14ac:dyDescent="0.45">
      <c r="B57" s="117" t="s">
        <v>848</v>
      </c>
      <c r="C57" s="768" t="s">
        <v>850</v>
      </c>
      <c r="D57" s="769"/>
      <c r="E57" s="769"/>
      <c r="F57" s="769"/>
      <c r="G57" s="769"/>
      <c r="H57" s="770"/>
      <c r="I57" s="846"/>
      <c r="J57" s="846"/>
      <c r="K57" s="846"/>
      <c r="L57" s="846"/>
      <c r="M57" s="846"/>
      <c r="N57" s="846"/>
      <c r="O57" s="846"/>
      <c r="P57" s="846"/>
      <c r="Q57" s="846"/>
      <c r="R57" s="846"/>
      <c r="S57" s="846"/>
      <c r="T57" s="846"/>
      <c r="U57" s="846"/>
      <c r="V57" s="846"/>
      <c r="W57" s="846"/>
      <c r="X57" s="846"/>
      <c r="Y57" s="846"/>
      <c r="Z57" s="847"/>
      <c r="AA57" s="372"/>
    </row>
    <row r="58" spans="1:37" s="96" customFormat="1" ht="19.5" customHeight="1" x14ac:dyDescent="0.45">
      <c r="B58" s="117" t="s">
        <v>848</v>
      </c>
      <c r="C58" s="768" t="s">
        <v>851</v>
      </c>
      <c r="D58" s="769"/>
      <c r="E58" s="769"/>
      <c r="F58" s="769"/>
      <c r="G58" s="769"/>
      <c r="H58" s="770"/>
      <c r="I58" s="846"/>
      <c r="J58" s="846"/>
      <c r="K58" s="846"/>
      <c r="L58" s="846"/>
      <c r="M58" s="846"/>
      <c r="N58" s="846"/>
      <c r="O58" s="846"/>
      <c r="P58" s="846"/>
      <c r="Q58" s="846"/>
      <c r="R58" s="846"/>
      <c r="S58" s="846"/>
      <c r="T58" s="846"/>
      <c r="U58" s="846"/>
      <c r="V58" s="846"/>
      <c r="W58" s="846"/>
      <c r="X58" s="846"/>
      <c r="Y58" s="846"/>
      <c r="Z58" s="847"/>
      <c r="AA58" s="372"/>
    </row>
    <row r="59" spans="1:37" s="96" customFormat="1" ht="19.5" customHeight="1" x14ac:dyDescent="0.45">
      <c r="B59" s="117"/>
      <c r="C59" s="85"/>
      <c r="D59" s="85"/>
      <c r="E59" s="85"/>
      <c r="F59" s="85"/>
      <c r="G59" s="85"/>
      <c r="H59" s="85"/>
      <c r="I59" s="86"/>
      <c r="J59" s="86"/>
      <c r="K59" s="86"/>
      <c r="L59" s="86"/>
      <c r="M59" s="86"/>
      <c r="N59" s="86"/>
      <c r="O59" s="86"/>
      <c r="P59" s="86"/>
      <c r="Q59" s="86"/>
      <c r="R59" s="86"/>
      <c r="S59" s="86"/>
      <c r="T59" s="86"/>
      <c r="U59" s="86"/>
      <c r="V59" s="86"/>
      <c r="W59" s="86"/>
      <c r="X59" s="86"/>
      <c r="Y59" s="86"/>
      <c r="Z59" s="86"/>
      <c r="AA59" s="372"/>
    </row>
    <row r="60" spans="1:37" s="86" customFormat="1" ht="18" customHeight="1" x14ac:dyDescent="0.45">
      <c r="A60" s="96"/>
      <c r="B60" s="117"/>
      <c r="C60" s="848" t="s">
        <v>865</v>
      </c>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9"/>
      <c r="AB60" s="96"/>
      <c r="AC60" s="96"/>
      <c r="AD60" s="96"/>
      <c r="AE60" s="96"/>
      <c r="AF60" s="96"/>
      <c r="AG60" s="96"/>
      <c r="AH60" s="96"/>
      <c r="AI60" s="96"/>
      <c r="AJ60" s="96"/>
      <c r="AK60" s="96"/>
    </row>
    <row r="61" spans="1:37" s="86" customFormat="1" ht="18" customHeight="1" x14ac:dyDescent="0.45">
      <c r="A61" s="96"/>
      <c r="B61" s="117"/>
      <c r="C61" s="85"/>
      <c r="D61" s="85"/>
      <c r="E61" s="85"/>
      <c r="F61" s="85"/>
      <c r="G61" s="85"/>
      <c r="H61" s="85"/>
      <c r="I61" s="85"/>
      <c r="J61" s="85"/>
      <c r="K61" s="85"/>
      <c r="L61" s="85"/>
      <c r="M61" s="85"/>
      <c r="N61" s="85"/>
      <c r="O61" s="85"/>
      <c r="P61" s="96"/>
      <c r="Q61" s="96"/>
      <c r="R61" s="96"/>
      <c r="S61" s="96"/>
      <c r="T61" s="96"/>
      <c r="U61" s="96"/>
      <c r="V61" s="96"/>
      <c r="W61" s="96"/>
      <c r="X61" s="96"/>
      <c r="Y61" s="96"/>
      <c r="Z61" s="96"/>
      <c r="AA61" s="372"/>
      <c r="AB61" s="96"/>
      <c r="AC61" s="96"/>
      <c r="AD61" s="96"/>
      <c r="AE61" s="96"/>
      <c r="AF61" s="96"/>
      <c r="AG61" s="96"/>
      <c r="AH61" s="96"/>
      <c r="AI61" s="96"/>
      <c r="AJ61" s="96"/>
      <c r="AK61" s="96"/>
    </row>
    <row r="62" spans="1:37" s="86" customFormat="1" ht="19.5" customHeight="1" x14ac:dyDescent="0.45">
      <c r="A62" s="96"/>
      <c r="B62" s="117"/>
      <c r="C62" s="96"/>
      <c r="D62" s="844" t="s">
        <v>866</v>
      </c>
      <c r="E62" s="844"/>
      <c r="F62" s="844"/>
      <c r="G62" s="844"/>
      <c r="H62" s="844"/>
      <c r="I62" s="844"/>
      <c r="J62" s="844"/>
      <c r="K62" s="844"/>
      <c r="L62" s="844"/>
      <c r="M62" s="844"/>
      <c r="N62" s="844"/>
      <c r="O62" s="844"/>
      <c r="P62" s="844"/>
      <c r="Q62" s="844"/>
      <c r="R62" s="844"/>
      <c r="S62" s="844"/>
      <c r="T62" s="844"/>
      <c r="U62" s="844"/>
      <c r="V62" s="844"/>
      <c r="W62" s="96"/>
      <c r="X62" s="96"/>
      <c r="Y62" s="845" t="s">
        <v>842</v>
      </c>
      <c r="Z62" s="845"/>
      <c r="AA62" s="372"/>
      <c r="AB62" s="96"/>
      <c r="AC62" s="96"/>
      <c r="AD62" s="96"/>
      <c r="AE62" s="96"/>
      <c r="AF62" s="96"/>
      <c r="AG62" s="96"/>
      <c r="AH62" s="96"/>
      <c r="AI62" s="96"/>
      <c r="AJ62" s="96"/>
      <c r="AK62" s="96"/>
    </row>
    <row r="63" spans="1:37" ht="19.5" customHeight="1" x14ac:dyDescent="0.2">
      <c r="A63" s="86"/>
      <c r="B63" s="374"/>
      <c r="C63" s="86"/>
      <c r="D63" s="844" t="s">
        <v>857</v>
      </c>
      <c r="E63" s="844"/>
      <c r="F63" s="844"/>
      <c r="G63" s="844"/>
      <c r="H63" s="844"/>
      <c r="I63" s="844"/>
      <c r="J63" s="844"/>
      <c r="K63" s="844"/>
      <c r="L63" s="844"/>
      <c r="M63" s="844"/>
      <c r="N63" s="844"/>
      <c r="O63" s="844"/>
      <c r="P63" s="844"/>
      <c r="Q63" s="844"/>
      <c r="R63" s="844"/>
      <c r="S63" s="844"/>
      <c r="T63" s="844"/>
      <c r="U63" s="844"/>
      <c r="V63" s="844"/>
      <c r="W63" s="86"/>
      <c r="X63" s="86"/>
      <c r="Y63" s="845" t="s">
        <v>842</v>
      </c>
      <c r="Z63" s="845"/>
      <c r="AA63" s="131"/>
      <c r="AB63" s="86"/>
      <c r="AC63" s="86"/>
      <c r="AD63" s="86"/>
      <c r="AE63" s="86"/>
      <c r="AF63" s="86"/>
      <c r="AG63" s="86"/>
      <c r="AH63" s="86"/>
      <c r="AI63" s="86"/>
      <c r="AJ63" s="86"/>
      <c r="AK63" s="86"/>
    </row>
    <row r="64" spans="1:37" ht="19.5" customHeight="1" x14ac:dyDescent="0.2">
      <c r="A64" s="86"/>
      <c r="B64" s="374"/>
      <c r="C64" s="86"/>
      <c r="D64" s="844" t="s">
        <v>858</v>
      </c>
      <c r="E64" s="844"/>
      <c r="F64" s="844"/>
      <c r="G64" s="844"/>
      <c r="H64" s="844"/>
      <c r="I64" s="844"/>
      <c r="J64" s="844"/>
      <c r="K64" s="844"/>
      <c r="L64" s="844"/>
      <c r="M64" s="844"/>
      <c r="N64" s="844"/>
      <c r="O64" s="844"/>
      <c r="P64" s="844"/>
      <c r="Q64" s="844"/>
      <c r="R64" s="844"/>
      <c r="S64" s="844"/>
      <c r="T64" s="844"/>
      <c r="U64" s="844"/>
      <c r="V64" s="844"/>
      <c r="W64" s="86"/>
      <c r="X64" s="86"/>
      <c r="Y64" s="845" t="s">
        <v>842</v>
      </c>
      <c r="Z64" s="845"/>
      <c r="AA64" s="131"/>
      <c r="AB64" s="86"/>
      <c r="AC64" s="86"/>
      <c r="AD64" s="86"/>
      <c r="AE64" s="86"/>
      <c r="AF64" s="86"/>
      <c r="AG64" s="86"/>
      <c r="AH64" s="86"/>
      <c r="AI64" s="86"/>
      <c r="AJ64" s="86"/>
      <c r="AK64" s="86"/>
    </row>
    <row r="65" spans="1:37" ht="19.5" customHeight="1" x14ac:dyDescent="0.2">
      <c r="A65" s="86"/>
      <c r="B65" s="374"/>
      <c r="C65" s="86"/>
      <c r="D65" s="844" t="s">
        <v>1003</v>
      </c>
      <c r="E65" s="844"/>
      <c r="F65" s="844"/>
      <c r="G65" s="844"/>
      <c r="H65" s="844"/>
      <c r="I65" s="844"/>
      <c r="J65" s="844"/>
      <c r="K65" s="844"/>
      <c r="L65" s="844"/>
      <c r="M65" s="844"/>
      <c r="N65" s="844"/>
      <c r="O65" s="844"/>
      <c r="P65" s="844"/>
      <c r="Q65" s="844"/>
      <c r="R65" s="844"/>
      <c r="S65" s="844"/>
      <c r="T65" s="844"/>
      <c r="U65" s="844"/>
      <c r="V65" s="844"/>
      <c r="W65" s="86"/>
      <c r="X65" s="86"/>
      <c r="Y65" s="845" t="s">
        <v>842</v>
      </c>
      <c r="Z65" s="845"/>
      <c r="AA65" s="131"/>
      <c r="AB65" s="86"/>
      <c r="AC65" s="86"/>
      <c r="AD65" s="86"/>
      <c r="AE65" s="86"/>
      <c r="AF65" s="86"/>
      <c r="AG65" s="86"/>
      <c r="AH65" s="86"/>
      <c r="AI65" s="86"/>
      <c r="AJ65" s="86"/>
      <c r="AK65" s="86"/>
    </row>
    <row r="66" spans="1:37" s="86" customFormat="1" x14ac:dyDescent="0.45">
      <c r="B66" s="374"/>
      <c r="D66" s="844" t="s">
        <v>859</v>
      </c>
      <c r="E66" s="844"/>
      <c r="F66" s="844"/>
      <c r="G66" s="844"/>
      <c r="H66" s="844"/>
      <c r="I66" s="844"/>
      <c r="J66" s="844"/>
      <c r="K66" s="844"/>
      <c r="L66" s="844"/>
      <c r="M66" s="844"/>
      <c r="N66" s="844"/>
      <c r="O66" s="844"/>
      <c r="P66" s="844"/>
      <c r="Q66" s="844"/>
      <c r="R66" s="844"/>
      <c r="S66" s="844"/>
      <c r="T66" s="844"/>
      <c r="U66" s="844"/>
      <c r="V66" s="844"/>
      <c r="Y66" s="431"/>
      <c r="Z66" s="431"/>
      <c r="AA66" s="131"/>
    </row>
    <row r="67" spans="1:37" s="86" customFormat="1" x14ac:dyDescent="0.2">
      <c r="A67" s="149"/>
      <c r="B67" s="453"/>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5"/>
      <c r="AB67" s="149"/>
      <c r="AC67" s="149"/>
      <c r="AD67" s="149"/>
      <c r="AE67" s="149"/>
      <c r="AF67" s="149"/>
      <c r="AG67" s="149"/>
      <c r="AH67" s="149"/>
      <c r="AI67" s="149"/>
      <c r="AJ67" s="149"/>
      <c r="AK67" s="149"/>
    </row>
    <row r="68" spans="1:37" s="86" customFormat="1" x14ac:dyDescent="0.2">
      <c r="A68" s="149"/>
      <c r="B68" s="148"/>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row>
    <row r="69" spans="1:37" ht="36.9" customHeight="1" x14ac:dyDescent="0.2">
      <c r="B69" s="843" t="s">
        <v>867</v>
      </c>
      <c r="C69" s="843"/>
      <c r="D69" s="843"/>
      <c r="E69" s="843"/>
      <c r="F69" s="843"/>
      <c r="G69" s="843"/>
      <c r="H69" s="843"/>
      <c r="I69" s="843"/>
      <c r="J69" s="843"/>
      <c r="K69" s="843"/>
      <c r="L69" s="843"/>
      <c r="M69" s="843"/>
      <c r="N69" s="843"/>
      <c r="O69" s="843"/>
      <c r="P69" s="843"/>
      <c r="Q69" s="843"/>
      <c r="R69" s="843"/>
      <c r="S69" s="843"/>
      <c r="T69" s="843"/>
      <c r="U69" s="843"/>
      <c r="V69" s="843"/>
      <c r="W69" s="843"/>
      <c r="X69" s="843"/>
      <c r="Y69" s="843"/>
      <c r="Z69" s="843"/>
      <c r="AA69" s="843"/>
    </row>
    <row r="70" spans="1:37" x14ac:dyDescent="0.2">
      <c r="A70" s="86"/>
      <c r="B70" s="843" t="s">
        <v>868</v>
      </c>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6"/>
      <c r="AC70" s="86"/>
      <c r="AD70" s="86"/>
      <c r="AE70" s="86"/>
      <c r="AF70" s="86"/>
      <c r="AG70" s="86"/>
      <c r="AH70" s="86"/>
      <c r="AI70" s="86"/>
      <c r="AJ70" s="86"/>
      <c r="AK70" s="86"/>
    </row>
    <row r="71" spans="1:37" ht="13.5" customHeight="1" x14ac:dyDescent="0.2">
      <c r="A71" s="86"/>
      <c r="B71" s="843" t="s">
        <v>869</v>
      </c>
      <c r="C71" s="843"/>
      <c r="D71" s="843"/>
      <c r="E71" s="843"/>
      <c r="F71" s="843"/>
      <c r="G71" s="843"/>
      <c r="H71" s="843"/>
      <c r="I71" s="843"/>
      <c r="J71" s="843"/>
      <c r="K71" s="843"/>
      <c r="L71" s="843"/>
      <c r="M71" s="843"/>
      <c r="N71" s="843"/>
      <c r="O71" s="843"/>
      <c r="P71" s="843"/>
      <c r="Q71" s="843"/>
      <c r="R71" s="843"/>
      <c r="S71" s="843"/>
      <c r="T71" s="843"/>
      <c r="U71" s="843"/>
      <c r="V71" s="843"/>
      <c r="W71" s="843"/>
      <c r="X71" s="843"/>
      <c r="Y71" s="843"/>
      <c r="Z71" s="843"/>
      <c r="AA71" s="843"/>
      <c r="AB71" s="86"/>
      <c r="AC71" s="86"/>
      <c r="AD71" s="86"/>
      <c r="AE71" s="86"/>
      <c r="AF71" s="86"/>
      <c r="AG71" s="86"/>
      <c r="AH71" s="86"/>
      <c r="AI71" s="86"/>
      <c r="AJ71" s="86"/>
      <c r="AK71" s="86"/>
    </row>
    <row r="72" spans="1:37" x14ac:dyDescent="0.2">
      <c r="A72" s="86"/>
      <c r="B72" s="843" t="s">
        <v>870</v>
      </c>
      <c r="C72" s="843"/>
      <c r="D72" s="843"/>
      <c r="E72" s="843"/>
      <c r="F72" s="843"/>
      <c r="G72" s="843"/>
      <c r="H72" s="843"/>
      <c r="I72" s="843"/>
      <c r="J72" s="843"/>
      <c r="K72" s="843"/>
      <c r="L72" s="843"/>
      <c r="M72" s="843"/>
      <c r="N72" s="843"/>
      <c r="O72" s="843"/>
      <c r="P72" s="843"/>
      <c r="Q72" s="843"/>
      <c r="R72" s="843"/>
      <c r="S72" s="843"/>
      <c r="T72" s="843"/>
      <c r="U72" s="843"/>
      <c r="V72" s="843"/>
      <c r="W72" s="843"/>
      <c r="X72" s="843"/>
      <c r="Y72" s="843"/>
      <c r="Z72" s="843"/>
      <c r="AA72" s="843"/>
      <c r="AB72" s="86"/>
      <c r="AC72" s="86"/>
      <c r="AD72" s="86"/>
      <c r="AE72" s="86"/>
      <c r="AF72" s="86"/>
      <c r="AG72" s="86"/>
      <c r="AH72" s="86"/>
      <c r="AI72" s="86"/>
      <c r="AJ72" s="86"/>
      <c r="AK72" s="86"/>
    </row>
    <row r="73" spans="1:37" x14ac:dyDescent="0.2">
      <c r="B73" s="843" t="s">
        <v>871</v>
      </c>
      <c r="C73" s="843"/>
      <c r="D73" s="843"/>
      <c r="E73" s="843"/>
      <c r="F73" s="843"/>
      <c r="G73" s="843"/>
      <c r="H73" s="843"/>
      <c r="I73" s="843"/>
      <c r="J73" s="843"/>
      <c r="K73" s="843"/>
      <c r="L73" s="843"/>
      <c r="M73" s="843"/>
      <c r="N73" s="843"/>
      <c r="O73" s="843"/>
      <c r="P73" s="843"/>
      <c r="Q73" s="843"/>
      <c r="R73" s="843"/>
      <c r="S73" s="843"/>
      <c r="T73" s="843"/>
      <c r="U73" s="843"/>
      <c r="V73" s="843"/>
      <c r="W73" s="843"/>
      <c r="X73" s="843"/>
      <c r="Y73" s="843"/>
      <c r="Z73" s="843"/>
      <c r="AA73" s="843"/>
      <c r="AB73" s="456"/>
    </row>
    <row r="74" spans="1:37" x14ac:dyDescent="0.2">
      <c r="B74" s="843" t="s">
        <v>872</v>
      </c>
      <c r="C74" s="843"/>
      <c r="D74" s="843"/>
      <c r="E74" s="843"/>
      <c r="F74" s="843"/>
      <c r="G74" s="843"/>
      <c r="H74" s="843"/>
      <c r="I74" s="843"/>
      <c r="J74" s="843"/>
      <c r="K74" s="843"/>
      <c r="L74" s="843"/>
      <c r="M74" s="843"/>
      <c r="N74" s="843"/>
      <c r="O74" s="843"/>
      <c r="P74" s="843"/>
      <c r="Q74" s="843"/>
      <c r="R74" s="843"/>
      <c r="S74" s="843"/>
      <c r="T74" s="843"/>
      <c r="U74" s="843"/>
      <c r="V74" s="843"/>
      <c r="W74" s="843"/>
      <c r="X74" s="843"/>
      <c r="Y74" s="843"/>
      <c r="Z74" s="843"/>
      <c r="AA74" s="457"/>
      <c r="AB74" s="456"/>
    </row>
    <row r="75" spans="1:37" x14ac:dyDescent="0.2">
      <c r="B75" s="458"/>
      <c r="D75" s="459"/>
    </row>
    <row r="76" spans="1:37" x14ac:dyDescent="0.2">
      <c r="B76" s="458"/>
      <c r="D76" s="459"/>
    </row>
    <row r="77" spans="1:37" x14ac:dyDescent="0.2">
      <c r="B77" s="458"/>
      <c r="D77" s="459"/>
    </row>
    <row r="78" spans="1:37" x14ac:dyDescent="0.2">
      <c r="B78" s="458"/>
      <c r="D78" s="45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AJ53"/>
  <sheetViews>
    <sheetView view="pageBreakPreview" zoomScaleNormal="100" zoomScaleSheetLayoutView="100" workbookViewId="0">
      <selection activeCell="L3" sqref="L3"/>
    </sheetView>
  </sheetViews>
  <sheetFormatPr defaultColWidth="3.09765625" defaultRowHeight="13.2" x14ac:dyDescent="0.2"/>
  <cols>
    <col min="1" max="1" width="1.09765625" style="149" customWidth="1"/>
    <col min="2" max="2" width="2.69921875" style="148" customWidth="1"/>
    <col min="3" max="6" width="3.09765625" style="149" customWidth="1"/>
    <col min="7" max="7" width="1.296875" style="149" customWidth="1"/>
    <col min="8" max="8" width="3.09765625" style="149" customWidth="1"/>
    <col min="9" max="23" width="3.09765625" style="149"/>
    <col min="24" max="29" width="3.59765625" style="149" customWidth="1"/>
    <col min="30" max="32" width="2.8984375" style="149" customWidth="1"/>
    <col min="33" max="33" width="1.296875" style="149" customWidth="1"/>
    <col min="34" max="34" width="3.296875" style="149" customWidth="1"/>
    <col min="35" max="256" width="3.09765625" style="149"/>
    <col min="257" max="257" width="1.09765625" style="149" customWidth="1"/>
    <col min="258" max="258" width="2.69921875" style="149" customWidth="1"/>
    <col min="259" max="262" width="3.09765625" style="149"/>
    <col min="263" max="263" width="1.296875" style="149" customWidth="1"/>
    <col min="264" max="279" width="3.09765625" style="149"/>
    <col min="280" max="285" width="3.59765625" style="149" customWidth="1"/>
    <col min="286" max="288" width="2.8984375" style="149" customWidth="1"/>
    <col min="289" max="289" width="1.296875" style="149" customWidth="1"/>
    <col min="290" max="290" width="3.296875" style="149" customWidth="1"/>
    <col min="291" max="512" width="3.09765625" style="149"/>
    <col min="513" max="513" width="1.09765625" style="149" customWidth="1"/>
    <col min="514" max="514" width="2.69921875" style="149" customWidth="1"/>
    <col min="515" max="518" width="3.09765625" style="149"/>
    <col min="519" max="519" width="1.296875" style="149" customWidth="1"/>
    <col min="520" max="535" width="3.09765625" style="149"/>
    <col min="536" max="541" width="3.59765625" style="149" customWidth="1"/>
    <col min="542" max="544" width="2.8984375" style="149" customWidth="1"/>
    <col min="545" max="545" width="1.296875" style="149" customWidth="1"/>
    <col min="546" max="546" width="3.296875" style="149" customWidth="1"/>
    <col min="547" max="768" width="3.09765625" style="149"/>
    <col min="769" max="769" width="1.09765625" style="149" customWidth="1"/>
    <col min="770" max="770" width="2.69921875" style="149" customWidth="1"/>
    <col min="771" max="774" width="3.09765625" style="149"/>
    <col min="775" max="775" width="1.296875" style="149" customWidth="1"/>
    <col min="776" max="791" width="3.09765625" style="149"/>
    <col min="792" max="797" width="3.59765625" style="149" customWidth="1"/>
    <col min="798" max="800" width="2.8984375" style="149" customWidth="1"/>
    <col min="801" max="801" width="1.296875" style="149" customWidth="1"/>
    <col min="802" max="802" width="3.296875" style="149" customWidth="1"/>
    <col min="803" max="1024" width="3.09765625" style="149"/>
    <col min="1025" max="1025" width="1.09765625" style="149" customWidth="1"/>
    <col min="1026" max="1026" width="2.69921875" style="149" customWidth="1"/>
    <col min="1027" max="1030" width="3.09765625" style="149"/>
    <col min="1031" max="1031" width="1.296875" style="149" customWidth="1"/>
    <col min="1032" max="1047" width="3.09765625" style="149"/>
    <col min="1048" max="1053" width="3.59765625" style="149" customWidth="1"/>
    <col min="1054" max="1056" width="2.8984375" style="149" customWidth="1"/>
    <col min="1057" max="1057" width="1.296875" style="149" customWidth="1"/>
    <col min="1058" max="1058" width="3.296875" style="149" customWidth="1"/>
    <col min="1059" max="1280" width="3.09765625" style="149"/>
    <col min="1281" max="1281" width="1.09765625" style="149" customWidth="1"/>
    <col min="1282" max="1282" width="2.69921875" style="149" customWidth="1"/>
    <col min="1283" max="1286" width="3.09765625" style="149"/>
    <col min="1287" max="1287" width="1.296875" style="149" customWidth="1"/>
    <col min="1288" max="1303" width="3.09765625" style="149"/>
    <col min="1304" max="1309" width="3.59765625" style="149" customWidth="1"/>
    <col min="1310" max="1312" width="2.8984375" style="149" customWidth="1"/>
    <col min="1313" max="1313" width="1.296875" style="149" customWidth="1"/>
    <col min="1314" max="1314" width="3.296875" style="149" customWidth="1"/>
    <col min="1315" max="1536" width="3.09765625" style="149"/>
    <col min="1537" max="1537" width="1.09765625" style="149" customWidth="1"/>
    <col min="1538" max="1538" width="2.69921875" style="149" customWidth="1"/>
    <col min="1539" max="1542" width="3.09765625" style="149"/>
    <col min="1543" max="1543" width="1.296875" style="149" customWidth="1"/>
    <col min="1544" max="1559" width="3.09765625" style="149"/>
    <col min="1560" max="1565" width="3.59765625" style="149" customWidth="1"/>
    <col min="1566" max="1568" width="2.8984375" style="149" customWidth="1"/>
    <col min="1569" max="1569" width="1.296875" style="149" customWidth="1"/>
    <col min="1570" max="1570" width="3.296875" style="149" customWidth="1"/>
    <col min="1571" max="1792" width="3.09765625" style="149"/>
    <col min="1793" max="1793" width="1.09765625" style="149" customWidth="1"/>
    <col min="1794" max="1794" width="2.69921875" style="149" customWidth="1"/>
    <col min="1795" max="1798" width="3.09765625" style="149"/>
    <col min="1799" max="1799" width="1.296875" style="149" customWidth="1"/>
    <col min="1800" max="1815" width="3.09765625" style="149"/>
    <col min="1816" max="1821" width="3.59765625" style="149" customWidth="1"/>
    <col min="1822" max="1824" width="2.8984375" style="149" customWidth="1"/>
    <col min="1825" max="1825" width="1.296875" style="149" customWidth="1"/>
    <col min="1826" max="1826" width="3.296875" style="149" customWidth="1"/>
    <col min="1827" max="2048" width="3.09765625" style="149"/>
    <col min="2049" max="2049" width="1.09765625" style="149" customWidth="1"/>
    <col min="2050" max="2050" width="2.69921875" style="149" customWidth="1"/>
    <col min="2051" max="2054" width="3.09765625" style="149"/>
    <col min="2055" max="2055" width="1.296875" style="149" customWidth="1"/>
    <col min="2056" max="2071" width="3.09765625" style="149"/>
    <col min="2072" max="2077" width="3.59765625" style="149" customWidth="1"/>
    <col min="2078" max="2080" width="2.8984375" style="149" customWidth="1"/>
    <col min="2081" max="2081" width="1.296875" style="149" customWidth="1"/>
    <col min="2082" max="2082" width="3.296875" style="149" customWidth="1"/>
    <col min="2083" max="2304" width="3.09765625" style="149"/>
    <col min="2305" max="2305" width="1.09765625" style="149" customWidth="1"/>
    <col min="2306" max="2306" width="2.69921875" style="149" customWidth="1"/>
    <col min="2307" max="2310" width="3.09765625" style="149"/>
    <col min="2311" max="2311" width="1.296875" style="149" customWidth="1"/>
    <col min="2312" max="2327" width="3.09765625" style="149"/>
    <col min="2328" max="2333" width="3.59765625" style="149" customWidth="1"/>
    <col min="2334" max="2336" width="2.8984375" style="149" customWidth="1"/>
    <col min="2337" max="2337" width="1.296875" style="149" customWidth="1"/>
    <col min="2338" max="2338" width="3.296875" style="149" customWidth="1"/>
    <col min="2339" max="2560" width="3.09765625" style="149"/>
    <col min="2561" max="2561" width="1.09765625" style="149" customWidth="1"/>
    <col min="2562" max="2562" width="2.69921875" style="149" customWidth="1"/>
    <col min="2563" max="2566" width="3.09765625" style="149"/>
    <col min="2567" max="2567" width="1.296875" style="149" customWidth="1"/>
    <col min="2568" max="2583" width="3.09765625" style="149"/>
    <col min="2584" max="2589" width="3.59765625" style="149" customWidth="1"/>
    <col min="2590" max="2592" width="2.8984375" style="149" customWidth="1"/>
    <col min="2593" max="2593" width="1.296875" style="149" customWidth="1"/>
    <col min="2594" max="2594" width="3.296875" style="149" customWidth="1"/>
    <col min="2595" max="2816" width="3.09765625" style="149"/>
    <col min="2817" max="2817" width="1.09765625" style="149" customWidth="1"/>
    <col min="2818" max="2818" width="2.69921875" style="149" customWidth="1"/>
    <col min="2819" max="2822" width="3.09765625" style="149"/>
    <col min="2823" max="2823" width="1.296875" style="149" customWidth="1"/>
    <col min="2824" max="2839" width="3.09765625" style="149"/>
    <col min="2840" max="2845" width="3.59765625" style="149" customWidth="1"/>
    <col min="2846" max="2848" width="2.8984375" style="149" customWidth="1"/>
    <col min="2849" max="2849" width="1.296875" style="149" customWidth="1"/>
    <col min="2850" max="2850" width="3.296875" style="149" customWidth="1"/>
    <col min="2851" max="3072" width="3.09765625" style="149"/>
    <col min="3073" max="3073" width="1.09765625" style="149" customWidth="1"/>
    <col min="3074" max="3074" width="2.69921875" style="149" customWidth="1"/>
    <col min="3075" max="3078" width="3.09765625" style="149"/>
    <col min="3079" max="3079" width="1.296875" style="149" customWidth="1"/>
    <col min="3080" max="3095" width="3.09765625" style="149"/>
    <col min="3096" max="3101" width="3.59765625" style="149" customWidth="1"/>
    <col min="3102" max="3104" width="2.8984375" style="149" customWidth="1"/>
    <col min="3105" max="3105" width="1.296875" style="149" customWidth="1"/>
    <col min="3106" max="3106" width="3.296875" style="149" customWidth="1"/>
    <col min="3107" max="3328" width="3.09765625" style="149"/>
    <col min="3329" max="3329" width="1.09765625" style="149" customWidth="1"/>
    <col min="3330" max="3330" width="2.69921875" style="149" customWidth="1"/>
    <col min="3331" max="3334" width="3.09765625" style="149"/>
    <col min="3335" max="3335" width="1.296875" style="149" customWidth="1"/>
    <col min="3336" max="3351" width="3.09765625" style="149"/>
    <col min="3352" max="3357" width="3.59765625" style="149" customWidth="1"/>
    <col min="3358" max="3360" width="2.8984375" style="149" customWidth="1"/>
    <col min="3361" max="3361" width="1.296875" style="149" customWidth="1"/>
    <col min="3362" max="3362" width="3.296875" style="149" customWidth="1"/>
    <col min="3363" max="3584" width="3.09765625" style="149"/>
    <col min="3585" max="3585" width="1.09765625" style="149" customWidth="1"/>
    <col min="3586" max="3586" width="2.69921875" style="149" customWidth="1"/>
    <col min="3587" max="3590" width="3.09765625" style="149"/>
    <col min="3591" max="3591" width="1.296875" style="149" customWidth="1"/>
    <col min="3592" max="3607" width="3.09765625" style="149"/>
    <col min="3608" max="3613" width="3.59765625" style="149" customWidth="1"/>
    <col min="3614" max="3616" width="2.8984375" style="149" customWidth="1"/>
    <col min="3617" max="3617" width="1.296875" style="149" customWidth="1"/>
    <col min="3618" max="3618" width="3.296875" style="149" customWidth="1"/>
    <col min="3619" max="3840" width="3.09765625" style="149"/>
    <col min="3841" max="3841" width="1.09765625" style="149" customWidth="1"/>
    <col min="3842" max="3842" width="2.69921875" style="149" customWidth="1"/>
    <col min="3843" max="3846" width="3.09765625" style="149"/>
    <col min="3847" max="3847" width="1.296875" style="149" customWidth="1"/>
    <col min="3848" max="3863" width="3.09765625" style="149"/>
    <col min="3864" max="3869" width="3.59765625" style="149" customWidth="1"/>
    <col min="3870" max="3872" width="2.8984375" style="149" customWidth="1"/>
    <col min="3873" max="3873" width="1.296875" style="149" customWidth="1"/>
    <col min="3874" max="3874" width="3.296875" style="149" customWidth="1"/>
    <col min="3875" max="4096" width="3.09765625" style="149"/>
    <col min="4097" max="4097" width="1.09765625" style="149" customWidth="1"/>
    <col min="4098" max="4098" width="2.69921875" style="149" customWidth="1"/>
    <col min="4099" max="4102" width="3.09765625" style="149"/>
    <col min="4103" max="4103" width="1.296875" style="149" customWidth="1"/>
    <col min="4104" max="4119" width="3.09765625" style="149"/>
    <col min="4120" max="4125" width="3.59765625" style="149" customWidth="1"/>
    <col min="4126" max="4128" width="2.8984375" style="149" customWidth="1"/>
    <col min="4129" max="4129" width="1.296875" style="149" customWidth="1"/>
    <col min="4130" max="4130" width="3.296875" style="149" customWidth="1"/>
    <col min="4131" max="4352" width="3.09765625" style="149"/>
    <col min="4353" max="4353" width="1.09765625" style="149" customWidth="1"/>
    <col min="4354" max="4354" width="2.69921875" style="149" customWidth="1"/>
    <col min="4355" max="4358" width="3.09765625" style="149"/>
    <col min="4359" max="4359" width="1.296875" style="149" customWidth="1"/>
    <col min="4360" max="4375" width="3.09765625" style="149"/>
    <col min="4376" max="4381" width="3.59765625" style="149" customWidth="1"/>
    <col min="4382" max="4384" width="2.8984375" style="149" customWidth="1"/>
    <col min="4385" max="4385" width="1.296875" style="149" customWidth="1"/>
    <col min="4386" max="4386" width="3.296875" style="149" customWidth="1"/>
    <col min="4387" max="4608" width="3.09765625" style="149"/>
    <col min="4609" max="4609" width="1.09765625" style="149" customWidth="1"/>
    <col min="4610" max="4610" width="2.69921875" style="149" customWidth="1"/>
    <col min="4611" max="4614" width="3.09765625" style="149"/>
    <col min="4615" max="4615" width="1.296875" style="149" customWidth="1"/>
    <col min="4616" max="4631" width="3.09765625" style="149"/>
    <col min="4632" max="4637" width="3.59765625" style="149" customWidth="1"/>
    <col min="4638" max="4640" width="2.8984375" style="149" customWidth="1"/>
    <col min="4641" max="4641" width="1.296875" style="149" customWidth="1"/>
    <col min="4642" max="4642" width="3.296875" style="149" customWidth="1"/>
    <col min="4643" max="4864" width="3.09765625" style="149"/>
    <col min="4865" max="4865" width="1.09765625" style="149" customWidth="1"/>
    <col min="4866" max="4866" width="2.69921875" style="149" customWidth="1"/>
    <col min="4867" max="4870" width="3.09765625" style="149"/>
    <col min="4871" max="4871" width="1.296875" style="149" customWidth="1"/>
    <col min="4872" max="4887" width="3.09765625" style="149"/>
    <col min="4888" max="4893" width="3.59765625" style="149" customWidth="1"/>
    <col min="4894" max="4896" width="2.8984375" style="149" customWidth="1"/>
    <col min="4897" max="4897" width="1.296875" style="149" customWidth="1"/>
    <col min="4898" max="4898" width="3.296875" style="149" customWidth="1"/>
    <col min="4899" max="5120" width="3.09765625" style="149"/>
    <col min="5121" max="5121" width="1.09765625" style="149" customWidth="1"/>
    <col min="5122" max="5122" width="2.69921875" style="149" customWidth="1"/>
    <col min="5123" max="5126" width="3.09765625" style="149"/>
    <col min="5127" max="5127" width="1.296875" style="149" customWidth="1"/>
    <col min="5128" max="5143" width="3.09765625" style="149"/>
    <col min="5144" max="5149" width="3.59765625" style="149" customWidth="1"/>
    <col min="5150" max="5152" width="2.8984375" style="149" customWidth="1"/>
    <col min="5153" max="5153" width="1.296875" style="149" customWidth="1"/>
    <col min="5154" max="5154" width="3.296875" style="149" customWidth="1"/>
    <col min="5155" max="5376" width="3.09765625" style="149"/>
    <col min="5377" max="5377" width="1.09765625" style="149" customWidth="1"/>
    <col min="5378" max="5378" width="2.69921875" style="149" customWidth="1"/>
    <col min="5379" max="5382" width="3.09765625" style="149"/>
    <col min="5383" max="5383" width="1.296875" style="149" customWidth="1"/>
    <col min="5384" max="5399" width="3.09765625" style="149"/>
    <col min="5400" max="5405" width="3.59765625" style="149" customWidth="1"/>
    <col min="5406" max="5408" width="2.8984375" style="149" customWidth="1"/>
    <col min="5409" max="5409" width="1.296875" style="149" customWidth="1"/>
    <col min="5410" max="5410" width="3.296875" style="149" customWidth="1"/>
    <col min="5411" max="5632" width="3.09765625" style="149"/>
    <col min="5633" max="5633" width="1.09765625" style="149" customWidth="1"/>
    <col min="5634" max="5634" width="2.69921875" style="149" customWidth="1"/>
    <col min="5635" max="5638" width="3.09765625" style="149"/>
    <col min="5639" max="5639" width="1.296875" style="149" customWidth="1"/>
    <col min="5640" max="5655" width="3.09765625" style="149"/>
    <col min="5656" max="5661" width="3.59765625" style="149" customWidth="1"/>
    <col min="5662" max="5664" width="2.8984375" style="149" customWidth="1"/>
    <col min="5665" max="5665" width="1.296875" style="149" customWidth="1"/>
    <col min="5666" max="5666" width="3.296875" style="149" customWidth="1"/>
    <col min="5667" max="5888" width="3.09765625" style="149"/>
    <col min="5889" max="5889" width="1.09765625" style="149" customWidth="1"/>
    <col min="5890" max="5890" width="2.69921875" style="149" customWidth="1"/>
    <col min="5891" max="5894" width="3.09765625" style="149"/>
    <col min="5895" max="5895" width="1.296875" style="149" customWidth="1"/>
    <col min="5896" max="5911" width="3.09765625" style="149"/>
    <col min="5912" max="5917" width="3.59765625" style="149" customWidth="1"/>
    <col min="5918" max="5920" width="2.8984375" style="149" customWidth="1"/>
    <col min="5921" max="5921" width="1.296875" style="149" customWidth="1"/>
    <col min="5922" max="5922" width="3.296875" style="149" customWidth="1"/>
    <col min="5923" max="6144" width="3.09765625" style="149"/>
    <col min="6145" max="6145" width="1.09765625" style="149" customWidth="1"/>
    <col min="6146" max="6146" width="2.69921875" style="149" customWidth="1"/>
    <col min="6147" max="6150" width="3.09765625" style="149"/>
    <col min="6151" max="6151" width="1.296875" style="149" customWidth="1"/>
    <col min="6152" max="6167" width="3.09765625" style="149"/>
    <col min="6168" max="6173" width="3.59765625" style="149" customWidth="1"/>
    <col min="6174" max="6176" width="2.8984375" style="149" customWidth="1"/>
    <col min="6177" max="6177" width="1.296875" style="149" customWidth="1"/>
    <col min="6178" max="6178" width="3.296875" style="149" customWidth="1"/>
    <col min="6179" max="6400" width="3.09765625" style="149"/>
    <col min="6401" max="6401" width="1.09765625" style="149" customWidth="1"/>
    <col min="6402" max="6402" width="2.69921875" style="149" customWidth="1"/>
    <col min="6403" max="6406" width="3.09765625" style="149"/>
    <col min="6407" max="6407" width="1.296875" style="149" customWidth="1"/>
    <col min="6408" max="6423" width="3.09765625" style="149"/>
    <col min="6424" max="6429" width="3.59765625" style="149" customWidth="1"/>
    <col min="6430" max="6432" width="2.8984375" style="149" customWidth="1"/>
    <col min="6433" max="6433" width="1.296875" style="149" customWidth="1"/>
    <col min="6434" max="6434" width="3.296875" style="149" customWidth="1"/>
    <col min="6435" max="6656" width="3.09765625" style="149"/>
    <col min="6657" max="6657" width="1.09765625" style="149" customWidth="1"/>
    <col min="6658" max="6658" width="2.69921875" style="149" customWidth="1"/>
    <col min="6659" max="6662" width="3.09765625" style="149"/>
    <col min="6663" max="6663" width="1.296875" style="149" customWidth="1"/>
    <col min="6664" max="6679" width="3.09765625" style="149"/>
    <col min="6680" max="6685" width="3.59765625" style="149" customWidth="1"/>
    <col min="6686" max="6688" width="2.8984375" style="149" customWidth="1"/>
    <col min="6689" max="6689" width="1.296875" style="149" customWidth="1"/>
    <col min="6690" max="6690" width="3.296875" style="149" customWidth="1"/>
    <col min="6691" max="6912" width="3.09765625" style="149"/>
    <col min="6913" max="6913" width="1.09765625" style="149" customWidth="1"/>
    <col min="6914" max="6914" width="2.69921875" style="149" customWidth="1"/>
    <col min="6915" max="6918" width="3.09765625" style="149"/>
    <col min="6919" max="6919" width="1.296875" style="149" customWidth="1"/>
    <col min="6920" max="6935" width="3.09765625" style="149"/>
    <col min="6936" max="6941" width="3.59765625" style="149" customWidth="1"/>
    <col min="6942" max="6944" width="2.8984375" style="149" customWidth="1"/>
    <col min="6945" max="6945" width="1.296875" style="149" customWidth="1"/>
    <col min="6946" max="6946" width="3.296875" style="149" customWidth="1"/>
    <col min="6947" max="7168" width="3.09765625" style="149"/>
    <col min="7169" max="7169" width="1.09765625" style="149" customWidth="1"/>
    <col min="7170" max="7170" width="2.69921875" style="149" customWidth="1"/>
    <col min="7171" max="7174" width="3.09765625" style="149"/>
    <col min="7175" max="7175" width="1.296875" style="149" customWidth="1"/>
    <col min="7176" max="7191" width="3.09765625" style="149"/>
    <col min="7192" max="7197" width="3.59765625" style="149" customWidth="1"/>
    <col min="7198" max="7200" width="2.8984375" style="149" customWidth="1"/>
    <col min="7201" max="7201" width="1.296875" style="149" customWidth="1"/>
    <col min="7202" max="7202" width="3.296875" style="149" customWidth="1"/>
    <col min="7203" max="7424" width="3.09765625" style="149"/>
    <col min="7425" max="7425" width="1.09765625" style="149" customWidth="1"/>
    <col min="7426" max="7426" width="2.69921875" style="149" customWidth="1"/>
    <col min="7427" max="7430" width="3.09765625" style="149"/>
    <col min="7431" max="7431" width="1.296875" style="149" customWidth="1"/>
    <col min="7432" max="7447" width="3.09765625" style="149"/>
    <col min="7448" max="7453" width="3.59765625" style="149" customWidth="1"/>
    <col min="7454" max="7456" width="2.8984375" style="149" customWidth="1"/>
    <col min="7457" max="7457" width="1.296875" style="149" customWidth="1"/>
    <col min="7458" max="7458" width="3.296875" style="149" customWidth="1"/>
    <col min="7459" max="7680" width="3.09765625" style="149"/>
    <col min="7681" max="7681" width="1.09765625" style="149" customWidth="1"/>
    <col min="7682" max="7682" width="2.69921875" style="149" customWidth="1"/>
    <col min="7683" max="7686" width="3.09765625" style="149"/>
    <col min="7687" max="7687" width="1.296875" style="149" customWidth="1"/>
    <col min="7688" max="7703" width="3.09765625" style="149"/>
    <col min="7704" max="7709" width="3.59765625" style="149" customWidth="1"/>
    <col min="7710" max="7712" width="2.8984375" style="149" customWidth="1"/>
    <col min="7713" max="7713" width="1.296875" style="149" customWidth="1"/>
    <col min="7714" max="7714" width="3.296875" style="149" customWidth="1"/>
    <col min="7715" max="7936" width="3.09765625" style="149"/>
    <col min="7937" max="7937" width="1.09765625" style="149" customWidth="1"/>
    <col min="7938" max="7938" width="2.69921875" style="149" customWidth="1"/>
    <col min="7939" max="7942" width="3.09765625" style="149"/>
    <col min="7943" max="7943" width="1.296875" style="149" customWidth="1"/>
    <col min="7944" max="7959" width="3.09765625" style="149"/>
    <col min="7960" max="7965" width="3.59765625" style="149" customWidth="1"/>
    <col min="7966" max="7968" width="2.8984375" style="149" customWidth="1"/>
    <col min="7969" max="7969" width="1.296875" style="149" customWidth="1"/>
    <col min="7970" max="7970" width="3.296875" style="149" customWidth="1"/>
    <col min="7971" max="8192" width="3.09765625" style="149"/>
    <col min="8193" max="8193" width="1.09765625" style="149" customWidth="1"/>
    <col min="8194" max="8194" width="2.69921875" style="149" customWidth="1"/>
    <col min="8195" max="8198" width="3.09765625" style="149"/>
    <col min="8199" max="8199" width="1.296875" style="149" customWidth="1"/>
    <col min="8200" max="8215" width="3.09765625" style="149"/>
    <col min="8216" max="8221" width="3.59765625" style="149" customWidth="1"/>
    <col min="8222" max="8224" width="2.8984375" style="149" customWidth="1"/>
    <col min="8225" max="8225" width="1.296875" style="149" customWidth="1"/>
    <col min="8226" max="8226" width="3.296875" style="149" customWidth="1"/>
    <col min="8227" max="8448" width="3.09765625" style="149"/>
    <col min="8449" max="8449" width="1.09765625" style="149" customWidth="1"/>
    <col min="8450" max="8450" width="2.69921875" style="149" customWidth="1"/>
    <col min="8451" max="8454" width="3.09765625" style="149"/>
    <col min="8455" max="8455" width="1.296875" style="149" customWidth="1"/>
    <col min="8456" max="8471" width="3.09765625" style="149"/>
    <col min="8472" max="8477" width="3.59765625" style="149" customWidth="1"/>
    <col min="8478" max="8480" width="2.8984375" style="149" customWidth="1"/>
    <col min="8481" max="8481" width="1.296875" style="149" customWidth="1"/>
    <col min="8482" max="8482" width="3.296875" style="149" customWidth="1"/>
    <col min="8483" max="8704" width="3.09765625" style="149"/>
    <col min="8705" max="8705" width="1.09765625" style="149" customWidth="1"/>
    <col min="8706" max="8706" width="2.69921875" style="149" customWidth="1"/>
    <col min="8707" max="8710" width="3.09765625" style="149"/>
    <col min="8711" max="8711" width="1.296875" style="149" customWidth="1"/>
    <col min="8712" max="8727" width="3.09765625" style="149"/>
    <col min="8728" max="8733" width="3.59765625" style="149" customWidth="1"/>
    <col min="8734" max="8736" width="2.8984375" style="149" customWidth="1"/>
    <col min="8737" max="8737" width="1.296875" style="149" customWidth="1"/>
    <col min="8738" max="8738" width="3.296875" style="149" customWidth="1"/>
    <col min="8739" max="8960" width="3.09765625" style="149"/>
    <col min="8961" max="8961" width="1.09765625" style="149" customWidth="1"/>
    <col min="8962" max="8962" width="2.69921875" style="149" customWidth="1"/>
    <col min="8963" max="8966" width="3.09765625" style="149"/>
    <col min="8967" max="8967" width="1.296875" style="149" customWidth="1"/>
    <col min="8968" max="8983" width="3.09765625" style="149"/>
    <col min="8984" max="8989" width="3.59765625" style="149" customWidth="1"/>
    <col min="8990" max="8992" width="2.8984375" style="149" customWidth="1"/>
    <col min="8993" max="8993" width="1.296875" style="149" customWidth="1"/>
    <col min="8994" max="8994" width="3.296875" style="149" customWidth="1"/>
    <col min="8995" max="9216" width="3.09765625" style="149"/>
    <col min="9217" max="9217" width="1.09765625" style="149" customWidth="1"/>
    <col min="9218" max="9218" width="2.69921875" style="149" customWidth="1"/>
    <col min="9219" max="9222" width="3.09765625" style="149"/>
    <col min="9223" max="9223" width="1.296875" style="149" customWidth="1"/>
    <col min="9224" max="9239" width="3.09765625" style="149"/>
    <col min="9240" max="9245" width="3.59765625" style="149" customWidth="1"/>
    <col min="9246" max="9248" width="2.8984375" style="149" customWidth="1"/>
    <col min="9249" max="9249" width="1.296875" style="149" customWidth="1"/>
    <col min="9250" max="9250" width="3.296875" style="149" customWidth="1"/>
    <col min="9251" max="9472" width="3.09765625" style="149"/>
    <col min="9473" max="9473" width="1.09765625" style="149" customWidth="1"/>
    <col min="9474" max="9474" width="2.69921875" style="149" customWidth="1"/>
    <col min="9475" max="9478" width="3.09765625" style="149"/>
    <col min="9479" max="9479" width="1.296875" style="149" customWidth="1"/>
    <col min="9480" max="9495" width="3.09765625" style="149"/>
    <col min="9496" max="9501" width="3.59765625" style="149" customWidth="1"/>
    <col min="9502" max="9504" width="2.8984375" style="149" customWidth="1"/>
    <col min="9505" max="9505" width="1.296875" style="149" customWidth="1"/>
    <col min="9506" max="9506" width="3.296875" style="149" customWidth="1"/>
    <col min="9507" max="9728" width="3.09765625" style="149"/>
    <col min="9729" max="9729" width="1.09765625" style="149" customWidth="1"/>
    <col min="9730" max="9730" width="2.69921875" style="149" customWidth="1"/>
    <col min="9731" max="9734" width="3.09765625" style="149"/>
    <col min="9735" max="9735" width="1.296875" style="149" customWidth="1"/>
    <col min="9736" max="9751" width="3.09765625" style="149"/>
    <col min="9752" max="9757" width="3.59765625" style="149" customWidth="1"/>
    <col min="9758" max="9760" width="2.8984375" style="149" customWidth="1"/>
    <col min="9761" max="9761" width="1.296875" style="149" customWidth="1"/>
    <col min="9762" max="9762" width="3.296875" style="149" customWidth="1"/>
    <col min="9763" max="9984" width="3.09765625" style="149"/>
    <col min="9985" max="9985" width="1.09765625" style="149" customWidth="1"/>
    <col min="9986" max="9986" width="2.69921875" style="149" customWidth="1"/>
    <col min="9987" max="9990" width="3.09765625" style="149"/>
    <col min="9991" max="9991" width="1.296875" style="149" customWidth="1"/>
    <col min="9992" max="10007" width="3.09765625" style="149"/>
    <col min="10008" max="10013" width="3.59765625" style="149" customWidth="1"/>
    <col min="10014" max="10016" width="2.8984375" style="149" customWidth="1"/>
    <col min="10017" max="10017" width="1.296875" style="149" customWidth="1"/>
    <col min="10018" max="10018" width="3.296875" style="149" customWidth="1"/>
    <col min="10019" max="10240" width="3.09765625" style="149"/>
    <col min="10241" max="10241" width="1.09765625" style="149" customWidth="1"/>
    <col min="10242" max="10242" width="2.69921875" style="149" customWidth="1"/>
    <col min="10243" max="10246" width="3.09765625" style="149"/>
    <col min="10247" max="10247" width="1.296875" style="149" customWidth="1"/>
    <col min="10248" max="10263" width="3.09765625" style="149"/>
    <col min="10264" max="10269" width="3.59765625" style="149" customWidth="1"/>
    <col min="10270" max="10272" width="2.8984375" style="149" customWidth="1"/>
    <col min="10273" max="10273" width="1.296875" style="149" customWidth="1"/>
    <col min="10274" max="10274" width="3.296875" style="149" customWidth="1"/>
    <col min="10275" max="10496" width="3.09765625" style="149"/>
    <col min="10497" max="10497" width="1.09765625" style="149" customWidth="1"/>
    <col min="10498" max="10498" width="2.69921875" style="149" customWidth="1"/>
    <col min="10499" max="10502" width="3.09765625" style="149"/>
    <col min="10503" max="10503" width="1.296875" style="149" customWidth="1"/>
    <col min="10504" max="10519" width="3.09765625" style="149"/>
    <col min="10520" max="10525" width="3.59765625" style="149" customWidth="1"/>
    <col min="10526" max="10528" width="2.8984375" style="149" customWidth="1"/>
    <col min="10529" max="10529" width="1.296875" style="149" customWidth="1"/>
    <col min="10530" max="10530" width="3.296875" style="149" customWidth="1"/>
    <col min="10531" max="10752" width="3.09765625" style="149"/>
    <col min="10753" max="10753" width="1.09765625" style="149" customWidth="1"/>
    <col min="10754" max="10754" width="2.69921875" style="149" customWidth="1"/>
    <col min="10755" max="10758" width="3.09765625" style="149"/>
    <col min="10759" max="10759" width="1.296875" style="149" customWidth="1"/>
    <col min="10760" max="10775" width="3.09765625" style="149"/>
    <col min="10776" max="10781" width="3.59765625" style="149" customWidth="1"/>
    <col min="10782" max="10784" width="2.8984375" style="149" customWidth="1"/>
    <col min="10785" max="10785" width="1.296875" style="149" customWidth="1"/>
    <col min="10786" max="10786" width="3.296875" style="149" customWidth="1"/>
    <col min="10787" max="11008" width="3.09765625" style="149"/>
    <col min="11009" max="11009" width="1.09765625" style="149" customWidth="1"/>
    <col min="11010" max="11010" width="2.69921875" style="149" customWidth="1"/>
    <col min="11011" max="11014" width="3.09765625" style="149"/>
    <col min="11015" max="11015" width="1.296875" style="149" customWidth="1"/>
    <col min="11016" max="11031" width="3.09765625" style="149"/>
    <col min="11032" max="11037" width="3.59765625" style="149" customWidth="1"/>
    <col min="11038" max="11040" width="2.8984375" style="149" customWidth="1"/>
    <col min="11041" max="11041" width="1.296875" style="149" customWidth="1"/>
    <col min="11042" max="11042" width="3.296875" style="149" customWidth="1"/>
    <col min="11043" max="11264" width="3.09765625" style="149"/>
    <col min="11265" max="11265" width="1.09765625" style="149" customWidth="1"/>
    <col min="11266" max="11266" width="2.69921875" style="149" customWidth="1"/>
    <col min="11267" max="11270" width="3.09765625" style="149"/>
    <col min="11271" max="11271" width="1.296875" style="149" customWidth="1"/>
    <col min="11272" max="11287" width="3.09765625" style="149"/>
    <col min="11288" max="11293" width="3.59765625" style="149" customWidth="1"/>
    <col min="11294" max="11296" width="2.8984375" style="149" customWidth="1"/>
    <col min="11297" max="11297" width="1.296875" style="149" customWidth="1"/>
    <col min="11298" max="11298" width="3.296875" style="149" customWidth="1"/>
    <col min="11299" max="11520" width="3.09765625" style="149"/>
    <col min="11521" max="11521" width="1.09765625" style="149" customWidth="1"/>
    <col min="11522" max="11522" width="2.69921875" style="149" customWidth="1"/>
    <col min="11523" max="11526" width="3.09765625" style="149"/>
    <col min="11527" max="11527" width="1.296875" style="149" customWidth="1"/>
    <col min="11528" max="11543" width="3.09765625" style="149"/>
    <col min="11544" max="11549" width="3.59765625" style="149" customWidth="1"/>
    <col min="11550" max="11552" width="2.8984375" style="149" customWidth="1"/>
    <col min="11553" max="11553" width="1.296875" style="149" customWidth="1"/>
    <col min="11554" max="11554" width="3.296875" style="149" customWidth="1"/>
    <col min="11555" max="11776" width="3.09765625" style="149"/>
    <col min="11777" max="11777" width="1.09765625" style="149" customWidth="1"/>
    <col min="11778" max="11778" width="2.69921875" style="149" customWidth="1"/>
    <col min="11779" max="11782" width="3.09765625" style="149"/>
    <col min="11783" max="11783" width="1.296875" style="149" customWidth="1"/>
    <col min="11784" max="11799" width="3.09765625" style="149"/>
    <col min="11800" max="11805" width="3.59765625" style="149" customWidth="1"/>
    <col min="11806" max="11808" width="2.8984375" style="149" customWidth="1"/>
    <col min="11809" max="11809" width="1.296875" style="149" customWidth="1"/>
    <col min="11810" max="11810" width="3.296875" style="149" customWidth="1"/>
    <col min="11811" max="12032" width="3.09765625" style="149"/>
    <col min="12033" max="12033" width="1.09765625" style="149" customWidth="1"/>
    <col min="12034" max="12034" width="2.69921875" style="149" customWidth="1"/>
    <col min="12035" max="12038" width="3.09765625" style="149"/>
    <col min="12039" max="12039" width="1.296875" style="149" customWidth="1"/>
    <col min="12040" max="12055" width="3.09765625" style="149"/>
    <col min="12056" max="12061" width="3.59765625" style="149" customWidth="1"/>
    <col min="12062" max="12064" width="2.8984375" style="149" customWidth="1"/>
    <col min="12065" max="12065" width="1.296875" style="149" customWidth="1"/>
    <col min="12066" max="12066" width="3.296875" style="149" customWidth="1"/>
    <col min="12067" max="12288" width="3.09765625" style="149"/>
    <col min="12289" max="12289" width="1.09765625" style="149" customWidth="1"/>
    <col min="12290" max="12290" width="2.69921875" style="149" customWidth="1"/>
    <col min="12291" max="12294" width="3.09765625" style="149"/>
    <col min="12295" max="12295" width="1.296875" style="149" customWidth="1"/>
    <col min="12296" max="12311" width="3.09765625" style="149"/>
    <col min="12312" max="12317" width="3.59765625" style="149" customWidth="1"/>
    <col min="12318" max="12320" width="2.8984375" style="149" customWidth="1"/>
    <col min="12321" max="12321" width="1.296875" style="149" customWidth="1"/>
    <col min="12322" max="12322" width="3.296875" style="149" customWidth="1"/>
    <col min="12323" max="12544" width="3.09765625" style="149"/>
    <col min="12545" max="12545" width="1.09765625" style="149" customWidth="1"/>
    <col min="12546" max="12546" width="2.69921875" style="149" customWidth="1"/>
    <col min="12547" max="12550" width="3.09765625" style="149"/>
    <col min="12551" max="12551" width="1.296875" style="149" customWidth="1"/>
    <col min="12552" max="12567" width="3.09765625" style="149"/>
    <col min="12568" max="12573" width="3.59765625" style="149" customWidth="1"/>
    <col min="12574" max="12576" width="2.8984375" style="149" customWidth="1"/>
    <col min="12577" max="12577" width="1.296875" style="149" customWidth="1"/>
    <col min="12578" max="12578" width="3.296875" style="149" customWidth="1"/>
    <col min="12579" max="12800" width="3.09765625" style="149"/>
    <col min="12801" max="12801" width="1.09765625" style="149" customWidth="1"/>
    <col min="12802" max="12802" width="2.69921875" style="149" customWidth="1"/>
    <col min="12803" max="12806" width="3.09765625" style="149"/>
    <col min="12807" max="12807" width="1.296875" style="149" customWidth="1"/>
    <col min="12808" max="12823" width="3.09765625" style="149"/>
    <col min="12824" max="12829" width="3.59765625" style="149" customWidth="1"/>
    <col min="12830" max="12832" width="2.8984375" style="149" customWidth="1"/>
    <col min="12833" max="12833" width="1.296875" style="149" customWidth="1"/>
    <col min="12834" max="12834" width="3.296875" style="149" customWidth="1"/>
    <col min="12835" max="13056" width="3.09765625" style="149"/>
    <col min="13057" max="13057" width="1.09765625" style="149" customWidth="1"/>
    <col min="13058" max="13058" width="2.69921875" style="149" customWidth="1"/>
    <col min="13059" max="13062" width="3.09765625" style="149"/>
    <col min="13063" max="13063" width="1.296875" style="149" customWidth="1"/>
    <col min="13064" max="13079" width="3.09765625" style="149"/>
    <col min="13080" max="13085" width="3.59765625" style="149" customWidth="1"/>
    <col min="13086" max="13088" width="2.8984375" style="149" customWidth="1"/>
    <col min="13089" max="13089" width="1.296875" style="149" customWidth="1"/>
    <col min="13090" max="13090" width="3.296875" style="149" customWidth="1"/>
    <col min="13091" max="13312" width="3.09765625" style="149"/>
    <col min="13313" max="13313" width="1.09765625" style="149" customWidth="1"/>
    <col min="13314" max="13314" width="2.69921875" style="149" customWidth="1"/>
    <col min="13315" max="13318" width="3.09765625" style="149"/>
    <col min="13319" max="13319" width="1.296875" style="149" customWidth="1"/>
    <col min="13320" max="13335" width="3.09765625" style="149"/>
    <col min="13336" max="13341" width="3.59765625" style="149" customWidth="1"/>
    <col min="13342" max="13344" width="2.8984375" style="149" customWidth="1"/>
    <col min="13345" max="13345" width="1.296875" style="149" customWidth="1"/>
    <col min="13346" max="13346" width="3.296875" style="149" customWidth="1"/>
    <col min="13347" max="13568" width="3.09765625" style="149"/>
    <col min="13569" max="13569" width="1.09765625" style="149" customWidth="1"/>
    <col min="13570" max="13570" width="2.69921875" style="149" customWidth="1"/>
    <col min="13571" max="13574" width="3.09765625" style="149"/>
    <col min="13575" max="13575" width="1.296875" style="149" customWidth="1"/>
    <col min="13576" max="13591" width="3.09765625" style="149"/>
    <col min="13592" max="13597" width="3.59765625" style="149" customWidth="1"/>
    <col min="13598" max="13600" width="2.8984375" style="149" customWidth="1"/>
    <col min="13601" max="13601" width="1.296875" style="149" customWidth="1"/>
    <col min="13602" max="13602" width="3.296875" style="149" customWidth="1"/>
    <col min="13603" max="13824" width="3.09765625" style="149"/>
    <col min="13825" max="13825" width="1.09765625" style="149" customWidth="1"/>
    <col min="13826" max="13826" width="2.69921875" style="149" customWidth="1"/>
    <col min="13827" max="13830" width="3.09765625" style="149"/>
    <col min="13831" max="13831" width="1.296875" style="149" customWidth="1"/>
    <col min="13832" max="13847" width="3.09765625" style="149"/>
    <col min="13848" max="13853" width="3.59765625" style="149" customWidth="1"/>
    <col min="13854" max="13856" width="2.8984375" style="149" customWidth="1"/>
    <col min="13857" max="13857" width="1.296875" style="149" customWidth="1"/>
    <col min="13858" max="13858" width="3.296875" style="149" customWidth="1"/>
    <col min="13859" max="14080" width="3.09765625" style="149"/>
    <col min="14081" max="14081" width="1.09765625" style="149" customWidth="1"/>
    <col min="14082" max="14082" width="2.69921875" style="149" customWidth="1"/>
    <col min="14083" max="14086" width="3.09765625" style="149"/>
    <col min="14087" max="14087" width="1.296875" style="149" customWidth="1"/>
    <col min="14088" max="14103" width="3.09765625" style="149"/>
    <col min="14104" max="14109" width="3.59765625" style="149" customWidth="1"/>
    <col min="14110" max="14112" width="2.8984375" style="149" customWidth="1"/>
    <col min="14113" max="14113" width="1.296875" style="149" customWidth="1"/>
    <col min="14114" max="14114" width="3.296875" style="149" customWidth="1"/>
    <col min="14115" max="14336" width="3.09765625" style="149"/>
    <col min="14337" max="14337" width="1.09765625" style="149" customWidth="1"/>
    <col min="14338" max="14338" width="2.69921875" style="149" customWidth="1"/>
    <col min="14339" max="14342" width="3.09765625" style="149"/>
    <col min="14343" max="14343" width="1.296875" style="149" customWidth="1"/>
    <col min="14344" max="14359" width="3.09765625" style="149"/>
    <col min="14360" max="14365" width="3.59765625" style="149" customWidth="1"/>
    <col min="14366" max="14368" width="2.8984375" style="149" customWidth="1"/>
    <col min="14369" max="14369" width="1.296875" style="149" customWidth="1"/>
    <col min="14370" max="14370" width="3.296875" style="149" customWidth="1"/>
    <col min="14371" max="14592" width="3.09765625" style="149"/>
    <col min="14593" max="14593" width="1.09765625" style="149" customWidth="1"/>
    <col min="14594" max="14594" width="2.69921875" style="149" customWidth="1"/>
    <col min="14595" max="14598" width="3.09765625" style="149"/>
    <col min="14599" max="14599" width="1.296875" style="149" customWidth="1"/>
    <col min="14600" max="14615" width="3.09765625" style="149"/>
    <col min="14616" max="14621" width="3.59765625" style="149" customWidth="1"/>
    <col min="14622" max="14624" width="2.8984375" style="149" customWidth="1"/>
    <col min="14625" max="14625" width="1.296875" style="149" customWidth="1"/>
    <col min="14626" max="14626" width="3.296875" style="149" customWidth="1"/>
    <col min="14627" max="14848" width="3.09765625" style="149"/>
    <col min="14849" max="14849" width="1.09765625" style="149" customWidth="1"/>
    <col min="14850" max="14850" width="2.69921875" style="149" customWidth="1"/>
    <col min="14851" max="14854" width="3.09765625" style="149"/>
    <col min="14855" max="14855" width="1.296875" style="149" customWidth="1"/>
    <col min="14856" max="14871" width="3.09765625" style="149"/>
    <col min="14872" max="14877" width="3.59765625" style="149" customWidth="1"/>
    <col min="14878" max="14880" width="2.8984375" style="149" customWidth="1"/>
    <col min="14881" max="14881" width="1.296875" style="149" customWidth="1"/>
    <col min="14882" max="14882" width="3.296875" style="149" customWidth="1"/>
    <col min="14883" max="15104" width="3.09765625" style="149"/>
    <col min="15105" max="15105" width="1.09765625" style="149" customWidth="1"/>
    <col min="15106" max="15106" width="2.69921875" style="149" customWidth="1"/>
    <col min="15107" max="15110" width="3.09765625" style="149"/>
    <col min="15111" max="15111" width="1.296875" style="149" customWidth="1"/>
    <col min="15112" max="15127" width="3.09765625" style="149"/>
    <col min="15128" max="15133" width="3.59765625" style="149" customWidth="1"/>
    <col min="15134" max="15136" width="2.8984375" style="149" customWidth="1"/>
    <col min="15137" max="15137" width="1.296875" style="149" customWidth="1"/>
    <col min="15138" max="15138" width="3.296875" style="149" customWidth="1"/>
    <col min="15139" max="15360" width="3.09765625" style="149"/>
    <col min="15361" max="15361" width="1.09765625" style="149" customWidth="1"/>
    <col min="15362" max="15362" width="2.69921875" style="149" customWidth="1"/>
    <col min="15363" max="15366" width="3.09765625" style="149"/>
    <col min="15367" max="15367" width="1.296875" style="149" customWidth="1"/>
    <col min="15368" max="15383" width="3.09765625" style="149"/>
    <col min="15384" max="15389" width="3.59765625" style="149" customWidth="1"/>
    <col min="15390" max="15392" width="2.8984375" style="149" customWidth="1"/>
    <col min="15393" max="15393" width="1.296875" style="149" customWidth="1"/>
    <col min="15394" max="15394" width="3.296875" style="149" customWidth="1"/>
    <col min="15395" max="15616" width="3.09765625" style="149"/>
    <col min="15617" max="15617" width="1.09765625" style="149" customWidth="1"/>
    <col min="15618" max="15618" width="2.69921875" style="149" customWidth="1"/>
    <col min="15619" max="15622" width="3.09765625" style="149"/>
    <col min="15623" max="15623" width="1.296875" style="149" customWidth="1"/>
    <col min="15624" max="15639" width="3.09765625" style="149"/>
    <col min="15640" max="15645" width="3.59765625" style="149" customWidth="1"/>
    <col min="15646" max="15648" width="2.8984375" style="149" customWidth="1"/>
    <col min="15649" max="15649" width="1.296875" style="149" customWidth="1"/>
    <col min="15650" max="15650" width="3.296875" style="149" customWidth="1"/>
    <col min="15651" max="15872" width="3.09765625" style="149"/>
    <col min="15873" max="15873" width="1.09765625" style="149" customWidth="1"/>
    <col min="15874" max="15874" width="2.69921875" style="149" customWidth="1"/>
    <col min="15875" max="15878" width="3.09765625" style="149"/>
    <col min="15879" max="15879" width="1.296875" style="149" customWidth="1"/>
    <col min="15880" max="15895" width="3.09765625" style="149"/>
    <col min="15896" max="15901" width="3.59765625" style="149" customWidth="1"/>
    <col min="15902" max="15904" width="2.8984375" style="149" customWidth="1"/>
    <col min="15905" max="15905" width="1.296875" style="149" customWidth="1"/>
    <col min="15906" max="15906" width="3.296875" style="149" customWidth="1"/>
    <col min="15907" max="16128" width="3.09765625" style="149"/>
    <col min="16129" max="16129" width="1.09765625" style="149" customWidth="1"/>
    <col min="16130" max="16130" width="2.69921875" style="149" customWidth="1"/>
    <col min="16131" max="16134" width="3.09765625" style="149"/>
    <col min="16135" max="16135" width="1.296875" style="149" customWidth="1"/>
    <col min="16136" max="16151" width="3.09765625" style="149"/>
    <col min="16152" max="16157" width="3.59765625" style="149" customWidth="1"/>
    <col min="16158" max="16160" width="2.8984375" style="149" customWidth="1"/>
    <col min="16161" max="16161" width="1.296875" style="149" customWidth="1"/>
    <col min="16162" max="16162" width="3.296875" style="149" customWidth="1"/>
    <col min="16163" max="16384" width="3.09765625" style="149"/>
  </cols>
  <sheetData>
    <row r="1" spans="2:36" s="96" customFormat="1" x14ac:dyDescent="0.45"/>
    <row r="2" spans="2:36" s="96" customFormat="1" x14ac:dyDescent="0.45">
      <c r="B2" s="96" t="s">
        <v>873</v>
      </c>
    </row>
    <row r="3" spans="2:36" s="96" customFormat="1" x14ac:dyDescent="0.45">
      <c r="W3" s="87" t="s">
        <v>128</v>
      </c>
      <c r="X3" s="443"/>
      <c r="Y3" s="85" t="s">
        <v>129</v>
      </c>
      <c r="Z3" s="443"/>
      <c r="AA3" s="85" t="s">
        <v>689</v>
      </c>
      <c r="AB3" s="443"/>
      <c r="AC3" s="85" t="s">
        <v>690</v>
      </c>
    </row>
    <row r="4" spans="2:36" s="96" customFormat="1" x14ac:dyDescent="0.45">
      <c r="AC4" s="87"/>
    </row>
    <row r="5" spans="2:36" s="96" customFormat="1" ht="47.25" customHeight="1" x14ac:dyDescent="0.45">
      <c r="B5" s="798" t="s">
        <v>874</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row>
    <row r="6" spans="2:36" s="96" customFormat="1" x14ac:dyDescent="0.45"/>
    <row r="7" spans="2:36" s="96" customFormat="1" ht="39" customHeight="1" x14ac:dyDescent="0.45">
      <c r="B7" s="867" t="s">
        <v>774</v>
      </c>
      <c r="C7" s="867"/>
      <c r="D7" s="867"/>
      <c r="E7" s="867"/>
      <c r="F7" s="867"/>
      <c r="G7" s="64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6"/>
    </row>
    <row r="8" spans="2:36" ht="39" customHeight="1" x14ac:dyDescent="0.2">
      <c r="B8" s="768" t="s">
        <v>775</v>
      </c>
      <c r="C8" s="769"/>
      <c r="D8" s="769"/>
      <c r="E8" s="769"/>
      <c r="F8" s="770"/>
      <c r="G8" s="438"/>
      <c r="H8" s="447" t="s">
        <v>176</v>
      </c>
      <c r="I8" s="365" t="s">
        <v>776</v>
      </c>
      <c r="J8" s="365"/>
      <c r="K8" s="365"/>
      <c r="L8" s="365"/>
      <c r="M8" s="447" t="s">
        <v>176</v>
      </c>
      <c r="N8" s="365" t="s">
        <v>777</v>
      </c>
      <c r="O8" s="365"/>
      <c r="P8" s="365"/>
      <c r="Q8" s="365"/>
      <c r="R8" s="447" t="s">
        <v>176</v>
      </c>
      <c r="S8" s="365" t="s">
        <v>778</v>
      </c>
      <c r="T8" s="365"/>
      <c r="U8" s="365"/>
      <c r="V8" s="365"/>
      <c r="W8" s="365"/>
      <c r="X8" s="365"/>
      <c r="Y8" s="365"/>
      <c r="Z8" s="365"/>
      <c r="AA8" s="365"/>
      <c r="AB8" s="365"/>
      <c r="AC8" s="365"/>
      <c r="AD8" s="461"/>
      <c r="AE8" s="461"/>
      <c r="AF8" s="462"/>
    </row>
    <row r="9" spans="2:36" ht="27" customHeight="1" x14ac:dyDescent="0.2">
      <c r="B9" s="778" t="s">
        <v>875</v>
      </c>
      <c r="C9" s="779"/>
      <c r="D9" s="779"/>
      <c r="E9" s="779"/>
      <c r="F9" s="780"/>
      <c r="G9" s="98"/>
      <c r="H9" s="443" t="s">
        <v>176</v>
      </c>
      <c r="I9" s="492" t="s">
        <v>876</v>
      </c>
      <c r="J9" s="492"/>
      <c r="K9" s="492"/>
      <c r="L9" s="492"/>
      <c r="M9" s="492"/>
      <c r="N9" s="492"/>
      <c r="O9" s="492"/>
      <c r="P9" s="492"/>
      <c r="Q9" s="492"/>
      <c r="R9" s="492"/>
      <c r="S9" s="112"/>
      <c r="T9" s="112"/>
      <c r="U9" s="112"/>
      <c r="V9" s="112"/>
      <c r="W9" s="112"/>
      <c r="X9" s="112"/>
      <c r="Y9" s="112"/>
      <c r="Z9" s="112"/>
      <c r="AA9" s="112"/>
      <c r="AB9" s="112"/>
      <c r="AC9" s="112"/>
      <c r="AD9" s="463"/>
      <c r="AE9" s="463"/>
      <c r="AF9" s="464"/>
    </row>
    <row r="10" spans="2:36" ht="27" customHeight="1" x14ac:dyDescent="0.2">
      <c r="B10" s="787"/>
      <c r="C10" s="788"/>
      <c r="D10" s="788"/>
      <c r="E10" s="788"/>
      <c r="F10" s="789"/>
      <c r="G10" s="138"/>
      <c r="H10" s="85" t="s">
        <v>176</v>
      </c>
      <c r="I10" s="387" t="s">
        <v>877</v>
      </c>
      <c r="J10" s="387"/>
      <c r="K10" s="387"/>
      <c r="L10" s="387"/>
      <c r="M10" s="387"/>
      <c r="N10" s="387"/>
      <c r="O10" s="387"/>
      <c r="P10" s="387"/>
      <c r="Q10" s="387"/>
      <c r="R10" s="387"/>
      <c r="S10" s="387"/>
      <c r="T10" s="387"/>
      <c r="U10" s="387"/>
      <c r="V10" s="387"/>
      <c r="W10" s="387"/>
      <c r="X10" s="387"/>
      <c r="Y10" s="387"/>
      <c r="Z10" s="387"/>
      <c r="AA10" s="387"/>
      <c r="AB10" s="387"/>
      <c r="AC10" s="387"/>
      <c r="AD10" s="454"/>
      <c r="AE10" s="454"/>
      <c r="AF10" s="455"/>
      <c r="AJ10" s="493"/>
    </row>
    <row r="11" spans="2:36" ht="39" customHeight="1" x14ac:dyDescent="0.2">
      <c r="B11" s="768" t="s">
        <v>878</v>
      </c>
      <c r="C11" s="769"/>
      <c r="D11" s="769"/>
      <c r="E11" s="769"/>
      <c r="F11" s="770"/>
      <c r="G11" s="465"/>
      <c r="H11" s="447" t="s">
        <v>176</v>
      </c>
      <c r="I11" s="365" t="s">
        <v>879</v>
      </c>
      <c r="J11" s="466"/>
      <c r="K11" s="466"/>
      <c r="L11" s="466"/>
      <c r="M11" s="466"/>
      <c r="N11" s="466"/>
      <c r="O11" s="466"/>
      <c r="P11" s="466"/>
      <c r="Q11" s="466"/>
      <c r="R11" s="447" t="s">
        <v>176</v>
      </c>
      <c r="S11" s="365" t="s">
        <v>880</v>
      </c>
      <c r="T11" s="466"/>
      <c r="U11" s="466"/>
      <c r="V11" s="466"/>
      <c r="W11" s="466"/>
      <c r="X11" s="466"/>
      <c r="Y11" s="466"/>
      <c r="Z11" s="466"/>
      <c r="AA11" s="466"/>
      <c r="AB11" s="466"/>
      <c r="AC11" s="466"/>
      <c r="AD11" s="454"/>
      <c r="AE11" s="454"/>
      <c r="AF11" s="455"/>
    </row>
    <row r="12" spans="2:36" ht="22.5" customHeight="1" x14ac:dyDescent="0.2">
      <c r="B12" s="85"/>
      <c r="C12" s="85"/>
      <c r="D12" s="85"/>
      <c r="E12" s="85"/>
      <c r="F12" s="85"/>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6" ht="32.25" customHeight="1" x14ac:dyDescent="0.2">
      <c r="B13" s="100" t="s">
        <v>881</v>
      </c>
      <c r="C13" s="370"/>
      <c r="D13" s="370"/>
      <c r="E13" s="370"/>
      <c r="F13" s="99"/>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9"/>
    </row>
    <row r="14" spans="2:36" s="96" customFormat="1" ht="10.5" customHeight="1" x14ac:dyDescent="0.45">
      <c r="B14" s="117"/>
      <c r="C14" s="733" t="s">
        <v>882</v>
      </c>
      <c r="D14" s="719"/>
      <c r="E14" s="719"/>
      <c r="F14" s="720"/>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100"/>
      <c r="AE14" s="369"/>
      <c r="AF14" s="371"/>
    </row>
    <row r="15" spans="2:36" s="96" customFormat="1" ht="15.75" customHeight="1" x14ac:dyDescent="0.2">
      <c r="B15" s="117"/>
      <c r="C15" s="756"/>
      <c r="D15" s="757"/>
      <c r="E15" s="757"/>
      <c r="F15" s="761"/>
      <c r="H15" s="869" t="s">
        <v>883</v>
      </c>
      <c r="I15" s="869"/>
      <c r="J15" s="869"/>
      <c r="K15" s="869"/>
      <c r="L15" s="869"/>
      <c r="M15" s="869"/>
      <c r="N15" s="869"/>
      <c r="O15" s="869"/>
      <c r="P15" s="869"/>
      <c r="Q15" s="869"/>
      <c r="R15" s="869"/>
      <c r="S15" s="869"/>
      <c r="T15" s="869"/>
      <c r="U15" s="869"/>
      <c r="V15" s="470"/>
      <c r="W15" s="470"/>
      <c r="X15" s="470"/>
      <c r="Y15" s="470"/>
      <c r="AD15" s="117"/>
      <c r="AF15" s="372"/>
    </row>
    <row r="16" spans="2:36" s="96" customFormat="1" ht="40.5" customHeight="1" x14ac:dyDescent="0.45">
      <c r="B16" s="408"/>
      <c r="C16" s="756"/>
      <c r="D16" s="757"/>
      <c r="E16" s="757"/>
      <c r="F16" s="761"/>
      <c r="H16" s="471" t="s">
        <v>791</v>
      </c>
      <c r="I16" s="818" t="s">
        <v>884</v>
      </c>
      <c r="J16" s="819"/>
      <c r="K16" s="819"/>
      <c r="L16" s="819"/>
      <c r="M16" s="819"/>
      <c r="N16" s="819"/>
      <c r="O16" s="819"/>
      <c r="P16" s="819"/>
      <c r="Q16" s="819"/>
      <c r="R16" s="819"/>
      <c r="S16" s="819"/>
      <c r="T16" s="819"/>
      <c r="U16" s="872"/>
      <c r="V16" s="644"/>
      <c r="W16" s="645"/>
      <c r="X16" s="97" t="s">
        <v>31</v>
      </c>
      <c r="Z16" s="472"/>
      <c r="AA16" s="472"/>
      <c r="AB16" s="472"/>
      <c r="AD16" s="473" t="s">
        <v>711</v>
      </c>
      <c r="AE16" s="390" t="s">
        <v>712</v>
      </c>
      <c r="AF16" s="474" t="s">
        <v>713</v>
      </c>
    </row>
    <row r="17" spans="2:32" s="96" customFormat="1" ht="17.25" customHeight="1" x14ac:dyDescent="0.45">
      <c r="B17" s="408"/>
      <c r="C17" s="756"/>
      <c r="D17" s="757"/>
      <c r="E17" s="757"/>
      <c r="F17" s="761"/>
      <c r="H17" s="475"/>
      <c r="I17" s="476"/>
      <c r="J17" s="476"/>
      <c r="K17" s="476"/>
      <c r="L17" s="476"/>
      <c r="M17" s="476"/>
      <c r="N17" s="476"/>
      <c r="O17" s="476"/>
      <c r="P17" s="476"/>
      <c r="Q17" s="476"/>
      <c r="R17" s="476"/>
      <c r="S17" s="476"/>
      <c r="T17" s="476"/>
      <c r="U17" s="476"/>
      <c r="V17" s="366"/>
      <c r="W17" s="366"/>
      <c r="X17" s="366"/>
      <c r="Z17" s="472"/>
      <c r="AA17" s="472"/>
      <c r="AB17" s="472"/>
      <c r="AD17" s="473"/>
      <c r="AE17" s="390"/>
      <c r="AF17" s="474"/>
    </row>
    <row r="18" spans="2:32" s="96" customFormat="1" ht="40.5" customHeight="1" x14ac:dyDescent="0.45">
      <c r="B18" s="408"/>
      <c r="C18" s="756"/>
      <c r="D18" s="757"/>
      <c r="E18" s="757"/>
      <c r="F18" s="761"/>
      <c r="H18" s="471" t="s">
        <v>793</v>
      </c>
      <c r="I18" s="818" t="s">
        <v>885</v>
      </c>
      <c r="J18" s="819"/>
      <c r="K18" s="819"/>
      <c r="L18" s="819"/>
      <c r="M18" s="819"/>
      <c r="N18" s="819"/>
      <c r="O18" s="819"/>
      <c r="P18" s="819"/>
      <c r="Q18" s="819"/>
      <c r="R18" s="819"/>
      <c r="S18" s="819"/>
      <c r="T18" s="819"/>
      <c r="U18" s="872"/>
      <c r="V18" s="644"/>
      <c r="W18" s="645"/>
      <c r="X18" s="97" t="s">
        <v>31</v>
      </c>
      <c r="Y18" s="96" t="s">
        <v>886</v>
      </c>
      <c r="Z18" s="848" t="s">
        <v>1004</v>
      </c>
      <c r="AA18" s="848"/>
      <c r="AB18" s="848"/>
      <c r="AD18" s="494" t="s">
        <v>176</v>
      </c>
      <c r="AE18" s="85" t="s">
        <v>712</v>
      </c>
      <c r="AF18" s="173" t="s">
        <v>176</v>
      </c>
    </row>
    <row r="19" spans="2:32" s="96" customFormat="1" ht="20.25" customHeight="1" x14ac:dyDescent="0.45">
      <c r="B19" s="408"/>
      <c r="C19" s="756"/>
      <c r="D19" s="757"/>
      <c r="E19" s="757"/>
      <c r="F19" s="761"/>
      <c r="H19" s="85" t="s">
        <v>887</v>
      </c>
      <c r="I19" s="477"/>
      <c r="J19" s="477"/>
      <c r="K19" s="477"/>
      <c r="L19" s="477"/>
      <c r="M19" s="477"/>
      <c r="N19" s="477"/>
      <c r="O19" s="477"/>
      <c r="P19" s="477"/>
      <c r="Q19" s="477"/>
      <c r="R19" s="477"/>
      <c r="S19" s="85"/>
      <c r="T19" s="85"/>
      <c r="U19" s="85"/>
      <c r="W19" s="472"/>
      <c r="X19" s="472"/>
      <c r="Y19" s="472"/>
      <c r="AD19" s="374"/>
      <c r="AE19" s="85"/>
      <c r="AF19" s="115"/>
    </row>
    <row r="20" spans="2:32" s="96" customFormat="1" ht="69.75" customHeight="1" x14ac:dyDescent="0.45">
      <c r="B20" s="408"/>
      <c r="C20" s="756"/>
      <c r="D20" s="757"/>
      <c r="E20" s="757"/>
      <c r="F20" s="761"/>
      <c r="H20" s="471" t="s">
        <v>797</v>
      </c>
      <c r="I20" s="818" t="s">
        <v>888</v>
      </c>
      <c r="J20" s="819"/>
      <c r="K20" s="819"/>
      <c r="L20" s="819"/>
      <c r="M20" s="819"/>
      <c r="N20" s="819"/>
      <c r="O20" s="819"/>
      <c r="P20" s="819"/>
      <c r="Q20" s="819"/>
      <c r="R20" s="819"/>
      <c r="S20" s="819"/>
      <c r="T20" s="819"/>
      <c r="U20" s="872"/>
      <c r="V20" s="644"/>
      <c r="W20" s="645"/>
      <c r="X20" s="97" t="s">
        <v>31</v>
      </c>
      <c r="Y20" s="96" t="s">
        <v>886</v>
      </c>
      <c r="Z20" s="848" t="s">
        <v>889</v>
      </c>
      <c r="AA20" s="848"/>
      <c r="AB20" s="848"/>
      <c r="AD20" s="494" t="s">
        <v>176</v>
      </c>
      <c r="AE20" s="85" t="s">
        <v>712</v>
      </c>
      <c r="AF20" s="173" t="s">
        <v>176</v>
      </c>
    </row>
    <row r="21" spans="2:32" s="96" customFormat="1" ht="15" customHeight="1" x14ac:dyDescent="0.45">
      <c r="B21" s="408"/>
      <c r="C21" s="756"/>
      <c r="D21" s="757"/>
      <c r="E21" s="757"/>
      <c r="F21" s="761"/>
      <c r="H21" s="375"/>
      <c r="I21" s="477"/>
      <c r="J21" s="477"/>
      <c r="K21" s="477"/>
      <c r="L21" s="477"/>
      <c r="M21" s="477"/>
      <c r="N21" s="477"/>
      <c r="O21" s="477"/>
      <c r="P21" s="477"/>
      <c r="Q21" s="477"/>
      <c r="R21" s="477"/>
      <c r="S21" s="85"/>
      <c r="T21" s="85"/>
      <c r="U21" s="85"/>
      <c r="W21" s="472"/>
      <c r="X21" s="472"/>
      <c r="Y21" s="472"/>
      <c r="AD21" s="374"/>
      <c r="AE21" s="85"/>
      <c r="AF21" s="115"/>
    </row>
    <row r="22" spans="2:32" s="96" customFormat="1" x14ac:dyDescent="0.45">
      <c r="B22" s="408"/>
      <c r="C22" s="756"/>
      <c r="D22" s="757"/>
      <c r="E22" s="757"/>
      <c r="F22" s="761"/>
      <c r="H22" s="452" t="s">
        <v>890</v>
      </c>
      <c r="I22" s="477"/>
      <c r="J22" s="477"/>
      <c r="K22" s="477"/>
      <c r="L22" s="477"/>
      <c r="M22" s="477"/>
      <c r="N22" s="477"/>
      <c r="O22" s="477"/>
      <c r="P22" s="477"/>
      <c r="Q22" s="477"/>
      <c r="R22" s="477"/>
      <c r="U22" s="85"/>
      <c r="W22" s="472"/>
      <c r="X22" s="472"/>
      <c r="Y22" s="472"/>
      <c r="AD22" s="473" t="s">
        <v>711</v>
      </c>
      <c r="AE22" s="390" t="s">
        <v>712</v>
      </c>
      <c r="AF22" s="474" t="s">
        <v>713</v>
      </c>
    </row>
    <row r="23" spans="2:32" s="96" customFormat="1" ht="21" customHeight="1" x14ac:dyDescent="0.45">
      <c r="B23" s="408"/>
      <c r="C23" s="756"/>
      <c r="D23" s="757"/>
      <c r="E23" s="757"/>
      <c r="F23" s="761"/>
      <c r="G23" s="478"/>
      <c r="H23" s="489" t="s">
        <v>891</v>
      </c>
      <c r="I23" s="855" t="s">
        <v>892</v>
      </c>
      <c r="J23" s="856"/>
      <c r="K23" s="856"/>
      <c r="L23" s="856"/>
      <c r="M23" s="856"/>
      <c r="N23" s="856"/>
      <c r="O23" s="856"/>
      <c r="P23" s="856"/>
      <c r="Q23" s="856"/>
      <c r="R23" s="856"/>
      <c r="S23" s="856"/>
      <c r="T23" s="856"/>
      <c r="U23" s="856"/>
      <c r="V23" s="856"/>
      <c r="W23" s="856"/>
      <c r="X23" s="856"/>
      <c r="Y23" s="856"/>
      <c r="Z23" s="856"/>
      <c r="AA23" s="857"/>
      <c r="AD23" s="494" t="s">
        <v>176</v>
      </c>
      <c r="AE23" s="85" t="s">
        <v>712</v>
      </c>
      <c r="AF23" s="173" t="s">
        <v>176</v>
      </c>
    </row>
    <row r="24" spans="2:32" s="96" customFormat="1" x14ac:dyDescent="0.45">
      <c r="B24" s="408"/>
      <c r="C24" s="756"/>
      <c r="D24" s="757"/>
      <c r="E24" s="757"/>
      <c r="F24" s="761"/>
      <c r="H24" s="480" t="s">
        <v>893</v>
      </c>
      <c r="I24" s="477"/>
      <c r="J24" s="477"/>
      <c r="K24" s="477"/>
      <c r="L24" s="477"/>
      <c r="M24" s="477"/>
      <c r="N24" s="477"/>
      <c r="O24" s="477"/>
      <c r="P24" s="477"/>
      <c r="Q24" s="477"/>
      <c r="R24" s="477"/>
      <c r="U24" s="85"/>
      <c r="W24" s="472"/>
      <c r="X24" s="472"/>
      <c r="Y24" s="472"/>
      <c r="AD24" s="437"/>
      <c r="AE24" s="375"/>
      <c r="AF24" s="479"/>
    </row>
    <row r="25" spans="2:32" s="96" customFormat="1" x14ac:dyDescent="0.45">
      <c r="B25" s="408"/>
      <c r="C25" s="756"/>
      <c r="D25" s="757"/>
      <c r="E25" s="757"/>
      <c r="F25" s="761"/>
      <c r="H25" s="375"/>
      <c r="I25" s="477"/>
      <c r="J25" s="477"/>
      <c r="K25" s="477"/>
      <c r="L25" s="477"/>
      <c r="M25" s="477"/>
      <c r="N25" s="477"/>
      <c r="O25" s="477"/>
      <c r="P25" s="477"/>
      <c r="Q25" s="477"/>
      <c r="R25" s="477"/>
      <c r="U25" s="85"/>
      <c r="W25" s="472"/>
      <c r="X25" s="472"/>
      <c r="Y25" s="472"/>
      <c r="AD25" s="437"/>
      <c r="AE25" s="375"/>
      <c r="AF25" s="479"/>
    </row>
    <row r="26" spans="2:32" s="96" customFormat="1" ht="14.25" customHeight="1" x14ac:dyDescent="0.45">
      <c r="B26" s="408"/>
      <c r="C26" s="756"/>
      <c r="D26" s="757"/>
      <c r="E26" s="757"/>
      <c r="F26" s="761"/>
      <c r="H26" s="480" t="s">
        <v>894</v>
      </c>
      <c r="I26" s="477"/>
      <c r="J26" s="477"/>
      <c r="K26" s="477"/>
      <c r="L26" s="477"/>
      <c r="M26" s="477"/>
      <c r="N26" s="477"/>
      <c r="O26" s="477"/>
      <c r="P26" s="477"/>
      <c r="Q26" s="477"/>
      <c r="R26" s="477"/>
      <c r="U26" s="85"/>
      <c r="W26" s="472"/>
      <c r="X26" s="472"/>
      <c r="Y26" s="472"/>
      <c r="AD26" s="473" t="s">
        <v>711</v>
      </c>
      <c r="AE26" s="390" t="s">
        <v>712</v>
      </c>
      <c r="AF26" s="474" t="s">
        <v>713</v>
      </c>
    </row>
    <row r="27" spans="2:32" s="96" customFormat="1" ht="58.5" customHeight="1" x14ac:dyDescent="0.45">
      <c r="B27" s="408"/>
      <c r="C27" s="756"/>
      <c r="D27" s="757"/>
      <c r="E27" s="757"/>
      <c r="F27" s="761"/>
      <c r="H27" s="471" t="s">
        <v>895</v>
      </c>
      <c r="I27" s="481" t="s">
        <v>896</v>
      </c>
      <c r="J27" s="481"/>
      <c r="K27" s="481"/>
      <c r="L27" s="482"/>
      <c r="M27" s="481" t="s">
        <v>897</v>
      </c>
      <c r="N27" s="483"/>
      <c r="O27" s="483"/>
      <c r="P27" s="871"/>
      <c r="Q27" s="871"/>
      <c r="R27" s="871"/>
      <c r="S27" s="871"/>
      <c r="T27" s="871"/>
      <c r="U27" s="871"/>
      <c r="V27" s="871"/>
      <c r="W27" s="871"/>
      <c r="X27" s="97" t="s">
        <v>31</v>
      </c>
      <c r="Y27" s="96" t="s">
        <v>886</v>
      </c>
      <c r="Z27" s="848" t="s">
        <v>898</v>
      </c>
      <c r="AA27" s="848"/>
      <c r="AB27" s="848"/>
      <c r="AD27" s="494" t="s">
        <v>176</v>
      </c>
      <c r="AE27" s="85" t="s">
        <v>712</v>
      </c>
      <c r="AF27" s="173" t="s">
        <v>176</v>
      </c>
    </row>
    <row r="28" spans="2:32" s="96" customFormat="1" ht="17.25" customHeight="1" x14ac:dyDescent="0.45">
      <c r="B28" s="408"/>
      <c r="C28" s="756"/>
      <c r="D28" s="757"/>
      <c r="E28" s="757"/>
      <c r="F28" s="761"/>
      <c r="H28" s="375"/>
      <c r="I28" s="431"/>
      <c r="J28" s="431"/>
      <c r="K28" s="431"/>
      <c r="L28" s="431"/>
      <c r="M28" s="431"/>
      <c r="N28" s="484"/>
      <c r="O28" s="484"/>
      <c r="P28" s="485"/>
      <c r="Q28" s="485"/>
      <c r="R28" s="485"/>
      <c r="S28" s="485"/>
      <c r="T28" s="485"/>
      <c r="U28" s="485"/>
      <c r="V28" s="485"/>
      <c r="W28" s="485"/>
      <c r="X28" s="85"/>
      <c r="Z28" s="472"/>
      <c r="AA28" s="472"/>
      <c r="AB28" s="472"/>
      <c r="AD28" s="374"/>
      <c r="AE28" s="85"/>
      <c r="AF28" s="115"/>
    </row>
    <row r="29" spans="2:32" s="96" customFormat="1" ht="14.25" customHeight="1" x14ac:dyDescent="0.45">
      <c r="B29" s="408"/>
      <c r="C29" s="756"/>
      <c r="D29" s="757"/>
      <c r="E29" s="757"/>
      <c r="F29" s="761"/>
      <c r="H29" s="480" t="s">
        <v>899</v>
      </c>
      <c r="I29" s="477"/>
      <c r="J29" s="477"/>
      <c r="K29" s="477"/>
      <c r="L29" s="477"/>
      <c r="M29" s="477"/>
      <c r="N29" s="477"/>
      <c r="O29" s="477"/>
      <c r="P29" s="477"/>
      <c r="Q29" s="477"/>
      <c r="R29" s="477"/>
      <c r="U29" s="85"/>
      <c r="W29" s="472"/>
      <c r="X29" s="472"/>
      <c r="Y29" s="472"/>
      <c r="AD29" s="473" t="s">
        <v>711</v>
      </c>
      <c r="AE29" s="390" t="s">
        <v>712</v>
      </c>
      <c r="AF29" s="474" t="s">
        <v>713</v>
      </c>
    </row>
    <row r="30" spans="2:32" s="96" customFormat="1" ht="15" customHeight="1" x14ac:dyDescent="0.45">
      <c r="B30" s="408"/>
      <c r="C30" s="756"/>
      <c r="D30" s="757"/>
      <c r="E30" s="757"/>
      <c r="F30" s="761"/>
      <c r="H30" s="392" t="s">
        <v>900</v>
      </c>
      <c r="I30" s="873" t="s">
        <v>901</v>
      </c>
      <c r="J30" s="874"/>
      <c r="K30" s="874"/>
      <c r="L30" s="874"/>
      <c r="M30" s="874"/>
      <c r="N30" s="874"/>
      <c r="O30" s="874"/>
      <c r="P30" s="874"/>
      <c r="Q30" s="874"/>
      <c r="R30" s="874"/>
      <c r="S30" s="874"/>
      <c r="T30" s="874"/>
      <c r="U30" s="874"/>
      <c r="V30" s="874"/>
      <c r="W30" s="874"/>
      <c r="X30" s="875"/>
      <c r="Z30" s="472"/>
      <c r="AA30" s="472"/>
      <c r="AB30" s="472"/>
      <c r="AD30" s="494" t="s">
        <v>176</v>
      </c>
      <c r="AE30" s="85" t="s">
        <v>712</v>
      </c>
      <c r="AF30" s="173" t="s">
        <v>176</v>
      </c>
    </row>
    <row r="31" spans="2:32" s="96" customFormat="1" x14ac:dyDescent="0.45">
      <c r="B31" s="486"/>
      <c r="C31" s="738"/>
      <c r="D31" s="738"/>
      <c r="E31" s="738"/>
      <c r="F31" s="739"/>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141"/>
      <c r="AE31" s="377"/>
      <c r="AF31" s="378"/>
    </row>
    <row r="32" spans="2:32" ht="32.25" customHeight="1" x14ac:dyDescent="0.2">
      <c r="B32" s="117" t="s">
        <v>902</v>
      </c>
      <c r="C32" s="370"/>
      <c r="D32" s="370"/>
      <c r="E32" s="370"/>
      <c r="F32" s="99"/>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9"/>
    </row>
    <row r="33" spans="2:32" s="96" customFormat="1" ht="10.5" customHeight="1" x14ac:dyDescent="0.45">
      <c r="B33" s="117"/>
      <c r="C33" s="733" t="s">
        <v>882</v>
      </c>
      <c r="D33" s="719"/>
      <c r="E33" s="719"/>
      <c r="F33" s="720"/>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100"/>
      <c r="AE33" s="369"/>
      <c r="AF33" s="371"/>
    </row>
    <row r="34" spans="2:32" s="96" customFormat="1" ht="15.75" customHeight="1" x14ac:dyDescent="0.2">
      <c r="B34" s="117"/>
      <c r="C34" s="756"/>
      <c r="D34" s="757"/>
      <c r="E34" s="757"/>
      <c r="F34" s="761"/>
      <c r="H34" s="869" t="s">
        <v>883</v>
      </c>
      <c r="I34" s="869"/>
      <c r="J34" s="869"/>
      <c r="K34" s="869"/>
      <c r="L34" s="869"/>
      <c r="M34" s="869"/>
      <c r="N34" s="869"/>
      <c r="O34" s="869"/>
      <c r="P34" s="869"/>
      <c r="Q34" s="869"/>
      <c r="R34" s="869"/>
      <c r="S34" s="869"/>
      <c r="T34" s="869"/>
      <c r="U34" s="869"/>
      <c r="V34" s="470"/>
      <c r="W34" s="470"/>
      <c r="X34" s="470"/>
      <c r="Y34" s="470"/>
      <c r="AD34" s="117"/>
      <c r="AF34" s="372"/>
    </row>
    <row r="35" spans="2:32" s="96" customFormat="1" ht="40.5" customHeight="1" x14ac:dyDescent="0.45">
      <c r="B35" s="408"/>
      <c r="C35" s="756"/>
      <c r="D35" s="757"/>
      <c r="E35" s="757"/>
      <c r="F35" s="761"/>
      <c r="H35" s="471" t="s">
        <v>791</v>
      </c>
      <c r="I35" s="818" t="s">
        <v>884</v>
      </c>
      <c r="J35" s="819"/>
      <c r="K35" s="819"/>
      <c r="L35" s="819"/>
      <c r="M35" s="819"/>
      <c r="N35" s="819"/>
      <c r="O35" s="819"/>
      <c r="P35" s="819"/>
      <c r="Q35" s="819"/>
      <c r="R35" s="819"/>
      <c r="S35" s="819"/>
      <c r="T35" s="819"/>
      <c r="U35" s="872"/>
      <c r="V35" s="644"/>
      <c r="W35" s="645"/>
      <c r="X35" s="97" t="s">
        <v>31</v>
      </c>
      <c r="Z35" s="472"/>
      <c r="AA35" s="472"/>
      <c r="AB35" s="472"/>
      <c r="AD35" s="473" t="s">
        <v>711</v>
      </c>
      <c r="AE35" s="390" t="s">
        <v>712</v>
      </c>
      <c r="AF35" s="474" t="s">
        <v>713</v>
      </c>
    </row>
    <row r="36" spans="2:32" s="96" customFormat="1" ht="16.5" customHeight="1" x14ac:dyDescent="0.45">
      <c r="B36" s="408"/>
      <c r="C36" s="756"/>
      <c r="D36" s="757"/>
      <c r="E36" s="757"/>
      <c r="F36" s="761"/>
      <c r="H36" s="475"/>
      <c r="I36" s="476"/>
      <c r="J36" s="476"/>
      <c r="K36" s="476"/>
      <c r="L36" s="476"/>
      <c r="M36" s="476"/>
      <c r="N36" s="476"/>
      <c r="O36" s="476"/>
      <c r="P36" s="476"/>
      <c r="Q36" s="476"/>
      <c r="R36" s="476"/>
      <c r="S36" s="476"/>
      <c r="T36" s="476"/>
      <c r="U36" s="476"/>
      <c r="V36" s="366"/>
      <c r="W36" s="366"/>
      <c r="X36" s="366"/>
      <c r="Z36" s="472"/>
      <c r="AA36" s="472"/>
      <c r="AB36" s="472"/>
      <c r="AD36" s="473"/>
      <c r="AE36" s="390"/>
      <c r="AF36" s="474"/>
    </row>
    <row r="37" spans="2:32" s="96" customFormat="1" ht="40.5" customHeight="1" x14ac:dyDescent="0.45">
      <c r="B37" s="408"/>
      <c r="C37" s="756"/>
      <c r="D37" s="757"/>
      <c r="E37" s="757"/>
      <c r="F37" s="761"/>
      <c r="H37" s="471" t="s">
        <v>793</v>
      </c>
      <c r="I37" s="818" t="s">
        <v>885</v>
      </c>
      <c r="J37" s="819"/>
      <c r="K37" s="819"/>
      <c r="L37" s="819"/>
      <c r="M37" s="819"/>
      <c r="N37" s="819"/>
      <c r="O37" s="819"/>
      <c r="P37" s="819"/>
      <c r="Q37" s="819"/>
      <c r="R37" s="819"/>
      <c r="S37" s="819"/>
      <c r="T37" s="819"/>
      <c r="U37" s="872"/>
      <c r="V37" s="644"/>
      <c r="W37" s="645"/>
      <c r="X37" s="97" t="s">
        <v>31</v>
      </c>
      <c r="Y37" s="96" t="s">
        <v>886</v>
      </c>
      <c r="Z37" s="848" t="s">
        <v>903</v>
      </c>
      <c r="AA37" s="848"/>
      <c r="AB37" s="848"/>
      <c r="AD37" s="494" t="s">
        <v>176</v>
      </c>
      <c r="AE37" s="85" t="s">
        <v>712</v>
      </c>
      <c r="AF37" s="173" t="s">
        <v>176</v>
      </c>
    </row>
    <row r="38" spans="2:32" s="96" customFormat="1" ht="20.25" customHeight="1" x14ac:dyDescent="0.45">
      <c r="B38" s="146"/>
      <c r="C38" s="738"/>
      <c r="D38" s="738"/>
      <c r="E38" s="738"/>
      <c r="F38" s="738"/>
      <c r="G38" s="117"/>
      <c r="H38" s="380" t="s">
        <v>795</v>
      </c>
      <c r="I38" s="487"/>
      <c r="J38" s="487"/>
      <c r="K38" s="487"/>
      <c r="L38" s="487"/>
      <c r="M38" s="487"/>
      <c r="N38" s="487"/>
      <c r="O38" s="487"/>
      <c r="P38" s="487"/>
      <c r="Q38" s="487"/>
      <c r="R38" s="487"/>
      <c r="S38" s="380"/>
      <c r="T38" s="380"/>
      <c r="U38" s="380"/>
      <c r="V38" s="377"/>
      <c r="W38" s="488"/>
      <c r="X38" s="488"/>
      <c r="Y38" s="472"/>
      <c r="AD38" s="374"/>
      <c r="AE38" s="85"/>
      <c r="AF38" s="115"/>
    </row>
    <row r="39" spans="2:32" s="96" customFormat="1" ht="74.25" customHeight="1" x14ac:dyDescent="0.45">
      <c r="B39" s="408"/>
      <c r="C39" s="733"/>
      <c r="D39" s="757"/>
      <c r="E39" s="757"/>
      <c r="F39" s="761"/>
      <c r="H39" s="490" t="s">
        <v>797</v>
      </c>
      <c r="I39" s="868" t="s">
        <v>888</v>
      </c>
      <c r="J39" s="869"/>
      <c r="K39" s="869"/>
      <c r="L39" s="869"/>
      <c r="M39" s="869"/>
      <c r="N39" s="869"/>
      <c r="O39" s="869"/>
      <c r="P39" s="869"/>
      <c r="Q39" s="869"/>
      <c r="R39" s="869"/>
      <c r="S39" s="869"/>
      <c r="T39" s="869"/>
      <c r="U39" s="870"/>
      <c r="V39" s="837"/>
      <c r="W39" s="838"/>
      <c r="X39" s="139" t="s">
        <v>31</v>
      </c>
      <c r="Y39" s="96" t="s">
        <v>886</v>
      </c>
      <c r="Z39" s="848" t="s">
        <v>904</v>
      </c>
      <c r="AA39" s="848"/>
      <c r="AB39" s="848"/>
      <c r="AD39" s="494" t="s">
        <v>176</v>
      </c>
      <c r="AE39" s="85" t="s">
        <v>712</v>
      </c>
      <c r="AF39" s="173" t="s">
        <v>176</v>
      </c>
    </row>
    <row r="40" spans="2:32" s="96" customFormat="1" ht="15" customHeight="1" x14ac:dyDescent="0.45">
      <c r="B40" s="408"/>
      <c r="C40" s="756"/>
      <c r="D40" s="757"/>
      <c r="E40" s="757"/>
      <c r="F40" s="761"/>
      <c r="H40" s="375"/>
      <c r="I40" s="477"/>
      <c r="J40" s="477"/>
      <c r="K40" s="477"/>
      <c r="L40" s="477"/>
      <c r="M40" s="477"/>
      <c r="N40" s="477"/>
      <c r="O40" s="477"/>
      <c r="P40" s="477"/>
      <c r="Q40" s="477"/>
      <c r="R40" s="477"/>
      <c r="S40" s="85"/>
      <c r="T40" s="85"/>
      <c r="U40" s="85"/>
      <c r="W40" s="472"/>
      <c r="X40" s="472"/>
      <c r="Y40" s="472"/>
      <c r="AD40" s="374"/>
      <c r="AE40" s="85"/>
      <c r="AF40" s="115"/>
    </row>
    <row r="41" spans="2:32" s="96" customFormat="1" x14ac:dyDescent="0.45">
      <c r="B41" s="408"/>
      <c r="C41" s="756"/>
      <c r="D41" s="757"/>
      <c r="E41" s="757"/>
      <c r="F41" s="761"/>
      <c r="H41" s="480" t="s">
        <v>890</v>
      </c>
      <c r="I41" s="477"/>
      <c r="J41" s="477"/>
      <c r="K41" s="477"/>
      <c r="L41" s="477"/>
      <c r="M41" s="477"/>
      <c r="N41" s="477"/>
      <c r="O41" s="477"/>
      <c r="P41" s="477"/>
      <c r="Q41" s="477"/>
      <c r="R41" s="477"/>
      <c r="U41" s="85"/>
      <c r="W41" s="472"/>
      <c r="X41" s="472"/>
      <c r="Y41" s="472"/>
      <c r="AD41" s="473" t="s">
        <v>711</v>
      </c>
      <c r="AE41" s="390" t="s">
        <v>712</v>
      </c>
      <c r="AF41" s="474" t="s">
        <v>713</v>
      </c>
    </row>
    <row r="42" spans="2:32" s="96" customFormat="1" ht="21.75" customHeight="1" x14ac:dyDescent="0.45">
      <c r="B42" s="408"/>
      <c r="C42" s="756"/>
      <c r="D42" s="757"/>
      <c r="E42" s="757"/>
      <c r="F42" s="761"/>
      <c r="H42" s="471" t="s">
        <v>891</v>
      </c>
      <c r="I42" s="855" t="s">
        <v>892</v>
      </c>
      <c r="J42" s="856"/>
      <c r="K42" s="856"/>
      <c r="L42" s="856"/>
      <c r="M42" s="856"/>
      <c r="N42" s="856"/>
      <c r="O42" s="856"/>
      <c r="P42" s="856"/>
      <c r="Q42" s="856"/>
      <c r="R42" s="856"/>
      <c r="S42" s="856"/>
      <c r="T42" s="856"/>
      <c r="U42" s="856"/>
      <c r="V42" s="856"/>
      <c r="W42" s="856"/>
      <c r="X42" s="856"/>
      <c r="Y42" s="856"/>
      <c r="Z42" s="856"/>
      <c r="AA42" s="857"/>
      <c r="AD42" s="494" t="s">
        <v>176</v>
      </c>
      <c r="AE42" s="85" t="s">
        <v>712</v>
      </c>
      <c r="AF42" s="173" t="s">
        <v>176</v>
      </c>
    </row>
    <row r="43" spans="2:32" s="96" customFormat="1" x14ac:dyDescent="0.45">
      <c r="B43" s="408"/>
      <c r="C43" s="756"/>
      <c r="D43" s="757"/>
      <c r="E43" s="757"/>
      <c r="F43" s="761"/>
      <c r="H43" s="491" t="s">
        <v>905</v>
      </c>
      <c r="I43" s="477"/>
      <c r="J43" s="477"/>
      <c r="K43" s="477"/>
      <c r="L43" s="477"/>
      <c r="M43" s="477"/>
      <c r="N43" s="477"/>
      <c r="O43" s="477"/>
      <c r="P43" s="477"/>
      <c r="Q43" s="477"/>
      <c r="R43" s="477"/>
      <c r="U43" s="85"/>
      <c r="W43" s="472"/>
      <c r="X43" s="472"/>
      <c r="Y43" s="472"/>
      <c r="AD43" s="437"/>
      <c r="AE43" s="375"/>
      <c r="AF43" s="479"/>
    </row>
    <row r="44" spans="2:32" s="96" customFormat="1" x14ac:dyDescent="0.45">
      <c r="B44" s="408"/>
      <c r="C44" s="756"/>
      <c r="D44" s="757"/>
      <c r="E44" s="757"/>
      <c r="F44" s="761"/>
      <c r="H44" s="375"/>
      <c r="I44" s="477"/>
      <c r="J44" s="477"/>
      <c r="K44" s="477"/>
      <c r="L44" s="477"/>
      <c r="M44" s="477"/>
      <c r="N44" s="477"/>
      <c r="O44" s="477"/>
      <c r="P44" s="477"/>
      <c r="Q44" s="477"/>
      <c r="R44" s="477"/>
      <c r="U44" s="85"/>
      <c r="W44" s="472"/>
      <c r="X44" s="472"/>
      <c r="Y44" s="472"/>
      <c r="AD44" s="437"/>
      <c r="AE44" s="375"/>
      <c r="AF44" s="479"/>
    </row>
    <row r="45" spans="2:32" s="96" customFormat="1" ht="14.25" customHeight="1" x14ac:dyDescent="0.45">
      <c r="B45" s="408"/>
      <c r="C45" s="756"/>
      <c r="D45" s="757"/>
      <c r="E45" s="757"/>
      <c r="F45" s="761"/>
      <c r="H45" s="480" t="s">
        <v>894</v>
      </c>
      <c r="I45" s="477"/>
      <c r="J45" s="477"/>
      <c r="K45" s="477"/>
      <c r="L45" s="477"/>
      <c r="M45" s="477"/>
      <c r="N45" s="477"/>
      <c r="O45" s="477"/>
      <c r="P45" s="477"/>
      <c r="Q45" s="477"/>
      <c r="R45" s="477"/>
      <c r="U45" s="85"/>
      <c r="W45" s="472"/>
      <c r="X45" s="472"/>
      <c r="Y45" s="472"/>
      <c r="AD45" s="473" t="s">
        <v>711</v>
      </c>
      <c r="AE45" s="390" t="s">
        <v>712</v>
      </c>
      <c r="AF45" s="474" t="s">
        <v>713</v>
      </c>
    </row>
    <row r="46" spans="2:32" s="96" customFormat="1" ht="58.5" customHeight="1" x14ac:dyDescent="0.45">
      <c r="B46" s="408"/>
      <c r="C46" s="756"/>
      <c r="D46" s="757"/>
      <c r="E46" s="757"/>
      <c r="F46" s="761"/>
      <c r="H46" s="471" t="s">
        <v>895</v>
      </c>
      <c r="I46" s="481" t="s">
        <v>896</v>
      </c>
      <c r="J46" s="481"/>
      <c r="K46" s="481"/>
      <c r="L46" s="482"/>
      <c r="M46" s="481" t="s">
        <v>897</v>
      </c>
      <c r="N46" s="483"/>
      <c r="O46" s="483"/>
      <c r="P46" s="871"/>
      <c r="Q46" s="871"/>
      <c r="R46" s="871"/>
      <c r="S46" s="871"/>
      <c r="T46" s="871"/>
      <c r="U46" s="871"/>
      <c r="V46" s="871"/>
      <c r="W46" s="871"/>
      <c r="X46" s="97" t="s">
        <v>31</v>
      </c>
      <c r="Y46" s="96" t="s">
        <v>886</v>
      </c>
      <c r="Z46" s="848" t="s">
        <v>898</v>
      </c>
      <c r="AA46" s="848"/>
      <c r="AB46" s="848"/>
      <c r="AD46" s="494" t="s">
        <v>176</v>
      </c>
      <c r="AE46" s="85" t="s">
        <v>712</v>
      </c>
      <c r="AF46" s="173" t="s">
        <v>176</v>
      </c>
    </row>
    <row r="47" spans="2:32" s="96" customFormat="1" ht="17.25" customHeight="1" x14ac:dyDescent="0.45">
      <c r="B47" s="408"/>
      <c r="C47" s="756"/>
      <c r="D47" s="757"/>
      <c r="E47" s="757"/>
      <c r="F47" s="761"/>
      <c r="H47" s="375"/>
      <c r="I47" s="431"/>
      <c r="J47" s="431"/>
      <c r="K47" s="431"/>
      <c r="L47" s="431"/>
      <c r="M47" s="431"/>
      <c r="N47" s="484"/>
      <c r="O47" s="484"/>
      <c r="P47" s="485"/>
      <c r="Q47" s="485"/>
      <c r="R47" s="485"/>
      <c r="S47" s="485"/>
      <c r="T47" s="485"/>
      <c r="U47" s="485"/>
      <c r="V47" s="485"/>
      <c r="W47" s="485"/>
      <c r="X47" s="85"/>
      <c r="Z47" s="472"/>
      <c r="AA47" s="472"/>
      <c r="AB47" s="472"/>
      <c r="AD47" s="374"/>
      <c r="AE47" s="85"/>
      <c r="AF47" s="115"/>
    </row>
    <row r="48" spans="2:32" s="96" customFormat="1" ht="14.25" customHeight="1" x14ac:dyDescent="0.45">
      <c r="B48" s="408"/>
      <c r="C48" s="756"/>
      <c r="D48" s="757"/>
      <c r="E48" s="757"/>
      <c r="F48" s="761"/>
      <c r="H48" s="480" t="s">
        <v>899</v>
      </c>
      <c r="I48" s="477"/>
      <c r="J48" s="477"/>
      <c r="K48" s="477"/>
      <c r="L48" s="477"/>
      <c r="M48" s="477"/>
      <c r="N48" s="477"/>
      <c r="O48" s="477"/>
      <c r="P48" s="477"/>
      <c r="Q48" s="477"/>
      <c r="R48" s="477"/>
      <c r="U48" s="85"/>
      <c r="W48" s="472"/>
      <c r="X48" s="472"/>
      <c r="Y48" s="472"/>
      <c r="AD48" s="473" t="s">
        <v>711</v>
      </c>
      <c r="AE48" s="390" t="s">
        <v>712</v>
      </c>
      <c r="AF48" s="474" t="s">
        <v>713</v>
      </c>
    </row>
    <row r="49" spans="2:32" s="96" customFormat="1" ht="15" customHeight="1" x14ac:dyDescent="0.45">
      <c r="B49" s="408"/>
      <c r="C49" s="756"/>
      <c r="D49" s="757"/>
      <c r="E49" s="757"/>
      <c r="F49" s="761"/>
      <c r="H49" s="392" t="s">
        <v>900</v>
      </c>
      <c r="I49" s="873" t="s">
        <v>901</v>
      </c>
      <c r="J49" s="874"/>
      <c r="K49" s="874"/>
      <c r="L49" s="874"/>
      <c r="M49" s="874"/>
      <c r="N49" s="874"/>
      <c r="O49" s="874"/>
      <c r="P49" s="874"/>
      <c r="Q49" s="874"/>
      <c r="R49" s="874"/>
      <c r="S49" s="874"/>
      <c r="T49" s="874"/>
      <c r="U49" s="874"/>
      <c r="V49" s="874"/>
      <c r="W49" s="874"/>
      <c r="X49" s="875"/>
      <c r="Z49" s="472"/>
      <c r="AA49" s="472"/>
      <c r="AB49" s="472"/>
      <c r="AD49" s="494" t="s">
        <v>176</v>
      </c>
      <c r="AE49" s="85" t="s">
        <v>712</v>
      </c>
      <c r="AF49" s="173" t="s">
        <v>176</v>
      </c>
    </row>
    <row r="50" spans="2:32" s="96" customFormat="1" x14ac:dyDescent="0.45">
      <c r="B50" s="141"/>
      <c r="C50" s="737"/>
      <c r="D50" s="738"/>
      <c r="E50" s="738"/>
      <c r="F50" s="739"/>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141"/>
      <c r="AE50" s="377"/>
      <c r="AF50" s="378"/>
    </row>
    <row r="51" spans="2:32" s="96" customFormat="1" ht="38.25" customHeight="1" x14ac:dyDescent="0.45">
      <c r="B51" s="719" t="s">
        <v>906</v>
      </c>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row>
    <row r="52" spans="2:32" s="96" customFormat="1" x14ac:dyDescent="0.2">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row>
    <row r="53" spans="2:32" s="407" customFormat="1" x14ac:dyDescent="0.2">
      <c r="B53" s="148"/>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AA23"/>
    <mergeCell ref="B51:AC51"/>
    <mergeCell ref="Z37:AB37"/>
    <mergeCell ref="I39:U39"/>
    <mergeCell ref="V39:W39"/>
    <mergeCell ref="Z39:AB39"/>
    <mergeCell ref="I42:AA42"/>
    <mergeCell ref="P46:W46"/>
    <mergeCell ref="Z46:AB46"/>
    <mergeCell ref="C33:F50"/>
    <mergeCell ref="H34:U34"/>
    <mergeCell ref="I35:U35"/>
    <mergeCell ref="V35:W35"/>
    <mergeCell ref="I37:U37"/>
    <mergeCell ref="V37:W37"/>
    <mergeCell ref="I49:X49"/>
  </mergeCells>
  <phoneticPr fontId="2"/>
  <printOptions horizontalCentered="1"/>
  <pageMargins left="0.70866141732283472" right="0.39370078740157483" top="0.51181102362204722"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xm:f>
          </x14:formula1>
          <xm: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AF18:AF21 KB18:KB21 TX18:TX21 ADT18:ADT21 ANP18:ANP21 AXL18:AXL21 BHH18:BHH21 BRD18:BRD21 CAZ18:CAZ21 CKV18:CKV21 CUR18:CUR21 DEN18:DEN21 DOJ18:DOJ21 DYF18:DYF21 EIB18:EIB21 ERX18:ERX21 FBT18:FBT21 FLP18:FLP21 FVL18:FVL21 GFH18:GFH21 GPD18:GPD21 GYZ18:GYZ21 HIV18:HIV21 HSR18:HSR21 ICN18:ICN21 IMJ18:IMJ21 IWF18:IWF21 JGB18:JGB21 JPX18:JPX21 JZT18:JZT21 KJP18:KJP21 KTL18:KTL21 LDH18:LDH21 LND18:LND21 LWZ18:LWZ21 MGV18:MGV21 MQR18:MQR21 NAN18:NAN21 NKJ18:NKJ21 NUF18:NUF21 OEB18:OEB21 ONX18:ONX21 OXT18:OXT21 PHP18:PHP21 PRL18:PRL21 QBH18:QBH21 QLD18:QLD21 QUZ18:QUZ21 REV18:REV21 ROR18:ROR21 RYN18:RYN21 SIJ18:SIJ21 SSF18:SSF21 TCB18:TCB21 TLX18:TLX21 TVT18:TVT21 UFP18:UFP21 UPL18:UPL21 UZH18:UZH21 VJD18:VJD21 VSZ18:VSZ21 WCV18:WCV21 WMR18:WMR21 WWN18:WWN21 AF65552:AF65555 KB65552:KB65555 TX65552:TX65555 ADT65552:ADT65555 ANP65552:ANP65555 AXL65552:AXL65555 BHH65552:BHH65555 BRD65552:BRD65555 CAZ65552:CAZ65555 CKV65552:CKV65555 CUR65552:CUR65555 DEN65552:DEN65555 DOJ65552:DOJ65555 DYF65552:DYF65555 EIB65552:EIB65555 ERX65552:ERX65555 FBT65552:FBT65555 FLP65552:FLP65555 FVL65552:FVL65555 GFH65552:GFH65555 GPD65552:GPD65555 GYZ65552:GYZ65555 HIV65552:HIV65555 HSR65552:HSR65555 ICN65552:ICN65555 IMJ65552:IMJ65555 IWF65552:IWF65555 JGB65552:JGB65555 JPX65552:JPX65555 JZT65552:JZT65555 KJP65552:KJP65555 KTL65552:KTL65555 LDH65552:LDH65555 LND65552:LND65555 LWZ65552:LWZ65555 MGV65552:MGV65555 MQR65552:MQR65555 NAN65552:NAN65555 NKJ65552:NKJ65555 NUF65552:NUF65555 OEB65552:OEB65555 ONX65552:ONX65555 OXT65552:OXT65555 PHP65552:PHP65555 PRL65552:PRL65555 QBH65552:QBH65555 QLD65552:QLD65555 QUZ65552:QUZ65555 REV65552:REV65555 ROR65552:ROR65555 RYN65552:RYN65555 SIJ65552:SIJ65555 SSF65552:SSF65555 TCB65552:TCB65555 TLX65552:TLX65555 TVT65552:TVT65555 UFP65552:UFP65555 UPL65552:UPL65555 UZH65552:UZH65555 VJD65552:VJD65555 VSZ65552:VSZ65555 WCV65552:WCV65555 WMR65552:WMR65555 WWN65552:WWN65555 AF131088:AF131091 KB131088:KB131091 TX131088:TX131091 ADT131088:ADT131091 ANP131088:ANP131091 AXL131088:AXL131091 BHH131088:BHH131091 BRD131088:BRD131091 CAZ131088:CAZ131091 CKV131088:CKV131091 CUR131088:CUR131091 DEN131088:DEN131091 DOJ131088:DOJ131091 DYF131088:DYF131091 EIB131088:EIB131091 ERX131088:ERX131091 FBT131088:FBT131091 FLP131088:FLP131091 FVL131088:FVL131091 GFH131088:GFH131091 GPD131088:GPD131091 GYZ131088:GYZ131091 HIV131088:HIV131091 HSR131088:HSR131091 ICN131088:ICN131091 IMJ131088:IMJ131091 IWF131088:IWF131091 JGB131088:JGB131091 JPX131088:JPX131091 JZT131088:JZT131091 KJP131088:KJP131091 KTL131088:KTL131091 LDH131088:LDH131091 LND131088:LND131091 LWZ131088:LWZ131091 MGV131088:MGV131091 MQR131088:MQR131091 NAN131088:NAN131091 NKJ131088:NKJ131091 NUF131088:NUF131091 OEB131088:OEB131091 ONX131088:ONX131091 OXT131088:OXT131091 PHP131088:PHP131091 PRL131088:PRL131091 QBH131088:QBH131091 QLD131088:QLD131091 QUZ131088:QUZ131091 REV131088:REV131091 ROR131088:ROR131091 RYN131088:RYN131091 SIJ131088:SIJ131091 SSF131088:SSF131091 TCB131088:TCB131091 TLX131088:TLX131091 TVT131088:TVT131091 UFP131088:UFP131091 UPL131088:UPL131091 UZH131088:UZH131091 VJD131088:VJD131091 VSZ131088:VSZ131091 WCV131088:WCV131091 WMR131088:WMR131091 WWN131088:WWN131091 AF196624:AF196627 KB196624:KB196627 TX196624:TX196627 ADT196624:ADT196627 ANP196624:ANP196627 AXL196624:AXL196627 BHH196624:BHH196627 BRD196624:BRD196627 CAZ196624:CAZ196627 CKV196624:CKV196627 CUR196624:CUR196627 DEN196624:DEN196627 DOJ196624:DOJ196627 DYF196624:DYF196627 EIB196624:EIB196627 ERX196624:ERX196627 FBT196624:FBT196627 FLP196624:FLP196627 FVL196624:FVL196627 GFH196624:GFH196627 GPD196624:GPD196627 GYZ196624:GYZ196627 HIV196624:HIV196627 HSR196624:HSR196627 ICN196624:ICN196627 IMJ196624:IMJ196627 IWF196624:IWF196627 JGB196624:JGB196627 JPX196624:JPX196627 JZT196624:JZT196627 KJP196624:KJP196627 KTL196624:KTL196627 LDH196624:LDH196627 LND196624:LND196627 LWZ196624:LWZ196627 MGV196624:MGV196627 MQR196624:MQR196627 NAN196624:NAN196627 NKJ196624:NKJ196627 NUF196624:NUF196627 OEB196624:OEB196627 ONX196624:ONX196627 OXT196624:OXT196627 PHP196624:PHP196627 PRL196624:PRL196627 QBH196624:QBH196627 QLD196624:QLD196627 QUZ196624:QUZ196627 REV196624:REV196627 ROR196624:ROR196627 RYN196624:RYN196627 SIJ196624:SIJ196627 SSF196624:SSF196627 TCB196624:TCB196627 TLX196624:TLX196627 TVT196624:TVT196627 UFP196624:UFP196627 UPL196624:UPL196627 UZH196624:UZH196627 VJD196624:VJD196627 VSZ196624:VSZ196627 WCV196624:WCV196627 WMR196624:WMR196627 WWN196624:WWN196627 AF262160:AF262163 KB262160:KB262163 TX262160:TX262163 ADT262160:ADT262163 ANP262160:ANP262163 AXL262160:AXL262163 BHH262160:BHH262163 BRD262160:BRD262163 CAZ262160:CAZ262163 CKV262160:CKV262163 CUR262160:CUR262163 DEN262160:DEN262163 DOJ262160:DOJ262163 DYF262160:DYF262163 EIB262160:EIB262163 ERX262160:ERX262163 FBT262160:FBT262163 FLP262160:FLP262163 FVL262160:FVL262163 GFH262160:GFH262163 GPD262160:GPD262163 GYZ262160:GYZ262163 HIV262160:HIV262163 HSR262160:HSR262163 ICN262160:ICN262163 IMJ262160:IMJ262163 IWF262160:IWF262163 JGB262160:JGB262163 JPX262160:JPX262163 JZT262160:JZT262163 KJP262160:KJP262163 KTL262160:KTL262163 LDH262160:LDH262163 LND262160:LND262163 LWZ262160:LWZ262163 MGV262160:MGV262163 MQR262160:MQR262163 NAN262160:NAN262163 NKJ262160:NKJ262163 NUF262160:NUF262163 OEB262160:OEB262163 ONX262160:ONX262163 OXT262160:OXT262163 PHP262160:PHP262163 PRL262160:PRL262163 QBH262160:QBH262163 QLD262160:QLD262163 QUZ262160:QUZ262163 REV262160:REV262163 ROR262160:ROR262163 RYN262160:RYN262163 SIJ262160:SIJ262163 SSF262160:SSF262163 TCB262160:TCB262163 TLX262160:TLX262163 TVT262160:TVT262163 UFP262160:UFP262163 UPL262160:UPL262163 UZH262160:UZH262163 VJD262160:VJD262163 VSZ262160:VSZ262163 WCV262160:WCV262163 WMR262160:WMR262163 WWN262160:WWN262163 AF327696:AF327699 KB327696:KB327699 TX327696:TX327699 ADT327696:ADT327699 ANP327696:ANP327699 AXL327696:AXL327699 BHH327696:BHH327699 BRD327696:BRD327699 CAZ327696:CAZ327699 CKV327696:CKV327699 CUR327696:CUR327699 DEN327696:DEN327699 DOJ327696:DOJ327699 DYF327696:DYF327699 EIB327696:EIB327699 ERX327696:ERX327699 FBT327696:FBT327699 FLP327696:FLP327699 FVL327696:FVL327699 GFH327696:GFH327699 GPD327696:GPD327699 GYZ327696:GYZ327699 HIV327696:HIV327699 HSR327696:HSR327699 ICN327696:ICN327699 IMJ327696:IMJ327699 IWF327696:IWF327699 JGB327696:JGB327699 JPX327696:JPX327699 JZT327696:JZT327699 KJP327696:KJP327699 KTL327696:KTL327699 LDH327696:LDH327699 LND327696:LND327699 LWZ327696:LWZ327699 MGV327696:MGV327699 MQR327696:MQR327699 NAN327696:NAN327699 NKJ327696:NKJ327699 NUF327696:NUF327699 OEB327696:OEB327699 ONX327696:ONX327699 OXT327696:OXT327699 PHP327696:PHP327699 PRL327696:PRL327699 QBH327696:QBH327699 QLD327696:QLD327699 QUZ327696:QUZ327699 REV327696:REV327699 ROR327696:ROR327699 RYN327696:RYN327699 SIJ327696:SIJ327699 SSF327696:SSF327699 TCB327696:TCB327699 TLX327696:TLX327699 TVT327696:TVT327699 UFP327696:UFP327699 UPL327696:UPL327699 UZH327696:UZH327699 VJD327696:VJD327699 VSZ327696:VSZ327699 WCV327696:WCV327699 WMR327696:WMR327699 WWN327696:WWN327699 AF393232:AF393235 KB393232:KB393235 TX393232:TX393235 ADT393232:ADT393235 ANP393232:ANP393235 AXL393232:AXL393235 BHH393232:BHH393235 BRD393232:BRD393235 CAZ393232:CAZ393235 CKV393232:CKV393235 CUR393232:CUR393235 DEN393232:DEN393235 DOJ393232:DOJ393235 DYF393232:DYF393235 EIB393232:EIB393235 ERX393232:ERX393235 FBT393232:FBT393235 FLP393232:FLP393235 FVL393232:FVL393235 GFH393232:GFH393235 GPD393232:GPD393235 GYZ393232:GYZ393235 HIV393232:HIV393235 HSR393232:HSR393235 ICN393232:ICN393235 IMJ393232:IMJ393235 IWF393232:IWF393235 JGB393232:JGB393235 JPX393232:JPX393235 JZT393232:JZT393235 KJP393232:KJP393235 KTL393232:KTL393235 LDH393232:LDH393235 LND393232:LND393235 LWZ393232:LWZ393235 MGV393232:MGV393235 MQR393232:MQR393235 NAN393232:NAN393235 NKJ393232:NKJ393235 NUF393232:NUF393235 OEB393232:OEB393235 ONX393232:ONX393235 OXT393232:OXT393235 PHP393232:PHP393235 PRL393232:PRL393235 QBH393232:QBH393235 QLD393232:QLD393235 QUZ393232:QUZ393235 REV393232:REV393235 ROR393232:ROR393235 RYN393232:RYN393235 SIJ393232:SIJ393235 SSF393232:SSF393235 TCB393232:TCB393235 TLX393232:TLX393235 TVT393232:TVT393235 UFP393232:UFP393235 UPL393232:UPL393235 UZH393232:UZH393235 VJD393232:VJD393235 VSZ393232:VSZ393235 WCV393232:WCV393235 WMR393232:WMR393235 WWN393232:WWN393235 AF458768:AF458771 KB458768:KB458771 TX458768:TX458771 ADT458768:ADT458771 ANP458768:ANP458771 AXL458768:AXL458771 BHH458768:BHH458771 BRD458768:BRD458771 CAZ458768:CAZ458771 CKV458768:CKV458771 CUR458768:CUR458771 DEN458768:DEN458771 DOJ458768:DOJ458771 DYF458768:DYF458771 EIB458768:EIB458771 ERX458768:ERX458771 FBT458768:FBT458771 FLP458768:FLP458771 FVL458768:FVL458771 GFH458768:GFH458771 GPD458768:GPD458771 GYZ458768:GYZ458771 HIV458768:HIV458771 HSR458768:HSR458771 ICN458768:ICN458771 IMJ458768:IMJ458771 IWF458768:IWF458771 JGB458768:JGB458771 JPX458768:JPX458771 JZT458768:JZT458771 KJP458768:KJP458771 KTL458768:KTL458771 LDH458768:LDH458771 LND458768:LND458771 LWZ458768:LWZ458771 MGV458768:MGV458771 MQR458768:MQR458771 NAN458768:NAN458771 NKJ458768:NKJ458771 NUF458768:NUF458771 OEB458768:OEB458771 ONX458768:ONX458771 OXT458768:OXT458771 PHP458768:PHP458771 PRL458768:PRL458771 QBH458768:QBH458771 QLD458768:QLD458771 QUZ458768:QUZ458771 REV458768:REV458771 ROR458768:ROR458771 RYN458768:RYN458771 SIJ458768:SIJ458771 SSF458768:SSF458771 TCB458768:TCB458771 TLX458768:TLX458771 TVT458768:TVT458771 UFP458768:UFP458771 UPL458768:UPL458771 UZH458768:UZH458771 VJD458768:VJD458771 VSZ458768:VSZ458771 WCV458768:WCV458771 WMR458768:WMR458771 WWN458768:WWN458771 AF524304:AF524307 KB524304:KB524307 TX524304:TX524307 ADT524304:ADT524307 ANP524304:ANP524307 AXL524304:AXL524307 BHH524304:BHH524307 BRD524304:BRD524307 CAZ524304:CAZ524307 CKV524304:CKV524307 CUR524304:CUR524307 DEN524304:DEN524307 DOJ524304:DOJ524307 DYF524304:DYF524307 EIB524304:EIB524307 ERX524304:ERX524307 FBT524304:FBT524307 FLP524304:FLP524307 FVL524304:FVL524307 GFH524304:GFH524307 GPD524304:GPD524307 GYZ524304:GYZ524307 HIV524304:HIV524307 HSR524304:HSR524307 ICN524304:ICN524307 IMJ524304:IMJ524307 IWF524304:IWF524307 JGB524304:JGB524307 JPX524304:JPX524307 JZT524304:JZT524307 KJP524304:KJP524307 KTL524304:KTL524307 LDH524304:LDH524307 LND524304:LND524307 LWZ524304:LWZ524307 MGV524304:MGV524307 MQR524304:MQR524307 NAN524304:NAN524307 NKJ524304:NKJ524307 NUF524304:NUF524307 OEB524304:OEB524307 ONX524304:ONX524307 OXT524304:OXT524307 PHP524304:PHP524307 PRL524304:PRL524307 QBH524304:QBH524307 QLD524304:QLD524307 QUZ524304:QUZ524307 REV524304:REV524307 ROR524304:ROR524307 RYN524304:RYN524307 SIJ524304:SIJ524307 SSF524304:SSF524307 TCB524304:TCB524307 TLX524304:TLX524307 TVT524304:TVT524307 UFP524304:UFP524307 UPL524304:UPL524307 UZH524304:UZH524307 VJD524304:VJD524307 VSZ524304:VSZ524307 WCV524304:WCV524307 WMR524304:WMR524307 WWN524304:WWN524307 AF589840:AF589843 KB589840:KB589843 TX589840:TX589843 ADT589840:ADT589843 ANP589840:ANP589843 AXL589840:AXL589843 BHH589840:BHH589843 BRD589840:BRD589843 CAZ589840:CAZ589843 CKV589840:CKV589843 CUR589840:CUR589843 DEN589840:DEN589843 DOJ589840:DOJ589843 DYF589840:DYF589843 EIB589840:EIB589843 ERX589840:ERX589843 FBT589840:FBT589843 FLP589840:FLP589843 FVL589840:FVL589843 GFH589840:GFH589843 GPD589840:GPD589843 GYZ589840:GYZ589843 HIV589840:HIV589843 HSR589840:HSR589843 ICN589840:ICN589843 IMJ589840:IMJ589843 IWF589840:IWF589843 JGB589840:JGB589843 JPX589840:JPX589843 JZT589840:JZT589843 KJP589840:KJP589843 KTL589840:KTL589843 LDH589840:LDH589843 LND589840:LND589843 LWZ589840:LWZ589843 MGV589840:MGV589843 MQR589840:MQR589843 NAN589840:NAN589843 NKJ589840:NKJ589843 NUF589840:NUF589843 OEB589840:OEB589843 ONX589840:ONX589843 OXT589840:OXT589843 PHP589840:PHP589843 PRL589840:PRL589843 QBH589840:QBH589843 QLD589840:QLD589843 QUZ589840:QUZ589843 REV589840:REV589843 ROR589840:ROR589843 RYN589840:RYN589843 SIJ589840:SIJ589843 SSF589840:SSF589843 TCB589840:TCB589843 TLX589840:TLX589843 TVT589840:TVT589843 UFP589840:UFP589843 UPL589840:UPL589843 UZH589840:UZH589843 VJD589840:VJD589843 VSZ589840:VSZ589843 WCV589840:WCV589843 WMR589840:WMR589843 WWN589840:WWN589843 AF655376:AF655379 KB655376:KB655379 TX655376:TX655379 ADT655376:ADT655379 ANP655376:ANP655379 AXL655376:AXL655379 BHH655376:BHH655379 BRD655376:BRD655379 CAZ655376:CAZ655379 CKV655376:CKV655379 CUR655376:CUR655379 DEN655376:DEN655379 DOJ655376:DOJ655379 DYF655376:DYF655379 EIB655376:EIB655379 ERX655376:ERX655379 FBT655376:FBT655379 FLP655376:FLP655379 FVL655376:FVL655379 GFH655376:GFH655379 GPD655376:GPD655379 GYZ655376:GYZ655379 HIV655376:HIV655379 HSR655376:HSR655379 ICN655376:ICN655379 IMJ655376:IMJ655379 IWF655376:IWF655379 JGB655376:JGB655379 JPX655376:JPX655379 JZT655376:JZT655379 KJP655376:KJP655379 KTL655376:KTL655379 LDH655376:LDH655379 LND655376:LND655379 LWZ655376:LWZ655379 MGV655376:MGV655379 MQR655376:MQR655379 NAN655376:NAN655379 NKJ655376:NKJ655379 NUF655376:NUF655379 OEB655376:OEB655379 ONX655376:ONX655379 OXT655376:OXT655379 PHP655376:PHP655379 PRL655376:PRL655379 QBH655376:QBH655379 QLD655376:QLD655379 QUZ655376:QUZ655379 REV655376:REV655379 ROR655376:ROR655379 RYN655376:RYN655379 SIJ655376:SIJ655379 SSF655376:SSF655379 TCB655376:TCB655379 TLX655376:TLX655379 TVT655376:TVT655379 UFP655376:UFP655379 UPL655376:UPL655379 UZH655376:UZH655379 VJD655376:VJD655379 VSZ655376:VSZ655379 WCV655376:WCV655379 WMR655376:WMR655379 WWN655376:WWN655379 AF720912:AF720915 KB720912:KB720915 TX720912:TX720915 ADT720912:ADT720915 ANP720912:ANP720915 AXL720912:AXL720915 BHH720912:BHH720915 BRD720912:BRD720915 CAZ720912:CAZ720915 CKV720912:CKV720915 CUR720912:CUR720915 DEN720912:DEN720915 DOJ720912:DOJ720915 DYF720912:DYF720915 EIB720912:EIB720915 ERX720912:ERX720915 FBT720912:FBT720915 FLP720912:FLP720915 FVL720912:FVL720915 GFH720912:GFH720915 GPD720912:GPD720915 GYZ720912:GYZ720915 HIV720912:HIV720915 HSR720912:HSR720915 ICN720912:ICN720915 IMJ720912:IMJ720915 IWF720912:IWF720915 JGB720912:JGB720915 JPX720912:JPX720915 JZT720912:JZT720915 KJP720912:KJP720915 KTL720912:KTL720915 LDH720912:LDH720915 LND720912:LND720915 LWZ720912:LWZ720915 MGV720912:MGV720915 MQR720912:MQR720915 NAN720912:NAN720915 NKJ720912:NKJ720915 NUF720912:NUF720915 OEB720912:OEB720915 ONX720912:ONX720915 OXT720912:OXT720915 PHP720912:PHP720915 PRL720912:PRL720915 QBH720912:QBH720915 QLD720912:QLD720915 QUZ720912:QUZ720915 REV720912:REV720915 ROR720912:ROR720915 RYN720912:RYN720915 SIJ720912:SIJ720915 SSF720912:SSF720915 TCB720912:TCB720915 TLX720912:TLX720915 TVT720912:TVT720915 UFP720912:UFP720915 UPL720912:UPL720915 UZH720912:UZH720915 VJD720912:VJD720915 VSZ720912:VSZ720915 WCV720912:WCV720915 WMR720912:WMR720915 WWN720912:WWN720915 AF786448:AF786451 KB786448:KB786451 TX786448:TX786451 ADT786448:ADT786451 ANP786448:ANP786451 AXL786448:AXL786451 BHH786448:BHH786451 BRD786448:BRD786451 CAZ786448:CAZ786451 CKV786448:CKV786451 CUR786448:CUR786451 DEN786448:DEN786451 DOJ786448:DOJ786451 DYF786448:DYF786451 EIB786448:EIB786451 ERX786448:ERX786451 FBT786448:FBT786451 FLP786448:FLP786451 FVL786448:FVL786451 GFH786448:GFH786451 GPD786448:GPD786451 GYZ786448:GYZ786451 HIV786448:HIV786451 HSR786448:HSR786451 ICN786448:ICN786451 IMJ786448:IMJ786451 IWF786448:IWF786451 JGB786448:JGB786451 JPX786448:JPX786451 JZT786448:JZT786451 KJP786448:KJP786451 KTL786448:KTL786451 LDH786448:LDH786451 LND786448:LND786451 LWZ786448:LWZ786451 MGV786448:MGV786451 MQR786448:MQR786451 NAN786448:NAN786451 NKJ786448:NKJ786451 NUF786448:NUF786451 OEB786448:OEB786451 ONX786448:ONX786451 OXT786448:OXT786451 PHP786448:PHP786451 PRL786448:PRL786451 QBH786448:QBH786451 QLD786448:QLD786451 QUZ786448:QUZ786451 REV786448:REV786451 ROR786448:ROR786451 RYN786448:RYN786451 SIJ786448:SIJ786451 SSF786448:SSF786451 TCB786448:TCB786451 TLX786448:TLX786451 TVT786448:TVT786451 UFP786448:UFP786451 UPL786448:UPL786451 UZH786448:UZH786451 VJD786448:VJD786451 VSZ786448:VSZ786451 WCV786448:WCV786451 WMR786448:WMR786451 WWN786448:WWN786451 AF851984:AF851987 KB851984:KB851987 TX851984:TX851987 ADT851984:ADT851987 ANP851984:ANP851987 AXL851984:AXL851987 BHH851984:BHH851987 BRD851984:BRD851987 CAZ851984:CAZ851987 CKV851984:CKV851987 CUR851984:CUR851987 DEN851984:DEN851987 DOJ851984:DOJ851987 DYF851984:DYF851987 EIB851984:EIB851987 ERX851984:ERX851987 FBT851984:FBT851987 FLP851984:FLP851987 FVL851984:FVL851987 GFH851984:GFH851987 GPD851984:GPD851987 GYZ851984:GYZ851987 HIV851984:HIV851987 HSR851984:HSR851987 ICN851984:ICN851987 IMJ851984:IMJ851987 IWF851984:IWF851987 JGB851984:JGB851987 JPX851984:JPX851987 JZT851984:JZT851987 KJP851984:KJP851987 KTL851984:KTL851987 LDH851984:LDH851987 LND851984:LND851987 LWZ851984:LWZ851987 MGV851984:MGV851987 MQR851984:MQR851987 NAN851984:NAN851987 NKJ851984:NKJ851987 NUF851984:NUF851987 OEB851984:OEB851987 ONX851984:ONX851987 OXT851984:OXT851987 PHP851984:PHP851987 PRL851984:PRL851987 QBH851984:QBH851987 QLD851984:QLD851987 QUZ851984:QUZ851987 REV851984:REV851987 ROR851984:ROR851987 RYN851984:RYN851987 SIJ851984:SIJ851987 SSF851984:SSF851987 TCB851984:TCB851987 TLX851984:TLX851987 TVT851984:TVT851987 UFP851984:UFP851987 UPL851984:UPL851987 UZH851984:UZH851987 VJD851984:VJD851987 VSZ851984:VSZ851987 WCV851984:WCV851987 WMR851984:WMR851987 WWN851984:WWN851987 AF917520:AF917523 KB917520:KB917523 TX917520:TX917523 ADT917520:ADT917523 ANP917520:ANP917523 AXL917520:AXL917523 BHH917520:BHH917523 BRD917520:BRD917523 CAZ917520:CAZ917523 CKV917520:CKV917523 CUR917520:CUR917523 DEN917520:DEN917523 DOJ917520:DOJ917523 DYF917520:DYF917523 EIB917520:EIB917523 ERX917520:ERX917523 FBT917520:FBT917523 FLP917520:FLP917523 FVL917520:FVL917523 GFH917520:GFH917523 GPD917520:GPD917523 GYZ917520:GYZ917523 HIV917520:HIV917523 HSR917520:HSR917523 ICN917520:ICN917523 IMJ917520:IMJ917523 IWF917520:IWF917523 JGB917520:JGB917523 JPX917520:JPX917523 JZT917520:JZT917523 KJP917520:KJP917523 KTL917520:KTL917523 LDH917520:LDH917523 LND917520:LND917523 LWZ917520:LWZ917523 MGV917520:MGV917523 MQR917520:MQR917523 NAN917520:NAN917523 NKJ917520:NKJ917523 NUF917520:NUF917523 OEB917520:OEB917523 ONX917520:ONX917523 OXT917520:OXT917523 PHP917520:PHP917523 PRL917520:PRL917523 QBH917520:QBH917523 QLD917520:QLD917523 QUZ917520:QUZ917523 REV917520:REV917523 ROR917520:ROR917523 RYN917520:RYN917523 SIJ917520:SIJ917523 SSF917520:SSF917523 TCB917520:TCB917523 TLX917520:TLX917523 TVT917520:TVT917523 UFP917520:UFP917523 UPL917520:UPL917523 UZH917520:UZH917523 VJD917520:VJD917523 VSZ917520:VSZ917523 WCV917520:WCV917523 WMR917520:WMR917523 WWN917520:WWN917523 AF983056:AF983059 KB983056:KB983059 TX983056:TX983059 ADT983056:ADT983059 ANP983056:ANP983059 AXL983056:AXL983059 BHH983056:BHH983059 BRD983056:BRD983059 CAZ983056:CAZ983059 CKV983056:CKV983059 CUR983056:CUR983059 DEN983056:DEN983059 DOJ983056:DOJ983059 DYF983056:DYF983059 EIB983056:EIB983059 ERX983056:ERX983059 FBT983056:FBT983059 FLP983056:FLP983059 FVL983056:FVL983059 GFH983056:GFH983059 GPD983056:GPD983059 GYZ983056:GYZ983059 HIV983056:HIV983059 HSR983056:HSR983059 ICN983056:ICN983059 IMJ983056:IMJ983059 IWF983056:IWF983059 JGB983056:JGB983059 JPX983056:JPX983059 JZT983056:JZT983059 KJP983056:KJP983059 KTL983056:KTL983059 LDH983056:LDH983059 LND983056:LND983059 LWZ983056:LWZ983059 MGV983056:MGV983059 MQR983056:MQR983059 NAN983056:NAN983059 NKJ983056:NKJ983059 NUF983056:NUF983059 OEB983056:OEB983059 ONX983056:ONX983059 OXT983056:OXT983059 PHP983056:PHP983059 PRL983056:PRL983059 QBH983056:QBH983059 QLD983056:QLD983059 QUZ983056:QUZ983059 REV983056:REV983059 ROR983056:ROR983059 RYN983056:RYN983059 SIJ983056:SIJ983059 SSF983056:SSF983059 TCB983056:TCB983059 TLX983056:TLX983059 TVT983056:TVT983059 UFP983056:UFP983059 UPL983056:UPL983059 UZH983056:UZH983059 VJD983056:VJD983059 VSZ983056:VSZ983059 WCV983056:WCV983059 WMR983056:WMR983059 WWN983056:WWN983059 AD27:AD28 JZ27:JZ28 TV27:TV28 ADR27:ADR28 ANN27:ANN28 AXJ27:AXJ28 BHF27:BHF28 BRB27:BRB28 CAX27:CAX28 CKT27:CKT28 CUP27:CUP28 DEL27:DEL28 DOH27:DOH28 DYD27:DYD28 EHZ27:EHZ28 ERV27:ERV28 FBR27:FBR28 FLN27:FLN28 FVJ27:FVJ28 GFF27:GFF28 GPB27:GPB28 GYX27:GYX28 HIT27:HIT28 HSP27:HSP28 ICL27:ICL28 IMH27:IMH28 IWD27:IWD28 JFZ27:JFZ28 JPV27:JPV28 JZR27:JZR28 KJN27:KJN28 KTJ27:KTJ28 LDF27:LDF28 LNB27:LNB28 LWX27:LWX28 MGT27:MGT28 MQP27:MQP28 NAL27:NAL28 NKH27:NKH28 NUD27:NUD28 ODZ27:ODZ28 ONV27:ONV28 OXR27:OXR28 PHN27:PHN28 PRJ27:PRJ28 QBF27:QBF28 QLB27:QLB28 QUX27:QUX28 RET27:RET28 ROP27:ROP28 RYL27:RYL28 SIH27:SIH28 SSD27:SSD28 TBZ27:TBZ28 TLV27:TLV28 TVR27:TVR28 UFN27:UFN28 UPJ27:UPJ28 UZF27:UZF28 VJB27:VJB28 VSX27:VSX28 WCT27:WCT28 WMP27:WMP28 WWL27:WWL28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AD65571:AD65574 JZ65571:JZ65574 TV65571:TV65574 ADR65571:ADR65574 ANN65571:ANN65574 AXJ65571:AXJ65574 BHF65571:BHF65574 BRB65571:BRB65574 CAX65571:CAX65574 CKT65571:CKT65574 CUP65571:CUP65574 DEL65571:DEL65574 DOH65571:DOH65574 DYD65571:DYD65574 EHZ65571:EHZ65574 ERV65571:ERV65574 FBR65571:FBR65574 FLN65571:FLN65574 FVJ65571:FVJ65574 GFF65571:GFF65574 GPB65571:GPB65574 GYX65571:GYX65574 HIT65571:HIT65574 HSP65571:HSP65574 ICL65571:ICL65574 IMH65571:IMH65574 IWD65571:IWD65574 JFZ65571:JFZ65574 JPV65571:JPV65574 JZR65571:JZR65574 KJN65571:KJN65574 KTJ65571:KTJ65574 LDF65571:LDF65574 LNB65571:LNB65574 LWX65571:LWX65574 MGT65571:MGT65574 MQP65571:MQP65574 NAL65571:NAL65574 NKH65571:NKH65574 NUD65571:NUD65574 ODZ65571:ODZ65574 ONV65571:ONV65574 OXR65571:OXR65574 PHN65571:PHN65574 PRJ65571:PRJ65574 QBF65571:QBF65574 QLB65571:QLB65574 QUX65571:QUX65574 RET65571:RET65574 ROP65571:ROP65574 RYL65571:RYL65574 SIH65571:SIH65574 SSD65571:SSD65574 TBZ65571:TBZ65574 TLV65571:TLV65574 TVR65571:TVR65574 UFN65571:UFN65574 UPJ65571:UPJ65574 UZF65571:UZF65574 VJB65571:VJB65574 VSX65571:VSX65574 WCT65571:WCT65574 WMP65571:WMP65574 WWL65571:WWL65574 AD131107:AD131110 JZ131107:JZ131110 TV131107:TV131110 ADR131107:ADR131110 ANN131107:ANN131110 AXJ131107:AXJ131110 BHF131107:BHF131110 BRB131107:BRB131110 CAX131107:CAX131110 CKT131107:CKT131110 CUP131107:CUP131110 DEL131107:DEL131110 DOH131107:DOH131110 DYD131107:DYD131110 EHZ131107:EHZ131110 ERV131107:ERV131110 FBR131107:FBR131110 FLN131107:FLN131110 FVJ131107:FVJ131110 GFF131107:GFF131110 GPB131107:GPB131110 GYX131107:GYX131110 HIT131107:HIT131110 HSP131107:HSP131110 ICL131107:ICL131110 IMH131107:IMH131110 IWD131107:IWD131110 JFZ131107:JFZ131110 JPV131107:JPV131110 JZR131107:JZR131110 KJN131107:KJN131110 KTJ131107:KTJ131110 LDF131107:LDF131110 LNB131107:LNB131110 LWX131107:LWX131110 MGT131107:MGT131110 MQP131107:MQP131110 NAL131107:NAL131110 NKH131107:NKH131110 NUD131107:NUD131110 ODZ131107:ODZ131110 ONV131107:ONV131110 OXR131107:OXR131110 PHN131107:PHN131110 PRJ131107:PRJ131110 QBF131107:QBF131110 QLB131107:QLB131110 QUX131107:QUX131110 RET131107:RET131110 ROP131107:ROP131110 RYL131107:RYL131110 SIH131107:SIH131110 SSD131107:SSD131110 TBZ131107:TBZ131110 TLV131107:TLV131110 TVR131107:TVR131110 UFN131107:UFN131110 UPJ131107:UPJ131110 UZF131107:UZF131110 VJB131107:VJB131110 VSX131107:VSX131110 WCT131107:WCT131110 WMP131107:WMP131110 WWL131107:WWL131110 AD196643:AD196646 JZ196643:JZ196646 TV196643:TV196646 ADR196643:ADR196646 ANN196643:ANN196646 AXJ196643:AXJ196646 BHF196643:BHF196646 BRB196643:BRB196646 CAX196643:CAX196646 CKT196643:CKT196646 CUP196643:CUP196646 DEL196643:DEL196646 DOH196643:DOH196646 DYD196643:DYD196646 EHZ196643:EHZ196646 ERV196643:ERV196646 FBR196643:FBR196646 FLN196643:FLN196646 FVJ196643:FVJ196646 GFF196643:GFF196646 GPB196643:GPB196646 GYX196643:GYX196646 HIT196643:HIT196646 HSP196643:HSP196646 ICL196643:ICL196646 IMH196643:IMH196646 IWD196643:IWD196646 JFZ196643:JFZ196646 JPV196643:JPV196646 JZR196643:JZR196646 KJN196643:KJN196646 KTJ196643:KTJ196646 LDF196643:LDF196646 LNB196643:LNB196646 LWX196643:LWX196646 MGT196643:MGT196646 MQP196643:MQP196646 NAL196643:NAL196646 NKH196643:NKH196646 NUD196643:NUD196646 ODZ196643:ODZ196646 ONV196643:ONV196646 OXR196643:OXR196646 PHN196643:PHN196646 PRJ196643:PRJ196646 QBF196643:QBF196646 QLB196643:QLB196646 QUX196643:QUX196646 RET196643:RET196646 ROP196643:ROP196646 RYL196643:RYL196646 SIH196643:SIH196646 SSD196643:SSD196646 TBZ196643:TBZ196646 TLV196643:TLV196646 TVR196643:TVR196646 UFN196643:UFN196646 UPJ196643:UPJ196646 UZF196643:UZF196646 VJB196643:VJB196646 VSX196643:VSX196646 WCT196643:WCT196646 WMP196643:WMP196646 WWL196643:WWL196646 AD262179:AD262182 JZ262179:JZ262182 TV262179:TV262182 ADR262179:ADR262182 ANN262179:ANN262182 AXJ262179:AXJ262182 BHF262179:BHF262182 BRB262179:BRB262182 CAX262179:CAX262182 CKT262179:CKT262182 CUP262179:CUP262182 DEL262179:DEL262182 DOH262179:DOH262182 DYD262179:DYD262182 EHZ262179:EHZ262182 ERV262179:ERV262182 FBR262179:FBR262182 FLN262179:FLN262182 FVJ262179:FVJ262182 GFF262179:GFF262182 GPB262179:GPB262182 GYX262179:GYX262182 HIT262179:HIT262182 HSP262179:HSP262182 ICL262179:ICL262182 IMH262179:IMH262182 IWD262179:IWD262182 JFZ262179:JFZ262182 JPV262179:JPV262182 JZR262179:JZR262182 KJN262179:KJN262182 KTJ262179:KTJ262182 LDF262179:LDF262182 LNB262179:LNB262182 LWX262179:LWX262182 MGT262179:MGT262182 MQP262179:MQP262182 NAL262179:NAL262182 NKH262179:NKH262182 NUD262179:NUD262182 ODZ262179:ODZ262182 ONV262179:ONV262182 OXR262179:OXR262182 PHN262179:PHN262182 PRJ262179:PRJ262182 QBF262179:QBF262182 QLB262179:QLB262182 QUX262179:QUX262182 RET262179:RET262182 ROP262179:ROP262182 RYL262179:RYL262182 SIH262179:SIH262182 SSD262179:SSD262182 TBZ262179:TBZ262182 TLV262179:TLV262182 TVR262179:TVR262182 UFN262179:UFN262182 UPJ262179:UPJ262182 UZF262179:UZF262182 VJB262179:VJB262182 VSX262179:VSX262182 WCT262179:WCT262182 WMP262179:WMP262182 WWL262179:WWL262182 AD327715:AD327718 JZ327715:JZ327718 TV327715:TV327718 ADR327715:ADR327718 ANN327715:ANN327718 AXJ327715:AXJ327718 BHF327715:BHF327718 BRB327715:BRB327718 CAX327715:CAX327718 CKT327715:CKT327718 CUP327715:CUP327718 DEL327715:DEL327718 DOH327715:DOH327718 DYD327715:DYD327718 EHZ327715:EHZ327718 ERV327715:ERV327718 FBR327715:FBR327718 FLN327715:FLN327718 FVJ327715:FVJ327718 GFF327715:GFF327718 GPB327715:GPB327718 GYX327715:GYX327718 HIT327715:HIT327718 HSP327715:HSP327718 ICL327715:ICL327718 IMH327715:IMH327718 IWD327715:IWD327718 JFZ327715:JFZ327718 JPV327715:JPV327718 JZR327715:JZR327718 KJN327715:KJN327718 KTJ327715:KTJ327718 LDF327715:LDF327718 LNB327715:LNB327718 LWX327715:LWX327718 MGT327715:MGT327718 MQP327715:MQP327718 NAL327715:NAL327718 NKH327715:NKH327718 NUD327715:NUD327718 ODZ327715:ODZ327718 ONV327715:ONV327718 OXR327715:OXR327718 PHN327715:PHN327718 PRJ327715:PRJ327718 QBF327715:QBF327718 QLB327715:QLB327718 QUX327715:QUX327718 RET327715:RET327718 ROP327715:ROP327718 RYL327715:RYL327718 SIH327715:SIH327718 SSD327715:SSD327718 TBZ327715:TBZ327718 TLV327715:TLV327718 TVR327715:TVR327718 UFN327715:UFN327718 UPJ327715:UPJ327718 UZF327715:UZF327718 VJB327715:VJB327718 VSX327715:VSX327718 WCT327715:WCT327718 WMP327715:WMP327718 WWL327715:WWL327718 AD393251:AD393254 JZ393251:JZ393254 TV393251:TV393254 ADR393251:ADR393254 ANN393251:ANN393254 AXJ393251:AXJ393254 BHF393251:BHF393254 BRB393251:BRB393254 CAX393251:CAX393254 CKT393251:CKT393254 CUP393251:CUP393254 DEL393251:DEL393254 DOH393251:DOH393254 DYD393251:DYD393254 EHZ393251:EHZ393254 ERV393251:ERV393254 FBR393251:FBR393254 FLN393251:FLN393254 FVJ393251:FVJ393254 GFF393251:GFF393254 GPB393251:GPB393254 GYX393251:GYX393254 HIT393251:HIT393254 HSP393251:HSP393254 ICL393251:ICL393254 IMH393251:IMH393254 IWD393251:IWD393254 JFZ393251:JFZ393254 JPV393251:JPV393254 JZR393251:JZR393254 KJN393251:KJN393254 KTJ393251:KTJ393254 LDF393251:LDF393254 LNB393251:LNB393254 LWX393251:LWX393254 MGT393251:MGT393254 MQP393251:MQP393254 NAL393251:NAL393254 NKH393251:NKH393254 NUD393251:NUD393254 ODZ393251:ODZ393254 ONV393251:ONV393254 OXR393251:OXR393254 PHN393251:PHN393254 PRJ393251:PRJ393254 QBF393251:QBF393254 QLB393251:QLB393254 QUX393251:QUX393254 RET393251:RET393254 ROP393251:ROP393254 RYL393251:RYL393254 SIH393251:SIH393254 SSD393251:SSD393254 TBZ393251:TBZ393254 TLV393251:TLV393254 TVR393251:TVR393254 UFN393251:UFN393254 UPJ393251:UPJ393254 UZF393251:UZF393254 VJB393251:VJB393254 VSX393251:VSX393254 WCT393251:WCT393254 WMP393251:WMP393254 WWL393251:WWL393254 AD458787:AD458790 JZ458787:JZ458790 TV458787:TV458790 ADR458787:ADR458790 ANN458787:ANN458790 AXJ458787:AXJ458790 BHF458787:BHF458790 BRB458787:BRB458790 CAX458787:CAX458790 CKT458787:CKT458790 CUP458787:CUP458790 DEL458787:DEL458790 DOH458787:DOH458790 DYD458787:DYD458790 EHZ458787:EHZ458790 ERV458787:ERV458790 FBR458787:FBR458790 FLN458787:FLN458790 FVJ458787:FVJ458790 GFF458787:GFF458790 GPB458787:GPB458790 GYX458787:GYX458790 HIT458787:HIT458790 HSP458787:HSP458790 ICL458787:ICL458790 IMH458787:IMH458790 IWD458787:IWD458790 JFZ458787:JFZ458790 JPV458787:JPV458790 JZR458787:JZR458790 KJN458787:KJN458790 KTJ458787:KTJ458790 LDF458787:LDF458790 LNB458787:LNB458790 LWX458787:LWX458790 MGT458787:MGT458790 MQP458787:MQP458790 NAL458787:NAL458790 NKH458787:NKH458790 NUD458787:NUD458790 ODZ458787:ODZ458790 ONV458787:ONV458790 OXR458787:OXR458790 PHN458787:PHN458790 PRJ458787:PRJ458790 QBF458787:QBF458790 QLB458787:QLB458790 QUX458787:QUX458790 RET458787:RET458790 ROP458787:ROP458790 RYL458787:RYL458790 SIH458787:SIH458790 SSD458787:SSD458790 TBZ458787:TBZ458790 TLV458787:TLV458790 TVR458787:TVR458790 UFN458787:UFN458790 UPJ458787:UPJ458790 UZF458787:UZF458790 VJB458787:VJB458790 VSX458787:VSX458790 WCT458787:WCT458790 WMP458787:WMP458790 WWL458787:WWL458790 AD524323:AD524326 JZ524323:JZ524326 TV524323:TV524326 ADR524323:ADR524326 ANN524323:ANN524326 AXJ524323:AXJ524326 BHF524323:BHF524326 BRB524323:BRB524326 CAX524323:CAX524326 CKT524323:CKT524326 CUP524323:CUP524326 DEL524323:DEL524326 DOH524323:DOH524326 DYD524323:DYD524326 EHZ524323:EHZ524326 ERV524323:ERV524326 FBR524323:FBR524326 FLN524323:FLN524326 FVJ524323:FVJ524326 GFF524323:GFF524326 GPB524323:GPB524326 GYX524323:GYX524326 HIT524323:HIT524326 HSP524323:HSP524326 ICL524323:ICL524326 IMH524323:IMH524326 IWD524323:IWD524326 JFZ524323:JFZ524326 JPV524323:JPV524326 JZR524323:JZR524326 KJN524323:KJN524326 KTJ524323:KTJ524326 LDF524323:LDF524326 LNB524323:LNB524326 LWX524323:LWX524326 MGT524323:MGT524326 MQP524323:MQP524326 NAL524323:NAL524326 NKH524323:NKH524326 NUD524323:NUD524326 ODZ524323:ODZ524326 ONV524323:ONV524326 OXR524323:OXR524326 PHN524323:PHN524326 PRJ524323:PRJ524326 QBF524323:QBF524326 QLB524323:QLB524326 QUX524323:QUX524326 RET524323:RET524326 ROP524323:ROP524326 RYL524323:RYL524326 SIH524323:SIH524326 SSD524323:SSD524326 TBZ524323:TBZ524326 TLV524323:TLV524326 TVR524323:TVR524326 UFN524323:UFN524326 UPJ524323:UPJ524326 UZF524323:UZF524326 VJB524323:VJB524326 VSX524323:VSX524326 WCT524323:WCT524326 WMP524323:WMP524326 WWL524323:WWL524326 AD589859:AD589862 JZ589859:JZ589862 TV589859:TV589862 ADR589859:ADR589862 ANN589859:ANN589862 AXJ589859:AXJ589862 BHF589859:BHF589862 BRB589859:BRB589862 CAX589859:CAX589862 CKT589859:CKT589862 CUP589859:CUP589862 DEL589859:DEL589862 DOH589859:DOH589862 DYD589859:DYD589862 EHZ589859:EHZ589862 ERV589859:ERV589862 FBR589859:FBR589862 FLN589859:FLN589862 FVJ589859:FVJ589862 GFF589859:GFF589862 GPB589859:GPB589862 GYX589859:GYX589862 HIT589859:HIT589862 HSP589859:HSP589862 ICL589859:ICL589862 IMH589859:IMH589862 IWD589859:IWD589862 JFZ589859:JFZ589862 JPV589859:JPV589862 JZR589859:JZR589862 KJN589859:KJN589862 KTJ589859:KTJ589862 LDF589859:LDF589862 LNB589859:LNB589862 LWX589859:LWX589862 MGT589859:MGT589862 MQP589859:MQP589862 NAL589859:NAL589862 NKH589859:NKH589862 NUD589859:NUD589862 ODZ589859:ODZ589862 ONV589859:ONV589862 OXR589859:OXR589862 PHN589859:PHN589862 PRJ589859:PRJ589862 QBF589859:QBF589862 QLB589859:QLB589862 QUX589859:QUX589862 RET589859:RET589862 ROP589859:ROP589862 RYL589859:RYL589862 SIH589859:SIH589862 SSD589859:SSD589862 TBZ589859:TBZ589862 TLV589859:TLV589862 TVR589859:TVR589862 UFN589859:UFN589862 UPJ589859:UPJ589862 UZF589859:UZF589862 VJB589859:VJB589862 VSX589859:VSX589862 WCT589859:WCT589862 WMP589859:WMP589862 WWL589859:WWL589862 AD655395:AD655398 JZ655395:JZ655398 TV655395:TV655398 ADR655395:ADR655398 ANN655395:ANN655398 AXJ655395:AXJ655398 BHF655395:BHF655398 BRB655395:BRB655398 CAX655395:CAX655398 CKT655395:CKT655398 CUP655395:CUP655398 DEL655395:DEL655398 DOH655395:DOH655398 DYD655395:DYD655398 EHZ655395:EHZ655398 ERV655395:ERV655398 FBR655395:FBR655398 FLN655395:FLN655398 FVJ655395:FVJ655398 GFF655395:GFF655398 GPB655395:GPB655398 GYX655395:GYX655398 HIT655395:HIT655398 HSP655395:HSP655398 ICL655395:ICL655398 IMH655395:IMH655398 IWD655395:IWD655398 JFZ655395:JFZ655398 JPV655395:JPV655398 JZR655395:JZR655398 KJN655395:KJN655398 KTJ655395:KTJ655398 LDF655395:LDF655398 LNB655395:LNB655398 LWX655395:LWX655398 MGT655395:MGT655398 MQP655395:MQP655398 NAL655395:NAL655398 NKH655395:NKH655398 NUD655395:NUD655398 ODZ655395:ODZ655398 ONV655395:ONV655398 OXR655395:OXR655398 PHN655395:PHN655398 PRJ655395:PRJ655398 QBF655395:QBF655398 QLB655395:QLB655398 QUX655395:QUX655398 RET655395:RET655398 ROP655395:ROP655398 RYL655395:RYL655398 SIH655395:SIH655398 SSD655395:SSD655398 TBZ655395:TBZ655398 TLV655395:TLV655398 TVR655395:TVR655398 UFN655395:UFN655398 UPJ655395:UPJ655398 UZF655395:UZF655398 VJB655395:VJB655398 VSX655395:VSX655398 WCT655395:WCT655398 WMP655395:WMP655398 WWL655395:WWL655398 AD720931:AD720934 JZ720931:JZ720934 TV720931:TV720934 ADR720931:ADR720934 ANN720931:ANN720934 AXJ720931:AXJ720934 BHF720931:BHF720934 BRB720931:BRB720934 CAX720931:CAX720934 CKT720931:CKT720934 CUP720931:CUP720934 DEL720931:DEL720934 DOH720931:DOH720934 DYD720931:DYD720934 EHZ720931:EHZ720934 ERV720931:ERV720934 FBR720931:FBR720934 FLN720931:FLN720934 FVJ720931:FVJ720934 GFF720931:GFF720934 GPB720931:GPB720934 GYX720931:GYX720934 HIT720931:HIT720934 HSP720931:HSP720934 ICL720931:ICL720934 IMH720931:IMH720934 IWD720931:IWD720934 JFZ720931:JFZ720934 JPV720931:JPV720934 JZR720931:JZR720934 KJN720931:KJN720934 KTJ720931:KTJ720934 LDF720931:LDF720934 LNB720931:LNB720934 LWX720931:LWX720934 MGT720931:MGT720934 MQP720931:MQP720934 NAL720931:NAL720934 NKH720931:NKH720934 NUD720931:NUD720934 ODZ720931:ODZ720934 ONV720931:ONV720934 OXR720931:OXR720934 PHN720931:PHN720934 PRJ720931:PRJ720934 QBF720931:QBF720934 QLB720931:QLB720934 QUX720931:QUX720934 RET720931:RET720934 ROP720931:ROP720934 RYL720931:RYL720934 SIH720931:SIH720934 SSD720931:SSD720934 TBZ720931:TBZ720934 TLV720931:TLV720934 TVR720931:TVR720934 UFN720931:UFN720934 UPJ720931:UPJ720934 UZF720931:UZF720934 VJB720931:VJB720934 VSX720931:VSX720934 WCT720931:WCT720934 WMP720931:WMP720934 WWL720931:WWL720934 AD786467:AD786470 JZ786467:JZ786470 TV786467:TV786470 ADR786467:ADR786470 ANN786467:ANN786470 AXJ786467:AXJ786470 BHF786467:BHF786470 BRB786467:BRB786470 CAX786467:CAX786470 CKT786467:CKT786470 CUP786467:CUP786470 DEL786467:DEL786470 DOH786467:DOH786470 DYD786467:DYD786470 EHZ786467:EHZ786470 ERV786467:ERV786470 FBR786467:FBR786470 FLN786467:FLN786470 FVJ786467:FVJ786470 GFF786467:GFF786470 GPB786467:GPB786470 GYX786467:GYX786470 HIT786467:HIT786470 HSP786467:HSP786470 ICL786467:ICL786470 IMH786467:IMH786470 IWD786467:IWD786470 JFZ786467:JFZ786470 JPV786467:JPV786470 JZR786467:JZR786470 KJN786467:KJN786470 KTJ786467:KTJ786470 LDF786467:LDF786470 LNB786467:LNB786470 LWX786467:LWX786470 MGT786467:MGT786470 MQP786467:MQP786470 NAL786467:NAL786470 NKH786467:NKH786470 NUD786467:NUD786470 ODZ786467:ODZ786470 ONV786467:ONV786470 OXR786467:OXR786470 PHN786467:PHN786470 PRJ786467:PRJ786470 QBF786467:QBF786470 QLB786467:QLB786470 QUX786467:QUX786470 RET786467:RET786470 ROP786467:ROP786470 RYL786467:RYL786470 SIH786467:SIH786470 SSD786467:SSD786470 TBZ786467:TBZ786470 TLV786467:TLV786470 TVR786467:TVR786470 UFN786467:UFN786470 UPJ786467:UPJ786470 UZF786467:UZF786470 VJB786467:VJB786470 VSX786467:VSX786470 WCT786467:WCT786470 WMP786467:WMP786470 WWL786467:WWL786470 AD852003:AD852006 JZ852003:JZ852006 TV852003:TV852006 ADR852003:ADR852006 ANN852003:ANN852006 AXJ852003:AXJ852006 BHF852003:BHF852006 BRB852003:BRB852006 CAX852003:CAX852006 CKT852003:CKT852006 CUP852003:CUP852006 DEL852003:DEL852006 DOH852003:DOH852006 DYD852003:DYD852006 EHZ852003:EHZ852006 ERV852003:ERV852006 FBR852003:FBR852006 FLN852003:FLN852006 FVJ852003:FVJ852006 GFF852003:GFF852006 GPB852003:GPB852006 GYX852003:GYX852006 HIT852003:HIT852006 HSP852003:HSP852006 ICL852003:ICL852006 IMH852003:IMH852006 IWD852003:IWD852006 JFZ852003:JFZ852006 JPV852003:JPV852006 JZR852003:JZR852006 KJN852003:KJN852006 KTJ852003:KTJ852006 LDF852003:LDF852006 LNB852003:LNB852006 LWX852003:LWX852006 MGT852003:MGT852006 MQP852003:MQP852006 NAL852003:NAL852006 NKH852003:NKH852006 NUD852003:NUD852006 ODZ852003:ODZ852006 ONV852003:ONV852006 OXR852003:OXR852006 PHN852003:PHN852006 PRJ852003:PRJ852006 QBF852003:QBF852006 QLB852003:QLB852006 QUX852003:QUX852006 RET852003:RET852006 ROP852003:ROP852006 RYL852003:RYL852006 SIH852003:SIH852006 SSD852003:SSD852006 TBZ852003:TBZ852006 TLV852003:TLV852006 TVR852003:TVR852006 UFN852003:UFN852006 UPJ852003:UPJ852006 UZF852003:UZF852006 VJB852003:VJB852006 VSX852003:VSX852006 WCT852003:WCT852006 WMP852003:WMP852006 WWL852003:WWL852006 AD917539:AD917542 JZ917539:JZ917542 TV917539:TV917542 ADR917539:ADR917542 ANN917539:ANN917542 AXJ917539:AXJ917542 BHF917539:BHF917542 BRB917539:BRB917542 CAX917539:CAX917542 CKT917539:CKT917542 CUP917539:CUP917542 DEL917539:DEL917542 DOH917539:DOH917542 DYD917539:DYD917542 EHZ917539:EHZ917542 ERV917539:ERV917542 FBR917539:FBR917542 FLN917539:FLN917542 FVJ917539:FVJ917542 GFF917539:GFF917542 GPB917539:GPB917542 GYX917539:GYX917542 HIT917539:HIT917542 HSP917539:HSP917542 ICL917539:ICL917542 IMH917539:IMH917542 IWD917539:IWD917542 JFZ917539:JFZ917542 JPV917539:JPV917542 JZR917539:JZR917542 KJN917539:KJN917542 KTJ917539:KTJ917542 LDF917539:LDF917542 LNB917539:LNB917542 LWX917539:LWX917542 MGT917539:MGT917542 MQP917539:MQP917542 NAL917539:NAL917542 NKH917539:NKH917542 NUD917539:NUD917542 ODZ917539:ODZ917542 ONV917539:ONV917542 OXR917539:OXR917542 PHN917539:PHN917542 PRJ917539:PRJ917542 QBF917539:QBF917542 QLB917539:QLB917542 QUX917539:QUX917542 RET917539:RET917542 ROP917539:ROP917542 RYL917539:RYL917542 SIH917539:SIH917542 SSD917539:SSD917542 TBZ917539:TBZ917542 TLV917539:TLV917542 TVR917539:TVR917542 UFN917539:UFN917542 UPJ917539:UPJ917542 UZF917539:UZF917542 VJB917539:VJB917542 VSX917539:VSX917542 WCT917539:WCT917542 WMP917539:WMP917542 WWL917539:WWL917542 AD983075:AD983078 JZ983075:JZ983078 TV983075:TV983078 ADR983075:ADR983078 ANN983075:ANN983078 AXJ983075:AXJ983078 BHF983075:BHF983078 BRB983075:BRB983078 CAX983075:CAX983078 CKT983075:CKT983078 CUP983075:CUP983078 DEL983075:DEL983078 DOH983075:DOH983078 DYD983075:DYD983078 EHZ983075:EHZ983078 ERV983075:ERV983078 FBR983075:FBR983078 FLN983075:FLN983078 FVJ983075:FVJ983078 GFF983075:GFF983078 GPB983075:GPB983078 GYX983075:GYX983078 HIT983075:HIT983078 HSP983075:HSP983078 ICL983075:ICL983078 IMH983075:IMH983078 IWD983075:IWD983078 JFZ983075:JFZ983078 JPV983075:JPV983078 JZR983075:JZR983078 KJN983075:KJN983078 KTJ983075:KTJ983078 LDF983075:LDF983078 LNB983075:LNB983078 LWX983075:LWX983078 MGT983075:MGT983078 MQP983075:MQP983078 NAL983075:NAL983078 NKH983075:NKH983078 NUD983075:NUD983078 ODZ983075:ODZ983078 ONV983075:ONV983078 OXR983075:OXR983078 PHN983075:PHN983078 PRJ983075:PRJ983078 QBF983075:QBF983078 QLB983075:QLB983078 QUX983075:QUX983078 RET983075:RET983078 ROP983075:ROP983078 RYL983075:RYL983078 SIH983075:SIH983078 SSD983075:SSD983078 TBZ983075:TBZ983078 TLV983075:TLV983078 TVR983075:TVR983078 UFN983075:UFN983078 UPJ983075:UPJ983078 UZF983075:UZF983078 VJB983075:VJB983078 VSX983075:VSX983078 WCT983075:WCT983078 WMP983075:WMP983078 WWL983075:WWL983078 AD18:AD21 JZ18:JZ21 TV18:TV21 ADR18:ADR21 ANN18:ANN21 AXJ18:AXJ21 BHF18:BHF21 BRB18:BRB21 CAX18:CAX21 CKT18:CKT21 CUP18:CUP21 DEL18:DEL21 DOH18:DOH21 DYD18:DYD21 EHZ18:EHZ21 ERV18:ERV21 FBR18:FBR21 FLN18:FLN21 FVJ18:FVJ21 GFF18:GFF21 GPB18:GPB21 GYX18:GYX21 HIT18:HIT21 HSP18:HSP21 ICL18:ICL21 IMH18:IMH21 IWD18:IWD21 JFZ18:JFZ21 JPV18:JPV21 JZR18:JZR21 KJN18:KJN21 KTJ18:KTJ21 LDF18:LDF21 LNB18:LNB21 LWX18:LWX21 MGT18:MGT21 MQP18:MQP21 NAL18:NAL21 NKH18:NKH21 NUD18:NUD21 ODZ18:ODZ21 ONV18:ONV21 OXR18:OXR21 PHN18:PHN21 PRJ18:PRJ21 QBF18:QBF21 QLB18:QLB21 QUX18:QUX21 RET18:RET21 ROP18:ROP21 RYL18:RYL21 SIH18:SIH21 SSD18:SSD21 TBZ18:TBZ21 TLV18:TLV21 TVR18:TVR21 UFN18:UFN21 UPJ18:UPJ21 UZF18:UZF21 VJB18:VJB21 VSX18:VSX21 WCT18:WCT21 WMP18:WMP21 WWL18:WWL21 AD65552:AD65555 JZ65552:JZ65555 TV65552:TV65555 ADR65552:ADR65555 ANN65552:ANN65555 AXJ65552:AXJ65555 BHF65552:BHF65555 BRB65552:BRB65555 CAX65552:CAX65555 CKT65552:CKT65555 CUP65552:CUP65555 DEL65552:DEL65555 DOH65552:DOH65555 DYD65552:DYD65555 EHZ65552:EHZ65555 ERV65552:ERV65555 FBR65552:FBR65555 FLN65552:FLN65555 FVJ65552:FVJ65555 GFF65552:GFF65555 GPB65552:GPB65555 GYX65552:GYX65555 HIT65552:HIT65555 HSP65552:HSP65555 ICL65552:ICL65555 IMH65552:IMH65555 IWD65552:IWD65555 JFZ65552:JFZ65555 JPV65552:JPV65555 JZR65552:JZR65555 KJN65552:KJN65555 KTJ65552:KTJ65555 LDF65552:LDF65555 LNB65552:LNB65555 LWX65552:LWX65555 MGT65552:MGT65555 MQP65552:MQP65555 NAL65552:NAL65555 NKH65552:NKH65555 NUD65552:NUD65555 ODZ65552:ODZ65555 ONV65552:ONV65555 OXR65552:OXR65555 PHN65552:PHN65555 PRJ65552:PRJ65555 QBF65552:QBF65555 QLB65552:QLB65555 QUX65552:QUX65555 RET65552:RET65555 ROP65552:ROP65555 RYL65552:RYL65555 SIH65552:SIH65555 SSD65552:SSD65555 TBZ65552:TBZ65555 TLV65552:TLV65555 TVR65552:TVR65555 UFN65552:UFN65555 UPJ65552:UPJ65555 UZF65552:UZF65555 VJB65552:VJB65555 VSX65552:VSX65555 WCT65552:WCT65555 WMP65552:WMP65555 WWL65552:WWL65555 AD131088:AD131091 JZ131088:JZ131091 TV131088:TV131091 ADR131088:ADR131091 ANN131088:ANN131091 AXJ131088:AXJ131091 BHF131088:BHF131091 BRB131088:BRB131091 CAX131088:CAX131091 CKT131088:CKT131091 CUP131088:CUP131091 DEL131088:DEL131091 DOH131088:DOH131091 DYD131088:DYD131091 EHZ131088:EHZ131091 ERV131088:ERV131091 FBR131088:FBR131091 FLN131088:FLN131091 FVJ131088:FVJ131091 GFF131088:GFF131091 GPB131088:GPB131091 GYX131088:GYX131091 HIT131088:HIT131091 HSP131088:HSP131091 ICL131088:ICL131091 IMH131088:IMH131091 IWD131088:IWD131091 JFZ131088:JFZ131091 JPV131088:JPV131091 JZR131088:JZR131091 KJN131088:KJN131091 KTJ131088:KTJ131091 LDF131088:LDF131091 LNB131088:LNB131091 LWX131088:LWX131091 MGT131088:MGT131091 MQP131088:MQP131091 NAL131088:NAL131091 NKH131088:NKH131091 NUD131088:NUD131091 ODZ131088:ODZ131091 ONV131088:ONV131091 OXR131088:OXR131091 PHN131088:PHN131091 PRJ131088:PRJ131091 QBF131088:QBF131091 QLB131088:QLB131091 QUX131088:QUX131091 RET131088:RET131091 ROP131088:ROP131091 RYL131088:RYL131091 SIH131088:SIH131091 SSD131088:SSD131091 TBZ131088:TBZ131091 TLV131088:TLV131091 TVR131088:TVR131091 UFN131088:UFN131091 UPJ131088:UPJ131091 UZF131088:UZF131091 VJB131088:VJB131091 VSX131088:VSX131091 WCT131088:WCT131091 WMP131088:WMP131091 WWL131088:WWL131091 AD196624:AD196627 JZ196624:JZ196627 TV196624:TV196627 ADR196624:ADR196627 ANN196624:ANN196627 AXJ196624:AXJ196627 BHF196624:BHF196627 BRB196624:BRB196627 CAX196624:CAX196627 CKT196624:CKT196627 CUP196624:CUP196627 DEL196624:DEL196627 DOH196624:DOH196627 DYD196624:DYD196627 EHZ196624:EHZ196627 ERV196624:ERV196627 FBR196624:FBR196627 FLN196624:FLN196627 FVJ196624:FVJ196627 GFF196624:GFF196627 GPB196624:GPB196627 GYX196624:GYX196627 HIT196624:HIT196627 HSP196624:HSP196627 ICL196624:ICL196627 IMH196624:IMH196627 IWD196624:IWD196627 JFZ196624:JFZ196627 JPV196624:JPV196627 JZR196624:JZR196627 KJN196624:KJN196627 KTJ196624:KTJ196627 LDF196624:LDF196627 LNB196624:LNB196627 LWX196624:LWX196627 MGT196624:MGT196627 MQP196624:MQP196627 NAL196624:NAL196627 NKH196624:NKH196627 NUD196624:NUD196627 ODZ196624:ODZ196627 ONV196624:ONV196627 OXR196624:OXR196627 PHN196624:PHN196627 PRJ196624:PRJ196627 QBF196624:QBF196627 QLB196624:QLB196627 QUX196624:QUX196627 RET196624:RET196627 ROP196624:ROP196627 RYL196624:RYL196627 SIH196624:SIH196627 SSD196624:SSD196627 TBZ196624:TBZ196627 TLV196624:TLV196627 TVR196624:TVR196627 UFN196624:UFN196627 UPJ196624:UPJ196627 UZF196624:UZF196627 VJB196624:VJB196627 VSX196624:VSX196627 WCT196624:WCT196627 WMP196624:WMP196627 WWL196624:WWL196627 AD262160:AD262163 JZ262160:JZ262163 TV262160:TV262163 ADR262160:ADR262163 ANN262160:ANN262163 AXJ262160:AXJ262163 BHF262160:BHF262163 BRB262160:BRB262163 CAX262160:CAX262163 CKT262160:CKT262163 CUP262160:CUP262163 DEL262160:DEL262163 DOH262160:DOH262163 DYD262160:DYD262163 EHZ262160:EHZ262163 ERV262160:ERV262163 FBR262160:FBR262163 FLN262160:FLN262163 FVJ262160:FVJ262163 GFF262160:GFF262163 GPB262160:GPB262163 GYX262160:GYX262163 HIT262160:HIT262163 HSP262160:HSP262163 ICL262160:ICL262163 IMH262160:IMH262163 IWD262160:IWD262163 JFZ262160:JFZ262163 JPV262160:JPV262163 JZR262160:JZR262163 KJN262160:KJN262163 KTJ262160:KTJ262163 LDF262160:LDF262163 LNB262160:LNB262163 LWX262160:LWX262163 MGT262160:MGT262163 MQP262160:MQP262163 NAL262160:NAL262163 NKH262160:NKH262163 NUD262160:NUD262163 ODZ262160:ODZ262163 ONV262160:ONV262163 OXR262160:OXR262163 PHN262160:PHN262163 PRJ262160:PRJ262163 QBF262160:QBF262163 QLB262160:QLB262163 QUX262160:QUX262163 RET262160:RET262163 ROP262160:ROP262163 RYL262160:RYL262163 SIH262160:SIH262163 SSD262160:SSD262163 TBZ262160:TBZ262163 TLV262160:TLV262163 TVR262160:TVR262163 UFN262160:UFN262163 UPJ262160:UPJ262163 UZF262160:UZF262163 VJB262160:VJB262163 VSX262160:VSX262163 WCT262160:WCT262163 WMP262160:WMP262163 WWL262160:WWL262163 AD327696:AD327699 JZ327696:JZ327699 TV327696:TV327699 ADR327696:ADR327699 ANN327696:ANN327699 AXJ327696:AXJ327699 BHF327696:BHF327699 BRB327696:BRB327699 CAX327696:CAX327699 CKT327696:CKT327699 CUP327696:CUP327699 DEL327696:DEL327699 DOH327696:DOH327699 DYD327696:DYD327699 EHZ327696:EHZ327699 ERV327696:ERV327699 FBR327696:FBR327699 FLN327696:FLN327699 FVJ327696:FVJ327699 GFF327696:GFF327699 GPB327696:GPB327699 GYX327696:GYX327699 HIT327696:HIT327699 HSP327696:HSP327699 ICL327696:ICL327699 IMH327696:IMH327699 IWD327696:IWD327699 JFZ327696:JFZ327699 JPV327696:JPV327699 JZR327696:JZR327699 KJN327696:KJN327699 KTJ327696:KTJ327699 LDF327696:LDF327699 LNB327696:LNB327699 LWX327696:LWX327699 MGT327696:MGT327699 MQP327696:MQP327699 NAL327696:NAL327699 NKH327696:NKH327699 NUD327696:NUD327699 ODZ327696:ODZ327699 ONV327696:ONV327699 OXR327696:OXR327699 PHN327696:PHN327699 PRJ327696:PRJ327699 QBF327696:QBF327699 QLB327696:QLB327699 QUX327696:QUX327699 RET327696:RET327699 ROP327696:ROP327699 RYL327696:RYL327699 SIH327696:SIH327699 SSD327696:SSD327699 TBZ327696:TBZ327699 TLV327696:TLV327699 TVR327696:TVR327699 UFN327696:UFN327699 UPJ327696:UPJ327699 UZF327696:UZF327699 VJB327696:VJB327699 VSX327696:VSX327699 WCT327696:WCT327699 WMP327696:WMP327699 WWL327696:WWL327699 AD393232:AD393235 JZ393232:JZ393235 TV393232:TV393235 ADR393232:ADR393235 ANN393232:ANN393235 AXJ393232:AXJ393235 BHF393232:BHF393235 BRB393232:BRB393235 CAX393232:CAX393235 CKT393232:CKT393235 CUP393232:CUP393235 DEL393232:DEL393235 DOH393232:DOH393235 DYD393232:DYD393235 EHZ393232:EHZ393235 ERV393232:ERV393235 FBR393232:FBR393235 FLN393232:FLN393235 FVJ393232:FVJ393235 GFF393232:GFF393235 GPB393232:GPB393235 GYX393232:GYX393235 HIT393232:HIT393235 HSP393232:HSP393235 ICL393232:ICL393235 IMH393232:IMH393235 IWD393232:IWD393235 JFZ393232:JFZ393235 JPV393232:JPV393235 JZR393232:JZR393235 KJN393232:KJN393235 KTJ393232:KTJ393235 LDF393232:LDF393235 LNB393232:LNB393235 LWX393232:LWX393235 MGT393232:MGT393235 MQP393232:MQP393235 NAL393232:NAL393235 NKH393232:NKH393235 NUD393232:NUD393235 ODZ393232:ODZ393235 ONV393232:ONV393235 OXR393232:OXR393235 PHN393232:PHN393235 PRJ393232:PRJ393235 QBF393232:QBF393235 QLB393232:QLB393235 QUX393232:QUX393235 RET393232:RET393235 ROP393232:ROP393235 RYL393232:RYL393235 SIH393232:SIH393235 SSD393232:SSD393235 TBZ393232:TBZ393235 TLV393232:TLV393235 TVR393232:TVR393235 UFN393232:UFN393235 UPJ393232:UPJ393235 UZF393232:UZF393235 VJB393232:VJB393235 VSX393232:VSX393235 WCT393232:WCT393235 WMP393232:WMP393235 WWL393232:WWL393235 AD458768:AD458771 JZ458768:JZ458771 TV458768:TV458771 ADR458768:ADR458771 ANN458768:ANN458771 AXJ458768:AXJ458771 BHF458768:BHF458771 BRB458768:BRB458771 CAX458768:CAX458771 CKT458768:CKT458771 CUP458768:CUP458771 DEL458768:DEL458771 DOH458768:DOH458771 DYD458768:DYD458771 EHZ458768:EHZ458771 ERV458768:ERV458771 FBR458768:FBR458771 FLN458768:FLN458771 FVJ458768:FVJ458771 GFF458768:GFF458771 GPB458768:GPB458771 GYX458768:GYX458771 HIT458768:HIT458771 HSP458768:HSP458771 ICL458768:ICL458771 IMH458768:IMH458771 IWD458768:IWD458771 JFZ458768:JFZ458771 JPV458768:JPV458771 JZR458768:JZR458771 KJN458768:KJN458771 KTJ458768:KTJ458771 LDF458768:LDF458771 LNB458768:LNB458771 LWX458768:LWX458771 MGT458768:MGT458771 MQP458768:MQP458771 NAL458768:NAL458771 NKH458768:NKH458771 NUD458768:NUD458771 ODZ458768:ODZ458771 ONV458768:ONV458771 OXR458768:OXR458771 PHN458768:PHN458771 PRJ458768:PRJ458771 QBF458768:QBF458771 QLB458768:QLB458771 QUX458768:QUX458771 RET458768:RET458771 ROP458768:ROP458771 RYL458768:RYL458771 SIH458768:SIH458771 SSD458768:SSD458771 TBZ458768:TBZ458771 TLV458768:TLV458771 TVR458768:TVR458771 UFN458768:UFN458771 UPJ458768:UPJ458771 UZF458768:UZF458771 VJB458768:VJB458771 VSX458768:VSX458771 WCT458768:WCT458771 WMP458768:WMP458771 WWL458768:WWL458771 AD524304:AD524307 JZ524304:JZ524307 TV524304:TV524307 ADR524304:ADR524307 ANN524304:ANN524307 AXJ524304:AXJ524307 BHF524304:BHF524307 BRB524304:BRB524307 CAX524304:CAX524307 CKT524304:CKT524307 CUP524304:CUP524307 DEL524304:DEL524307 DOH524304:DOH524307 DYD524304:DYD524307 EHZ524304:EHZ524307 ERV524304:ERV524307 FBR524304:FBR524307 FLN524304:FLN524307 FVJ524304:FVJ524307 GFF524304:GFF524307 GPB524304:GPB524307 GYX524304:GYX524307 HIT524304:HIT524307 HSP524304:HSP524307 ICL524304:ICL524307 IMH524304:IMH524307 IWD524304:IWD524307 JFZ524304:JFZ524307 JPV524304:JPV524307 JZR524304:JZR524307 KJN524304:KJN524307 KTJ524304:KTJ524307 LDF524304:LDF524307 LNB524304:LNB524307 LWX524304:LWX524307 MGT524304:MGT524307 MQP524304:MQP524307 NAL524304:NAL524307 NKH524304:NKH524307 NUD524304:NUD524307 ODZ524304:ODZ524307 ONV524304:ONV524307 OXR524304:OXR524307 PHN524304:PHN524307 PRJ524304:PRJ524307 QBF524304:QBF524307 QLB524304:QLB524307 QUX524304:QUX524307 RET524304:RET524307 ROP524304:ROP524307 RYL524304:RYL524307 SIH524304:SIH524307 SSD524304:SSD524307 TBZ524304:TBZ524307 TLV524304:TLV524307 TVR524304:TVR524307 UFN524304:UFN524307 UPJ524304:UPJ524307 UZF524304:UZF524307 VJB524304:VJB524307 VSX524304:VSX524307 WCT524304:WCT524307 WMP524304:WMP524307 WWL524304:WWL524307 AD589840:AD589843 JZ589840:JZ589843 TV589840:TV589843 ADR589840:ADR589843 ANN589840:ANN589843 AXJ589840:AXJ589843 BHF589840:BHF589843 BRB589840:BRB589843 CAX589840:CAX589843 CKT589840:CKT589843 CUP589840:CUP589843 DEL589840:DEL589843 DOH589840:DOH589843 DYD589840:DYD589843 EHZ589840:EHZ589843 ERV589840:ERV589843 FBR589840:FBR589843 FLN589840:FLN589843 FVJ589840:FVJ589843 GFF589840:GFF589843 GPB589840:GPB589843 GYX589840:GYX589843 HIT589840:HIT589843 HSP589840:HSP589843 ICL589840:ICL589843 IMH589840:IMH589843 IWD589840:IWD589843 JFZ589840:JFZ589843 JPV589840:JPV589843 JZR589840:JZR589843 KJN589840:KJN589843 KTJ589840:KTJ589843 LDF589840:LDF589843 LNB589840:LNB589843 LWX589840:LWX589843 MGT589840:MGT589843 MQP589840:MQP589843 NAL589840:NAL589843 NKH589840:NKH589843 NUD589840:NUD589843 ODZ589840:ODZ589843 ONV589840:ONV589843 OXR589840:OXR589843 PHN589840:PHN589843 PRJ589840:PRJ589843 QBF589840:QBF589843 QLB589840:QLB589843 QUX589840:QUX589843 RET589840:RET589843 ROP589840:ROP589843 RYL589840:RYL589843 SIH589840:SIH589843 SSD589840:SSD589843 TBZ589840:TBZ589843 TLV589840:TLV589843 TVR589840:TVR589843 UFN589840:UFN589843 UPJ589840:UPJ589843 UZF589840:UZF589843 VJB589840:VJB589843 VSX589840:VSX589843 WCT589840:WCT589843 WMP589840:WMP589843 WWL589840:WWL589843 AD655376:AD655379 JZ655376:JZ655379 TV655376:TV655379 ADR655376:ADR655379 ANN655376:ANN655379 AXJ655376:AXJ655379 BHF655376:BHF655379 BRB655376:BRB655379 CAX655376:CAX655379 CKT655376:CKT655379 CUP655376:CUP655379 DEL655376:DEL655379 DOH655376:DOH655379 DYD655376:DYD655379 EHZ655376:EHZ655379 ERV655376:ERV655379 FBR655376:FBR655379 FLN655376:FLN655379 FVJ655376:FVJ655379 GFF655376:GFF655379 GPB655376:GPB655379 GYX655376:GYX655379 HIT655376:HIT655379 HSP655376:HSP655379 ICL655376:ICL655379 IMH655376:IMH655379 IWD655376:IWD655379 JFZ655376:JFZ655379 JPV655376:JPV655379 JZR655376:JZR655379 KJN655376:KJN655379 KTJ655376:KTJ655379 LDF655376:LDF655379 LNB655376:LNB655379 LWX655376:LWX655379 MGT655376:MGT655379 MQP655376:MQP655379 NAL655376:NAL655379 NKH655376:NKH655379 NUD655376:NUD655379 ODZ655376:ODZ655379 ONV655376:ONV655379 OXR655376:OXR655379 PHN655376:PHN655379 PRJ655376:PRJ655379 QBF655376:QBF655379 QLB655376:QLB655379 QUX655376:QUX655379 RET655376:RET655379 ROP655376:ROP655379 RYL655376:RYL655379 SIH655376:SIH655379 SSD655376:SSD655379 TBZ655376:TBZ655379 TLV655376:TLV655379 TVR655376:TVR655379 UFN655376:UFN655379 UPJ655376:UPJ655379 UZF655376:UZF655379 VJB655376:VJB655379 VSX655376:VSX655379 WCT655376:WCT655379 WMP655376:WMP655379 WWL655376:WWL655379 AD720912:AD720915 JZ720912:JZ720915 TV720912:TV720915 ADR720912:ADR720915 ANN720912:ANN720915 AXJ720912:AXJ720915 BHF720912:BHF720915 BRB720912:BRB720915 CAX720912:CAX720915 CKT720912:CKT720915 CUP720912:CUP720915 DEL720912:DEL720915 DOH720912:DOH720915 DYD720912:DYD720915 EHZ720912:EHZ720915 ERV720912:ERV720915 FBR720912:FBR720915 FLN720912:FLN720915 FVJ720912:FVJ720915 GFF720912:GFF720915 GPB720912:GPB720915 GYX720912:GYX720915 HIT720912:HIT720915 HSP720912:HSP720915 ICL720912:ICL720915 IMH720912:IMH720915 IWD720912:IWD720915 JFZ720912:JFZ720915 JPV720912:JPV720915 JZR720912:JZR720915 KJN720912:KJN720915 KTJ720912:KTJ720915 LDF720912:LDF720915 LNB720912:LNB720915 LWX720912:LWX720915 MGT720912:MGT720915 MQP720912:MQP720915 NAL720912:NAL720915 NKH720912:NKH720915 NUD720912:NUD720915 ODZ720912:ODZ720915 ONV720912:ONV720915 OXR720912:OXR720915 PHN720912:PHN720915 PRJ720912:PRJ720915 QBF720912:QBF720915 QLB720912:QLB720915 QUX720912:QUX720915 RET720912:RET720915 ROP720912:ROP720915 RYL720912:RYL720915 SIH720912:SIH720915 SSD720912:SSD720915 TBZ720912:TBZ720915 TLV720912:TLV720915 TVR720912:TVR720915 UFN720912:UFN720915 UPJ720912:UPJ720915 UZF720912:UZF720915 VJB720912:VJB720915 VSX720912:VSX720915 WCT720912:WCT720915 WMP720912:WMP720915 WWL720912:WWL720915 AD786448:AD786451 JZ786448:JZ786451 TV786448:TV786451 ADR786448:ADR786451 ANN786448:ANN786451 AXJ786448:AXJ786451 BHF786448:BHF786451 BRB786448:BRB786451 CAX786448:CAX786451 CKT786448:CKT786451 CUP786448:CUP786451 DEL786448:DEL786451 DOH786448:DOH786451 DYD786448:DYD786451 EHZ786448:EHZ786451 ERV786448:ERV786451 FBR786448:FBR786451 FLN786448:FLN786451 FVJ786448:FVJ786451 GFF786448:GFF786451 GPB786448:GPB786451 GYX786448:GYX786451 HIT786448:HIT786451 HSP786448:HSP786451 ICL786448:ICL786451 IMH786448:IMH786451 IWD786448:IWD786451 JFZ786448:JFZ786451 JPV786448:JPV786451 JZR786448:JZR786451 KJN786448:KJN786451 KTJ786448:KTJ786451 LDF786448:LDF786451 LNB786448:LNB786451 LWX786448:LWX786451 MGT786448:MGT786451 MQP786448:MQP786451 NAL786448:NAL786451 NKH786448:NKH786451 NUD786448:NUD786451 ODZ786448:ODZ786451 ONV786448:ONV786451 OXR786448:OXR786451 PHN786448:PHN786451 PRJ786448:PRJ786451 QBF786448:QBF786451 QLB786448:QLB786451 QUX786448:QUX786451 RET786448:RET786451 ROP786448:ROP786451 RYL786448:RYL786451 SIH786448:SIH786451 SSD786448:SSD786451 TBZ786448:TBZ786451 TLV786448:TLV786451 TVR786448:TVR786451 UFN786448:UFN786451 UPJ786448:UPJ786451 UZF786448:UZF786451 VJB786448:VJB786451 VSX786448:VSX786451 WCT786448:WCT786451 WMP786448:WMP786451 WWL786448:WWL786451 AD851984:AD851987 JZ851984:JZ851987 TV851984:TV851987 ADR851984:ADR851987 ANN851984:ANN851987 AXJ851984:AXJ851987 BHF851984:BHF851987 BRB851984:BRB851987 CAX851984:CAX851987 CKT851984:CKT851987 CUP851984:CUP851987 DEL851984:DEL851987 DOH851984:DOH851987 DYD851984:DYD851987 EHZ851984:EHZ851987 ERV851984:ERV851987 FBR851984:FBR851987 FLN851984:FLN851987 FVJ851984:FVJ851987 GFF851984:GFF851987 GPB851984:GPB851987 GYX851984:GYX851987 HIT851984:HIT851987 HSP851984:HSP851987 ICL851984:ICL851987 IMH851984:IMH851987 IWD851984:IWD851987 JFZ851984:JFZ851987 JPV851984:JPV851987 JZR851984:JZR851987 KJN851984:KJN851987 KTJ851984:KTJ851987 LDF851984:LDF851987 LNB851984:LNB851987 LWX851984:LWX851987 MGT851984:MGT851987 MQP851984:MQP851987 NAL851984:NAL851987 NKH851984:NKH851987 NUD851984:NUD851987 ODZ851984:ODZ851987 ONV851984:ONV851987 OXR851984:OXR851987 PHN851984:PHN851987 PRJ851984:PRJ851987 QBF851984:QBF851987 QLB851984:QLB851987 QUX851984:QUX851987 RET851984:RET851987 ROP851984:ROP851987 RYL851984:RYL851987 SIH851984:SIH851987 SSD851984:SSD851987 TBZ851984:TBZ851987 TLV851984:TLV851987 TVR851984:TVR851987 UFN851984:UFN851987 UPJ851984:UPJ851987 UZF851984:UZF851987 VJB851984:VJB851987 VSX851984:VSX851987 WCT851984:WCT851987 WMP851984:WMP851987 WWL851984:WWL851987 AD917520:AD917523 JZ917520:JZ917523 TV917520:TV917523 ADR917520:ADR917523 ANN917520:ANN917523 AXJ917520:AXJ917523 BHF917520:BHF917523 BRB917520:BRB917523 CAX917520:CAX917523 CKT917520:CKT917523 CUP917520:CUP917523 DEL917520:DEL917523 DOH917520:DOH917523 DYD917520:DYD917523 EHZ917520:EHZ917523 ERV917520:ERV917523 FBR917520:FBR917523 FLN917520:FLN917523 FVJ917520:FVJ917523 GFF917520:GFF917523 GPB917520:GPB917523 GYX917520:GYX917523 HIT917520:HIT917523 HSP917520:HSP917523 ICL917520:ICL917523 IMH917520:IMH917523 IWD917520:IWD917523 JFZ917520:JFZ917523 JPV917520:JPV917523 JZR917520:JZR917523 KJN917520:KJN917523 KTJ917520:KTJ917523 LDF917520:LDF917523 LNB917520:LNB917523 LWX917520:LWX917523 MGT917520:MGT917523 MQP917520:MQP917523 NAL917520:NAL917523 NKH917520:NKH917523 NUD917520:NUD917523 ODZ917520:ODZ917523 ONV917520:ONV917523 OXR917520:OXR917523 PHN917520:PHN917523 PRJ917520:PRJ917523 QBF917520:QBF917523 QLB917520:QLB917523 QUX917520:QUX917523 RET917520:RET917523 ROP917520:ROP917523 RYL917520:RYL917523 SIH917520:SIH917523 SSD917520:SSD917523 TBZ917520:TBZ917523 TLV917520:TLV917523 TVR917520:TVR917523 UFN917520:UFN917523 UPJ917520:UPJ917523 UZF917520:UZF917523 VJB917520:VJB917523 VSX917520:VSX917523 WCT917520:WCT917523 WMP917520:WMP917523 WWL917520:WWL917523 AD983056:AD983059 JZ983056:JZ983059 TV983056:TV983059 ADR983056:ADR983059 ANN983056:ANN983059 AXJ983056:AXJ983059 BHF983056:BHF983059 BRB983056:BRB983059 CAX983056:CAX983059 CKT983056:CKT983059 CUP983056:CUP983059 DEL983056:DEL983059 DOH983056:DOH983059 DYD983056:DYD983059 EHZ983056:EHZ983059 ERV983056:ERV983059 FBR983056:FBR983059 FLN983056:FLN983059 FVJ983056:FVJ983059 GFF983056:GFF983059 GPB983056:GPB983059 GYX983056:GYX983059 HIT983056:HIT983059 HSP983056:HSP983059 ICL983056:ICL983059 IMH983056:IMH983059 IWD983056:IWD983059 JFZ983056:JFZ983059 JPV983056:JPV983059 JZR983056:JZR983059 KJN983056:KJN983059 KTJ983056:KTJ983059 LDF983056:LDF983059 LNB983056:LNB983059 LWX983056:LWX983059 MGT983056:MGT983059 MQP983056:MQP983059 NAL983056:NAL983059 NKH983056:NKH983059 NUD983056:NUD983059 ODZ983056:ODZ983059 ONV983056:ONV983059 OXR983056:OXR983059 PHN983056:PHN983059 PRJ983056:PRJ983059 QBF983056:QBF983059 QLB983056:QLB983059 QUX983056:QUX983059 RET983056:RET983059 ROP983056:ROP983059 RYL983056:RYL983059 SIH983056:SIH983059 SSD983056:SSD983059 TBZ983056:TBZ983059 TLV983056:TLV983059 TVR983056:TVR983059 UFN983056:UFN983059 UPJ983056:UPJ983059 UZF983056:UZF983059 VJB983056:VJB983059 VSX983056:VSX983059 WCT983056:WCT983059 WMP983056:WMP983059 WWL983056:WWL983059 AF23 KB23 TX23 ADT23 ANP23 AXL23 BHH23 BRD23 CAZ23 CKV23 CUR23 DEN23 DOJ23 DYF23 EIB23 ERX23 FBT23 FLP23 FVL23 GFH23 GPD23 GYZ23 HIV23 HSR23 ICN23 IMJ23 IWF23 JGB23 JPX23 JZT23 KJP23 KTL23 LDH23 LND23 LWZ23 MGV23 MQR23 NAN23 NKJ23 NUF23 OEB23 ONX23 OXT23 PHP23 PRL23 QBH23 QLD23 QUZ23 REV23 ROR23 RYN23 SIJ23 SSF23 TCB23 TLX23 TVT23 UFP23 UPL23 UZH23 VJD23 VSZ23 WCV23 WMR23 WWN23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AF46:AF47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AF65580:AF65581 KB65580:KB65581 TX65580:TX65581 ADT65580:ADT65581 ANP65580:ANP65581 AXL65580:AXL65581 BHH65580:BHH65581 BRD65580:BRD65581 CAZ65580:CAZ65581 CKV65580:CKV65581 CUR65580:CUR65581 DEN65580:DEN65581 DOJ65580:DOJ65581 DYF65580:DYF65581 EIB65580:EIB65581 ERX65580:ERX65581 FBT65580:FBT65581 FLP65580:FLP65581 FVL65580:FVL65581 GFH65580:GFH65581 GPD65580:GPD65581 GYZ65580:GYZ65581 HIV65580:HIV65581 HSR65580:HSR65581 ICN65580:ICN65581 IMJ65580:IMJ65581 IWF65580:IWF65581 JGB65580:JGB65581 JPX65580:JPX65581 JZT65580:JZT65581 KJP65580:KJP65581 KTL65580:KTL65581 LDH65580:LDH65581 LND65580:LND65581 LWZ65580:LWZ65581 MGV65580:MGV65581 MQR65580:MQR65581 NAN65580:NAN65581 NKJ65580:NKJ65581 NUF65580:NUF65581 OEB65580:OEB65581 ONX65580:ONX65581 OXT65580:OXT65581 PHP65580:PHP65581 PRL65580:PRL65581 QBH65580:QBH65581 QLD65580:QLD65581 QUZ65580:QUZ65581 REV65580:REV65581 ROR65580:ROR65581 RYN65580:RYN65581 SIJ65580:SIJ65581 SSF65580:SSF65581 TCB65580:TCB65581 TLX65580:TLX65581 TVT65580:TVT65581 UFP65580:UFP65581 UPL65580:UPL65581 UZH65580:UZH65581 VJD65580:VJD65581 VSZ65580:VSZ65581 WCV65580:WCV65581 WMR65580:WMR65581 WWN65580:WWN65581 AF131116:AF131117 KB131116:KB131117 TX131116:TX131117 ADT131116:ADT131117 ANP131116:ANP131117 AXL131116:AXL131117 BHH131116:BHH131117 BRD131116:BRD131117 CAZ131116:CAZ131117 CKV131116:CKV131117 CUR131116:CUR131117 DEN131116:DEN131117 DOJ131116:DOJ131117 DYF131116:DYF131117 EIB131116:EIB131117 ERX131116:ERX131117 FBT131116:FBT131117 FLP131116:FLP131117 FVL131116:FVL131117 GFH131116:GFH131117 GPD131116:GPD131117 GYZ131116:GYZ131117 HIV131116:HIV131117 HSR131116:HSR131117 ICN131116:ICN131117 IMJ131116:IMJ131117 IWF131116:IWF131117 JGB131116:JGB131117 JPX131116:JPX131117 JZT131116:JZT131117 KJP131116:KJP131117 KTL131116:KTL131117 LDH131116:LDH131117 LND131116:LND131117 LWZ131116:LWZ131117 MGV131116:MGV131117 MQR131116:MQR131117 NAN131116:NAN131117 NKJ131116:NKJ131117 NUF131116:NUF131117 OEB131116:OEB131117 ONX131116:ONX131117 OXT131116:OXT131117 PHP131116:PHP131117 PRL131116:PRL131117 QBH131116:QBH131117 QLD131116:QLD131117 QUZ131116:QUZ131117 REV131116:REV131117 ROR131116:ROR131117 RYN131116:RYN131117 SIJ131116:SIJ131117 SSF131116:SSF131117 TCB131116:TCB131117 TLX131116:TLX131117 TVT131116:TVT131117 UFP131116:UFP131117 UPL131116:UPL131117 UZH131116:UZH131117 VJD131116:VJD131117 VSZ131116:VSZ131117 WCV131116:WCV131117 WMR131116:WMR131117 WWN131116:WWN131117 AF196652:AF196653 KB196652:KB196653 TX196652:TX196653 ADT196652:ADT196653 ANP196652:ANP196653 AXL196652:AXL196653 BHH196652:BHH196653 BRD196652:BRD196653 CAZ196652:CAZ196653 CKV196652:CKV196653 CUR196652:CUR196653 DEN196652:DEN196653 DOJ196652:DOJ196653 DYF196652:DYF196653 EIB196652:EIB196653 ERX196652:ERX196653 FBT196652:FBT196653 FLP196652:FLP196653 FVL196652:FVL196653 GFH196652:GFH196653 GPD196652:GPD196653 GYZ196652:GYZ196653 HIV196652:HIV196653 HSR196652:HSR196653 ICN196652:ICN196653 IMJ196652:IMJ196653 IWF196652:IWF196653 JGB196652:JGB196653 JPX196652:JPX196653 JZT196652:JZT196653 KJP196652:KJP196653 KTL196652:KTL196653 LDH196652:LDH196653 LND196652:LND196653 LWZ196652:LWZ196653 MGV196652:MGV196653 MQR196652:MQR196653 NAN196652:NAN196653 NKJ196652:NKJ196653 NUF196652:NUF196653 OEB196652:OEB196653 ONX196652:ONX196653 OXT196652:OXT196653 PHP196652:PHP196653 PRL196652:PRL196653 QBH196652:QBH196653 QLD196652:QLD196653 QUZ196652:QUZ196653 REV196652:REV196653 ROR196652:ROR196653 RYN196652:RYN196653 SIJ196652:SIJ196653 SSF196652:SSF196653 TCB196652:TCB196653 TLX196652:TLX196653 TVT196652:TVT196653 UFP196652:UFP196653 UPL196652:UPL196653 UZH196652:UZH196653 VJD196652:VJD196653 VSZ196652:VSZ196653 WCV196652:WCV196653 WMR196652:WMR196653 WWN196652:WWN196653 AF262188:AF262189 KB262188:KB262189 TX262188:TX262189 ADT262188:ADT262189 ANP262188:ANP262189 AXL262188:AXL262189 BHH262188:BHH262189 BRD262188:BRD262189 CAZ262188:CAZ262189 CKV262188:CKV262189 CUR262188:CUR262189 DEN262188:DEN262189 DOJ262188:DOJ262189 DYF262188:DYF262189 EIB262188:EIB262189 ERX262188:ERX262189 FBT262188:FBT262189 FLP262188:FLP262189 FVL262188:FVL262189 GFH262188:GFH262189 GPD262188:GPD262189 GYZ262188:GYZ262189 HIV262188:HIV262189 HSR262188:HSR262189 ICN262188:ICN262189 IMJ262188:IMJ262189 IWF262188:IWF262189 JGB262188:JGB262189 JPX262188:JPX262189 JZT262188:JZT262189 KJP262188:KJP262189 KTL262188:KTL262189 LDH262188:LDH262189 LND262188:LND262189 LWZ262188:LWZ262189 MGV262188:MGV262189 MQR262188:MQR262189 NAN262188:NAN262189 NKJ262188:NKJ262189 NUF262188:NUF262189 OEB262188:OEB262189 ONX262188:ONX262189 OXT262188:OXT262189 PHP262188:PHP262189 PRL262188:PRL262189 QBH262188:QBH262189 QLD262188:QLD262189 QUZ262188:QUZ262189 REV262188:REV262189 ROR262188:ROR262189 RYN262188:RYN262189 SIJ262188:SIJ262189 SSF262188:SSF262189 TCB262188:TCB262189 TLX262188:TLX262189 TVT262188:TVT262189 UFP262188:UFP262189 UPL262188:UPL262189 UZH262188:UZH262189 VJD262188:VJD262189 VSZ262188:VSZ262189 WCV262188:WCV262189 WMR262188:WMR262189 WWN262188:WWN262189 AF327724:AF327725 KB327724:KB327725 TX327724:TX327725 ADT327724:ADT327725 ANP327724:ANP327725 AXL327724:AXL327725 BHH327724:BHH327725 BRD327724:BRD327725 CAZ327724:CAZ327725 CKV327724:CKV327725 CUR327724:CUR327725 DEN327724:DEN327725 DOJ327724:DOJ327725 DYF327724:DYF327725 EIB327724:EIB327725 ERX327724:ERX327725 FBT327724:FBT327725 FLP327724:FLP327725 FVL327724:FVL327725 GFH327724:GFH327725 GPD327724:GPD327725 GYZ327724:GYZ327725 HIV327724:HIV327725 HSR327724:HSR327725 ICN327724:ICN327725 IMJ327724:IMJ327725 IWF327724:IWF327725 JGB327724:JGB327725 JPX327724:JPX327725 JZT327724:JZT327725 KJP327724:KJP327725 KTL327724:KTL327725 LDH327724:LDH327725 LND327724:LND327725 LWZ327724:LWZ327725 MGV327724:MGV327725 MQR327724:MQR327725 NAN327724:NAN327725 NKJ327724:NKJ327725 NUF327724:NUF327725 OEB327724:OEB327725 ONX327724:ONX327725 OXT327724:OXT327725 PHP327724:PHP327725 PRL327724:PRL327725 QBH327724:QBH327725 QLD327724:QLD327725 QUZ327724:QUZ327725 REV327724:REV327725 ROR327724:ROR327725 RYN327724:RYN327725 SIJ327724:SIJ327725 SSF327724:SSF327725 TCB327724:TCB327725 TLX327724:TLX327725 TVT327724:TVT327725 UFP327724:UFP327725 UPL327724:UPL327725 UZH327724:UZH327725 VJD327724:VJD327725 VSZ327724:VSZ327725 WCV327724:WCV327725 WMR327724:WMR327725 WWN327724:WWN327725 AF393260:AF393261 KB393260:KB393261 TX393260:TX393261 ADT393260:ADT393261 ANP393260:ANP393261 AXL393260:AXL393261 BHH393260:BHH393261 BRD393260:BRD393261 CAZ393260:CAZ393261 CKV393260:CKV393261 CUR393260:CUR393261 DEN393260:DEN393261 DOJ393260:DOJ393261 DYF393260:DYF393261 EIB393260:EIB393261 ERX393260:ERX393261 FBT393260:FBT393261 FLP393260:FLP393261 FVL393260:FVL393261 GFH393260:GFH393261 GPD393260:GPD393261 GYZ393260:GYZ393261 HIV393260:HIV393261 HSR393260:HSR393261 ICN393260:ICN393261 IMJ393260:IMJ393261 IWF393260:IWF393261 JGB393260:JGB393261 JPX393260:JPX393261 JZT393260:JZT393261 KJP393260:KJP393261 KTL393260:KTL393261 LDH393260:LDH393261 LND393260:LND393261 LWZ393260:LWZ393261 MGV393260:MGV393261 MQR393260:MQR393261 NAN393260:NAN393261 NKJ393260:NKJ393261 NUF393260:NUF393261 OEB393260:OEB393261 ONX393260:ONX393261 OXT393260:OXT393261 PHP393260:PHP393261 PRL393260:PRL393261 QBH393260:QBH393261 QLD393260:QLD393261 QUZ393260:QUZ393261 REV393260:REV393261 ROR393260:ROR393261 RYN393260:RYN393261 SIJ393260:SIJ393261 SSF393260:SSF393261 TCB393260:TCB393261 TLX393260:TLX393261 TVT393260:TVT393261 UFP393260:UFP393261 UPL393260:UPL393261 UZH393260:UZH393261 VJD393260:VJD393261 VSZ393260:VSZ393261 WCV393260:WCV393261 WMR393260:WMR393261 WWN393260:WWN393261 AF458796:AF458797 KB458796:KB458797 TX458796:TX458797 ADT458796:ADT458797 ANP458796:ANP458797 AXL458796:AXL458797 BHH458796:BHH458797 BRD458796:BRD458797 CAZ458796:CAZ458797 CKV458796:CKV458797 CUR458796:CUR458797 DEN458796:DEN458797 DOJ458796:DOJ458797 DYF458796:DYF458797 EIB458796:EIB458797 ERX458796:ERX458797 FBT458796:FBT458797 FLP458796:FLP458797 FVL458796:FVL458797 GFH458796:GFH458797 GPD458796:GPD458797 GYZ458796:GYZ458797 HIV458796:HIV458797 HSR458796:HSR458797 ICN458796:ICN458797 IMJ458796:IMJ458797 IWF458796:IWF458797 JGB458796:JGB458797 JPX458796:JPX458797 JZT458796:JZT458797 KJP458796:KJP458797 KTL458796:KTL458797 LDH458796:LDH458797 LND458796:LND458797 LWZ458796:LWZ458797 MGV458796:MGV458797 MQR458796:MQR458797 NAN458796:NAN458797 NKJ458796:NKJ458797 NUF458796:NUF458797 OEB458796:OEB458797 ONX458796:ONX458797 OXT458796:OXT458797 PHP458796:PHP458797 PRL458796:PRL458797 QBH458796:QBH458797 QLD458796:QLD458797 QUZ458796:QUZ458797 REV458796:REV458797 ROR458796:ROR458797 RYN458796:RYN458797 SIJ458796:SIJ458797 SSF458796:SSF458797 TCB458796:TCB458797 TLX458796:TLX458797 TVT458796:TVT458797 UFP458796:UFP458797 UPL458796:UPL458797 UZH458796:UZH458797 VJD458796:VJD458797 VSZ458796:VSZ458797 WCV458796:WCV458797 WMR458796:WMR458797 WWN458796:WWN458797 AF524332:AF524333 KB524332:KB524333 TX524332:TX524333 ADT524332:ADT524333 ANP524332:ANP524333 AXL524332:AXL524333 BHH524332:BHH524333 BRD524332:BRD524333 CAZ524332:CAZ524333 CKV524332:CKV524333 CUR524332:CUR524333 DEN524332:DEN524333 DOJ524332:DOJ524333 DYF524332:DYF524333 EIB524332:EIB524333 ERX524332:ERX524333 FBT524332:FBT524333 FLP524332:FLP524333 FVL524332:FVL524333 GFH524332:GFH524333 GPD524332:GPD524333 GYZ524332:GYZ524333 HIV524332:HIV524333 HSR524332:HSR524333 ICN524332:ICN524333 IMJ524332:IMJ524333 IWF524332:IWF524333 JGB524332:JGB524333 JPX524332:JPX524333 JZT524332:JZT524333 KJP524332:KJP524333 KTL524332:KTL524333 LDH524332:LDH524333 LND524332:LND524333 LWZ524332:LWZ524333 MGV524332:MGV524333 MQR524332:MQR524333 NAN524332:NAN524333 NKJ524332:NKJ524333 NUF524332:NUF524333 OEB524332:OEB524333 ONX524332:ONX524333 OXT524332:OXT524333 PHP524332:PHP524333 PRL524332:PRL524333 QBH524332:QBH524333 QLD524332:QLD524333 QUZ524332:QUZ524333 REV524332:REV524333 ROR524332:ROR524333 RYN524332:RYN524333 SIJ524332:SIJ524333 SSF524332:SSF524333 TCB524332:TCB524333 TLX524332:TLX524333 TVT524332:TVT524333 UFP524332:UFP524333 UPL524332:UPL524333 UZH524332:UZH524333 VJD524332:VJD524333 VSZ524332:VSZ524333 WCV524332:WCV524333 WMR524332:WMR524333 WWN524332:WWN524333 AF589868:AF589869 KB589868:KB589869 TX589868:TX589869 ADT589868:ADT589869 ANP589868:ANP589869 AXL589868:AXL589869 BHH589868:BHH589869 BRD589868:BRD589869 CAZ589868:CAZ589869 CKV589868:CKV589869 CUR589868:CUR589869 DEN589868:DEN589869 DOJ589868:DOJ589869 DYF589868:DYF589869 EIB589868:EIB589869 ERX589868:ERX589869 FBT589868:FBT589869 FLP589868:FLP589869 FVL589868:FVL589869 GFH589868:GFH589869 GPD589868:GPD589869 GYZ589868:GYZ589869 HIV589868:HIV589869 HSR589868:HSR589869 ICN589868:ICN589869 IMJ589868:IMJ589869 IWF589868:IWF589869 JGB589868:JGB589869 JPX589868:JPX589869 JZT589868:JZT589869 KJP589868:KJP589869 KTL589868:KTL589869 LDH589868:LDH589869 LND589868:LND589869 LWZ589868:LWZ589869 MGV589868:MGV589869 MQR589868:MQR589869 NAN589868:NAN589869 NKJ589868:NKJ589869 NUF589868:NUF589869 OEB589868:OEB589869 ONX589868:ONX589869 OXT589868:OXT589869 PHP589868:PHP589869 PRL589868:PRL589869 QBH589868:QBH589869 QLD589868:QLD589869 QUZ589868:QUZ589869 REV589868:REV589869 ROR589868:ROR589869 RYN589868:RYN589869 SIJ589868:SIJ589869 SSF589868:SSF589869 TCB589868:TCB589869 TLX589868:TLX589869 TVT589868:TVT589869 UFP589868:UFP589869 UPL589868:UPL589869 UZH589868:UZH589869 VJD589868:VJD589869 VSZ589868:VSZ589869 WCV589868:WCV589869 WMR589868:WMR589869 WWN589868:WWN589869 AF655404:AF655405 KB655404:KB655405 TX655404:TX655405 ADT655404:ADT655405 ANP655404:ANP655405 AXL655404:AXL655405 BHH655404:BHH655405 BRD655404:BRD655405 CAZ655404:CAZ655405 CKV655404:CKV655405 CUR655404:CUR655405 DEN655404:DEN655405 DOJ655404:DOJ655405 DYF655404:DYF655405 EIB655404:EIB655405 ERX655404:ERX655405 FBT655404:FBT655405 FLP655404:FLP655405 FVL655404:FVL655405 GFH655404:GFH655405 GPD655404:GPD655405 GYZ655404:GYZ655405 HIV655404:HIV655405 HSR655404:HSR655405 ICN655404:ICN655405 IMJ655404:IMJ655405 IWF655404:IWF655405 JGB655404:JGB655405 JPX655404:JPX655405 JZT655404:JZT655405 KJP655404:KJP655405 KTL655404:KTL655405 LDH655404:LDH655405 LND655404:LND655405 LWZ655404:LWZ655405 MGV655404:MGV655405 MQR655404:MQR655405 NAN655404:NAN655405 NKJ655404:NKJ655405 NUF655404:NUF655405 OEB655404:OEB655405 ONX655404:ONX655405 OXT655404:OXT655405 PHP655404:PHP655405 PRL655404:PRL655405 QBH655404:QBH655405 QLD655404:QLD655405 QUZ655404:QUZ655405 REV655404:REV655405 ROR655404:ROR655405 RYN655404:RYN655405 SIJ655404:SIJ655405 SSF655404:SSF655405 TCB655404:TCB655405 TLX655404:TLX655405 TVT655404:TVT655405 UFP655404:UFP655405 UPL655404:UPL655405 UZH655404:UZH655405 VJD655404:VJD655405 VSZ655404:VSZ655405 WCV655404:WCV655405 WMR655404:WMR655405 WWN655404:WWN655405 AF720940:AF720941 KB720940:KB720941 TX720940:TX720941 ADT720940:ADT720941 ANP720940:ANP720941 AXL720940:AXL720941 BHH720940:BHH720941 BRD720940:BRD720941 CAZ720940:CAZ720941 CKV720940:CKV720941 CUR720940:CUR720941 DEN720940:DEN720941 DOJ720940:DOJ720941 DYF720940:DYF720941 EIB720940:EIB720941 ERX720940:ERX720941 FBT720940:FBT720941 FLP720940:FLP720941 FVL720940:FVL720941 GFH720940:GFH720941 GPD720940:GPD720941 GYZ720940:GYZ720941 HIV720940:HIV720941 HSR720940:HSR720941 ICN720940:ICN720941 IMJ720940:IMJ720941 IWF720940:IWF720941 JGB720940:JGB720941 JPX720940:JPX720941 JZT720940:JZT720941 KJP720940:KJP720941 KTL720940:KTL720941 LDH720940:LDH720941 LND720940:LND720941 LWZ720940:LWZ720941 MGV720940:MGV720941 MQR720940:MQR720941 NAN720940:NAN720941 NKJ720940:NKJ720941 NUF720940:NUF720941 OEB720940:OEB720941 ONX720940:ONX720941 OXT720940:OXT720941 PHP720940:PHP720941 PRL720940:PRL720941 QBH720940:QBH720941 QLD720940:QLD720941 QUZ720940:QUZ720941 REV720940:REV720941 ROR720940:ROR720941 RYN720940:RYN720941 SIJ720940:SIJ720941 SSF720940:SSF720941 TCB720940:TCB720941 TLX720940:TLX720941 TVT720940:TVT720941 UFP720940:UFP720941 UPL720940:UPL720941 UZH720940:UZH720941 VJD720940:VJD720941 VSZ720940:VSZ720941 WCV720940:WCV720941 WMR720940:WMR720941 WWN720940:WWN720941 AF786476:AF786477 KB786476:KB786477 TX786476:TX786477 ADT786476:ADT786477 ANP786476:ANP786477 AXL786476:AXL786477 BHH786476:BHH786477 BRD786476:BRD786477 CAZ786476:CAZ786477 CKV786476:CKV786477 CUR786476:CUR786477 DEN786476:DEN786477 DOJ786476:DOJ786477 DYF786476:DYF786477 EIB786476:EIB786477 ERX786476:ERX786477 FBT786476:FBT786477 FLP786476:FLP786477 FVL786476:FVL786477 GFH786476:GFH786477 GPD786476:GPD786477 GYZ786476:GYZ786477 HIV786476:HIV786477 HSR786476:HSR786477 ICN786476:ICN786477 IMJ786476:IMJ786477 IWF786476:IWF786477 JGB786476:JGB786477 JPX786476:JPX786477 JZT786476:JZT786477 KJP786476:KJP786477 KTL786476:KTL786477 LDH786476:LDH786477 LND786476:LND786477 LWZ786476:LWZ786477 MGV786476:MGV786477 MQR786476:MQR786477 NAN786476:NAN786477 NKJ786476:NKJ786477 NUF786476:NUF786477 OEB786476:OEB786477 ONX786476:ONX786477 OXT786476:OXT786477 PHP786476:PHP786477 PRL786476:PRL786477 QBH786476:QBH786477 QLD786476:QLD786477 QUZ786476:QUZ786477 REV786476:REV786477 ROR786476:ROR786477 RYN786476:RYN786477 SIJ786476:SIJ786477 SSF786476:SSF786477 TCB786476:TCB786477 TLX786476:TLX786477 TVT786476:TVT786477 UFP786476:UFP786477 UPL786476:UPL786477 UZH786476:UZH786477 VJD786476:VJD786477 VSZ786476:VSZ786477 WCV786476:WCV786477 WMR786476:WMR786477 WWN786476:WWN786477 AF852012:AF852013 KB852012:KB852013 TX852012:TX852013 ADT852012:ADT852013 ANP852012:ANP852013 AXL852012:AXL852013 BHH852012:BHH852013 BRD852012:BRD852013 CAZ852012:CAZ852013 CKV852012:CKV852013 CUR852012:CUR852013 DEN852012:DEN852013 DOJ852012:DOJ852013 DYF852012:DYF852013 EIB852012:EIB852013 ERX852012:ERX852013 FBT852012:FBT852013 FLP852012:FLP852013 FVL852012:FVL852013 GFH852012:GFH852013 GPD852012:GPD852013 GYZ852012:GYZ852013 HIV852012:HIV852013 HSR852012:HSR852013 ICN852012:ICN852013 IMJ852012:IMJ852013 IWF852012:IWF852013 JGB852012:JGB852013 JPX852012:JPX852013 JZT852012:JZT852013 KJP852012:KJP852013 KTL852012:KTL852013 LDH852012:LDH852013 LND852012:LND852013 LWZ852012:LWZ852013 MGV852012:MGV852013 MQR852012:MQR852013 NAN852012:NAN852013 NKJ852012:NKJ852013 NUF852012:NUF852013 OEB852012:OEB852013 ONX852012:ONX852013 OXT852012:OXT852013 PHP852012:PHP852013 PRL852012:PRL852013 QBH852012:QBH852013 QLD852012:QLD852013 QUZ852012:QUZ852013 REV852012:REV852013 ROR852012:ROR852013 RYN852012:RYN852013 SIJ852012:SIJ852013 SSF852012:SSF852013 TCB852012:TCB852013 TLX852012:TLX852013 TVT852012:TVT852013 UFP852012:UFP852013 UPL852012:UPL852013 UZH852012:UZH852013 VJD852012:VJD852013 VSZ852012:VSZ852013 WCV852012:WCV852013 WMR852012:WMR852013 WWN852012:WWN852013 AF917548:AF917549 KB917548:KB917549 TX917548:TX917549 ADT917548:ADT917549 ANP917548:ANP917549 AXL917548:AXL917549 BHH917548:BHH917549 BRD917548:BRD917549 CAZ917548:CAZ917549 CKV917548:CKV917549 CUR917548:CUR917549 DEN917548:DEN917549 DOJ917548:DOJ917549 DYF917548:DYF917549 EIB917548:EIB917549 ERX917548:ERX917549 FBT917548:FBT917549 FLP917548:FLP917549 FVL917548:FVL917549 GFH917548:GFH917549 GPD917548:GPD917549 GYZ917548:GYZ917549 HIV917548:HIV917549 HSR917548:HSR917549 ICN917548:ICN917549 IMJ917548:IMJ917549 IWF917548:IWF917549 JGB917548:JGB917549 JPX917548:JPX917549 JZT917548:JZT917549 KJP917548:KJP917549 KTL917548:KTL917549 LDH917548:LDH917549 LND917548:LND917549 LWZ917548:LWZ917549 MGV917548:MGV917549 MQR917548:MQR917549 NAN917548:NAN917549 NKJ917548:NKJ917549 NUF917548:NUF917549 OEB917548:OEB917549 ONX917548:ONX917549 OXT917548:OXT917549 PHP917548:PHP917549 PRL917548:PRL917549 QBH917548:QBH917549 QLD917548:QLD917549 QUZ917548:QUZ917549 REV917548:REV917549 ROR917548:ROR917549 RYN917548:RYN917549 SIJ917548:SIJ917549 SSF917548:SSF917549 TCB917548:TCB917549 TLX917548:TLX917549 TVT917548:TVT917549 UFP917548:UFP917549 UPL917548:UPL917549 UZH917548:UZH917549 VJD917548:VJD917549 VSZ917548:VSZ917549 WCV917548:WCV917549 WMR917548:WMR917549 WWN917548:WWN917549 AF983084:AF983085 KB983084:KB983085 TX983084:TX983085 ADT983084:ADT983085 ANP983084:ANP983085 AXL983084:AXL983085 BHH983084:BHH983085 BRD983084:BRD983085 CAZ983084:CAZ983085 CKV983084:CKV983085 CUR983084:CUR983085 DEN983084:DEN983085 DOJ983084:DOJ983085 DYF983084:DYF983085 EIB983084:EIB983085 ERX983084:ERX983085 FBT983084:FBT983085 FLP983084:FLP983085 FVL983084:FVL983085 GFH983084:GFH983085 GPD983084:GPD983085 GYZ983084:GYZ983085 HIV983084:HIV983085 HSR983084:HSR983085 ICN983084:ICN983085 IMJ983084:IMJ983085 IWF983084:IWF983085 JGB983084:JGB983085 JPX983084:JPX983085 JZT983084:JZT983085 KJP983084:KJP983085 KTL983084:KTL983085 LDH983084:LDH983085 LND983084:LND983085 LWZ983084:LWZ983085 MGV983084:MGV983085 MQR983084:MQR983085 NAN983084:NAN983085 NKJ983084:NKJ983085 NUF983084:NUF983085 OEB983084:OEB983085 ONX983084:ONX983085 OXT983084:OXT983085 PHP983084:PHP983085 PRL983084:PRL983085 QBH983084:QBH983085 QLD983084:QLD983085 QUZ983084:QUZ983085 REV983084:REV983085 ROR983084:ROR983085 RYN983084:RYN983085 SIJ983084:SIJ983085 SSF983084:SSF983085 TCB983084:TCB983085 TLX983084:TLX983085 TVT983084:TVT983085 UFP983084:UFP983085 UPL983084:UPL983085 UZH983084:UZH983085 VJD983084:VJD983085 VSZ983084:VSZ983085 WCV983084:WCV983085 WMR983084:WMR983085 WWN983084:WWN983085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AF42 KB42 TX42 ADT42 ANP42 AXL42 BHH42 BRD42 CAZ42 CKV42 CUR42 DEN42 DOJ42 DYF42 EIB42 ERX42 FBT42 FLP42 FVL42 GFH42 GPD42 GYZ42 HIV42 HSR42 ICN42 IMJ42 IWF42 JGB42 JPX42 JZT42 KJP42 KTL42 LDH42 LND42 LWZ42 MGV42 MQR42 NAN42 NKJ42 NUF42 OEB42 ONX42 OXT42 PHP42 PRL42 QBH42 QLD42 QUZ42 REV42 ROR42 RYN42 SIJ42 SSF42 TCB42 TLX42 TVT42 UFP42 UPL42 UZH42 VJD42 VSZ42 WCV42 WMR42 WWN42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AD65576 JZ65576 TV65576 ADR65576 ANN65576 AXJ65576 BHF65576 BRB65576 CAX65576 CKT65576 CUP65576 DEL65576 DOH65576 DYD65576 EHZ65576 ERV65576 FBR65576 FLN65576 FVJ65576 GFF65576 GPB65576 GYX65576 HIT65576 HSP65576 ICL65576 IMH65576 IWD65576 JFZ65576 JPV65576 JZR65576 KJN65576 KTJ65576 LDF65576 LNB65576 LWX65576 MGT65576 MQP65576 NAL65576 NKH65576 NUD65576 ODZ65576 ONV65576 OXR65576 PHN65576 PRJ65576 QBF65576 QLB65576 QUX65576 RET65576 ROP65576 RYL65576 SIH65576 SSD65576 TBZ65576 TLV65576 TVR65576 UFN65576 UPJ65576 UZF65576 VJB65576 VSX65576 WCT65576 WMP65576 WWL65576 AD131112 JZ131112 TV131112 ADR131112 ANN131112 AXJ131112 BHF131112 BRB131112 CAX131112 CKT131112 CUP131112 DEL131112 DOH131112 DYD131112 EHZ131112 ERV131112 FBR131112 FLN131112 FVJ131112 GFF131112 GPB131112 GYX131112 HIT131112 HSP131112 ICL131112 IMH131112 IWD131112 JFZ131112 JPV131112 JZR131112 KJN131112 KTJ131112 LDF131112 LNB131112 LWX131112 MGT131112 MQP131112 NAL131112 NKH131112 NUD131112 ODZ131112 ONV131112 OXR131112 PHN131112 PRJ131112 QBF131112 QLB131112 QUX131112 RET131112 ROP131112 RYL131112 SIH131112 SSD131112 TBZ131112 TLV131112 TVR131112 UFN131112 UPJ131112 UZF131112 VJB131112 VSX131112 WCT131112 WMP131112 WWL131112 AD196648 JZ196648 TV196648 ADR196648 ANN196648 AXJ196648 BHF196648 BRB196648 CAX196648 CKT196648 CUP196648 DEL196648 DOH196648 DYD196648 EHZ196648 ERV196648 FBR196648 FLN196648 FVJ196648 GFF196648 GPB196648 GYX196648 HIT196648 HSP196648 ICL196648 IMH196648 IWD196648 JFZ196648 JPV196648 JZR196648 KJN196648 KTJ196648 LDF196648 LNB196648 LWX196648 MGT196648 MQP196648 NAL196648 NKH196648 NUD196648 ODZ196648 ONV196648 OXR196648 PHN196648 PRJ196648 QBF196648 QLB196648 QUX196648 RET196648 ROP196648 RYL196648 SIH196648 SSD196648 TBZ196648 TLV196648 TVR196648 UFN196648 UPJ196648 UZF196648 VJB196648 VSX196648 WCT196648 WMP196648 WWL196648 AD262184 JZ262184 TV262184 ADR262184 ANN262184 AXJ262184 BHF262184 BRB262184 CAX262184 CKT262184 CUP262184 DEL262184 DOH262184 DYD262184 EHZ262184 ERV262184 FBR262184 FLN262184 FVJ262184 GFF262184 GPB262184 GYX262184 HIT262184 HSP262184 ICL262184 IMH262184 IWD262184 JFZ262184 JPV262184 JZR262184 KJN262184 KTJ262184 LDF262184 LNB262184 LWX262184 MGT262184 MQP262184 NAL262184 NKH262184 NUD262184 ODZ262184 ONV262184 OXR262184 PHN262184 PRJ262184 QBF262184 QLB262184 QUX262184 RET262184 ROP262184 RYL262184 SIH262184 SSD262184 TBZ262184 TLV262184 TVR262184 UFN262184 UPJ262184 UZF262184 VJB262184 VSX262184 WCT262184 WMP262184 WWL262184 AD327720 JZ327720 TV327720 ADR327720 ANN327720 AXJ327720 BHF327720 BRB327720 CAX327720 CKT327720 CUP327720 DEL327720 DOH327720 DYD327720 EHZ327720 ERV327720 FBR327720 FLN327720 FVJ327720 GFF327720 GPB327720 GYX327720 HIT327720 HSP327720 ICL327720 IMH327720 IWD327720 JFZ327720 JPV327720 JZR327720 KJN327720 KTJ327720 LDF327720 LNB327720 LWX327720 MGT327720 MQP327720 NAL327720 NKH327720 NUD327720 ODZ327720 ONV327720 OXR327720 PHN327720 PRJ327720 QBF327720 QLB327720 QUX327720 RET327720 ROP327720 RYL327720 SIH327720 SSD327720 TBZ327720 TLV327720 TVR327720 UFN327720 UPJ327720 UZF327720 VJB327720 VSX327720 WCT327720 WMP327720 WWL327720 AD393256 JZ393256 TV393256 ADR393256 ANN393256 AXJ393256 BHF393256 BRB393256 CAX393256 CKT393256 CUP393256 DEL393256 DOH393256 DYD393256 EHZ393256 ERV393256 FBR393256 FLN393256 FVJ393256 GFF393256 GPB393256 GYX393256 HIT393256 HSP393256 ICL393256 IMH393256 IWD393256 JFZ393256 JPV393256 JZR393256 KJN393256 KTJ393256 LDF393256 LNB393256 LWX393256 MGT393256 MQP393256 NAL393256 NKH393256 NUD393256 ODZ393256 ONV393256 OXR393256 PHN393256 PRJ393256 QBF393256 QLB393256 QUX393256 RET393256 ROP393256 RYL393256 SIH393256 SSD393256 TBZ393256 TLV393256 TVR393256 UFN393256 UPJ393256 UZF393256 VJB393256 VSX393256 WCT393256 WMP393256 WWL393256 AD458792 JZ458792 TV458792 ADR458792 ANN458792 AXJ458792 BHF458792 BRB458792 CAX458792 CKT458792 CUP458792 DEL458792 DOH458792 DYD458792 EHZ458792 ERV458792 FBR458792 FLN458792 FVJ458792 GFF458792 GPB458792 GYX458792 HIT458792 HSP458792 ICL458792 IMH458792 IWD458792 JFZ458792 JPV458792 JZR458792 KJN458792 KTJ458792 LDF458792 LNB458792 LWX458792 MGT458792 MQP458792 NAL458792 NKH458792 NUD458792 ODZ458792 ONV458792 OXR458792 PHN458792 PRJ458792 QBF458792 QLB458792 QUX458792 RET458792 ROP458792 RYL458792 SIH458792 SSD458792 TBZ458792 TLV458792 TVR458792 UFN458792 UPJ458792 UZF458792 VJB458792 VSX458792 WCT458792 WMP458792 WWL458792 AD524328 JZ524328 TV524328 ADR524328 ANN524328 AXJ524328 BHF524328 BRB524328 CAX524328 CKT524328 CUP524328 DEL524328 DOH524328 DYD524328 EHZ524328 ERV524328 FBR524328 FLN524328 FVJ524328 GFF524328 GPB524328 GYX524328 HIT524328 HSP524328 ICL524328 IMH524328 IWD524328 JFZ524328 JPV524328 JZR524328 KJN524328 KTJ524328 LDF524328 LNB524328 LWX524328 MGT524328 MQP524328 NAL524328 NKH524328 NUD524328 ODZ524328 ONV524328 OXR524328 PHN524328 PRJ524328 QBF524328 QLB524328 QUX524328 RET524328 ROP524328 RYL524328 SIH524328 SSD524328 TBZ524328 TLV524328 TVR524328 UFN524328 UPJ524328 UZF524328 VJB524328 VSX524328 WCT524328 WMP524328 WWL524328 AD589864 JZ589864 TV589864 ADR589864 ANN589864 AXJ589864 BHF589864 BRB589864 CAX589864 CKT589864 CUP589864 DEL589864 DOH589864 DYD589864 EHZ589864 ERV589864 FBR589864 FLN589864 FVJ589864 GFF589864 GPB589864 GYX589864 HIT589864 HSP589864 ICL589864 IMH589864 IWD589864 JFZ589864 JPV589864 JZR589864 KJN589864 KTJ589864 LDF589864 LNB589864 LWX589864 MGT589864 MQP589864 NAL589864 NKH589864 NUD589864 ODZ589864 ONV589864 OXR589864 PHN589864 PRJ589864 QBF589864 QLB589864 QUX589864 RET589864 ROP589864 RYL589864 SIH589864 SSD589864 TBZ589864 TLV589864 TVR589864 UFN589864 UPJ589864 UZF589864 VJB589864 VSX589864 WCT589864 WMP589864 WWL589864 AD655400 JZ655400 TV655400 ADR655400 ANN655400 AXJ655400 BHF655400 BRB655400 CAX655400 CKT655400 CUP655400 DEL655400 DOH655400 DYD655400 EHZ655400 ERV655400 FBR655400 FLN655400 FVJ655400 GFF655400 GPB655400 GYX655400 HIT655400 HSP655400 ICL655400 IMH655400 IWD655400 JFZ655400 JPV655400 JZR655400 KJN655400 KTJ655400 LDF655400 LNB655400 LWX655400 MGT655400 MQP655400 NAL655400 NKH655400 NUD655400 ODZ655400 ONV655400 OXR655400 PHN655400 PRJ655400 QBF655400 QLB655400 QUX655400 RET655400 ROP655400 RYL655400 SIH655400 SSD655400 TBZ655400 TLV655400 TVR655400 UFN655400 UPJ655400 UZF655400 VJB655400 VSX655400 WCT655400 WMP655400 WWL655400 AD720936 JZ720936 TV720936 ADR720936 ANN720936 AXJ720936 BHF720936 BRB720936 CAX720936 CKT720936 CUP720936 DEL720936 DOH720936 DYD720936 EHZ720936 ERV720936 FBR720936 FLN720936 FVJ720936 GFF720936 GPB720936 GYX720936 HIT720936 HSP720936 ICL720936 IMH720936 IWD720936 JFZ720936 JPV720936 JZR720936 KJN720936 KTJ720936 LDF720936 LNB720936 LWX720936 MGT720936 MQP720936 NAL720936 NKH720936 NUD720936 ODZ720936 ONV720936 OXR720936 PHN720936 PRJ720936 QBF720936 QLB720936 QUX720936 RET720936 ROP720936 RYL720936 SIH720936 SSD720936 TBZ720936 TLV720936 TVR720936 UFN720936 UPJ720936 UZF720936 VJB720936 VSX720936 WCT720936 WMP720936 WWL720936 AD786472 JZ786472 TV786472 ADR786472 ANN786472 AXJ786472 BHF786472 BRB786472 CAX786472 CKT786472 CUP786472 DEL786472 DOH786472 DYD786472 EHZ786472 ERV786472 FBR786472 FLN786472 FVJ786472 GFF786472 GPB786472 GYX786472 HIT786472 HSP786472 ICL786472 IMH786472 IWD786472 JFZ786472 JPV786472 JZR786472 KJN786472 KTJ786472 LDF786472 LNB786472 LWX786472 MGT786472 MQP786472 NAL786472 NKH786472 NUD786472 ODZ786472 ONV786472 OXR786472 PHN786472 PRJ786472 QBF786472 QLB786472 QUX786472 RET786472 ROP786472 RYL786472 SIH786472 SSD786472 TBZ786472 TLV786472 TVR786472 UFN786472 UPJ786472 UZF786472 VJB786472 VSX786472 WCT786472 WMP786472 WWL786472 AD852008 JZ852008 TV852008 ADR852008 ANN852008 AXJ852008 BHF852008 BRB852008 CAX852008 CKT852008 CUP852008 DEL852008 DOH852008 DYD852008 EHZ852008 ERV852008 FBR852008 FLN852008 FVJ852008 GFF852008 GPB852008 GYX852008 HIT852008 HSP852008 ICL852008 IMH852008 IWD852008 JFZ852008 JPV852008 JZR852008 KJN852008 KTJ852008 LDF852008 LNB852008 LWX852008 MGT852008 MQP852008 NAL852008 NKH852008 NUD852008 ODZ852008 ONV852008 OXR852008 PHN852008 PRJ852008 QBF852008 QLB852008 QUX852008 RET852008 ROP852008 RYL852008 SIH852008 SSD852008 TBZ852008 TLV852008 TVR852008 UFN852008 UPJ852008 UZF852008 VJB852008 VSX852008 WCT852008 WMP852008 WWL852008 AD917544 JZ917544 TV917544 ADR917544 ANN917544 AXJ917544 BHF917544 BRB917544 CAX917544 CKT917544 CUP917544 DEL917544 DOH917544 DYD917544 EHZ917544 ERV917544 FBR917544 FLN917544 FVJ917544 GFF917544 GPB917544 GYX917544 HIT917544 HSP917544 ICL917544 IMH917544 IWD917544 JFZ917544 JPV917544 JZR917544 KJN917544 KTJ917544 LDF917544 LNB917544 LWX917544 MGT917544 MQP917544 NAL917544 NKH917544 NUD917544 ODZ917544 ONV917544 OXR917544 PHN917544 PRJ917544 QBF917544 QLB917544 QUX917544 RET917544 ROP917544 RYL917544 SIH917544 SSD917544 TBZ917544 TLV917544 TVR917544 UFN917544 UPJ917544 UZF917544 VJB917544 VSX917544 WCT917544 WMP917544 WWL917544 AD983080 JZ983080 TV983080 ADR983080 ANN983080 AXJ983080 BHF983080 BRB983080 CAX983080 CKT983080 CUP983080 DEL983080 DOH983080 DYD983080 EHZ983080 ERV983080 FBR983080 FLN983080 FVJ983080 GFF983080 GPB983080 GYX983080 HIT983080 HSP983080 ICL983080 IMH983080 IWD983080 JFZ983080 JPV983080 JZR983080 KJN983080 KTJ983080 LDF983080 LNB983080 LWX983080 MGT983080 MQP983080 NAL983080 NKH983080 NUD983080 ODZ983080 ONV983080 OXR983080 PHN983080 PRJ983080 QBF983080 QLB983080 QUX983080 RET983080 ROP983080 RYL983080 SIH983080 SSD983080 TBZ983080 TLV983080 TVR983080 UFN983080 UPJ983080 UZF983080 VJB983080 VSX983080 WCT983080 WMP983080 WWL983080 AF37:AF40 KB37:KB40 TX37:TX40 ADT37:ADT40 ANP37:ANP40 AXL37:AXL40 BHH37:BHH40 BRD37:BRD40 CAZ37:CAZ40 CKV37:CKV40 CUR37:CUR40 DEN37:DEN40 DOJ37:DOJ40 DYF37:DYF40 EIB37:EIB40 ERX37:ERX40 FBT37:FBT40 FLP37:FLP40 FVL37:FVL40 GFH37:GFH40 GPD37:GPD40 GYZ37:GYZ40 HIV37:HIV40 HSR37:HSR40 ICN37:ICN40 IMJ37:IMJ40 IWF37:IWF40 JGB37:JGB40 JPX37:JPX40 JZT37:JZT40 KJP37:KJP40 KTL37:KTL40 LDH37:LDH40 LND37:LND40 LWZ37:LWZ40 MGV37:MGV40 MQR37:MQR40 NAN37:NAN40 NKJ37:NKJ40 NUF37:NUF40 OEB37:OEB40 ONX37:ONX40 OXT37:OXT40 PHP37:PHP40 PRL37:PRL40 QBH37:QBH40 QLD37:QLD40 QUZ37:QUZ40 REV37:REV40 ROR37:ROR40 RYN37:RYN40 SIJ37:SIJ40 SSF37:SSF40 TCB37:TCB40 TLX37:TLX40 TVT37:TVT40 UFP37:UFP40 UPL37:UPL40 UZH37:UZH40 VJD37:VJD40 VSZ37:VSZ40 WCV37:WCV40 WMR37:WMR40 WWN37:WWN40 AF65571:AF65574 KB65571:KB65574 TX65571:TX65574 ADT65571:ADT65574 ANP65571:ANP65574 AXL65571:AXL65574 BHH65571:BHH65574 BRD65571:BRD65574 CAZ65571:CAZ65574 CKV65571:CKV65574 CUR65571:CUR65574 DEN65571:DEN65574 DOJ65571:DOJ65574 DYF65571:DYF65574 EIB65571:EIB65574 ERX65571:ERX65574 FBT65571:FBT65574 FLP65571:FLP65574 FVL65571:FVL65574 GFH65571:GFH65574 GPD65571:GPD65574 GYZ65571:GYZ65574 HIV65571:HIV65574 HSR65571:HSR65574 ICN65571:ICN65574 IMJ65571:IMJ65574 IWF65571:IWF65574 JGB65571:JGB65574 JPX65571:JPX65574 JZT65571:JZT65574 KJP65571:KJP65574 KTL65571:KTL65574 LDH65571:LDH65574 LND65571:LND65574 LWZ65571:LWZ65574 MGV65571:MGV65574 MQR65571:MQR65574 NAN65571:NAN65574 NKJ65571:NKJ65574 NUF65571:NUF65574 OEB65571:OEB65574 ONX65571:ONX65574 OXT65571:OXT65574 PHP65571:PHP65574 PRL65571:PRL65574 QBH65571:QBH65574 QLD65571:QLD65574 QUZ65571:QUZ65574 REV65571:REV65574 ROR65571:ROR65574 RYN65571:RYN65574 SIJ65571:SIJ65574 SSF65571:SSF65574 TCB65571:TCB65574 TLX65571:TLX65574 TVT65571:TVT65574 UFP65571:UFP65574 UPL65571:UPL65574 UZH65571:UZH65574 VJD65571:VJD65574 VSZ65571:VSZ65574 WCV65571:WCV65574 WMR65571:WMR65574 WWN65571:WWN65574 AF131107:AF131110 KB131107:KB131110 TX131107:TX131110 ADT131107:ADT131110 ANP131107:ANP131110 AXL131107:AXL131110 BHH131107:BHH131110 BRD131107:BRD131110 CAZ131107:CAZ131110 CKV131107:CKV131110 CUR131107:CUR131110 DEN131107:DEN131110 DOJ131107:DOJ131110 DYF131107:DYF131110 EIB131107:EIB131110 ERX131107:ERX131110 FBT131107:FBT131110 FLP131107:FLP131110 FVL131107:FVL131110 GFH131107:GFH131110 GPD131107:GPD131110 GYZ131107:GYZ131110 HIV131107:HIV131110 HSR131107:HSR131110 ICN131107:ICN131110 IMJ131107:IMJ131110 IWF131107:IWF131110 JGB131107:JGB131110 JPX131107:JPX131110 JZT131107:JZT131110 KJP131107:KJP131110 KTL131107:KTL131110 LDH131107:LDH131110 LND131107:LND131110 LWZ131107:LWZ131110 MGV131107:MGV131110 MQR131107:MQR131110 NAN131107:NAN131110 NKJ131107:NKJ131110 NUF131107:NUF131110 OEB131107:OEB131110 ONX131107:ONX131110 OXT131107:OXT131110 PHP131107:PHP131110 PRL131107:PRL131110 QBH131107:QBH131110 QLD131107:QLD131110 QUZ131107:QUZ131110 REV131107:REV131110 ROR131107:ROR131110 RYN131107:RYN131110 SIJ131107:SIJ131110 SSF131107:SSF131110 TCB131107:TCB131110 TLX131107:TLX131110 TVT131107:TVT131110 UFP131107:UFP131110 UPL131107:UPL131110 UZH131107:UZH131110 VJD131107:VJD131110 VSZ131107:VSZ131110 WCV131107:WCV131110 WMR131107:WMR131110 WWN131107:WWN131110 AF196643:AF196646 KB196643:KB196646 TX196643:TX196646 ADT196643:ADT196646 ANP196643:ANP196646 AXL196643:AXL196646 BHH196643:BHH196646 BRD196643:BRD196646 CAZ196643:CAZ196646 CKV196643:CKV196646 CUR196643:CUR196646 DEN196643:DEN196646 DOJ196643:DOJ196646 DYF196643:DYF196646 EIB196643:EIB196646 ERX196643:ERX196646 FBT196643:FBT196646 FLP196643:FLP196646 FVL196643:FVL196646 GFH196643:GFH196646 GPD196643:GPD196646 GYZ196643:GYZ196646 HIV196643:HIV196646 HSR196643:HSR196646 ICN196643:ICN196646 IMJ196643:IMJ196646 IWF196643:IWF196646 JGB196643:JGB196646 JPX196643:JPX196646 JZT196643:JZT196646 KJP196643:KJP196646 KTL196643:KTL196646 LDH196643:LDH196646 LND196643:LND196646 LWZ196643:LWZ196646 MGV196643:MGV196646 MQR196643:MQR196646 NAN196643:NAN196646 NKJ196643:NKJ196646 NUF196643:NUF196646 OEB196643:OEB196646 ONX196643:ONX196646 OXT196643:OXT196646 PHP196643:PHP196646 PRL196643:PRL196646 QBH196643:QBH196646 QLD196643:QLD196646 QUZ196643:QUZ196646 REV196643:REV196646 ROR196643:ROR196646 RYN196643:RYN196646 SIJ196643:SIJ196646 SSF196643:SSF196646 TCB196643:TCB196646 TLX196643:TLX196646 TVT196643:TVT196646 UFP196643:UFP196646 UPL196643:UPL196646 UZH196643:UZH196646 VJD196643:VJD196646 VSZ196643:VSZ196646 WCV196643:WCV196646 WMR196643:WMR196646 WWN196643:WWN196646 AF262179:AF262182 KB262179:KB262182 TX262179:TX262182 ADT262179:ADT262182 ANP262179:ANP262182 AXL262179:AXL262182 BHH262179:BHH262182 BRD262179:BRD262182 CAZ262179:CAZ262182 CKV262179:CKV262182 CUR262179:CUR262182 DEN262179:DEN262182 DOJ262179:DOJ262182 DYF262179:DYF262182 EIB262179:EIB262182 ERX262179:ERX262182 FBT262179:FBT262182 FLP262179:FLP262182 FVL262179:FVL262182 GFH262179:GFH262182 GPD262179:GPD262182 GYZ262179:GYZ262182 HIV262179:HIV262182 HSR262179:HSR262182 ICN262179:ICN262182 IMJ262179:IMJ262182 IWF262179:IWF262182 JGB262179:JGB262182 JPX262179:JPX262182 JZT262179:JZT262182 KJP262179:KJP262182 KTL262179:KTL262182 LDH262179:LDH262182 LND262179:LND262182 LWZ262179:LWZ262182 MGV262179:MGV262182 MQR262179:MQR262182 NAN262179:NAN262182 NKJ262179:NKJ262182 NUF262179:NUF262182 OEB262179:OEB262182 ONX262179:ONX262182 OXT262179:OXT262182 PHP262179:PHP262182 PRL262179:PRL262182 QBH262179:QBH262182 QLD262179:QLD262182 QUZ262179:QUZ262182 REV262179:REV262182 ROR262179:ROR262182 RYN262179:RYN262182 SIJ262179:SIJ262182 SSF262179:SSF262182 TCB262179:TCB262182 TLX262179:TLX262182 TVT262179:TVT262182 UFP262179:UFP262182 UPL262179:UPL262182 UZH262179:UZH262182 VJD262179:VJD262182 VSZ262179:VSZ262182 WCV262179:WCV262182 WMR262179:WMR262182 WWN262179:WWN262182 AF327715:AF327718 KB327715:KB327718 TX327715:TX327718 ADT327715:ADT327718 ANP327715:ANP327718 AXL327715:AXL327718 BHH327715:BHH327718 BRD327715:BRD327718 CAZ327715:CAZ327718 CKV327715:CKV327718 CUR327715:CUR327718 DEN327715:DEN327718 DOJ327715:DOJ327718 DYF327715:DYF327718 EIB327715:EIB327718 ERX327715:ERX327718 FBT327715:FBT327718 FLP327715:FLP327718 FVL327715:FVL327718 GFH327715:GFH327718 GPD327715:GPD327718 GYZ327715:GYZ327718 HIV327715:HIV327718 HSR327715:HSR327718 ICN327715:ICN327718 IMJ327715:IMJ327718 IWF327715:IWF327718 JGB327715:JGB327718 JPX327715:JPX327718 JZT327715:JZT327718 KJP327715:KJP327718 KTL327715:KTL327718 LDH327715:LDH327718 LND327715:LND327718 LWZ327715:LWZ327718 MGV327715:MGV327718 MQR327715:MQR327718 NAN327715:NAN327718 NKJ327715:NKJ327718 NUF327715:NUF327718 OEB327715:OEB327718 ONX327715:ONX327718 OXT327715:OXT327718 PHP327715:PHP327718 PRL327715:PRL327718 QBH327715:QBH327718 QLD327715:QLD327718 QUZ327715:QUZ327718 REV327715:REV327718 ROR327715:ROR327718 RYN327715:RYN327718 SIJ327715:SIJ327718 SSF327715:SSF327718 TCB327715:TCB327718 TLX327715:TLX327718 TVT327715:TVT327718 UFP327715:UFP327718 UPL327715:UPL327718 UZH327715:UZH327718 VJD327715:VJD327718 VSZ327715:VSZ327718 WCV327715:WCV327718 WMR327715:WMR327718 WWN327715:WWN327718 AF393251:AF393254 KB393251:KB393254 TX393251:TX393254 ADT393251:ADT393254 ANP393251:ANP393254 AXL393251:AXL393254 BHH393251:BHH393254 BRD393251:BRD393254 CAZ393251:CAZ393254 CKV393251:CKV393254 CUR393251:CUR393254 DEN393251:DEN393254 DOJ393251:DOJ393254 DYF393251:DYF393254 EIB393251:EIB393254 ERX393251:ERX393254 FBT393251:FBT393254 FLP393251:FLP393254 FVL393251:FVL393254 GFH393251:GFH393254 GPD393251:GPD393254 GYZ393251:GYZ393254 HIV393251:HIV393254 HSR393251:HSR393254 ICN393251:ICN393254 IMJ393251:IMJ393254 IWF393251:IWF393254 JGB393251:JGB393254 JPX393251:JPX393254 JZT393251:JZT393254 KJP393251:KJP393254 KTL393251:KTL393254 LDH393251:LDH393254 LND393251:LND393254 LWZ393251:LWZ393254 MGV393251:MGV393254 MQR393251:MQR393254 NAN393251:NAN393254 NKJ393251:NKJ393254 NUF393251:NUF393254 OEB393251:OEB393254 ONX393251:ONX393254 OXT393251:OXT393254 PHP393251:PHP393254 PRL393251:PRL393254 QBH393251:QBH393254 QLD393251:QLD393254 QUZ393251:QUZ393254 REV393251:REV393254 ROR393251:ROR393254 RYN393251:RYN393254 SIJ393251:SIJ393254 SSF393251:SSF393254 TCB393251:TCB393254 TLX393251:TLX393254 TVT393251:TVT393254 UFP393251:UFP393254 UPL393251:UPL393254 UZH393251:UZH393254 VJD393251:VJD393254 VSZ393251:VSZ393254 WCV393251:WCV393254 WMR393251:WMR393254 WWN393251:WWN393254 AF458787:AF458790 KB458787:KB458790 TX458787:TX458790 ADT458787:ADT458790 ANP458787:ANP458790 AXL458787:AXL458790 BHH458787:BHH458790 BRD458787:BRD458790 CAZ458787:CAZ458790 CKV458787:CKV458790 CUR458787:CUR458790 DEN458787:DEN458790 DOJ458787:DOJ458790 DYF458787:DYF458790 EIB458787:EIB458790 ERX458787:ERX458790 FBT458787:FBT458790 FLP458787:FLP458790 FVL458787:FVL458790 GFH458787:GFH458790 GPD458787:GPD458790 GYZ458787:GYZ458790 HIV458787:HIV458790 HSR458787:HSR458790 ICN458787:ICN458790 IMJ458787:IMJ458790 IWF458787:IWF458790 JGB458787:JGB458790 JPX458787:JPX458790 JZT458787:JZT458790 KJP458787:KJP458790 KTL458787:KTL458790 LDH458787:LDH458790 LND458787:LND458790 LWZ458787:LWZ458790 MGV458787:MGV458790 MQR458787:MQR458790 NAN458787:NAN458790 NKJ458787:NKJ458790 NUF458787:NUF458790 OEB458787:OEB458790 ONX458787:ONX458790 OXT458787:OXT458790 PHP458787:PHP458790 PRL458787:PRL458790 QBH458787:QBH458790 QLD458787:QLD458790 QUZ458787:QUZ458790 REV458787:REV458790 ROR458787:ROR458790 RYN458787:RYN458790 SIJ458787:SIJ458790 SSF458787:SSF458790 TCB458787:TCB458790 TLX458787:TLX458790 TVT458787:TVT458790 UFP458787:UFP458790 UPL458787:UPL458790 UZH458787:UZH458790 VJD458787:VJD458790 VSZ458787:VSZ458790 WCV458787:WCV458790 WMR458787:WMR458790 WWN458787:WWN458790 AF524323:AF524326 KB524323:KB524326 TX524323:TX524326 ADT524323:ADT524326 ANP524323:ANP524326 AXL524323:AXL524326 BHH524323:BHH524326 BRD524323:BRD524326 CAZ524323:CAZ524326 CKV524323:CKV524326 CUR524323:CUR524326 DEN524323:DEN524326 DOJ524323:DOJ524326 DYF524323:DYF524326 EIB524323:EIB524326 ERX524323:ERX524326 FBT524323:FBT524326 FLP524323:FLP524326 FVL524323:FVL524326 GFH524323:GFH524326 GPD524323:GPD524326 GYZ524323:GYZ524326 HIV524323:HIV524326 HSR524323:HSR524326 ICN524323:ICN524326 IMJ524323:IMJ524326 IWF524323:IWF524326 JGB524323:JGB524326 JPX524323:JPX524326 JZT524323:JZT524326 KJP524323:KJP524326 KTL524323:KTL524326 LDH524323:LDH524326 LND524323:LND524326 LWZ524323:LWZ524326 MGV524323:MGV524326 MQR524323:MQR524326 NAN524323:NAN524326 NKJ524323:NKJ524326 NUF524323:NUF524326 OEB524323:OEB524326 ONX524323:ONX524326 OXT524323:OXT524326 PHP524323:PHP524326 PRL524323:PRL524326 QBH524323:QBH524326 QLD524323:QLD524326 QUZ524323:QUZ524326 REV524323:REV524326 ROR524323:ROR524326 RYN524323:RYN524326 SIJ524323:SIJ524326 SSF524323:SSF524326 TCB524323:TCB524326 TLX524323:TLX524326 TVT524323:TVT524326 UFP524323:UFP524326 UPL524323:UPL524326 UZH524323:UZH524326 VJD524323:VJD524326 VSZ524323:VSZ524326 WCV524323:WCV524326 WMR524323:WMR524326 WWN524323:WWN524326 AF589859:AF589862 KB589859:KB589862 TX589859:TX589862 ADT589859:ADT589862 ANP589859:ANP589862 AXL589859:AXL589862 BHH589859:BHH589862 BRD589859:BRD589862 CAZ589859:CAZ589862 CKV589859:CKV589862 CUR589859:CUR589862 DEN589859:DEN589862 DOJ589859:DOJ589862 DYF589859:DYF589862 EIB589859:EIB589862 ERX589859:ERX589862 FBT589859:FBT589862 FLP589859:FLP589862 FVL589859:FVL589862 GFH589859:GFH589862 GPD589859:GPD589862 GYZ589859:GYZ589862 HIV589859:HIV589862 HSR589859:HSR589862 ICN589859:ICN589862 IMJ589859:IMJ589862 IWF589859:IWF589862 JGB589859:JGB589862 JPX589859:JPX589862 JZT589859:JZT589862 KJP589859:KJP589862 KTL589859:KTL589862 LDH589859:LDH589862 LND589859:LND589862 LWZ589859:LWZ589862 MGV589859:MGV589862 MQR589859:MQR589862 NAN589859:NAN589862 NKJ589859:NKJ589862 NUF589859:NUF589862 OEB589859:OEB589862 ONX589859:ONX589862 OXT589859:OXT589862 PHP589859:PHP589862 PRL589859:PRL589862 QBH589859:QBH589862 QLD589859:QLD589862 QUZ589859:QUZ589862 REV589859:REV589862 ROR589859:ROR589862 RYN589859:RYN589862 SIJ589859:SIJ589862 SSF589859:SSF589862 TCB589859:TCB589862 TLX589859:TLX589862 TVT589859:TVT589862 UFP589859:UFP589862 UPL589859:UPL589862 UZH589859:UZH589862 VJD589859:VJD589862 VSZ589859:VSZ589862 WCV589859:WCV589862 WMR589859:WMR589862 WWN589859:WWN589862 AF655395:AF655398 KB655395:KB655398 TX655395:TX655398 ADT655395:ADT655398 ANP655395:ANP655398 AXL655395:AXL655398 BHH655395:BHH655398 BRD655395:BRD655398 CAZ655395:CAZ655398 CKV655395:CKV655398 CUR655395:CUR655398 DEN655395:DEN655398 DOJ655395:DOJ655398 DYF655395:DYF655398 EIB655395:EIB655398 ERX655395:ERX655398 FBT655395:FBT655398 FLP655395:FLP655398 FVL655395:FVL655398 GFH655395:GFH655398 GPD655395:GPD655398 GYZ655395:GYZ655398 HIV655395:HIV655398 HSR655395:HSR655398 ICN655395:ICN655398 IMJ655395:IMJ655398 IWF655395:IWF655398 JGB655395:JGB655398 JPX655395:JPX655398 JZT655395:JZT655398 KJP655395:KJP655398 KTL655395:KTL655398 LDH655395:LDH655398 LND655395:LND655398 LWZ655395:LWZ655398 MGV655395:MGV655398 MQR655395:MQR655398 NAN655395:NAN655398 NKJ655395:NKJ655398 NUF655395:NUF655398 OEB655395:OEB655398 ONX655395:ONX655398 OXT655395:OXT655398 PHP655395:PHP655398 PRL655395:PRL655398 QBH655395:QBH655398 QLD655395:QLD655398 QUZ655395:QUZ655398 REV655395:REV655398 ROR655395:ROR655398 RYN655395:RYN655398 SIJ655395:SIJ655398 SSF655395:SSF655398 TCB655395:TCB655398 TLX655395:TLX655398 TVT655395:TVT655398 UFP655395:UFP655398 UPL655395:UPL655398 UZH655395:UZH655398 VJD655395:VJD655398 VSZ655395:VSZ655398 WCV655395:WCV655398 WMR655395:WMR655398 WWN655395:WWN655398 AF720931:AF720934 KB720931:KB720934 TX720931:TX720934 ADT720931:ADT720934 ANP720931:ANP720934 AXL720931:AXL720934 BHH720931:BHH720934 BRD720931:BRD720934 CAZ720931:CAZ720934 CKV720931:CKV720934 CUR720931:CUR720934 DEN720931:DEN720934 DOJ720931:DOJ720934 DYF720931:DYF720934 EIB720931:EIB720934 ERX720931:ERX720934 FBT720931:FBT720934 FLP720931:FLP720934 FVL720931:FVL720934 GFH720931:GFH720934 GPD720931:GPD720934 GYZ720931:GYZ720934 HIV720931:HIV720934 HSR720931:HSR720934 ICN720931:ICN720934 IMJ720931:IMJ720934 IWF720931:IWF720934 JGB720931:JGB720934 JPX720931:JPX720934 JZT720931:JZT720934 KJP720931:KJP720934 KTL720931:KTL720934 LDH720931:LDH720934 LND720931:LND720934 LWZ720931:LWZ720934 MGV720931:MGV720934 MQR720931:MQR720934 NAN720931:NAN720934 NKJ720931:NKJ720934 NUF720931:NUF720934 OEB720931:OEB720934 ONX720931:ONX720934 OXT720931:OXT720934 PHP720931:PHP720934 PRL720931:PRL720934 QBH720931:QBH720934 QLD720931:QLD720934 QUZ720931:QUZ720934 REV720931:REV720934 ROR720931:ROR720934 RYN720931:RYN720934 SIJ720931:SIJ720934 SSF720931:SSF720934 TCB720931:TCB720934 TLX720931:TLX720934 TVT720931:TVT720934 UFP720931:UFP720934 UPL720931:UPL720934 UZH720931:UZH720934 VJD720931:VJD720934 VSZ720931:VSZ720934 WCV720931:WCV720934 WMR720931:WMR720934 WWN720931:WWN720934 AF786467:AF786470 KB786467:KB786470 TX786467:TX786470 ADT786467:ADT786470 ANP786467:ANP786470 AXL786467:AXL786470 BHH786467:BHH786470 BRD786467:BRD786470 CAZ786467:CAZ786470 CKV786467:CKV786470 CUR786467:CUR786470 DEN786467:DEN786470 DOJ786467:DOJ786470 DYF786467:DYF786470 EIB786467:EIB786470 ERX786467:ERX786470 FBT786467:FBT786470 FLP786467:FLP786470 FVL786467:FVL786470 GFH786467:GFH786470 GPD786467:GPD786470 GYZ786467:GYZ786470 HIV786467:HIV786470 HSR786467:HSR786470 ICN786467:ICN786470 IMJ786467:IMJ786470 IWF786467:IWF786470 JGB786467:JGB786470 JPX786467:JPX786470 JZT786467:JZT786470 KJP786467:KJP786470 KTL786467:KTL786470 LDH786467:LDH786470 LND786467:LND786470 LWZ786467:LWZ786470 MGV786467:MGV786470 MQR786467:MQR786470 NAN786467:NAN786470 NKJ786467:NKJ786470 NUF786467:NUF786470 OEB786467:OEB786470 ONX786467:ONX786470 OXT786467:OXT786470 PHP786467:PHP786470 PRL786467:PRL786470 QBH786467:QBH786470 QLD786467:QLD786470 QUZ786467:QUZ786470 REV786467:REV786470 ROR786467:ROR786470 RYN786467:RYN786470 SIJ786467:SIJ786470 SSF786467:SSF786470 TCB786467:TCB786470 TLX786467:TLX786470 TVT786467:TVT786470 UFP786467:UFP786470 UPL786467:UPL786470 UZH786467:UZH786470 VJD786467:VJD786470 VSZ786467:VSZ786470 WCV786467:WCV786470 WMR786467:WMR786470 WWN786467:WWN786470 AF852003:AF852006 KB852003:KB852006 TX852003:TX852006 ADT852003:ADT852006 ANP852003:ANP852006 AXL852003:AXL852006 BHH852003:BHH852006 BRD852003:BRD852006 CAZ852003:CAZ852006 CKV852003:CKV852006 CUR852003:CUR852006 DEN852003:DEN852006 DOJ852003:DOJ852006 DYF852003:DYF852006 EIB852003:EIB852006 ERX852003:ERX852006 FBT852003:FBT852006 FLP852003:FLP852006 FVL852003:FVL852006 GFH852003:GFH852006 GPD852003:GPD852006 GYZ852003:GYZ852006 HIV852003:HIV852006 HSR852003:HSR852006 ICN852003:ICN852006 IMJ852003:IMJ852006 IWF852003:IWF852006 JGB852003:JGB852006 JPX852003:JPX852006 JZT852003:JZT852006 KJP852003:KJP852006 KTL852003:KTL852006 LDH852003:LDH852006 LND852003:LND852006 LWZ852003:LWZ852006 MGV852003:MGV852006 MQR852003:MQR852006 NAN852003:NAN852006 NKJ852003:NKJ852006 NUF852003:NUF852006 OEB852003:OEB852006 ONX852003:ONX852006 OXT852003:OXT852006 PHP852003:PHP852006 PRL852003:PRL852006 QBH852003:QBH852006 QLD852003:QLD852006 QUZ852003:QUZ852006 REV852003:REV852006 ROR852003:ROR852006 RYN852003:RYN852006 SIJ852003:SIJ852006 SSF852003:SSF852006 TCB852003:TCB852006 TLX852003:TLX852006 TVT852003:TVT852006 UFP852003:UFP852006 UPL852003:UPL852006 UZH852003:UZH852006 VJD852003:VJD852006 VSZ852003:VSZ852006 WCV852003:WCV852006 WMR852003:WMR852006 WWN852003:WWN852006 AF917539:AF917542 KB917539:KB917542 TX917539:TX917542 ADT917539:ADT917542 ANP917539:ANP917542 AXL917539:AXL917542 BHH917539:BHH917542 BRD917539:BRD917542 CAZ917539:CAZ917542 CKV917539:CKV917542 CUR917539:CUR917542 DEN917539:DEN917542 DOJ917539:DOJ917542 DYF917539:DYF917542 EIB917539:EIB917542 ERX917539:ERX917542 FBT917539:FBT917542 FLP917539:FLP917542 FVL917539:FVL917542 GFH917539:GFH917542 GPD917539:GPD917542 GYZ917539:GYZ917542 HIV917539:HIV917542 HSR917539:HSR917542 ICN917539:ICN917542 IMJ917539:IMJ917542 IWF917539:IWF917542 JGB917539:JGB917542 JPX917539:JPX917542 JZT917539:JZT917542 KJP917539:KJP917542 KTL917539:KTL917542 LDH917539:LDH917542 LND917539:LND917542 LWZ917539:LWZ917542 MGV917539:MGV917542 MQR917539:MQR917542 NAN917539:NAN917542 NKJ917539:NKJ917542 NUF917539:NUF917542 OEB917539:OEB917542 ONX917539:ONX917542 OXT917539:OXT917542 PHP917539:PHP917542 PRL917539:PRL917542 QBH917539:QBH917542 QLD917539:QLD917542 QUZ917539:QUZ917542 REV917539:REV917542 ROR917539:ROR917542 RYN917539:RYN917542 SIJ917539:SIJ917542 SSF917539:SSF917542 TCB917539:TCB917542 TLX917539:TLX917542 TVT917539:TVT917542 UFP917539:UFP917542 UPL917539:UPL917542 UZH917539:UZH917542 VJD917539:VJD917542 VSZ917539:VSZ917542 WCV917539:WCV917542 WMR917539:WMR917542 WWN917539:WWN917542 AF983075:AF983078 KB983075:KB983078 TX983075:TX983078 ADT983075:ADT983078 ANP983075:ANP983078 AXL983075:AXL983078 BHH983075:BHH983078 BRD983075:BRD983078 CAZ983075:CAZ983078 CKV983075:CKV983078 CUR983075:CUR983078 DEN983075:DEN983078 DOJ983075:DOJ983078 DYF983075:DYF983078 EIB983075:EIB983078 ERX983075:ERX983078 FBT983075:FBT983078 FLP983075:FLP983078 FVL983075:FVL983078 GFH983075:GFH983078 GPD983075:GPD983078 GYZ983075:GYZ983078 HIV983075:HIV983078 HSR983075:HSR983078 ICN983075:ICN983078 IMJ983075:IMJ983078 IWF983075:IWF983078 JGB983075:JGB983078 JPX983075:JPX983078 JZT983075:JZT983078 KJP983075:KJP983078 KTL983075:KTL983078 LDH983075:LDH983078 LND983075:LND983078 LWZ983075:LWZ983078 MGV983075:MGV983078 MQR983075:MQR983078 NAN983075:NAN983078 NKJ983075:NKJ983078 NUF983075:NUF983078 OEB983075:OEB983078 ONX983075:ONX983078 OXT983075:OXT983078 PHP983075:PHP983078 PRL983075:PRL983078 QBH983075:QBH983078 QLD983075:QLD983078 QUZ983075:QUZ983078 REV983075:REV983078 ROR983075:ROR983078 RYN983075:RYN983078 SIJ983075:SIJ983078 SSF983075:SSF983078 TCB983075:TCB983078 TLX983075:TLX983078 TVT983075:TVT983078 UFP983075:UFP983078 UPL983075:UPL983078 UZH983075:UZH983078 VJD983075:VJD983078 VSZ983075:VSZ983078 WCV983075:WCV983078 WMR983075:WMR983078 WWN983075:WWN983078 AF27:AF28 KB27:KB28 TX27:TX28 ADT27:ADT28 ANP27:ANP28 AXL27:AXL28 BHH27:BHH28 BRD27:BRD28 CAZ27:CAZ28 CKV27:CKV28 CUR27:CUR28 DEN27:DEN28 DOJ27:DOJ28 DYF27:DYF28 EIB27:EIB28 ERX27:ERX28 FBT27:FBT28 FLP27:FLP28 FVL27:FVL28 GFH27:GFH28 GPD27:GPD28 GYZ27:GYZ28 HIV27:HIV28 HSR27:HSR28 ICN27:ICN28 IMJ27:IMJ28 IWF27:IWF28 JGB27:JGB28 JPX27:JPX28 JZT27:JZT28 KJP27:KJP28 KTL27:KTL28 LDH27:LDH28 LND27:LND28 LWZ27:LWZ28 MGV27:MGV28 MQR27:MQR28 NAN27:NAN28 NKJ27:NKJ28 NUF27:NUF28 OEB27:OEB28 ONX27:ONX28 OXT27:OXT28 PHP27:PHP28 PRL27:PRL28 QBH27:QBH28 QLD27:QLD28 QUZ27:QUZ28 REV27:REV28 ROR27:ROR28 RYN27:RYN28 SIJ27:SIJ28 SSF27:SSF28 TCB27:TCB28 TLX27:TLX28 TVT27:TVT28 UFP27:UFP28 UPL27:UPL28 UZH27:UZH28 VJD27:VJD28 VSZ27:VSZ28 WCV27:WCV28 WMR27:WMR28 WWN27:WWN28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AD65564 JZ65564 TV65564 ADR65564 ANN65564 AXJ65564 BHF65564 BRB65564 CAX65564 CKT65564 CUP65564 DEL65564 DOH65564 DYD65564 EHZ65564 ERV65564 FBR65564 FLN65564 FVJ65564 GFF65564 GPB65564 GYX65564 HIT65564 HSP65564 ICL65564 IMH65564 IWD65564 JFZ65564 JPV65564 JZR65564 KJN65564 KTJ65564 LDF65564 LNB65564 LWX65564 MGT65564 MQP65564 NAL65564 NKH65564 NUD65564 ODZ65564 ONV65564 OXR65564 PHN65564 PRJ65564 QBF65564 QLB65564 QUX65564 RET65564 ROP65564 RYL65564 SIH65564 SSD65564 TBZ65564 TLV65564 TVR65564 UFN65564 UPJ65564 UZF65564 VJB65564 VSX65564 WCT65564 WMP65564 WWL65564 AD131100 JZ131100 TV131100 ADR131100 ANN131100 AXJ131100 BHF131100 BRB131100 CAX131100 CKT131100 CUP131100 DEL131100 DOH131100 DYD131100 EHZ131100 ERV131100 FBR131100 FLN131100 FVJ131100 GFF131100 GPB131100 GYX131100 HIT131100 HSP131100 ICL131100 IMH131100 IWD131100 JFZ131100 JPV131100 JZR131100 KJN131100 KTJ131100 LDF131100 LNB131100 LWX131100 MGT131100 MQP131100 NAL131100 NKH131100 NUD131100 ODZ131100 ONV131100 OXR131100 PHN131100 PRJ131100 QBF131100 QLB131100 QUX131100 RET131100 ROP131100 RYL131100 SIH131100 SSD131100 TBZ131100 TLV131100 TVR131100 UFN131100 UPJ131100 UZF131100 VJB131100 VSX131100 WCT131100 WMP131100 WWL131100 AD196636 JZ196636 TV196636 ADR196636 ANN196636 AXJ196636 BHF196636 BRB196636 CAX196636 CKT196636 CUP196636 DEL196636 DOH196636 DYD196636 EHZ196636 ERV196636 FBR196636 FLN196636 FVJ196636 GFF196636 GPB196636 GYX196636 HIT196636 HSP196636 ICL196636 IMH196636 IWD196636 JFZ196636 JPV196636 JZR196636 KJN196636 KTJ196636 LDF196636 LNB196636 LWX196636 MGT196636 MQP196636 NAL196636 NKH196636 NUD196636 ODZ196636 ONV196636 OXR196636 PHN196636 PRJ196636 QBF196636 QLB196636 QUX196636 RET196636 ROP196636 RYL196636 SIH196636 SSD196636 TBZ196636 TLV196636 TVR196636 UFN196636 UPJ196636 UZF196636 VJB196636 VSX196636 WCT196636 WMP196636 WWL196636 AD262172 JZ262172 TV262172 ADR262172 ANN262172 AXJ262172 BHF262172 BRB262172 CAX262172 CKT262172 CUP262172 DEL262172 DOH262172 DYD262172 EHZ262172 ERV262172 FBR262172 FLN262172 FVJ262172 GFF262172 GPB262172 GYX262172 HIT262172 HSP262172 ICL262172 IMH262172 IWD262172 JFZ262172 JPV262172 JZR262172 KJN262172 KTJ262172 LDF262172 LNB262172 LWX262172 MGT262172 MQP262172 NAL262172 NKH262172 NUD262172 ODZ262172 ONV262172 OXR262172 PHN262172 PRJ262172 QBF262172 QLB262172 QUX262172 RET262172 ROP262172 RYL262172 SIH262172 SSD262172 TBZ262172 TLV262172 TVR262172 UFN262172 UPJ262172 UZF262172 VJB262172 VSX262172 WCT262172 WMP262172 WWL262172 AD327708 JZ327708 TV327708 ADR327708 ANN327708 AXJ327708 BHF327708 BRB327708 CAX327708 CKT327708 CUP327708 DEL327708 DOH327708 DYD327708 EHZ327708 ERV327708 FBR327708 FLN327708 FVJ327708 GFF327708 GPB327708 GYX327708 HIT327708 HSP327708 ICL327708 IMH327708 IWD327708 JFZ327708 JPV327708 JZR327708 KJN327708 KTJ327708 LDF327708 LNB327708 LWX327708 MGT327708 MQP327708 NAL327708 NKH327708 NUD327708 ODZ327708 ONV327708 OXR327708 PHN327708 PRJ327708 QBF327708 QLB327708 QUX327708 RET327708 ROP327708 RYL327708 SIH327708 SSD327708 TBZ327708 TLV327708 TVR327708 UFN327708 UPJ327708 UZF327708 VJB327708 VSX327708 WCT327708 WMP327708 WWL327708 AD393244 JZ393244 TV393244 ADR393244 ANN393244 AXJ393244 BHF393244 BRB393244 CAX393244 CKT393244 CUP393244 DEL393244 DOH393244 DYD393244 EHZ393244 ERV393244 FBR393244 FLN393244 FVJ393244 GFF393244 GPB393244 GYX393244 HIT393244 HSP393244 ICL393244 IMH393244 IWD393244 JFZ393244 JPV393244 JZR393244 KJN393244 KTJ393244 LDF393244 LNB393244 LWX393244 MGT393244 MQP393244 NAL393244 NKH393244 NUD393244 ODZ393244 ONV393244 OXR393244 PHN393244 PRJ393244 QBF393244 QLB393244 QUX393244 RET393244 ROP393244 RYL393244 SIH393244 SSD393244 TBZ393244 TLV393244 TVR393244 UFN393244 UPJ393244 UZF393244 VJB393244 VSX393244 WCT393244 WMP393244 WWL393244 AD458780 JZ458780 TV458780 ADR458780 ANN458780 AXJ458780 BHF458780 BRB458780 CAX458780 CKT458780 CUP458780 DEL458780 DOH458780 DYD458780 EHZ458780 ERV458780 FBR458780 FLN458780 FVJ458780 GFF458780 GPB458780 GYX458780 HIT458780 HSP458780 ICL458780 IMH458780 IWD458780 JFZ458780 JPV458780 JZR458780 KJN458780 KTJ458780 LDF458780 LNB458780 LWX458780 MGT458780 MQP458780 NAL458780 NKH458780 NUD458780 ODZ458780 ONV458780 OXR458780 PHN458780 PRJ458780 QBF458780 QLB458780 QUX458780 RET458780 ROP458780 RYL458780 SIH458780 SSD458780 TBZ458780 TLV458780 TVR458780 UFN458780 UPJ458780 UZF458780 VJB458780 VSX458780 WCT458780 WMP458780 WWL458780 AD524316 JZ524316 TV524316 ADR524316 ANN524316 AXJ524316 BHF524316 BRB524316 CAX524316 CKT524316 CUP524316 DEL524316 DOH524316 DYD524316 EHZ524316 ERV524316 FBR524316 FLN524316 FVJ524316 GFF524316 GPB524316 GYX524316 HIT524316 HSP524316 ICL524316 IMH524316 IWD524316 JFZ524316 JPV524316 JZR524316 KJN524316 KTJ524316 LDF524316 LNB524316 LWX524316 MGT524316 MQP524316 NAL524316 NKH524316 NUD524316 ODZ524316 ONV524316 OXR524316 PHN524316 PRJ524316 QBF524316 QLB524316 QUX524316 RET524316 ROP524316 RYL524316 SIH524316 SSD524316 TBZ524316 TLV524316 TVR524316 UFN524316 UPJ524316 UZF524316 VJB524316 VSX524316 WCT524316 WMP524316 WWL524316 AD589852 JZ589852 TV589852 ADR589852 ANN589852 AXJ589852 BHF589852 BRB589852 CAX589852 CKT589852 CUP589852 DEL589852 DOH589852 DYD589852 EHZ589852 ERV589852 FBR589852 FLN589852 FVJ589852 GFF589852 GPB589852 GYX589852 HIT589852 HSP589852 ICL589852 IMH589852 IWD589852 JFZ589852 JPV589852 JZR589852 KJN589852 KTJ589852 LDF589852 LNB589852 LWX589852 MGT589852 MQP589852 NAL589852 NKH589852 NUD589852 ODZ589852 ONV589852 OXR589852 PHN589852 PRJ589852 QBF589852 QLB589852 QUX589852 RET589852 ROP589852 RYL589852 SIH589852 SSD589852 TBZ589852 TLV589852 TVR589852 UFN589852 UPJ589852 UZF589852 VJB589852 VSX589852 WCT589852 WMP589852 WWL589852 AD655388 JZ655388 TV655388 ADR655388 ANN655388 AXJ655388 BHF655388 BRB655388 CAX655388 CKT655388 CUP655388 DEL655388 DOH655388 DYD655388 EHZ655388 ERV655388 FBR655388 FLN655388 FVJ655388 GFF655388 GPB655388 GYX655388 HIT655388 HSP655388 ICL655388 IMH655388 IWD655388 JFZ655388 JPV655388 JZR655388 KJN655388 KTJ655388 LDF655388 LNB655388 LWX655388 MGT655388 MQP655388 NAL655388 NKH655388 NUD655388 ODZ655388 ONV655388 OXR655388 PHN655388 PRJ655388 QBF655388 QLB655388 QUX655388 RET655388 ROP655388 RYL655388 SIH655388 SSD655388 TBZ655388 TLV655388 TVR655388 UFN655388 UPJ655388 UZF655388 VJB655388 VSX655388 WCT655388 WMP655388 WWL655388 AD720924 JZ720924 TV720924 ADR720924 ANN720924 AXJ720924 BHF720924 BRB720924 CAX720924 CKT720924 CUP720924 DEL720924 DOH720924 DYD720924 EHZ720924 ERV720924 FBR720924 FLN720924 FVJ720924 GFF720924 GPB720924 GYX720924 HIT720924 HSP720924 ICL720924 IMH720924 IWD720924 JFZ720924 JPV720924 JZR720924 KJN720924 KTJ720924 LDF720924 LNB720924 LWX720924 MGT720924 MQP720924 NAL720924 NKH720924 NUD720924 ODZ720924 ONV720924 OXR720924 PHN720924 PRJ720924 QBF720924 QLB720924 QUX720924 RET720924 ROP720924 RYL720924 SIH720924 SSD720924 TBZ720924 TLV720924 TVR720924 UFN720924 UPJ720924 UZF720924 VJB720924 VSX720924 WCT720924 WMP720924 WWL720924 AD786460 JZ786460 TV786460 ADR786460 ANN786460 AXJ786460 BHF786460 BRB786460 CAX786460 CKT786460 CUP786460 DEL786460 DOH786460 DYD786460 EHZ786460 ERV786460 FBR786460 FLN786460 FVJ786460 GFF786460 GPB786460 GYX786460 HIT786460 HSP786460 ICL786460 IMH786460 IWD786460 JFZ786460 JPV786460 JZR786460 KJN786460 KTJ786460 LDF786460 LNB786460 LWX786460 MGT786460 MQP786460 NAL786460 NKH786460 NUD786460 ODZ786460 ONV786460 OXR786460 PHN786460 PRJ786460 QBF786460 QLB786460 QUX786460 RET786460 ROP786460 RYL786460 SIH786460 SSD786460 TBZ786460 TLV786460 TVR786460 UFN786460 UPJ786460 UZF786460 VJB786460 VSX786460 WCT786460 WMP786460 WWL786460 AD851996 JZ851996 TV851996 ADR851996 ANN851996 AXJ851996 BHF851996 BRB851996 CAX851996 CKT851996 CUP851996 DEL851996 DOH851996 DYD851996 EHZ851996 ERV851996 FBR851996 FLN851996 FVJ851996 GFF851996 GPB851996 GYX851996 HIT851996 HSP851996 ICL851996 IMH851996 IWD851996 JFZ851996 JPV851996 JZR851996 KJN851996 KTJ851996 LDF851996 LNB851996 LWX851996 MGT851996 MQP851996 NAL851996 NKH851996 NUD851996 ODZ851996 ONV851996 OXR851996 PHN851996 PRJ851996 QBF851996 QLB851996 QUX851996 RET851996 ROP851996 RYL851996 SIH851996 SSD851996 TBZ851996 TLV851996 TVR851996 UFN851996 UPJ851996 UZF851996 VJB851996 VSX851996 WCT851996 WMP851996 WWL851996 AD917532 JZ917532 TV917532 ADR917532 ANN917532 AXJ917532 BHF917532 BRB917532 CAX917532 CKT917532 CUP917532 DEL917532 DOH917532 DYD917532 EHZ917532 ERV917532 FBR917532 FLN917532 FVJ917532 GFF917532 GPB917532 GYX917532 HIT917532 HSP917532 ICL917532 IMH917532 IWD917532 JFZ917532 JPV917532 JZR917532 KJN917532 KTJ917532 LDF917532 LNB917532 LWX917532 MGT917532 MQP917532 NAL917532 NKH917532 NUD917532 ODZ917532 ONV917532 OXR917532 PHN917532 PRJ917532 QBF917532 QLB917532 QUX917532 RET917532 ROP917532 RYL917532 SIH917532 SSD917532 TBZ917532 TLV917532 TVR917532 UFN917532 UPJ917532 UZF917532 VJB917532 VSX917532 WCT917532 WMP917532 WWL917532 AD983068 JZ983068 TV983068 ADR983068 ANN983068 AXJ983068 BHF983068 BRB983068 CAX983068 CKT983068 CUP983068 DEL983068 DOH983068 DYD983068 EHZ983068 ERV983068 FBR983068 FLN983068 FVJ983068 GFF983068 GPB983068 GYX983068 HIT983068 HSP983068 ICL983068 IMH983068 IWD983068 JFZ983068 JPV983068 JZR983068 KJN983068 KTJ983068 LDF983068 LNB983068 LWX983068 MGT983068 MQP983068 NAL983068 NKH983068 NUD983068 ODZ983068 ONV983068 OXR983068 PHN983068 PRJ983068 QBF983068 QLB983068 QUX983068 RET983068 ROP983068 RYL983068 SIH983068 SSD983068 TBZ983068 TLV983068 TVR983068 UFN983068 UPJ983068 UZF983068 VJB983068 VSX983068 WCT983068 WMP983068 WWL983068 AD46:AD47 JZ46:JZ47 TV46:TV47 ADR46:ADR47 ANN46:ANN47 AXJ46:AXJ47 BHF46:BHF47 BRB46:BRB47 CAX46:CAX47 CKT46:CKT47 CUP46:CUP47 DEL46:DEL47 DOH46:DOH47 DYD46:DYD47 EHZ46:EHZ47 ERV46:ERV47 FBR46:FBR47 FLN46:FLN47 FVJ46:FVJ47 GFF46:GFF47 GPB46:GPB47 GYX46:GYX47 HIT46:HIT47 HSP46:HSP47 ICL46:ICL47 IMH46:IMH47 IWD46:IWD47 JFZ46:JFZ47 JPV46:JPV47 JZR46:JZR47 KJN46:KJN47 KTJ46:KTJ47 LDF46:LDF47 LNB46:LNB47 LWX46:LWX47 MGT46:MGT47 MQP46:MQP47 NAL46:NAL47 NKH46:NKH47 NUD46:NUD47 ODZ46:ODZ47 ONV46:ONV47 OXR46:OXR47 PHN46:PHN47 PRJ46:PRJ47 QBF46:QBF47 QLB46:QLB47 QUX46:QUX47 RET46:RET47 ROP46:ROP47 RYL46:RYL47 SIH46:SIH47 SSD46:SSD47 TBZ46:TBZ47 TLV46:TLV47 TVR46:TVR47 UFN46:UFN47 UPJ46:UPJ47 UZF46:UZF47 VJB46:VJB47 VSX46:VSX47 WCT46:WCT47 WMP46:WMP47 WWL46:WWL47 AD65580:AD65581 JZ65580:JZ65581 TV65580:TV65581 ADR65580:ADR65581 ANN65580:ANN65581 AXJ65580:AXJ65581 BHF65580:BHF65581 BRB65580:BRB65581 CAX65580:CAX65581 CKT65580:CKT65581 CUP65580:CUP65581 DEL65580:DEL65581 DOH65580:DOH65581 DYD65580:DYD65581 EHZ65580:EHZ65581 ERV65580:ERV65581 FBR65580:FBR65581 FLN65580:FLN65581 FVJ65580:FVJ65581 GFF65580:GFF65581 GPB65580:GPB65581 GYX65580:GYX65581 HIT65580:HIT65581 HSP65580:HSP65581 ICL65580:ICL65581 IMH65580:IMH65581 IWD65580:IWD65581 JFZ65580:JFZ65581 JPV65580:JPV65581 JZR65580:JZR65581 KJN65580:KJN65581 KTJ65580:KTJ65581 LDF65580:LDF65581 LNB65580:LNB65581 LWX65580:LWX65581 MGT65580:MGT65581 MQP65580:MQP65581 NAL65580:NAL65581 NKH65580:NKH65581 NUD65580:NUD65581 ODZ65580:ODZ65581 ONV65580:ONV65581 OXR65580:OXR65581 PHN65580:PHN65581 PRJ65580:PRJ65581 QBF65580:QBF65581 QLB65580:QLB65581 QUX65580:QUX65581 RET65580:RET65581 ROP65580:ROP65581 RYL65580:RYL65581 SIH65580:SIH65581 SSD65580:SSD65581 TBZ65580:TBZ65581 TLV65580:TLV65581 TVR65580:TVR65581 UFN65580:UFN65581 UPJ65580:UPJ65581 UZF65580:UZF65581 VJB65580:VJB65581 VSX65580:VSX65581 WCT65580:WCT65581 WMP65580:WMP65581 WWL65580:WWL65581 AD131116:AD131117 JZ131116:JZ131117 TV131116:TV131117 ADR131116:ADR131117 ANN131116:ANN131117 AXJ131116:AXJ131117 BHF131116:BHF131117 BRB131116:BRB131117 CAX131116:CAX131117 CKT131116:CKT131117 CUP131116:CUP131117 DEL131116:DEL131117 DOH131116:DOH131117 DYD131116:DYD131117 EHZ131116:EHZ131117 ERV131116:ERV131117 FBR131116:FBR131117 FLN131116:FLN131117 FVJ131116:FVJ131117 GFF131116:GFF131117 GPB131116:GPB131117 GYX131116:GYX131117 HIT131116:HIT131117 HSP131116:HSP131117 ICL131116:ICL131117 IMH131116:IMH131117 IWD131116:IWD131117 JFZ131116:JFZ131117 JPV131116:JPV131117 JZR131116:JZR131117 KJN131116:KJN131117 KTJ131116:KTJ131117 LDF131116:LDF131117 LNB131116:LNB131117 LWX131116:LWX131117 MGT131116:MGT131117 MQP131116:MQP131117 NAL131116:NAL131117 NKH131116:NKH131117 NUD131116:NUD131117 ODZ131116:ODZ131117 ONV131116:ONV131117 OXR131116:OXR131117 PHN131116:PHN131117 PRJ131116:PRJ131117 QBF131116:QBF131117 QLB131116:QLB131117 QUX131116:QUX131117 RET131116:RET131117 ROP131116:ROP131117 RYL131116:RYL131117 SIH131116:SIH131117 SSD131116:SSD131117 TBZ131116:TBZ131117 TLV131116:TLV131117 TVR131116:TVR131117 UFN131116:UFN131117 UPJ131116:UPJ131117 UZF131116:UZF131117 VJB131116:VJB131117 VSX131116:VSX131117 WCT131116:WCT131117 WMP131116:WMP131117 WWL131116:WWL131117 AD196652:AD196653 JZ196652:JZ196653 TV196652:TV196653 ADR196652:ADR196653 ANN196652:ANN196653 AXJ196652:AXJ196653 BHF196652:BHF196653 BRB196652:BRB196653 CAX196652:CAX196653 CKT196652:CKT196653 CUP196652:CUP196653 DEL196652:DEL196653 DOH196652:DOH196653 DYD196652:DYD196653 EHZ196652:EHZ196653 ERV196652:ERV196653 FBR196652:FBR196653 FLN196652:FLN196653 FVJ196652:FVJ196653 GFF196652:GFF196653 GPB196652:GPB196653 GYX196652:GYX196653 HIT196652:HIT196653 HSP196652:HSP196653 ICL196652:ICL196653 IMH196652:IMH196653 IWD196652:IWD196653 JFZ196652:JFZ196653 JPV196652:JPV196653 JZR196652:JZR196653 KJN196652:KJN196653 KTJ196652:KTJ196653 LDF196652:LDF196653 LNB196652:LNB196653 LWX196652:LWX196653 MGT196652:MGT196653 MQP196652:MQP196653 NAL196652:NAL196653 NKH196652:NKH196653 NUD196652:NUD196653 ODZ196652:ODZ196653 ONV196652:ONV196653 OXR196652:OXR196653 PHN196652:PHN196653 PRJ196652:PRJ196653 QBF196652:QBF196653 QLB196652:QLB196653 QUX196652:QUX196653 RET196652:RET196653 ROP196652:ROP196653 RYL196652:RYL196653 SIH196652:SIH196653 SSD196652:SSD196653 TBZ196652:TBZ196653 TLV196652:TLV196653 TVR196652:TVR196653 UFN196652:UFN196653 UPJ196652:UPJ196653 UZF196652:UZF196653 VJB196652:VJB196653 VSX196652:VSX196653 WCT196652:WCT196653 WMP196652:WMP196653 WWL196652:WWL196653 AD262188:AD262189 JZ262188:JZ262189 TV262188:TV262189 ADR262188:ADR262189 ANN262188:ANN262189 AXJ262188:AXJ262189 BHF262188:BHF262189 BRB262188:BRB262189 CAX262188:CAX262189 CKT262188:CKT262189 CUP262188:CUP262189 DEL262188:DEL262189 DOH262188:DOH262189 DYD262188:DYD262189 EHZ262188:EHZ262189 ERV262188:ERV262189 FBR262188:FBR262189 FLN262188:FLN262189 FVJ262188:FVJ262189 GFF262188:GFF262189 GPB262188:GPB262189 GYX262188:GYX262189 HIT262188:HIT262189 HSP262188:HSP262189 ICL262188:ICL262189 IMH262188:IMH262189 IWD262188:IWD262189 JFZ262188:JFZ262189 JPV262188:JPV262189 JZR262188:JZR262189 KJN262188:KJN262189 KTJ262188:KTJ262189 LDF262188:LDF262189 LNB262188:LNB262189 LWX262188:LWX262189 MGT262188:MGT262189 MQP262188:MQP262189 NAL262188:NAL262189 NKH262188:NKH262189 NUD262188:NUD262189 ODZ262188:ODZ262189 ONV262188:ONV262189 OXR262188:OXR262189 PHN262188:PHN262189 PRJ262188:PRJ262189 QBF262188:QBF262189 QLB262188:QLB262189 QUX262188:QUX262189 RET262188:RET262189 ROP262188:ROP262189 RYL262188:RYL262189 SIH262188:SIH262189 SSD262188:SSD262189 TBZ262188:TBZ262189 TLV262188:TLV262189 TVR262188:TVR262189 UFN262188:UFN262189 UPJ262188:UPJ262189 UZF262188:UZF262189 VJB262188:VJB262189 VSX262188:VSX262189 WCT262188:WCT262189 WMP262188:WMP262189 WWL262188:WWL262189 AD327724:AD327725 JZ327724:JZ327725 TV327724:TV327725 ADR327724:ADR327725 ANN327724:ANN327725 AXJ327724:AXJ327725 BHF327724:BHF327725 BRB327724:BRB327725 CAX327724:CAX327725 CKT327724:CKT327725 CUP327724:CUP327725 DEL327724:DEL327725 DOH327724:DOH327725 DYD327724:DYD327725 EHZ327724:EHZ327725 ERV327724:ERV327725 FBR327724:FBR327725 FLN327724:FLN327725 FVJ327724:FVJ327725 GFF327724:GFF327725 GPB327724:GPB327725 GYX327724:GYX327725 HIT327724:HIT327725 HSP327724:HSP327725 ICL327724:ICL327725 IMH327724:IMH327725 IWD327724:IWD327725 JFZ327724:JFZ327725 JPV327724:JPV327725 JZR327724:JZR327725 KJN327724:KJN327725 KTJ327724:KTJ327725 LDF327724:LDF327725 LNB327724:LNB327725 LWX327724:LWX327725 MGT327724:MGT327725 MQP327724:MQP327725 NAL327724:NAL327725 NKH327724:NKH327725 NUD327724:NUD327725 ODZ327724:ODZ327725 ONV327724:ONV327725 OXR327724:OXR327725 PHN327724:PHN327725 PRJ327724:PRJ327725 QBF327724:QBF327725 QLB327724:QLB327725 QUX327724:QUX327725 RET327724:RET327725 ROP327724:ROP327725 RYL327724:RYL327725 SIH327724:SIH327725 SSD327724:SSD327725 TBZ327724:TBZ327725 TLV327724:TLV327725 TVR327724:TVR327725 UFN327724:UFN327725 UPJ327724:UPJ327725 UZF327724:UZF327725 VJB327724:VJB327725 VSX327724:VSX327725 WCT327724:WCT327725 WMP327724:WMP327725 WWL327724:WWL327725 AD393260:AD393261 JZ393260:JZ393261 TV393260:TV393261 ADR393260:ADR393261 ANN393260:ANN393261 AXJ393260:AXJ393261 BHF393260:BHF393261 BRB393260:BRB393261 CAX393260:CAX393261 CKT393260:CKT393261 CUP393260:CUP393261 DEL393260:DEL393261 DOH393260:DOH393261 DYD393260:DYD393261 EHZ393260:EHZ393261 ERV393260:ERV393261 FBR393260:FBR393261 FLN393260:FLN393261 FVJ393260:FVJ393261 GFF393260:GFF393261 GPB393260:GPB393261 GYX393260:GYX393261 HIT393260:HIT393261 HSP393260:HSP393261 ICL393260:ICL393261 IMH393260:IMH393261 IWD393260:IWD393261 JFZ393260:JFZ393261 JPV393260:JPV393261 JZR393260:JZR393261 KJN393260:KJN393261 KTJ393260:KTJ393261 LDF393260:LDF393261 LNB393260:LNB393261 LWX393260:LWX393261 MGT393260:MGT393261 MQP393260:MQP393261 NAL393260:NAL393261 NKH393260:NKH393261 NUD393260:NUD393261 ODZ393260:ODZ393261 ONV393260:ONV393261 OXR393260:OXR393261 PHN393260:PHN393261 PRJ393260:PRJ393261 QBF393260:QBF393261 QLB393260:QLB393261 QUX393260:QUX393261 RET393260:RET393261 ROP393260:ROP393261 RYL393260:RYL393261 SIH393260:SIH393261 SSD393260:SSD393261 TBZ393260:TBZ393261 TLV393260:TLV393261 TVR393260:TVR393261 UFN393260:UFN393261 UPJ393260:UPJ393261 UZF393260:UZF393261 VJB393260:VJB393261 VSX393260:VSX393261 WCT393260:WCT393261 WMP393260:WMP393261 WWL393260:WWL393261 AD458796:AD458797 JZ458796:JZ458797 TV458796:TV458797 ADR458796:ADR458797 ANN458796:ANN458797 AXJ458796:AXJ458797 BHF458796:BHF458797 BRB458796:BRB458797 CAX458796:CAX458797 CKT458796:CKT458797 CUP458796:CUP458797 DEL458796:DEL458797 DOH458796:DOH458797 DYD458796:DYD458797 EHZ458796:EHZ458797 ERV458796:ERV458797 FBR458796:FBR458797 FLN458796:FLN458797 FVJ458796:FVJ458797 GFF458796:GFF458797 GPB458796:GPB458797 GYX458796:GYX458797 HIT458796:HIT458797 HSP458796:HSP458797 ICL458796:ICL458797 IMH458796:IMH458797 IWD458796:IWD458797 JFZ458796:JFZ458797 JPV458796:JPV458797 JZR458796:JZR458797 KJN458796:KJN458797 KTJ458796:KTJ458797 LDF458796:LDF458797 LNB458796:LNB458797 LWX458796:LWX458797 MGT458796:MGT458797 MQP458796:MQP458797 NAL458796:NAL458797 NKH458796:NKH458797 NUD458796:NUD458797 ODZ458796:ODZ458797 ONV458796:ONV458797 OXR458796:OXR458797 PHN458796:PHN458797 PRJ458796:PRJ458797 QBF458796:QBF458797 QLB458796:QLB458797 QUX458796:QUX458797 RET458796:RET458797 ROP458796:ROP458797 RYL458796:RYL458797 SIH458796:SIH458797 SSD458796:SSD458797 TBZ458796:TBZ458797 TLV458796:TLV458797 TVR458796:TVR458797 UFN458796:UFN458797 UPJ458796:UPJ458797 UZF458796:UZF458797 VJB458796:VJB458797 VSX458796:VSX458797 WCT458796:WCT458797 WMP458796:WMP458797 WWL458796:WWL458797 AD524332:AD524333 JZ524332:JZ524333 TV524332:TV524333 ADR524332:ADR524333 ANN524332:ANN524333 AXJ524332:AXJ524333 BHF524332:BHF524333 BRB524332:BRB524333 CAX524332:CAX524333 CKT524332:CKT524333 CUP524332:CUP524333 DEL524332:DEL524333 DOH524332:DOH524333 DYD524332:DYD524333 EHZ524332:EHZ524333 ERV524332:ERV524333 FBR524332:FBR524333 FLN524332:FLN524333 FVJ524332:FVJ524333 GFF524332:GFF524333 GPB524332:GPB524333 GYX524332:GYX524333 HIT524332:HIT524333 HSP524332:HSP524333 ICL524332:ICL524333 IMH524332:IMH524333 IWD524332:IWD524333 JFZ524332:JFZ524333 JPV524332:JPV524333 JZR524332:JZR524333 KJN524332:KJN524333 KTJ524332:KTJ524333 LDF524332:LDF524333 LNB524332:LNB524333 LWX524332:LWX524333 MGT524332:MGT524333 MQP524332:MQP524333 NAL524332:NAL524333 NKH524332:NKH524333 NUD524332:NUD524333 ODZ524332:ODZ524333 ONV524332:ONV524333 OXR524332:OXR524333 PHN524332:PHN524333 PRJ524332:PRJ524333 QBF524332:QBF524333 QLB524332:QLB524333 QUX524332:QUX524333 RET524332:RET524333 ROP524332:ROP524333 RYL524332:RYL524333 SIH524332:SIH524333 SSD524332:SSD524333 TBZ524332:TBZ524333 TLV524332:TLV524333 TVR524332:TVR524333 UFN524332:UFN524333 UPJ524332:UPJ524333 UZF524332:UZF524333 VJB524332:VJB524333 VSX524332:VSX524333 WCT524332:WCT524333 WMP524332:WMP524333 WWL524332:WWL524333 AD589868:AD589869 JZ589868:JZ589869 TV589868:TV589869 ADR589868:ADR589869 ANN589868:ANN589869 AXJ589868:AXJ589869 BHF589868:BHF589869 BRB589868:BRB589869 CAX589868:CAX589869 CKT589868:CKT589869 CUP589868:CUP589869 DEL589868:DEL589869 DOH589868:DOH589869 DYD589868:DYD589869 EHZ589868:EHZ589869 ERV589868:ERV589869 FBR589868:FBR589869 FLN589868:FLN589869 FVJ589868:FVJ589869 GFF589868:GFF589869 GPB589868:GPB589869 GYX589868:GYX589869 HIT589868:HIT589869 HSP589868:HSP589869 ICL589868:ICL589869 IMH589868:IMH589869 IWD589868:IWD589869 JFZ589868:JFZ589869 JPV589868:JPV589869 JZR589868:JZR589869 KJN589868:KJN589869 KTJ589868:KTJ589869 LDF589868:LDF589869 LNB589868:LNB589869 LWX589868:LWX589869 MGT589868:MGT589869 MQP589868:MQP589869 NAL589868:NAL589869 NKH589868:NKH589869 NUD589868:NUD589869 ODZ589868:ODZ589869 ONV589868:ONV589869 OXR589868:OXR589869 PHN589868:PHN589869 PRJ589868:PRJ589869 QBF589868:QBF589869 QLB589868:QLB589869 QUX589868:QUX589869 RET589868:RET589869 ROP589868:ROP589869 RYL589868:RYL589869 SIH589868:SIH589869 SSD589868:SSD589869 TBZ589868:TBZ589869 TLV589868:TLV589869 TVR589868:TVR589869 UFN589868:UFN589869 UPJ589868:UPJ589869 UZF589868:UZF589869 VJB589868:VJB589869 VSX589868:VSX589869 WCT589868:WCT589869 WMP589868:WMP589869 WWL589868:WWL589869 AD655404:AD655405 JZ655404:JZ655405 TV655404:TV655405 ADR655404:ADR655405 ANN655404:ANN655405 AXJ655404:AXJ655405 BHF655404:BHF655405 BRB655404:BRB655405 CAX655404:CAX655405 CKT655404:CKT655405 CUP655404:CUP655405 DEL655404:DEL655405 DOH655404:DOH655405 DYD655404:DYD655405 EHZ655404:EHZ655405 ERV655404:ERV655405 FBR655404:FBR655405 FLN655404:FLN655405 FVJ655404:FVJ655405 GFF655404:GFF655405 GPB655404:GPB655405 GYX655404:GYX655405 HIT655404:HIT655405 HSP655404:HSP655405 ICL655404:ICL655405 IMH655404:IMH655405 IWD655404:IWD655405 JFZ655404:JFZ655405 JPV655404:JPV655405 JZR655404:JZR655405 KJN655404:KJN655405 KTJ655404:KTJ655405 LDF655404:LDF655405 LNB655404:LNB655405 LWX655404:LWX655405 MGT655404:MGT655405 MQP655404:MQP655405 NAL655404:NAL655405 NKH655404:NKH655405 NUD655404:NUD655405 ODZ655404:ODZ655405 ONV655404:ONV655405 OXR655404:OXR655405 PHN655404:PHN655405 PRJ655404:PRJ655405 QBF655404:QBF655405 QLB655404:QLB655405 QUX655404:QUX655405 RET655404:RET655405 ROP655404:ROP655405 RYL655404:RYL655405 SIH655404:SIH655405 SSD655404:SSD655405 TBZ655404:TBZ655405 TLV655404:TLV655405 TVR655404:TVR655405 UFN655404:UFN655405 UPJ655404:UPJ655405 UZF655404:UZF655405 VJB655404:VJB655405 VSX655404:VSX655405 WCT655404:WCT655405 WMP655404:WMP655405 WWL655404:WWL655405 AD720940:AD720941 JZ720940:JZ720941 TV720940:TV720941 ADR720940:ADR720941 ANN720940:ANN720941 AXJ720940:AXJ720941 BHF720940:BHF720941 BRB720940:BRB720941 CAX720940:CAX720941 CKT720940:CKT720941 CUP720940:CUP720941 DEL720940:DEL720941 DOH720940:DOH720941 DYD720940:DYD720941 EHZ720940:EHZ720941 ERV720940:ERV720941 FBR720940:FBR720941 FLN720940:FLN720941 FVJ720940:FVJ720941 GFF720940:GFF720941 GPB720940:GPB720941 GYX720940:GYX720941 HIT720940:HIT720941 HSP720940:HSP720941 ICL720940:ICL720941 IMH720940:IMH720941 IWD720940:IWD720941 JFZ720940:JFZ720941 JPV720940:JPV720941 JZR720940:JZR720941 KJN720940:KJN720941 KTJ720940:KTJ720941 LDF720940:LDF720941 LNB720940:LNB720941 LWX720940:LWX720941 MGT720940:MGT720941 MQP720940:MQP720941 NAL720940:NAL720941 NKH720940:NKH720941 NUD720940:NUD720941 ODZ720940:ODZ720941 ONV720940:ONV720941 OXR720940:OXR720941 PHN720940:PHN720941 PRJ720940:PRJ720941 QBF720940:QBF720941 QLB720940:QLB720941 QUX720940:QUX720941 RET720940:RET720941 ROP720940:ROP720941 RYL720940:RYL720941 SIH720940:SIH720941 SSD720940:SSD720941 TBZ720940:TBZ720941 TLV720940:TLV720941 TVR720940:TVR720941 UFN720940:UFN720941 UPJ720940:UPJ720941 UZF720940:UZF720941 VJB720940:VJB720941 VSX720940:VSX720941 WCT720940:WCT720941 WMP720940:WMP720941 WWL720940:WWL720941 AD786476:AD786477 JZ786476:JZ786477 TV786476:TV786477 ADR786476:ADR786477 ANN786476:ANN786477 AXJ786476:AXJ786477 BHF786476:BHF786477 BRB786476:BRB786477 CAX786476:CAX786477 CKT786476:CKT786477 CUP786476:CUP786477 DEL786476:DEL786477 DOH786476:DOH786477 DYD786476:DYD786477 EHZ786476:EHZ786477 ERV786476:ERV786477 FBR786476:FBR786477 FLN786476:FLN786477 FVJ786476:FVJ786477 GFF786476:GFF786477 GPB786476:GPB786477 GYX786476:GYX786477 HIT786476:HIT786477 HSP786476:HSP786477 ICL786476:ICL786477 IMH786476:IMH786477 IWD786476:IWD786477 JFZ786476:JFZ786477 JPV786476:JPV786477 JZR786476:JZR786477 KJN786476:KJN786477 KTJ786476:KTJ786477 LDF786476:LDF786477 LNB786476:LNB786477 LWX786476:LWX786477 MGT786476:MGT786477 MQP786476:MQP786477 NAL786476:NAL786477 NKH786476:NKH786477 NUD786476:NUD786477 ODZ786476:ODZ786477 ONV786476:ONV786477 OXR786476:OXR786477 PHN786476:PHN786477 PRJ786476:PRJ786477 QBF786476:QBF786477 QLB786476:QLB786477 QUX786476:QUX786477 RET786476:RET786477 ROP786476:ROP786477 RYL786476:RYL786477 SIH786476:SIH786477 SSD786476:SSD786477 TBZ786476:TBZ786477 TLV786476:TLV786477 TVR786476:TVR786477 UFN786476:UFN786477 UPJ786476:UPJ786477 UZF786476:UZF786477 VJB786476:VJB786477 VSX786476:VSX786477 WCT786476:WCT786477 WMP786476:WMP786477 WWL786476:WWL786477 AD852012:AD852013 JZ852012:JZ852013 TV852012:TV852013 ADR852012:ADR852013 ANN852012:ANN852013 AXJ852012:AXJ852013 BHF852012:BHF852013 BRB852012:BRB852013 CAX852012:CAX852013 CKT852012:CKT852013 CUP852012:CUP852013 DEL852012:DEL852013 DOH852012:DOH852013 DYD852012:DYD852013 EHZ852012:EHZ852013 ERV852012:ERV852013 FBR852012:FBR852013 FLN852012:FLN852013 FVJ852012:FVJ852013 GFF852012:GFF852013 GPB852012:GPB852013 GYX852012:GYX852013 HIT852012:HIT852013 HSP852012:HSP852013 ICL852012:ICL852013 IMH852012:IMH852013 IWD852012:IWD852013 JFZ852012:JFZ852013 JPV852012:JPV852013 JZR852012:JZR852013 KJN852012:KJN852013 KTJ852012:KTJ852013 LDF852012:LDF852013 LNB852012:LNB852013 LWX852012:LWX852013 MGT852012:MGT852013 MQP852012:MQP852013 NAL852012:NAL852013 NKH852012:NKH852013 NUD852012:NUD852013 ODZ852012:ODZ852013 ONV852012:ONV852013 OXR852012:OXR852013 PHN852012:PHN852013 PRJ852012:PRJ852013 QBF852012:QBF852013 QLB852012:QLB852013 QUX852012:QUX852013 RET852012:RET852013 ROP852012:ROP852013 RYL852012:RYL852013 SIH852012:SIH852013 SSD852012:SSD852013 TBZ852012:TBZ852013 TLV852012:TLV852013 TVR852012:TVR852013 UFN852012:UFN852013 UPJ852012:UPJ852013 UZF852012:UZF852013 VJB852012:VJB852013 VSX852012:VSX852013 WCT852012:WCT852013 WMP852012:WMP852013 WWL852012:WWL852013 AD917548:AD917549 JZ917548:JZ917549 TV917548:TV917549 ADR917548:ADR917549 ANN917548:ANN917549 AXJ917548:AXJ917549 BHF917548:BHF917549 BRB917548:BRB917549 CAX917548:CAX917549 CKT917548:CKT917549 CUP917548:CUP917549 DEL917548:DEL917549 DOH917548:DOH917549 DYD917548:DYD917549 EHZ917548:EHZ917549 ERV917548:ERV917549 FBR917548:FBR917549 FLN917548:FLN917549 FVJ917548:FVJ917549 GFF917548:GFF917549 GPB917548:GPB917549 GYX917548:GYX917549 HIT917548:HIT917549 HSP917548:HSP917549 ICL917548:ICL917549 IMH917548:IMH917549 IWD917548:IWD917549 JFZ917548:JFZ917549 JPV917548:JPV917549 JZR917548:JZR917549 KJN917548:KJN917549 KTJ917548:KTJ917549 LDF917548:LDF917549 LNB917548:LNB917549 LWX917548:LWX917549 MGT917548:MGT917549 MQP917548:MQP917549 NAL917548:NAL917549 NKH917548:NKH917549 NUD917548:NUD917549 ODZ917548:ODZ917549 ONV917548:ONV917549 OXR917548:OXR917549 PHN917548:PHN917549 PRJ917548:PRJ917549 QBF917548:QBF917549 QLB917548:QLB917549 QUX917548:QUX917549 RET917548:RET917549 ROP917548:ROP917549 RYL917548:RYL917549 SIH917548:SIH917549 SSD917548:SSD917549 TBZ917548:TBZ917549 TLV917548:TLV917549 TVR917548:TVR917549 UFN917548:UFN917549 UPJ917548:UPJ917549 UZF917548:UZF917549 VJB917548:VJB917549 VSX917548:VSX917549 WCT917548:WCT917549 WMP917548:WMP917549 WWL917548:WWL917549 AD983084:AD983085 JZ983084:JZ983085 TV983084:TV983085 ADR983084:ADR983085 ANN983084:ANN983085 AXJ983084:AXJ983085 BHF983084:BHF983085 BRB983084:BRB983085 CAX983084:CAX983085 CKT983084:CKT983085 CUP983084:CUP983085 DEL983084:DEL983085 DOH983084:DOH983085 DYD983084:DYD983085 EHZ983084:EHZ983085 ERV983084:ERV983085 FBR983084:FBR983085 FLN983084:FLN983085 FVJ983084:FVJ983085 GFF983084:GFF983085 GPB983084:GPB983085 GYX983084:GYX983085 HIT983084:HIT983085 HSP983084:HSP983085 ICL983084:ICL983085 IMH983084:IMH983085 IWD983084:IWD983085 JFZ983084:JFZ983085 JPV983084:JPV983085 JZR983084:JZR983085 KJN983084:KJN983085 KTJ983084:KTJ983085 LDF983084:LDF983085 LNB983084:LNB983085 LWX983084:LWX983085 MGT983084:MGT983085 MQP983084:MQP983085 NAL983084:NAL983085 NKH983084:NKH983085 NUD983084:NUD983085 ODZ983084:ODZ983085 ONV983084:ONV983085 OXR983084:OXR983085 PHN983084:PHN983085 PRJ983084:PRJ983085 QBF983084:QBF983085 QLB983084:QLB983085 QUX983084:QUX983085 RET983084:RET983085 ROP983084:ROP983085 RYL983084:RYL983085 SIH983084:SIH983085 SSD983084:SSD983085 TBZ983084:TBZ983085 TLV983084:TLV983085 TVR983084:TVR983085 UFN983084:UFN983085 UPJ983084:UPJ983085 UZF983084:UZF983085 VJB983084:VJB983085 VSX983084:VSX983085 WCT983084:WCT983085 WMP983084:WMP983085 WWL983084:WWL983085 AF49 KB49 TX49 ADT49 ANP49 AXL49 BHH49 BRD49 CAZ49 CKV49 CUR49 DEN49 DOJ49 DYF49 EIB49 ERX49 FBT49 FLP49 FVL49 GFH49 GPD49 GYZ49 HIV49 HSR49 ICN49 IMJ49 IWF49 JGB49 JPX49 JZT49 KJP49 KTL49 LDH49 LND49 LWZ49 MGV49 MQR49 NAN49 NKJ49 NUF49 OEB49 ONX49 OXT49 PHP49 PRL49 QBH49 QLD49 QUZ49 REV49 ROR49 RYN49 SIJ49 SSF49 TCB49 TLX49 TVT49 UFP49 UPL49 UZH49 VJD49 VSZ49 WCV49 WMR49 WWN49 AF65583 KB65583 TX65583 ADT65583 ANP65583 AXL65583 BHH65583 BRD65583 CAZ65583 CKV65583 CUR65583 DEN65583 DOJ65583 DYF65583 EIB65583 ERX65583 FBT65583 FLP65583 FVL65583 GFH65583 GPD65583 GYZ65583 HIV65583 HSR65583 ICN65583 IMJ65583 IWF65583 JGB65583 JPX65583 JZT65583 KJP65583 KTL65583 LDH65583 LND65583 LWZ65583 MGV65583 MQR65583 NAN65583 NKJ65583 NUF65583 OEB65583 ONX65583 OXT65583 PHP65583 PRL65583 QBH65583 QLD65583 QUZ65583 REV65583 ROR65583 RYN65583 SIJ65583 SSF65583 TCB65583 TLX65583 TVT65583 UFP65583 UPL65583 UZH65583 VJD65583 VSZ65583 WCV65583 WMR65583 WWN65583 AF131119 KB131119 TX131119 ADT131119 ANP131119 AXL131119 BHH131119 BRD131119 CAZ131119 CKV131119 CUR131119 DEN131119 DOJ131119 DYF131119 EIB131119 ERX131119 FBT131119 FLP131119 FVL131119 GFH131119 GPD131119 GYZ131119 HIV131119 HSR131119 ICN131119 IMJ131119 IWF131119 JGB131119 JPX131119 JZT131119 KJP131119 KTL131119 LDH131119 LND131119 LWZ131119 MGV131119 MQR131119 NAN131119 NKJ131119 NUF131119 OEB131119 ONX131119 OXT131119 PHP131119 PRL131119 QBH131119 QLD131119 QUZ131119 REV131119 ROR131119 RYN131119 SIJ131119 SSF131119 TCB131119 TLX131119 TVT131119 UFP131119 UPL131119 UZH131119 VJD131119 VSZ131119 WCV131119 WMR131119 WWN131119 AF196655 KB196655 TX196655 ADT196655 ANP196655 AXL196655 BHH196655 BRD196655 CAZ196655 CKV196655 CUR196655 DEN196655 DOJ196655 DYF196655 EIB196655 ERX196655 FBT196655 FLP196655 FVL196655 GFH196655 GPD196655 GYZ196655 HIV196655 HSR196655 ICN196655 IMJ196655 IWF196655 JGB196655 JPX196655 JZT196655 KJP196655 KTL196655 LDH196655 LND196655 LWZ196655 MGV196655 MQR196655 NAN196655 NKJ196655 NUF196655 OEB196655 ONX196655 OXT196655 PHP196655 PRL196655 QBH196655 QLD196655 QUZ196655 REV196655 ROR196655 RYN196655 SIJ196655 SSF196655 TCB196655 TLX196655 TVT196655 UFP196655 UPL196655 UZH196655 VJD196655 VSZ196655 WCV196655 WMR196655 WWN196655 AF262191 KB262191 TX262191 ADT262191 ANP262191 AXL262191 BHH262191 BRD262191 CAZ262191 CKV262191 CUR262191 DEN262191 DOJ262191 DYF262191 EIB262191 ERX262191 FBT262191 FLP262191 FVL262191 GFH262191 GPD262191 GYZ262191 HIV262191 HSR262191 ICN262191 IMJ262191 IWF262191 JGB262191 JPX262191 JZT262191 KJP262191 KTL262191 LDH262191 LND262191 LWZ262191 MGV262191 MQR262191 NAN262191 NKJ262191 NUF262191 OEB262191 ONX262191 OXT262191 PHP262191 PRL262191 QBH262191 QLD262191 QUZ262191 REV262191 ROR262191 RYN262191 SIJ262191 SSF262191 TCB262191 TLX262191 TVT262191 UFP262191 UPL262191 UZH262191 VJD262191 VSZ262191 WCV262191 WMR262191 WWN262191 AF327727 KB327727 TX327727 ADT327727 ANP327727 AXL327727 BHH327727 BRD327727 CAZ327727 CKV327727 CUR327727 DEN327727 DOJ327727 DYF327727 EIB327727 ERX327727 FBT327727 FLP327727 FVL327727 GFH327727 GPD327727 GYZ327727 HIV327727 HSR327727 ICN327727 IMJ327727 IWF327727 JGB327727 JPX327727 JZT327727 KJP327727 KTL327727 LDH327727 LND327727 LWZ327727 MGV327727 MQR327727 NAN327727 NKJ327727 NUF327727 OEB327727 ONX327727 OXT327727 PHP327727 PRL327727 QBH327727 QLD327727 QUZ327727 REV327727 ROR327727 RYN327727 SIJ327727 SSF327727 TCB327727 TLX327727 TVT327727 UFP327727 UPL327727 UZH327727 VJD327727 VSZ327727 WCV327727 WMR327727 WWN327727 AF393263 KB393263 TX393263 ADT393263 ANP393263 AXL393263 BHH393263 BRD393263 CAZ393263 CKV393263 CUR393263 DEN393263 DOJ393263 DYF393263 EIB393263 ERX393263 FBT393263 FLP393263 FVL393263 GFH393263 GPD393263 GYZ393263 HIV393263 HSR393263 ICN393263 IMJ393263 IWF393263 JGB393263 JPX393263 JZT393263 KJP393263 KTL393263 LDH393263 LND393263 LWZ393263 MGV393263 MQR393263 NAN393263 NKJ393263 NUF393263 OEB393263 ONX393263 OXT393263 PHP393263 PRL393263 QBH393263 QLD393263 QUZ393263 REV393263 ROR393263 RYN393263 SIJ393263 SSF393263 TCB393263 TLX393263 TVT393263 UFP393263 UPL393263 UZH393263 VJD393263 VSZ393263 WCV393263 WMR393263 WWN393263 AF458799 KB458799 TX458799 ADT458799 ANP458799 AXL458799 BHH458799 BRD458799 CAZ458799 CKV458799 CUR458799 DEN458799 DOJ458799 DYF458799 EIB458799 ERX458799 FBT458799 FLP458799 FVL458799 GFH458799 GPD458799 GYZ458799 HIV458799 HSR458799 ICN458799 IMJ458799 IWF458799 JGB458799 JPX458799 JZT458799 KJP458799 KTL458799 LDH458799 LND458799 LWZ458799 MGV458799 MQR458799 NAN458799 NKJ458799 NUF458799 OEB458799 ONX458799 OXT458799 PHP458799 PRL458799 QBH458799 QLD458799 QUZ458799 REV458799 ROR458799 RYN458799 SIJ458799 SSF458799 TCB458799 TLX458799 TVT458799 UFP458799 UPL458799 UZH458799 VJD458799 VSZ458799 WCV458799 WMR458799 WWN458799 AF524335 KB524335 TX524335 ADT524335 ANP524335 AXL524335 BHH524335 BRD524335 CAZ524335 CKV524335 CUR524335 DEN524335 DOJ524335 DYF524335 EIB524335 ERX524335 FBT524335 FLP524335 FVL524335 GFH524335 GPD524335 GYZ524335 HIV524335 HSR524335 ICN524335 IMJ524335 IWF524335 JGB524335 JPX524335 JZT524335 KJP524335 KTL524335 LDH524335 LND524335 LWZ524335 MGV524335 MQR524335 NAN524335 NKJ524335 NUF524335 OEB524335 ONX524335 OXT524335 PHP524335 PRL524335 QBH524335 QLD524335 QUZ524335 REV524335 ROR524335 RYN524335 SIJ524335 SSF524335 TCB524335 TLX524335 TVT524335 UFP524335 UPL524335 UZH524335 VJD524335 VSZ524335 WCV524335 WMR524335 WWN524335 AF589871 KB589871 TX589871 ADT589871 ANP589871 AXL589871 BHH589871 BRD589871 CAZ589871 CKV589871 CUR589871 DEN589871 DOJ589871 DYF589871 EIB589871 ERX589871 FBT589871 FLP589871 FVL589871 GFH589871 GPD589871 GYZ589871 HIV589871 HSR589871 ICN589871 IMJ589871 IWF589871 JGB589871 JPX589871 JZT589871 KJP589871 KTL589871 LDH589871 LND589871 LWZ589871 MGV589871 MQR589871 NAN589871 NKJ589871 NUF589871 OEB589871 ONX589871 OXT589871 PHP589871 PRL589871 QBH589871 QLD589871 QUZ589871 REV589871 ROR589871 RYN589871 SIJ589871 SSF589871 TCB589871 TLX589871 TVT589871 UFP589871 UPL589871 UZH589871 VJD589871 VSZ589871 WCV589871 WMR589871 WWN589871 AF655407 KB655407 TX655407 ADT655407 ANP655407 AXL655407 BHH655407 BRD655407 CAZ655407 CKV655407 CUR655407 DEN655407 DOJ655407 DYF655407 EIB655407 ERX655407 FBT655407 FLP655407 FVL655407 GFH655407 GPD655407 GYZ655407 HIV655407 HSR655407 ICN655407 IMJ655407 IWF655407 JGB655407 JPX655407 JZT655407 KJP655407 KTL655407 LDH655407 LND655407 LWZ655407 MGV655407 MQR655407 NAN655407 NKJ655407 NUF655407 OEB655407 ONX655407 OXT655407 PHP655407 PRL655407 QBH655407 QLD655407 QUZ655407 REV655407 ROR655407 RYN655407 SIJ655407 SSF655407 TCB655407 TLX655407 TVT655407 UFP655407 UPL655407 UZH655407 VJD655407 VSZ655407 WCV655407 WMR655407 WWN655407 AF720943 KB720943 TX720943 ADT720943 ANP720943 AXL720943 BHH720943 BRD720943 CAZ720943 CKV720943 CUR720943 DEN720943 DOJ720943 DYF720943 EIB720943 ERX720943 FBT720943 FLP720943 FVL720943 GFH720943 GPD720943 GYZ720943 HIV720943 HSR720943 ICN720943 IMJ720943 IWF720943 JGB720943 JPX720943 JZT720943 KJP720943 KTL720943 LDH720943 LND720943 LWZ720943 MGV720943 MQR720943 NAN720943 NKJ720943 NUF720943 OEB720943 ONX720943 OXT720943 PHP720943 PRL720943 QBH720943 QLD720943 QUZ720943 REV720943 ROR720943 RYN720943 SIJ720943 SSF720943 TCB720943 TLX720943 TVT720943 UFP720943 UPL720943 UZH720943 VJD720943 VSZ720943 WCV720943 WMR720943 WWN720943 AF786479 KB786479 TX786479 ADT786479 ANP786479 AXL786479 BHH786479 BRD786479 CAZ786479 CKV786479 CUR786479 DEN786479 DOJ786479 DYF786479 EIB786479 ERX786479 FBT786479 FLP786479 FVL786479 GFH786479 GPD786479 GYZ786479 HIV786479 HSR786479 ICN786479 IMJ786479 IWF786479 JGB786479 JPX786479 JZT786479 KJP786479 KTL786479 LDH786479 LND786479 LWZ786479 MGV786479 MQR786479 NAN786479 NKJ786479 NUF786479 OEB786479 ONX786479 OXT786479 PHP786479 PRL786479 QBH786479 QLD786479 QUZ786479 REV786479 ROR786479 RYN786479 SIJ786479 SSF786479 TCB786479 TLX786479 TVT786479 UFP786479 UPL786479 UZH786479 VJD786479 VSZ786479 WCV786479 WMR786479 WWN786479 AF852015 KB852015 TX852015 ADT852015 ANP852015 AXL852015 BHH852015 BRD852015 CAZ852015 CKV852015 CUR852015 DEN852015 DOJ852015 DYF852015 EIB852015 ERX852015 FBT852015 FLP852015 FVL852015 GFH852015 GPD852015 GYZ852015 HIV852015 HSR852015 ICN852015 IMJ852015 IWF852015 JGB852015 JPX852015 JZT852015 KJP852015 KTL852015 LDH852015 LND852015 LWZ852015 MGV852015 MQR852015 NAN852015 NKJ852015 NUF852015 OEB852015 ONX852015 OXT852015 PHP852015 PRL852015 QBH852015 QLD852015 QUZ852015 REV852015 ROR852015 RYN852015 SIJ852015 SSF852015 TCB852015 TLX852015 TVT852015 UFP852015 UPL852015 UZH852015 VJD852015 VSZ852015 WCV852015 WMR852015 WWN852015 AF917551 KB917551 TX917551 ADT917551 ANP917551 AXL917551 BHH917551 BRD917551 CAZ917551 CKV917551 CUR917551 DEN917551 DOJ917551 DYF917551 EIB917551 ERX917551 FBT917551 FLP917551 FVL917551 GFH917551 GPD917551 GYZ917551 HIV917551 HSR917551 ICN917551 IMJ917551 IWF917551 JGB917551 JPX917551 JZT917551 KJP917551 KTL917551 LDH917551 LND917551 LWZ917551 MGV917551 MQR917551 NAN917551 NKJ917551 NUF917551 OEB917551 ONX917551 OXT917551 PHP917551 PRL917551 QBH917551 QLD917551 QUZ917551 REV917551 ROR917551 RYN917551 SIJ917551 SSF917551 TCB917551 TLX917551 TVT917551 UFP917551 UPL917551 UZH917551 VJD917551 VSZ917551 WCV917551 WMR917551 WWN917551 AF983087 KB983087 TX983087 ADT983087 ANP983087 AXL983087 BHH983087 BRD983087 CAZ983087 CKV983087 CUR983087 DEN983087 DOJ983087 DYF983087 EIB983087 ERX983087 FBT983087 FLP983087 FVL983087 GFH983087 GPD983087 GYZ983087 HIV983087 HSR983087 ICN983087 IMJ983087 IWF983087 JGB983087 JPX983087 JZT983087 KJP983087 KTL983087 LDH983087 LND983087 LWZ983087 MGV983087 MQR983087 NAN983087 NKJ983087 NUF983087 OEB983087 ONX983087 OXT983087 PHP983087 PRL983087 QBH983087 QLD983087 QUZ983087 REV983087 ROR983087 RYN983087 SIJ983087 SSF983087 TCB983087 TLX983087 TVT983087 UFP983087 UPL983087 UZH983087 VJD983087 VSZ983087 WCV983087 WMR983087 WWN983087 AD49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AD65583 JZ65583 TV65583 ADR65583 ANN65583 AXJ65583 BHF65583 BRB65583 CAX65583 CKT65583 CUP65583 DEL65583 DOH65583 DYD65583 EHZ65583 ERV65583 FBR65583 FLN65583 FVJ65583 GFF65583 GPB65583 GYX65583 HIT65583 HSP65583 ICL65583 IMH65583 IWD65583 JFZ65583 JPV65583 JZR65583 KJN65583 KTJ65583 LDF65583 LNB65583 LWX65583 MGT65583 MQP65583 NAL65583 NKH65583 NUD65583 ODZ65583 ONV65583 OXR65583 PHN65583 PRJ65583 QBF65583 QLB65583 QUX65583 RET65583 ROP65583 RYL65583 SIH65583 SSD65583 TBZ65583 TLV65583 TVR65583 UFN65583 UPJ65583 UZF65583 VJB65583 VSX65583 WCT65583 WMP65583 WWL65583 AD131119 JZ131119 TV131119 ADR131119 ANN131119 AXJ131119 BHF131119 BRB131119 CAX131119 CKT131119 CUP131119 DEL131119 DOH131119 DYD131119 EHZ131119 ERV131119 FBR131119 FLN131119 FVJ131119 GFF131119 GPB131119 GYX131119 HIT131119 HSP131119 ICL131119 IMH131119 IWD131119 JFZ131119 JPV131119 JZR131119 KJN131119 KTJ131119 LDF131119 LNB131119 LWX131119 MGT131119 MQP131119 NAL131119 NKH131119 NUD131119 ODZ131119 ONV131119 OXR131119 PHN131119 PRJ131119 QBF131119 QLB131119 QUX131119 RET131119 ROP131119 RYL131119 SIH131119 SSD131119 TBZ131119 TLV131119 TVR131119 UFN131119 UPJ131119 UZF131119 VJB131119 VSX131119 WCT131119 WMP131119 WWL131119 AD196655 JZ196655 TV196655 ADR196655 ANN196655 AXJ196655 BHF196655 BRB196655 CAX196655 CKT196655 CUP196655 DEL196655 DOH196655 DYD196655 EHZ196655 ERV196655 FBR196655 FLN196655 FVJ196655 GFF196655 GPB196655 GYX196655 HIT196655 HSP196655 ICL196655 IMH196655 IWD196655 JFZ196655 JPV196655 JZR196655 KJN196655 KTJ196655 LDF196655 LNB196655 LWX196655 MGT196655 MQP196655 NAL196655 NKH196655 NUD196655 ODZ196655 ONV196655 OXR196655 PHN196655 PRJ196655 QBF196655 QLB196655 QUX196655 RET196655 ROP196655 RYL196655 SIH196655 SSD196655 TBZ196655 TLV196655 TVR196655 UFN196655 UPJ196655 UZF196655 VJB196655 VSX196655 WCT196655 WMP196655 WWL196655 AD262191 JZ262191 TV262191 ADR262191 ANN262191 AXJ262191 BHF262191 BRB262191 CAX262191 CKT262191 CUP262191 DEL262191 DOH262191 DYD262191 EHZ262191 ERV262191 FBR262191 FLN262191 FVJ262191 GFF262191 GPB262191 GYX262191 HIT262191 HSP262191 ICL262191 IMH262191 IWD262191 JFZ262191 JPV262191 JZR262191 KJN262191 KTJ262191 LDF262191 LNB262191 LWX262191 MGT262191 MQP262191 NAL262191 NKH262191 NUD262191 ODZ262191 ONV262191 OXR262191 PHN262191 PRJ262191 QBF262191 QLB262191 QUX262191 RET262191 ROP262191 RYL262191 SIH262191 SSD262191 TBZ262191 TLV262191 TVR262191 UFN262191 UPJ262191 UZF262191 VJB262191 VSX262191 WCT262191 WMP262191 WWL262191 AD327727 JZ327727 TV327727 ADR327727 ANN327727 AXJ327727 BHF327727 BRB327727 CAX327727 CKT327727 CUP327727 DEL327727 DOH327727 DYD327727 EHZ327727 ERV327727 FBR327727 FLN327727 FVJ327727 GFF327727 GPB327727 GYX327727 HIT327727 HSP327727 ICL327727 IMH327727 IWD327727 JFZ327727 JPV327727 JZR327727 KJN327727 KTJ327727 LDF327727 LNB327727 LWX327727 MGT327727 MQP327727 NAL327727 NKH327727 NUD327727 ODZ327727 ONV327727 OXR327727 PHN327727 PRJ327727 QBF327727 QLB327727 QUX327727 RET327727 ROP327727 RYL327727 SIH327727 SSD327727 TBZ327727 TLV327727 TVR327727 UFN327727 UPJ327727 UZF327727 VJB327727 VSX327727 WCT327727 WMP327727 WWL327727 AD393263 JZ393263 TV393263 ADR393263 ANN393263 AXJ393263 BHF393263 BRB393263 CAX393263 CKT393263 CUP393263 DEL393263 DOH393263 DYD393263 EHZ393263 ERV393263 FBR393263 FLN393263 FVJ393263 GFF393263 GPB393263 GYX393263 HIT393263 HSP393263 ICL393263 IMH393263 IWD393263 JFZ393263 JPV393263 JZR393263 KJN393263 KTJ393263 LDF393263 LNB393263 LWX393263 MGT393263 MQP393263 NAL393263 NKH393263 NUD393263 ODZ393263 ONV393263 OXR393263 PHN393263 PRJ393263 QBF393263 QLB393263 QUX393263 RET393263 ROP393263 RYL393263 SIH393263 SSD393263 TBZ393263 TLV393263 TVR393263 UFN393263 UPJ393263 UZF393263 VJB393263 VSX393263 WCT393263 WMP393263 WWL393263 AD458799 JZ458799 TV458799 ADR458799 ANN458799 AXJ458799 BHF458799 BRB458799 CAX458799 CKT458799 CUP458799 DEL458799 DOH458799 DYD458799 EHZ458799 ERV458799 FBR458799 FLN458799 FVJ458799 GFF458799 GPB458799 GYX458799 HIT458799 HSP458799 ICL458799 IMH458799 IWD458799 JFZ458799 JPV458799 JZR458799 KJN458799 KTJ458799 LDF458799 LNB458799 LWX458799 MGT458799 MQP458799 NAL458799 NKH458799 NUD458799 ODZ458799 ONV458799 OXR458799 PHN458799 PRJ458799 QBF458799 QLB458799 QUX458799 RET458799 ROP458799 RYL458799 SIH458799 SSD458799 TBZ458799 TLV458799 TVR458799 UFN458799 UPJ458799 UZF458799 VJB458799 VSX458799 WCT458799 WMP458799 WWL458799 AD524335 JZ524335 TV524335 ADR524335 ANN524335 AXJ524335 BHF524335 BRB524335 CAX524335 CKT524335 CUP524335 DEL524335 DOH524335 DYD524335 EHZ524335 ERV524335 FBR524335 FLN524335 FVJ524335 GFF524335 GPB524335 GYX524335 HIT524335 HSP524335 ICL524335 IMH524335 IWD524335 JFZ524335 JPV524335 JZR524335 KJN524335 KTJ524335 LDF524335 LNB524335 LWX524335 MGT524335 MQP524335 NAL524335 NKH524335 NUD524335 ODZ524335 ONV524335 OXR524335 PHN524335 PRJ524335 QBF524335 QLB524335 QUX524335 RET524335 ROP524335 RYL524335 SIH524335 SSD524335 TBZ524335 TLV524335 TVR524335 UFN524335 UPJ524335 UZF524335 VJB524335 VSX524335 WCT524335 WMP524335 WWL524335 AD589871 JZ589871 TV589871 ADR589871 ANN589871 AXJ589871 BHF589871 BRB589871 CAX589871 CKT589871 CUP589871 DEL589871 DOH589871 DYD589871 EHZ589871 ERV589871 FBR589871 FLN589871 FVJ589871 GFF589871 GPB589871 GYX589871 HIT589871 HSP589871 ICL589871 IMH589871 IWD589871 JFZ589871 JPV589871 JZR589871 KJN589871 KTJ589871 LDF589871 LNB589871 LWX589871 MGT589871 MQP589871 NAL589871 NKH589871 NUD589871 ODZ589871 ONV589871 OXR589871 PHN589871 PRJ589871 QBF589871 QLB589871 QUX589871 RET589871 ROP589871 RYL589871 SIH589871 SSD589871 TBZ589871 TLV589871 TVR589871 UFN589871 UPJ589871 UZF589871 VJB589871 VSX589871 WCT589871 WMP589871 WWL589871 AD655407 JZ655407 TV655407 ADR655407 ANN655407 AXJ655407 BHF655407 BRB655407 CAX655407 CKT655407 CUP655407 DEL655407 DOH655407 DYD655407 EHZ655407 ERV655407 FBR655407 FLN655407 FVJ655407 GFF655407 GPB655407 GYX655407 HIT655407 HSP655407 ICL655407 IMH655407 IWD655407 JFZ655407 JPV655407 JZR655407 KJN655407 KTJ655407 LDF655407 LNB655407 LWX655407 MGT655407 MQP655407 NAL655407 NKH655407 NUD655407 ODZ655407 ONV655407 OXR655407 PHN655407 PRJ655407 QBF655407 QLB655407 QUX655407 RET655407 ROP655407 RYL655407 SIH655407 SSD655407 TBZ655407 TLV655407 TVR655407 UFN655407 UPJ655407 UZF655407 VJB655407 VSX655407 WCT655407 WMP655407 WWL655407 AD720943 JZ720943 TV720943 ADR720943 ANN720943 AXJ720943 BHF720943 BRB720943 CAX720943 CKT720943 CUP720943 DEL720943 DOH720943 DYD720943 EHZ720943 ERV720943 FBR720943 FLN720943 FVJ720943 GFF720943 GPB720943 GYX720943 HIT720943 HSP720943 ICL720943 IMH720943 IWD720943 JFZ720943 JPV720943 JZR720943 KJN720943 KTJ720943 LDF720943 LNB720943 LWX720943 MGT720943 MQP720943 NAL720943 NKH720943 NUD720943 ODZ720943 ONV720943 OXR720943 PHN720943 PRJ720943 QBF720943 QLB720943 QUX720943 RET720943 ROP720943 RYL720943 SIH720943 SSD720943 TBZ720943 TLV720943 TVR720943 UFN720943 UPJ720943 UZF720943 VJB720943 VSX720943 WCT720943 WMP720943 WWL720943 AD786479 JZ786479 TV786479 ADR786479 ANN786479 AXJ786479 BHF786479 BRB786479 CAX786479 CKT786479 CUP786479 DEL786479 DOH786479 DYD786479 EHZ786479 ERV786479 FBR786479 FLN786479 FVJ786479 GFF786479 GPB786479 GYX786479 HIT786479 HSP786479 ICL786479 IMH786479 IWD786479 JFZ786479 JPV786479 JZR786479 KJN786479 KTJ786479 LDF786479 LNB786479 LWX786479 MGT786479 MQP786479 NAL786479 NKH786479 NUD786479 ODZ786479 ONV786479 OXR786479 PHN786479 PRJ786479 QBF786479 QLB786479 QUX786479 RET786479 ROP786479 RYL786479 SIH786479 SSD786479 TBZ786479 TLV786479 TVR786479 UFN786479 UPJ786479 UZF786479 VJB786479 VSX786479 WCT786479 WMP786479 WWL786479 AD852015 JZ852015 TV852015 ADR852015 ANN852015 AXJ852015 BHF852015 BRB852015 CAX852015 CKT852015 CUP852015 DEL852015 DOH852015 DYD852015 EHZ852015 ERV852015 FBR852015 FLN852015 FVJ852015 GFF852015 GPB852015 GYX852015 HIT852015 HSP852015 ICL852015 IMH852015 IWD852015 JFZ852015 JPV852015 JZR852015 KJN852015 KTJ852015 LDF852015 LNB852015 LWX852015 MGT852015 MQP852015 NAL852015 NKH852015 NUD852015 ODZ852015 ONV852015 OXR852015 PHN852015 PRJ852015 QBF852015 QLB852015 QUX852015 RET852015 ROP852015 RYL852015 SIH852015 SSD852015 TBZ852015 TLV852015 TVR852015 UFN852015 UPJ852015 UZF852015 VJB852015 VSX852015 WCT852015 WMP852015 WWL852015 AD917551 JZ917551 TV917551 ADR917551 ANN917551 AXJ917551 BHF917551 BRB917551 CAX917551 CKT917551 CUP917551 DEL917551 DOH917551 DYD917551 EHZ917551 ERV917551 FBR917551 FLN917551 FVJ917551 GFF917551 GPB917551 GYX917551 HIT917551 HSP917551 ICL917551 IMH917551 IWD917551 JFZ917551 JPV917551 JZR917551 KJN917551 KTJ917551 LDF917551 LNB917551 LWX917551 MGT917551 MQP917551 NAL917551 NKH917551 NUD917551 ODZ917551 ONV917551 OXR917551 PHN917551 PRJ917551 QBF917551 QLB917551 QUX917551 RET917551 ROP917551 RYL917551 SIH917551 SSD917551 TBZ917551 TLV917551 TVR917551 UFN917551 UPJ917551 UZF917551 VJB917551 VSX917551 WCT917551 WMP917551 WWL917551 AD983087 JZ983087 TV983087 ADR983087 ANN983087 AXJ983087 BHF983087 BRB983087 CAX983087 CKT983087 CUP983087 DEL983087 DOH983087 DYD983087 EHZ983087 ERV983087 FBR983087 FLN983087 FVJ983087 GFF983087 GPB983087 GYX983087 HIT983087 HSP983087 ICL983087 IMH983087 IWD983087 JFZ983087 JPV983087 JZR983087 KJN983087 KTJ983087 LDF983087 LNB983087 LWX983087 MGT983087 MQP983087 NAL983087 NKH983087 NUD983087 ODZ983087 ONV983087 OXR983087 PHN983087 PRJ983087 QBF983087 QLB983087 QUX983087 RET983087 ROP983087 RYL983087 SIH983087 SSD983087 TBZ983087 TLV983087 TVR983087 UFN983087 UPJ983087 UZF983087 VJB983087 VSX983087 WCT983087 WMP983087 WWL983087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AG72"/>
  <sheetViews>
    <sheetView view="pageBreakPreview" zoomScaleNormal="100" zoomScaleSheetLayoutView="100" workbookViewId="0">
      <selection activeCell="R2" sqref="R2"/>
    </sheetView>
  </sheetViews>
  <sheetFormatPr defaultColWidth="3.09765625" defaultRowHeight="13.2" x14ac:dyDescent="0.2"/>
  <cols>
    <col min="1" max="1" width="1.09765625" style="149" customWidth="1"/>
    <col min="2" max="2" width="2.69921875" style="148" customWidth="1"/>
    <col min="3" max="6" width="3.09765625" style="149"/>
    <col min="7" max="7" width="1.296875" style="149" customWidth="1"/>
    <col min="8" max="26" width="3.09765625" style="149"/>
    <col min="27" max="32" width="3.59765625" style="149" customWidth="1"/>
    <col min="33" max="33" width="1.09765625" style="149" customWidth="1"/>
    <col min="34" max="256" width="3.09765625" style="149"/>
    <col min="257" max="257" width="1.09765625" style="149" customWidth="1"/>
    <col min="258" max="258" width="2.69921875" style="149" customWidth="1"/>
    <col min="259" max="262" width="3.09765625" style="149"/>
    <col min="263" max="263" width="1.296875" style="149" customWidth="1"/>
    <col min="264" max="282" width="3.09765625" style="149"/>
    <col min="283" max="288" width="3.59765625" style="149" customWidth="1"/>
    <col min="289" max="289" width="1.09765625" style="149" customWidth="1"/>
    <col min="290" max="512" width="3.09765625" style="149"/>
    <col min="513" max="513" width="1.09765625" style="149" customWidth="1"/>
    <col min="514" max="514" width="2.69921875" style="149" customWidth="1"/>
    <col min="515" max="518" width="3.09765625" style="149"/>
    <col min="519" max="519" width="1.296875" style="149" customWidth="1"/>
    <col min="520" max="538" width="3.09765625" style="149"/>
    <col min="539" max="544" width="3.59765625" style="149" customWidth="1"/>
    <col min="545" max="545" width="1.09765625" style="149" customWidth="1"/>
    <col min="546" max="768" width="3.09765625" style="149"/>
    <col min="769" max="769" width="1.09765625" style="149" customWidth="1"/>
    <col min="770" max="770" width="2.69921875" style="149" customWidth="1"/>
    <col min="771" max="774" width="3.09765625" style="149"/>
    <col min="775" max="775" width="1.296875" style="149" customWidth="1"/>
    <col min="776" max="794" width="3.09765625" style="149"/>
    <col min="795" max="800" width="3.59765625" style="149" customWidth="1"/>
    <col min="801" max="801" width="1.09765625" style="149" customWidth="1"/>
    <col min="802" max="1024" width="3.09765625" style="149"/>
    <col min="1025" max="1025" width="1.09765625" style="149" customWidth="1"/>
    <col min="1026" max="1026" width="2.69921875" style="149" customWidth="1"/>
    <col min="1027" max="1030" width="3.09765625" style="149"/>
    <col min="1031" max="1031" width="1.296875" style="149" customWidth="1"/>
    <col min="1032" max="1050" width="3.09765625" style="149"/>
    <col min="1051" max="1056" width="3.59765625" style="149" customWidth="1"/>
    <col min="1057" max="1057" width="1.09765625" style="149" customWidth="1"/>
    <col min="1058" max="1280" width="3.09765625" style="149"/>
    <col min="1281" max="1281" width="1.09765625" style="149" customWidth="1"/>
    <col min="1282" max="1282" width="2.69921875" style="149" customWidth="1"/>
    <col min="1283" max="1286" width="3.09765625" style="149"/>
    <col min="1287" max="1287" width="1.296875" style="149" customWidth="1"/>
    <col min="1288" max="1306" width="3.09765625" style="149"/>
    <col min="1307" max="1312" width="3.59765625" style="149" customWidth="1"/>
    <col min="1313" max="1313" width="1.09765625" style="149" customWidth="1"/>
    <col min="1314" max="1536" width="3.09765625" style="149"/>
    <col min="1537" max="1537" width="1.09765625" style="149" customWidth="1"/>
    <col min="1538" max="1538" width="2.69921875" style="149" customWidth="1"/>
    <col min="1539" max="1542" width="3.09765625" style="149"/>
    <col min="1543" max="1543" width="1.296875" style="149" customWidth="1"/>
    <col min="1544" max="1562" width="3.09765625" style="149"/>
    <col min="1563" max="1568" width="3.59765625" style="149" customWidth="1"/>
    <col min="1569" max="1569" width="1.09765625" style="149" customWidth="1"/>
    <col min="1570" max="1792" width="3.09765625" style="149"/>
    <col min="1793" max="1793" width="1.09765625" style="149" customWidth="1"/>
    <col min="1794" max="1794" width="2.69921875" style="149" customWidth="1"/>
    <col min="1795" max="1798" width="3.09765625" style="149"/>
    <col min="1799" max="1799" width="1.296875" style="149" customWidth="1"/>
    <col min="1800" max="1818" width="3.09765625" style="149"/>
    <col min="1819" max="1824" width="3.59765625" style="149" customWidth="1"/>
    <col min="1825" max="1825" width="1.09765625" style="149" customWidth="1"/>
    <col min="1826" max="2048" width="3.09765625" style="149"/>
    <col min="2049" max="2049" width="1.09765625" style="149" customWidth="1"/>
    <col min="2050" max="2050" width="2.69921875" style="149" customWidth="1"/>
    <col min="2051" max="2054" width="3.09765625" style="149"/>
    <col min="2055" max="2055" width="1.296875" style="149" customWidth="1"/>
    <col min="2056" max="2074" width="3.09765625" style="149"/>
    <col min="2075" max="2080" width="3.59765625" style="149" customWidth="1"/>
    <col min="2081" max="2081" width="1.09765625" style="149" customWidth="1"/>
    <col min="2082" max="2304" width="3.09765625" style="149"/>
    <col min="2305" max="2305" width="1.09765625" style="149" customWidth="1"/>
    <col min="2306" max="2306" width="2.69921875" style="149" customWidth="1"/>
    <col min="2307" max="2310" width="3.09765625" style="149"/>
    <col min="2311" max="2311" width="1.296875" style="149" customWidth="1"/>
    <col min="2312" max="2330" width="3.09765625" style="149"/>
    <col min="2331" max="2336" width="3.59765625" style="149" customWidth="1"/>
    <col min="2337" max="2337" width="1.09765625" style="149" customWidth="1"/>
    <col min="2338" max="2560" width="3.09765625" style="149"/>
    <col min="2561" max="2561" width="1.09765625" style="149" customWidth="1"/>
    <col min="2562" max="2562" width="2.69921875" style="149" customWidth="1"/>
    <col min="2563" max="2566" width="3.09765625" style="149"/>
    <col min="2567" max="2567" width="1.296875" style="149" customWidth="1"/>
    <col min="2568" max="2586" width="3.09765625" style="149"/>
    <col min="2587" max="2592" width="3.59765625" style="149" customWidth="1"/>
    <col min="2593" max="2593" width="1.09765625" style="149" customWidth="1"/>
    <col min="2594" max="2816" width="3.09765625" style="149"/>
    <col min="2817" max="2817" width="1.09765625" style="149" customWidth="1"/>
    <col min="2818" max="2818" width="2.69921875" style="149" customWidth="1"/>
    <col min="2819" max="2822" width="3.09765625" style="149"/>
    <col min="2823" max="2823" width="1.296875" style="149" customWidth="1"/>
    <col min="2824" max="2842" width="3.09765625" style="149"/>
    <col min="2843" max="2848" width="3.59765625" style="149" customWidth="1"/>
    <col min="2849" max="2849" width="1.09765625" style="149" customWidth="1"/>
    <col min="2850" max="3072" width="3.09765625" style="149"/>
    <col min="3073" max="3073" width="1.09765625" style="149" customWidth="1"/>
    <col min="3074" max="3074" width="2.69921875" style="149" customWidth="1"/>
    <col min="3075" max="3078" width="3.09765625" style="149"/>
    <col min="3079" max="3079" width="1.296875" style="149" customWidth="1"/>
    <col min="3080" max="3098" width="3.09765625" style="149"/>
    <col min="3099" max="3104" width="3.59765625" style="149" customWidth="1"/>
    <col min="3105" max="3105" width="1.09765625" style="149" customWidth="1"/>
    <col min="3106" max="3328" width="3.09765625" style="149"/>
    <col min="3329" max="3329" width="1.09765625" style="149" customWidth="1"/>
    <col min="3330" max="3330" width="2.69921875" style="149" customWidth="1"/>
    <col min="3331" max="3334" width="3.09765625" style="149"/>
    <col min="3335" max="3335" width="1.296875" style="149" customWidth="1"/>
    <col min="3336" max="3354" width="3.09765625" style="149"/>
    <col min="3355" max="3360" width="3.59765625" style="149" customWidth="1"/>
    <col min="3361" max="3361" width="1.09765625" style="149" customWidth="1"/>
    <col min="3362" max="3584" width="3.09765625" style="149"/>
    <col min="3585" max="3585" width="1.09765625" style="149" customWidth="1"/>
    <col min="3586" max="3586" width="2.69921875" style="149" customWidth="1"/>
    <col min="3587" max="3590" width="3.09765625" style="149"/>
    <col min="3591" max="3591" width="1.296875" style="149" customWidth="1"/>
    <col min="3592" max="3610" width="3.09765625" style="149"/>
    <col min="3611" max="3616" width="3.59765625" style="149" customWidth="1"/>
    <col min="3617" max="3617" width="1.09765625" style="149" customWidth="1"/>
    <col min="3618" max="3840" width="3.09765625" style="149"/>
    <col min="3841" max="3841" width="1.09765625" style="149" customWidth="1"/>
    <col min="3842" max="3842" width="2.69921875" style="149" customWidth="1"/>
    <col min="3843" max="3846" width="3.09765625" style="149"/>
    <col min="3847" max="3847" width="1.296875" style="149" customWidth="1"/>
    <col min="3848" max="3866" width="3.09765625" style="149"/>
    <col min="3867" max="3872" width="3.59765625" style="149" customWidth="1"/>
    <col min="3873" max="3873" width="1.09765625" style="149" customWidth="1"/>
    <col min="3874" max="4096" width="3.09765625" style="149"/>
    <col min="4097" max="4097" width="1.09765625" style="149" customWidth="1"/>
    <col min="4098" max="4098" width="2.69921875" style="149" customWidth="1"/>
    <col min="4099" max="4102" width="3.09765625" style="149"/>
    <col min="4103" max="4103" width="1.296875" style="149" customWidth="1"/>
    <col min="4104" max="4122" width="3.09765625" style="149"/>
    <col min="4123" max="4128" width="3.59765625" style="149" customWidth="1"/>
    <col min="4129" max="4129" width="1.09765625" style="149" customWidth="1"/>
    <col min="4130" max="4352" width="3.09765625" style="149"/>
    <col min="4353" max="4353" width="1.09765625" style="149" customWidth="1"/>
    <col min="4354" max="4354" width="2.69921875" style="149" customWidth="1"/>
    <col min="4355" max="4358" width="3.09765625" style="149"/>
    <col min="4359" max="4359" width="1.296875" style="149" customWidth="1"/>
    <col min="4360" max="4378" width="3.09765625" style="149"/>
    <col min="4379" max="4384" width="3.59765625" style="149" customWidth="1"/>
    <col min="4385" max="4385" width="1.09765625" style="149" customWidth="1"/>
    <col min="4386" max="4608" width="3.09765625" style="149"/>
    <col min="4609" max="4609" width="1.09765625" style="149" customWidth="1"/>
    <col min="4610" max="4610" width="2.69921875" style="149" customWidth="1"/>
    <col min="4611" max="4614" width="3.09765625" style="149"/>
    <col min="4615" max="4615" width="1.296875" style="149" customWidth="1"/>
    <col min="4616" max="4634" width="3.09765625" style="149"/>
    <col min="4635" max="4640" width="3.59765625" style="149" customWidth="1"/>
    <col min="4641" max="4641" width="1.09765625" style="149" customWidth="1"/>
    <col min="4642" max="4864" width="3.09765625" style="149"/>
    <col min="4865" max="4865" width="1.09765625" style="149" customWidth="1"/>
    <col min="4866" max="4866" width="2.69921875" style="149" customWidth="1"/>
    <col min="4867" max="4870" width="3.09765625" style="149"/>
    <col min="4871" max="4871" width="1.296875" style="149" customWidth="1"/>
    <col min="4872" max="4890" width="3.09765625" style="149"/>
    <col min="4891" max="4896" width="3.59765625" style="149" customWidth="1"/>
    <col min="4897" max="4897" width="1.09765625" style="149" customWidth="1"/>
    <col min="4898" max="5120" width="3.09765625" style="149"/>
    <col min="5121" max="5121" width="1.09765625" style="149" customWidth="1"/>
    <col min="5122" max="5122" width="2.69921875" style="149" customWidth="1"/>
    <col min="5123" max="5126" width="3.09765625" style="149"/>
    <col min="5127" max="5127" width="1.296875" style="149" customWidth="1"/>
    <col min="5128" max="5146" width="3.09765625" style="149"/>
    <col min="5147" max="5152" width="3.59765625" style="149" customWidth="1"/>
    <col min="5153" max="5153" width="1.09765625" style="149" customWidth="1"/>
    <col min="5154" max="5376" width="3.09765625" style="149"/>
    <col min="5377" max="5377" width="1.09765625" style="149" customWidth="1"/>
    <col min="5378" max="5378" width="2.69921875" style="149" customWidth="1"/>
    <col min="5379" max="5382" width="3.09765625" style="149"/>
    <col min="5383" max="5383" width="1.296875" style="149" customWidth="1"/>
    <col min="5384" max="5402" width="3.09765625" style="149"/>
    <col min="5403" max="5408" width="3.59765625" style="149" customWidth="1"/>
    <col min="5409" max="5409" width="1.09765625" style="149" customWidth="1"/>
    <col min="5410" max="5632" width="3.09765625" style="149"/>
    <col min="5633" max="5633" width="1.09765625" style="149" customWidth="1"/>
    <col min="5634" max="5634" width="2.69921875" style="149" customWidth="1"/>
    <col min="5635" max="5638" width="3.09765625" style="149"/>
    <col min="5639" max="5639" width="1.296875" style="149" customWidth="1"/>
    <col min="5640" max="5658" width="3.09765625" style="149"/>
    <col min="5659" max="5664" width="3.59765625" style="149" customWidth="1"/>
    <col min="5665" max="5665" width="1.09765625" style="149" customWidth="1"/>
    <col min="5666" max="5888" width="3.09765625" style="149"/>
    <col min="5889" max="5889" width="1.09765625" style="149" customWidth="1"/>
    <col min="5890" max="5890" width="2.69921875" style="149" customWidth="1"/>
    <col min="5891" max="5894" width="3.09765625" style="149"/>
    <col min="5895" max="5895" width="1.296875" style="149" customWidth="1"/>
    <col min="5896" max="5914" width="3.09765625" style="149"/>
    <col min="5915" max="5920" width="3.59765625" style="149" customWidth="1"/>
    <col min="5921" max="5921" width="1.09765625" style="149" customWidth="1"/>
    <col min="5922" max="6144" width="3.09765625" style="149"/>
    <col min="6145" max="6145" width="1.09765625" style="149" customWidth="1"/>
    <col min="6146" max="6146" width="2.69921875" style="149" customWidth="1"/>
    <col min="6147" max="6150" width="3.09765625" style="149"/>
    <col min="6151" max="6151" width="1.296875" style="149" customWidth="1"/>
    <col min="6152" max="6170" width="3.09765625" style="149"/>
    <col min="6171" max="6176" width="3.59765625" style="149" customWidth="1"/>
    <col min="6177" max="6177" width="1.09765625" style="149" customWidth="1"/>
    <col min="6178" max="6400" width="3.09765625" style="149"/>
    <col min="6401" max="6401" width="1.09765625" style="149" customWidth="1"/>
    <col min="6402" max="6402" width="2.69921875" style="149" customWidth="1"/>
    <col min="6403" max="6406" width="3.09765625" style="149"/>
    <col min="6407" max="6407" width="1.296875" style="149" customWidth="1"/>
    <col min="6408" max="6426" width="3.09765625" style="149"/>
    <col min="6427" max="6432" width="3.59765625" style="149" customWidth="1"/>
    <col min="6433" max="6433" width="1.09765625" style="149" customWidth="1"/>
    <col min="6434" max="6656" width="3.09765625" style="149"/>
    <col min="6657" max="6657" width="1.09765625" style="149" customWidth="1"/>
    <col min="6658" max="6658" width="2.69921875" style="149" customWidth="1"/>
    <col min="6659" max="6662" width="3.09765625" style="149"/>
    <col min="6663" max="6663" width="1.296875" style="149" customWidth="1"/>
    <col min="6664" max="6682" width="3.09765625" style="149"/>
    <col min="6683" max="6688" width="3.59765625" style="149" customWidth="1"/>
    <col min="6689" max="6689" width="1.09765625" style="149" customWidth="1"/>
    <col min="6690" max="6912" width="3.09765625" style="149"/>
    <col min="6913" max="6913" width="1.09765625" style="149" customWidth="1"/>
    <col min="6914" max="6914" width="2.69921875" style="149" customWidth="1"/>
    <col min="6915" max="6918" width="3.09765625" style="149"/>
    <col min="6919" max="6919" width="1.296875" style="149" customWidth="1"/>
    <col min="6920" max="6938" width="3.09765625" style="149"/>
    <col min="6939" max="6944" width="3.59765625" style="149" customWidth="1"/>
    <col min="6945" max="6945" width="1.09765625" style="149" customWidth="1"/>
    <col min="6946" max="7168" width="3.09765625" style="149"/>
    <col min="7169" max="7169" width="1.09765625" style="149" customWidth="1"/>
    <col min="7170" max="7170" width="2.69921875" style="149" customWidth="1"/>
    <col min="7171" max="7174" width="3.09765625" style="149"/>
    <col min="7175" max="7175" width="1.296875" style="149" customWidth="1"/>
    <col min="7176" max="7194" width="3.09765625" style="149"/>
    <col min="7195" max="7200" width="3.59765625" style="149" customWidth="1"/>
    <col min="7201" max="7201" width="1.09765625" style="149" customWidth="1"/>
    <col min="7202" max="7424" width="3.09765625" style="149"/>
    <col min="7425" max="7425" width="1.09765625" style="149" customWidth="1"/>
    <col min="7426" max="7426" width="2.69921875" style="149" customWidth="1"/>
    <col min="7427" max="7430" width="3.09765625" style="149"/>
    <col min="7431" max="7431" width="1.296875" style="149" customWidth="1"/>
    <col min="7432" max="7450" width="3.09765625" style="149"/>
    <col min="7451" max="7456" width="3.59765625" style="149" customWidth="1"/>
    <col min="7457" max="7457" width="1.09765625" style="149" customWidth="1"/>
    <col min="7458" max="7680" width="3.09765625" style="149"/>
    <col min="7681" max="7681" width="1.09765625" style="149" customWidth="1"/>
    <col min="7682" max="7682" width="2.69921875" style="149" customWidth="1"/>
    <col min="7683" max="7686" width="3.09765625" style="149"/>
    <col min="7687" max="7687" width="1.296875" style="149" customWidth="1"/>
    <col min="7688" max="7706" width="3.09765625" style="149"/>
    <col min="7707" max="7712" width="3.59765625" style="149" customWidth="1"/>
    <col min="7713" max="7713" width="1.09765625" style="149" customWidth="1"/>
    <col min="7714" max="7936" width="3.09765625" style="149"/>
    <col min="7937" max="7937" width="1.09765625" style="149" customWidth="1"/>
    <col min="7938" max="7938" width="2.69921875" style="149" customWidth="1"/>
    <col min="7939" max="7942" width="3.09765625" style="149"/>
    <col min="7943" max="7943" width="1.296875" style="149" customWidth="1"/>
    <col min="7944" max="7962" width="3.09765625" style="149"/>
    <col min="7963" max="7968" width="3.59765625" style="149" customWidth="1"/>
    <col min="7969" max="7969" width="1.09765625" style="149" customWidth="1"/>
    <col min="7970" max="8192" width="3.09765625" style="149"/>
    <col min="8193" max="8193" width="1.09765625" style="149" customWidth="1"/>
    <col min="8194" max="8194" width="2.69921875" style="149" customWidth="1"/>
    <col min="8195" max="8198" width="3.09765625" style="149"/>
    <col min="8199" max="8199" width="1.296875" style="149" customWidth="1"/>
    <col min="8200" max="8218" width="3.09765625" style="149"/>
    <col min="8219" max="8224" width="3.59765625" style="149" customWidth="1"/>
    <col min="8225" max="8225" width="1.09765625" style="149" customWidth="1"/>
    <col min="8226" max="8448" width="3.09765625" style="149"/>
    <col min="8449" max="8449" width="1.09765625" style="149" customWidth="1"/>
    <col min="8450" max="8450" width="2.69921875" style="149" customWidth="1"/>
    <col min="8451" max="8454" width="3.09765625" style="149"/>
    <col min="8455" max="8455" width="1.296875" style="149" customWidth="1"/>
    <col min="8456" max="8474" width="3.09765625" style="149"/>
    <col min="8475" max="8480" width="3.59765625" style="149" customWidth="1"/>
    <col min="8481" max="8481" width="1.09765625" style="149" customWidth="1"/>
    <col min="8482" max="8704" width="3.09765625" style="149"/>
    <col min="8705" max="8705" width="1.09765625" style="149" customWidth="1"/>
    <col min="8706" max="8706" width="2.69921875" style="149" customWidth="1"/>
    <col min="8707" max="8710" width="3.09765625" style="149"/>
    <col min="8711" max="8711" width="1.296875" style="149" customWidth="1"/>
    <col min="8712" max="8730" width="3.09765625" style="149"/>
    <col min="8731" max="8736" width="3.59765625" style="149" customWidth="1"/>
    <col min="8737" max="8737" width="1.09765625" style="149" customWidth="1"/>
    <col min="8738" max="8960" width="3.09765625" style="149"/>
    <col min="8961" max="8961" width="1.09765625" style="149" customWidth="1"/>
    <col min="8962" max="8962" width="2.69921875" style="149" customWidth="1"/>
    <col min="8963" max="8966" width="3.09765625" style="149"/>
    <col min="8967" max="8967" width="1.296875" style="149" customWidth="1"/>
    <col min="8968" max="8986" width="3.09765625" style="149"/>
    <col min="8987" max="8992" width="3.59765625" style="149" customWidth="1"/>
    <col min="8993" max="8993" width="1.09765625" style="149" customWidth="1"/>
    <col min="8994" max="9216" width="3.09765625" style="149"/>
    <col min="9217" max="9217" width="1.09765625" style="149" customWidth="1"/>
    <col min="9218" max="9218" width="2.69921875" style="149" customWidth="1"/>
    <col min="9219" max="9222" width="3.09765625" style="149"/>
    <col min="9223" max="9223" width="1.296875" style="149" customWidth="1"/>
    <col min="9224" max="9242" width="3.09765625" style="149"/>
    <col min="9243" max="9248" width="3.59765625" style="149" customWidth="1"/>
    <col min="9249" max="9249" width="1.09765625" style="149" customWidth="1"/>
    <col min="9250" max="9472" width="3.09765625" style="149"/>
    <col min="9473" max="9473" width="1.09765625" style="149" customWidth="1"/>
    <col min="9474" max="9474" width="2.69921875" style="149" customWidth="1"/>
    <col min="9475" max="9478" width="3.09765625" style="149"/>
    <col min="9479" max="9479" width="1.296875" style="149" customWidth="1"/>
    <col min="9480" max="9498" width="3.09765625" style="149"/>
    <col min="9499" max="9504" width="3.59765625" style="149" customWidth="1"/>
    <col min="9505" max="9505" width="1.09765625" style="149" customWidth="1"/>
    <col min="9506" max="9728" width="3.09765625" style="149"/>
    <col min="9729" max="9729" width="1.09765625" style="149" customWidth="1"/>
    <col min="9730" max="9730" width="2.69921875" style="149" customWidth="1"/>
    <col min="9731" max="9734" width="3.09765625" style="149"/>
    <col min="9735" max="9735" width="1.296875" style="149" customWidth="1"/>
    <col min="9736" max="9754" width="3.09765625" style="149"/>
    <col min="9755" max="9760" width="3.59765625" style="149" customWidth="1"/>
    <col min="9761" max="9761" width="1.09765625" style="149" customWidth="1"/>
    <col min="9762" max="9984" width="3.09765625" style="149"/>
    <col min="9985" max="9985" width="1.09765625" style="149" customWidth="1"/>
    <col min="9986" max="9986" width="2.69921875" style="149" customWidth="1"/>
    <col min="9987" max="9990" width="3.09765625" style="149"/>
    <col min="9991" max="9991" width="1.296875" style="149" customWidth="1"/>
    <col min="9992" max="10010" width="3.09765625" style="149"/>
    <col min="10011" max="10016" width="3.59765625" style="149" customWidth="1"/>
    <col min="10017" max="10017" width="1.09765625" style="149" customWidth="1"/>
    <col min="10018" max="10240" width="3.09765625" style="149"/>
    <col min="10241" max="10241" width="1.09765625" style="149" customWidth="1"/>
    <col min="10242" max="10242" width="2.69921875" style="149" customWidth="1"/>
    <col min="10243" max="10246" width="3.09765625" style="149"/>
    <col min="10247" max="10247" width="1.296875" style="149" customWidth="1"/>
    <col min="10248" max="10266" width="3.09765625" style="149"/>
    <col min="10267" max="10272" width="3.59765625" style="149" customWidth="1"/>
    <col min="10273" max="10273" width="1.09765625" style="149" customWidth="1"/>
    <col min="10274" max="10496" width="3.09765625" style="149"/>
    <col min="10497" max="10497" width="1.09765625" style="149" customWidth="1"/>
    <col min="10498" max="10498" width="2.69921875" style="149" customWidth="1"/>
    <col min="10499" max="10502" width="3.09765625" style="149"/>
    <col min="10503" max="10503" width="1.296875" style="149" customWidth="1"/>
    <col min="10504" max="10522" width="3.09765625" style="149"/>
    <col min="10523" max="10528" width="3.59765625" style="149" customWidth="1"/>
    <col min="10529" max="10529" width="1.09765625" style="149" customWidth="1"/>
    <col min="10530" max="10752" width="3.09765625" style="149"/>
    <col min="10753" max="10753" width="1.09765625" style="149" customWidth="1"/>
    <col min="10754" max="10754" width="2.69921875" style="149" customWidth="1"/>
    <col min="10755" max="10758" width="3.09765625" style="149"/>
    <col min="10759" max="10759" width="1.296875" style="149" customWidth="1"/>
    <col min="10760" max="10778" width="3.09765625" style="149"/>
    <col min="10779" max="10784" width="3.59765625" style="149" customWidth="1"/>
    <col min="10785" max="10785" width="1.09765625" style="149" customWidth="1"/>
    <col min="10786" max="11008" width="3.09765625" style="149"/>
    <col min="11009" max="11009" width="1.09765625" style="149" customWidth="1"/>
    <col min="11010" max="11010" width="2.69921875" style="149" customWidth="1"/>
    <col min="11011" max="11014" width="3.09765625" style="149"/>
    <col min="11015" max="11015" width="1.296875" style="149" customWidth="1"/>
    <col min="11016" max="11034" width="3.09765625" style="149"/>
    <col min="11035" max="11040" width="3.59765625" style="149" customWidth="1"/>
    <col min="11041" max="11041" width="1.09765625" style="149" customWidth="1"/>
    <col min="11042" max="11264" width="3.09765625" style="149"/>
    <col min="11265" max="11265" width="1.09765625" style="149" customWidth="1"/>
    <col min="11266" max="11266" width="2.69921875" style="149" customWidth="1"/>
    <col min="11267" max="11270" width="3.09765625" style="149"/>
    <col min="11271" max="11271" width="1.296875" style="149" customWidth="1"/>
    <col min="11272" max="11290" width="3.09765625" style="149"/>
    <col min="11291" max="11296" width="3.59765625" style="149" customWidth="1"/>
    <col min="11297" max="11297" width="1.09765625" style="149" customWidth="1"/>
    <col min="11298" max="11520" width="3.09765625" style="149"/>
    <col min="11521" max="11521" width="1.09765625" style="149" customWidth="1"/>
    <col min="11522" max="11522" width="2.69921875" style="149" customWidth="1"/>
    <col min="11523" max="11526" width="3.09765625" style="149"/>
    <col min="11527" max="11527" width="1.296875" style="149" customWidth="1"/>
    <col min="11528" max="11546" width="3.09765625" style="149"/>
    <col min="11547" max="11552" width="3.59765625" style="149" customWidth="1"/>
    <col min="11553" max="11553" width="1.09765625" style="149" customWidth="1"/>
    <col min="11554" max="11776" width="3.09765625" style="149"/>
    <col min="11777" max="11777" width="1.09765625" style="149" customWidth="1"/>
    <col min="11778" max="11778" width="2.69921875" style="149" customWidth="1"/>
    <col min="11779" max="11782" width="3.09765625" style="149"/>
    <col min="11783" max="11783" width="1.296875" style="149" customWidth="1"/>
    <col min="11784" max="11802" width="3.09765625" style="149"/>
    <col min="11803" max="11808" width="3.59765625" style="149" customWidth="1"/>
    <col min="11809" max="11809" width="1.09765625" style="149" customWidth="1"/>
    <col min="11810" max="12032" width="3.09765625" style="149"/>
    <col min="12033" max="12033" width="1.09765625" style="149" customWidth="1"/>
    <col min="12034" max="12034" width="2.69921875" style="149" customWidth="1"/>
    <col min="12035" max="12038" width="3.09765625" style="149"/>
    <col min="12039" max="12039" width="1.296875" style="149" customWidth="1"/>
    <col min="12040" max="12058" width="3.09765625" style="149"/>
    <col min="12059" max="12064" width="3.59765625" style="149" customWidth="1"/>
    <col min="12065" max="12065" width="1.09765625" style="149" customWidth="1"/>
    <col min="12066" max="12288" width="3.09765625" style="149"/>
    <col min="12289" max="12289" width="1.09765625" style="149" customWidth="1"/>
    <col min="12290" max="12290" width="2.69921875" style="149" customWidth="1"/>
    <col min="12291" max="12294" width="3.09765625" style="149"/>
    <col min="12295" max="12295" width="1.296875" style="149" customWidth="1"/>
    <col min="12296" max="12314" width="3.09765625" style="149"/>
    <col min="12315" max="12320" width="3.59765625" style="149" customWidth="1"/>
    <col min="12321" max="12321" width="1.09765625" style="149" customWidth="1"/>
    <col min="12322" max="12544" width="3.09765625" style="149"/>
    <col min="12545" max="12545" width="1.09765625" style="149" customWidth="1"/>
    <col min="12546" max="12546" width="2.69921875" style="149" customWidth="1"/>
    <col min="12547" max="12550" width="3.09765625" style="149"/>
    <col min="12551" max="12551" width="1.296875" style="149" customWidth="1"/>
    <col min="12552" max="12570" width="3.09765625" style="149"/>
    <col min="12571" max="12576" width="3.59765625" style="149" customWidth="1"/>
    <col min="12577" max="12577" width="1.09765625" style="149" customWidth="1"/>
    <col min="12578" max="12800" width="3.09765625" style="149"/>
    <col min="12801" max="12801" width="1.09765625" style="149" customWidth="1"/>
    <col min="12802" max="12802" width="2.69921875" style="149" customWidth="1"/>
    <col min="12803" max="12806" width="3.09765625" style="149"/>
    <col min="12807" max="12807" width="1.296875" style="149" customWidth="1"/>
    <col min="12808" max="12826" width="3.09765625" style="149"/>
    <col min="12827" max="12832" width="3.59765625" style="149" customWidth="1"/>
    <col min="12833" max="12833" width="1.09765625" style="149" customWidth="1"/>
    <col min="12834" max="13056" width="3.09765625" style="149"/>
    <col min="13057" max="13057" width="1.09765625" style="149" customWidth="1"/>
    <col min="13058" max="13058" width="2.69921875" style="149" customWidth="1"/>
    <col min="13059" max="13062" width="3.09765625" style="149"/>
    <col min="13063" max="13063" width="1.296875" style="149" customWidth="1"/>
    <col min="13064" max="13082" width="3.09765625" style="149"/>
    <col min="13083" max="13088" width="3.59765625" style="149" customWidth="1"/>
    <col min="13089" max="13089" width="1.09765625" style="149" customWidth="1"/>
    <col min="13090" max="13312" width="3.09765625" style="149"/>
    <col min="13313" max="13313" width="1.09765625" style="149" customWidth="1"/>
    <col min="13314" max="13314" width="2.69921875" style="149" customWidth="1"/>
    <col min="13315" max="13318" width="3.09765625" style="149"/>
    <col min="13319" max="13319" width="1.296875" style="149" customWidth="1"/>
    <col min="13320" max="13338" width="3.09765625" style="149"/>
    <col min="13339" max="13344" width="3.59765625" style="149" customWidth="1"/>
    <col min="13345" max="13345" width="1.09765625" style="149" customWidth="1"/>
    <col min="13346" max="13568" width="3.09765625" style="149"/>
    <col min="13569" max="13569" width="1.09765625" style="149" customWidth="1"/>
    <col min="13570" max="13570" width="2.69921875" style="149" customWidth="1"/>
    <col min="13571" max="13574" width="3.09765625" style="149"/>
    <col min="13575" max="13575" width="1.296875" style="149" customWidth="1"/>
    <col min="13576" max="13594" width="3.09765625" style="149"/>
    <col min="13595" max="13600" width="3.59765625" style="149" customWidth="1"/>
    <col min="13601" max="13601" width="1.09765625" style="149" customWidth="1"/>
    <col min="13602" max="13824" width="3.09765625" style="149"/>
    <col min="13825" max="13825" width="1.09765625" style="149" customWidth="1"/>
    <col min="13826" max="13826" width="2.69921875" style="149" customWidth="1"/>
    <col min="13827" max="13830" width="3.09765625" style="149"/>
    <col min="13831" max="13831" width="1.296875" style="149" customWidth="1"/>
    <col min="13832" max="13850" width="3.09765625" style="149"/>
    <col min="13851" max="13856" width="3.59765625" style="149" customWidth="1"/>
    <col min="13857" max="13857" width="1.09765625" style="149" customWidth="1"/>
    <col min="13858" max="14080" width="3.09765625" style="149"/>
    <col min="14081" max="14081" width="1.09765625" style="149" customWidth="1"/>
    <col min="14082" max="14082" width="2.69921875" style="149" customWidth="1"/>
    <col min="14083" max="14086" width="3.09765625" style="149"/>
    <col min="14087" max="14087" width="1.296875" style="149" customWidth="1"/>
    <col min="14088" max="14106" width="3.09765625" style="149"/>
    <col min="14107" max="14112" width="3.59765625" style="149" customWidth="1"/>
    <col min="14113" max="14113" width="1.09765625" style="149" customWidth="1"/>
    <col min="14114" max="14336" width="3.09765625" style="149"/>
    <col min="14337" max="14337" width="1.09765625" style="149" customWidth="1"/>
    <col min="14338" max="14338" width="2.69921875" style="149" customWidth="1"/>
    <col min="14339" max="14342" width="3.09765625" style="149"/>
    <col min="14343" max="14343" width="1.296875" style="149" customWidth="1"/>
    <col min="14344" max="14362" width="3.09765625" style="149"/>
    <col min="14363" max="14368" width="3.59765625" style="149" customWidth="1"/>
    <col min="14369" max="14369" width="1.09765625" style="149" customWidth="1"/>
    <col min="14370" max="14592" width="3.09765625" style="149"/>
    <col min="14593" max="14593" width="1.09765625" style="149" customWidth="1"/>
    <col min="14594" max="14594" width="2.69921875" style="149" customWidth="1"/>
    <col min="14595" max="14598" width="3.09765625" style="149"/>
    <col min="14599" max="14599" width="1.296875" style="149" customWidth="1"/>
    <col min="14600" max="14618" width="3.09765625" style="149"/>
    <col min="14619" max="14624" width="3.59765625" style="149" customWidth="1"/>
    <col min="14625" max="14625" width="1.09765625" style="149" customWidth="1"/>
    <col min="14626" max="14848" width="3.09765625" style="149"/>
    <col min="14849" max="14849" width="1.09765625" style="149" customWidth="1"/>
    <col min="14850" max="14850" width="2.69921875" style="149" customWidth="1"/>
    <col min="14851" max="14854" width="3.09765625" style="149"/>
    <col min="14855" max="14855" width="1.296875" style="149" customWidth="1"/>
    <col min="14856" max="14874" width="3.09765625" style="149"/>
    <col min="14875" max="14880" width="3.59765625" style="149" customWidth="1"/>
    <col min="14881" max="14881" width="1.09765625" style="149" customWidth="1"/>
    <col min="14882" max="15104" width="3.09765625" style="149"/>
    <col min="15105" max="15105" width="1.09765625" style="149" customWidth="1"/>
    <col min="15106" max="15106" width="2.69921875" style="149" customWidth="1"/>
    <col min="15107" max="15110" width="3.09765625" style="149"/>
    <col min="15111" max="15111" width="1.296875" style="149" customWidth="1"/>
    <col min="15112" max="15130" width="3.09765625" style="149"/>
    <col min="15131" max="15136" width="3.59765625" style="149" customWidth="1"/>
    <col min="15137" max="15137" width="1.09765625" style="149" customWidth="1"/>
    <col min="15138" max="15360" width="3.09765625" style="149"/>
    <col min="15361" max="15361" width="1.09765625" style="149" customWidth="1"/>
    <col min="15362" max="15362" width="2.69921875" style="149" customWidth="1"/>
    <col min="15363" max="15366" width="3.09765625" style="149"/>
    <col min="15367" max="15367" width="1.296875" style="149" customWidth="1"/>
    <col min="15368" max="15386" width="3.09765625" style="149"/>
    <col min="15387" max="15392" width="3.59765625" style="149" customWidth="1"/>
    <col min="15393" max="15393" width="1.09765625" style="149" customWidth="1"/>
    <col min="15394" max="15616" width="3.09765625" style="149"/>
    <col min="15617" max="15617" width="1.09765625" style="149" customWidth="1"/>
    <col min="15618" max="15618" width="2.69921875" style="149" customWidth="1"/>
    <col min="15619" max="15622" width="3.09765625" style="149"/>
    <col min="15623" max="15623" width="1.296875" style="149" customWidth="1"/>
    <col min="15624" max="15642" width="3.09765625" style="149"/>
    <col min="15643" max="15648" width="3.59765625" style="149" customWidth="1"/>
    <col min="15649" max="15649" width="1.09765625" style="149" customWidth="1"/>
    <col min="15650" max="15872" width="3.09765625" style="149"/>
    <col min="15873" max="15873" width="1.09765625" style="149" customWidth="1"/>
    <col min="15874" max="15874" width="2.69921875" style="149" customWidth="1"/>
    <col min="15875" max="15878" width="3.09765625" style="149"/>
    <col min="15879" max="15879" width="1.296875" style="149" customWidth="1"/>
    <col min="15880" max="15898" width="3.09765625" style="149"/>
    <col min="15899" max="15904" width="3.59765625" style="149" customWidth="1"/>
    <col min="15905" max="15905" width="1.09765625" style="149" customWidth="1"/>
    <col min="15906" max="16128" width="3.09765625" style="149"/>
    <col min="16129" max="16129" width="1.09765625" style="149" customWidth="1"/>
    <col min="16130" max="16130" width="2.69921875" style="149" customWidth="1"/>
    <col min="16131" max="16134" width="3.09765625" style="149"/>
    <col min="16135" max="16135" width="1.296875" style="149" customWidth="1"/>
    <col min="16136" max="16154" width="3.09765625" style="149"/>
    <col min="16155" max="16160" width="3.59765625" style="149" customWidth="1"/>
    <col min="16161" max="16161" width="1.09765625" style="149" customWidth="1"/>
    <col min="16162" max="16384" width="3.09765625" style="149"/>
  </cols>
  <sheetData>
    <row r="1" spans="2:32" s="96" customFormat="1" x14ac:dyDescent="0.45"/>
    <row r="2" spans="2:32" s="96" customFormat="1" x14ac:dyDescent="0.45">
      <c r="B2" s="96" t="s">
        <v>907</v>
      </c>
    </row>
    <row r="3" spans="2:32" s="96" customFormat="1" x14ac:dyDescent="0.45">
      <c r="Z3" s="87" t="s">
        <v>128</v>
      </c>
      <c r="AA3" s="443"/>
      <c r="AB3" s="85" t="s">
        <v>129</v>
      </c>
      <c r="AC3" s="443"/>
      <c r="AD3" s="85" t="s">
        <v>130</v>
      </c>
      <c r="AE3" s="443"/>
      <c r="AF3" s="85" t="s">
        <v>690</v>
      </c>
    </row>
    <row r="4" spans="2:32" s="96" customFormat="1" x14ac:dyDescent="0.45">
      <c r="AF4" s="87"/>
    </row>
    <row r="5" spans="2:32" s="96" customFormat="1" ht="38.25" customHeight="1" x14ac:dyDescent="0.45">
      <c r="B5" s="798" t="s">
        <v>908</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row>
    <row r="6" spans="2:32" s="96" customFormat="1" x14ac:dyDescent="0.45"/>
    <row r="7" spans="2:32" s="96" customFormat="1" ht="39.75" customHeight="1" x14ac:dyDescent="0.45">
      <c r="B7" s="867" t="s">
        <v>774</v>
      </c>
      <c r="C7" s="867"/>
      <c r="D7" s="867"/>
      <c r="E7" s="867"/>
      <c r="F7" s="867"/>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7"/>
    </row>
    <row r="8" spans="2:32" ht="39.75" customHeight="1" x14ac:dyDescent="0.2">
      <c r="B8" s="768" t="s">
        <v>775</v>
      </c>
      <c r="C8" s="769"/>
      <c r="D8" s="769"/>
      <c r="E8" s="769"/>
      <c r="F8" s="770"/>
      <c r="G8" s="438"/>
      <c r="H8" s="447" t="s">
        <v>176</v>
      </c>
      <c r="I8" s="365" t="s">
        <v>776</v>
      </c>
      <c r="J8" s="365"/>
      <c r="K8" s="365"/>
      <c r="L8" s="365"/>
      <c r="M8" s="447" t="s">
        <v>176</v>
      </c>
      <c r="N8" s="365" t="s">
        <v>777</v>
      </c>
      <c r="O8" s="365"/>
      <c r="P8" s="365"/>
      <c r="Q8" s="365"/>
      <c r="R8" s="447" t="s">
        <v>176</v>
      </c>
      <c r="S8" s="365" t="s">
        <v>778</v>
      </c>
      <c r="T8" s="365"/>
      <c r="U8" s="365"/>
      <c r="V8" s="365"/>
      <c r="W8" s="365"/>
      <c r="X8" s="365"/>
      <c r="Y8" s="365"/>
      <c r="Z8" s="365"/>
      <c r="AA8" s="365"/>
      <c r="AB8" s="365"/>
      <c r="AC8" s="365"/>
      <c r="AD8" s="365"/>
      <c r="AE8" s="365"/>
      <c r="AF8" s="409"/>
    </row>
    <row r="9" spans="2:32" ht="27" customHeight="1" x14ac:dyDescent="0.2">
      <c r="B9" s="778" t="s">
        <v>875</v>
      </c>
      <c r="C9" s="779"/>
      <c r="D9" s="779"/>
      <c r="E9" s="779"/>
      <c r="F9" s="780"/>
      <c r="G9" s="100"/>
      <c r="H9" s="443" t="s">
        <v>176</v>
      </c>
      <c r="I9" s="492" t="s">
        <v>876</v>
      </c>
      <c r="J9" s="511"/>
      <c r="K9" s="511"/>
      <c r="L9" s="511"/>
      <c r="M9" s="511"/>
      <c r="N9" s="511"/>
      <c r="O9" s="511"/>
      <c r="P9" s="511"/>
      <c r="Q9" s="511"/>
      <c r="R9" s="369"/>
      <c r="S9" s="369"/>
      <c r="T9" s="369"/>
      <c r="U9" s="369"/>
      <c r="V9" s="369"/>
      <c r="W9" s="369"/>
      <c r="X9" s="369"/>
      <c r="Y9" s="369"/>
      <c r="Z9" s="369"/>
      <c r="AA9" s="369"/>
      <c r="AB9" s="369"/>
      <c r="AC9" s="369"/>
      <c r="AD9" s="369"/>
      <c r="AE9" s="369"/>
      <c r="AF9" s="371"/>
    </row>
    <row r="10" spans="2:32" ht="27" customHeight="1" x14ac:dyDescent="0.2">
      <c r="B10" s="787"/>
      <c r="C10" s="788"/>
      <c r="D10" s="788"/>
      <c r="E10" s="788"/>
      <c r="F10" s="789"/>
      <c r="G10" s="141"/>
      <c r="H10" s="85" t="s">
        <v>176</v>
      </c>
      <c r="I10" s="387" t="s">
        <v>877</v>
      </c>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8"/>
    </row>
    <row r="11" spans="2:32" ht="40.5" customHeight="1" x14ac:dyDescent="0.2">
      <c r="B11" s="768" t="s">
        <v>878</v>
      </c>
      <c r="C11" s="769"/>
      <c r="D11" s="769"/>
      <c r="E11" s="769"/>
      <c r="F11" s="770"/>
      <c r="G11" s="465"/>
      <c r="H11" s="447" t="s">
        <v>176</v>
      </c>
      <c r="I11" s="365" t="s">
        <v>879</v>
      </c>
      <c r="J11" s="466"/>
      <c r="K11" s="466"/>
      <c r="L11" s="466"/>
      <c r="M11" s="466"/>
      <c r="N11" s="466"/>
      <c r="O11" s="466"/>
      <c r="P11" s="466"/>
      <c r="Q11" s="466"/>
      <c r="R11" s="447" t="s">
        <v>176</v>
      </c>
      <c r="S11" s="365" t="s">
        <v>880</v>
      </c>
      <c r="T11" s="466"/>
      <c r="U11" s="466"/>
      <c r="V11" s="466"/>
      <c r="W11" s="466"/>
      <c r="X11" s="466"/>
      <c r="Y11" s="466"/>
      <c r="Z11" s="466"/>
      <c r="AA11" s="466"/>
      <c r="AB11" s="466"/>
      <c r="AC11" s="466"/>
      <c r="AD11" s="466"/>
      <c r="AE11" s="466"/>
      <c r="AF11" s="495"/>
    </row>
    <row r="12" spans="2:32" ht="27" customHeight="1" x14ac:dyDescent="0.2">
      <c r="B12" s="100" t="s">
        <v>909</v>
      </c>
      <c r="C12" s="370"/>
      <c r="D12" s="370"/>
      <c r="E12" s="370"/>
      <c r="F12" s="370"/>
      <c r="G12" s="496"/>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8"/>
    </row>
    <row r="13" spans="2:32" s="96" customFormat="1" ht="10.5" customHeight="1" x14ac:dyDescent="0.45">
      <c r="B13" s="478"/>
      <c r="C13" s="733" t="s">
        <v>882</v>
      </c>
      <c r="D13" s="719"/>
      <c r="E13" s="719"/>
      <c r="F13" s="720"/>
      <c r="G13" s="100"/>
      <c r="H13" s="369"/>
      <c r="I13" s="369"/>
      <c r="J13" s="369"/>
      <c r="K13" s="369"/>
      <c r="L13" s="369"/>
      <c r="M13" s="369"/>
      <c r="N13" s="369"/>
      <c r="O13" s="369"/>
      <c r="P13" s="369"/>
      <c r="Q13" s="369"/>
      <c r="R13" s="369"/>
      <c r="S13" s="369"/>
      <c r="T13" s="369"/>
      <c r="U13" s="369"/>
      <c r="V13" s="369"/>
      <c r="W13" s="369"/>
      <c r="X13" s="369"/>
      <c r="Y13" s="369"/>
      <c r="Z13" s="369"/>
      <c r="AA13" s="369"/>
      <c r="AB13" s="369"/>
      <c r="AC13" s="371"/>
      <c r="AD13" s="369"/>
      <c r="AE13" s="369"/>
      <c r="AF13" s="371"/>
    </row>
    <row r="14" spans="2:32" s="96" customFormat="1" ht="15.75" customHeight="1" x14ac:dyDescent="0.2">
      <c r="B14" s="117"/>
      <c r="C14" s="756"/>
      <c r="D14" s="757"/>
      <c r="E14" s="757"/>
      <c r="F14" s="761"/>
      <c r="G14" s="117"/>
      <c r="H14" s="869" t="s">
        <v>883</v>
      </c>
      <c r="I14" s="869"/>
      <c r="J14" s="869"/>
      <c r="K14" s="869"/>
      <c r="L14" s="869"/>
      <c r="M14" s="869"/>
      <c r="N14" s="869"/>
      <c r="O14" s="869"/>
      <c r="P14" s="869"/>
      <c r="Q14" s="869"/>
      <c r="R14" s="869"/>
      <c r="S14" s="869"/>
      <c r="T14" s="869"/>
      <c r="U14" s="869"/>
      <c r="V14" s="869"/>
      <c r="W14" s="869"/>
      <c r="X14" s="869"/>
      <c r="Y14" s="470"/>
      <c r="Z14" s="470"/>
      <c r="AA14" s="470"/>
      <c r="AB14" s="470"/>
      <c r="AC14" s="372"/>
      <c r="AF14" s="372"/>
    </row>
    <row r="15" spans="2:32" s="96" customFormat="1" ht="40.5" customHeight="1" x14ac:dyDescent="0.45">
      <c r="B15" s="408"/>
      <c r="C15" s="756"/>
      <c r="D15" s="757"/>
      <c r="E15" s="757"/>
      <c r="F15" s="761"/>
      <c r="G15" s="117"/>
      <c r="H15" s="471" t="s">
        <v>791</v>
      </c>
      <c r="I15" s="889" t="s">
        <v>910</v>
      </c>
      <c r="J15" s="890"/>
      <c r="K15" s="890"/>
      <c r="L15" s="890"/>
      <c r="M15" s="890"/>
      <c r="N15" s="890"/>
      <c r="O15" s="890"/>
      <c r="P15" s="890"/>
      <c r="Q15" s="890"/>
      <c r="R15" s="890"/>
      <c r="S15" s="890"/>
      <c r="T15" s="890"/>
      <c r="U15" s="891"/>
      <c r="V15" s="644"/>
      <c r="W15" s="645"/>
      <c r="X15" s="97" t="s">
        <v>31</v>
      </c>
      <c r="Z15" s="472"/>
      <c r="AA15" s="472"/>
      <c r="AB15" s="472"/>
      <c r="AC15" s="372"/>
      <c r="AD15" s="473" t="s">
        <v>711</v>
      </c>
      <c r="AE15" s="390" t="s">
        <v>712</v>
      </c>
      <c r="AF15" s="474" t="s">
        <v>713</v>
      </c>
    </row>
    <row r="16" spans="2:32" s="96" customFormat="1" ht="18" customHeight="1" x14ac:dyDescent="0.45">
      <c r="B16" s="408"/>
      <c r="C16" s="756"/>
      <c r="D16" s="757"/>
      <c r="E16" s="757"/>
      <c r="F16" s="761"/>
      <c r="G16" s="117"/>
      <c r="H16" s="475"/>
      <c r="I16" s="499"/>
      <c r="J16" s="499"/>
      <c r="K16" s="499"/>
      <c r="L16" s="499"/>
      <c r="M16" s="499"/>
      <c r="N16" s="499"/>
      <c r="O16" s="499"/>
      <c r="P16" s="499"/>
      <c r="Q16" s="499"/>
      <c r="R16" s="499"/>
      <c r="S16" s="499"/>
      <c r="T16" s="499"/>
      <c r="U16" s="499"/>
      <c r="V16" s="366"/>
      <c r="W16" s="366"/>
      <c r="X16" s="366"/>
      <c r="Z16" s="472"/>
      <c r="AA16" s="472"/>
      <c r="AB16" s="472"/>
      <c r="AC16" s="372"/>
      <c r="AD16" s="473"/>
      <c r="AE16" s="390"/>
      <c r="AF16" s="474"/>
    </row>
    <row r="17" spans="2:32" s="96" customFormat="1" ht="40.5" customHeight="1" x14ac:dyDescent="0.45">
      <c r="B17" s="408"/>
      <c r="C17" s="756"/>
      <c r="D17" s="757"/>
      <c r="E17" s="757"/>
      <c r="F17" s="761"/>
      <c r="G17" s="117"/>
      <c r="H17" s="471" t="s">
        <v>793</v>
      </c>
      <c r="I17" s="889" t="s">
        <v>911</v>
      </c>
      <c r="J17" s="890"/>
      <c r="K17" s="890"/>
      <c r="L17" s="890"/>
      <c r="M17" s="890"/>
      <c r="N17" s="890"/>
      <c r="O17" s="890"/>
      <c r="P17" s="890"/>
      <c r="Q17" s="890"/>
      <c r="R17" s="890"/>
      <c r="S17" s="890"/>
      <c r="T17" s="890"/>
      <c r="U17" s="891"/>
      <c r="V17" s="644"/>
      <c r="W17" s="645"/>
      <c r="X17" s="97" t="s">
        <v>31</v>
      </c>
      <c r="Y17" s="96" t="s">
        <v>886</v>
      </c>
      <c r="Z17" s="848" t="s">
        <v>912</v>
      </c>
      <c r="AA17" s="848"/>
      <c r="AB17" s="848"/>
      <c r="AC17" s="372"/>
      <c r="AD17" s="494" t="s">
        <v>176</v>
      </c>
      <c r="AE17" s="85" t="s">
        <v>712</v>
      </c>
      <c r="AF17" s="173" t="s">
        <v>176</v>
      </c>
    </row>
    <row r="18" spans="2:32" s="96" customFormat="1" ht="20.25" customHeight="1" x14ac:dyDescent="0.45">
      <c r="B18" s="408"/>
      <c r="C18" s="756"/>
      <c r="D18" s="757"/>
      <c r="E18" s="757"/>
      <c r="F18" s="761"/>
      <c r="H18" s="85" t="s">
        <v>795</v>
      </c>
      <c r="I18" s="477"/>
      <c r="J18" s="477"/>
      <c r="K18" s="477"/>
      <c r="L18" s="477"/>
      <c r="M18" s="477"/>
      <c r="N18" s="477"/>
      <c r="O18" s="477"/>
      <c r="P18" s="477"/>
      <c r="Q18" s="477"/>
      <c r="R18" s="477"/>
      <c r="S18" s="85"/>
      <c r="T18" s="85"/>
      <c r="U18" s="85"/>
      <c r="W18" s="472"/>
      <c r="X18" s="472"/>
      <c r="Y18" s="472"/>
      <c r="AD18" s="374"/>
      <c r="AE18" s="85"/>
      <c r="AF18" s="115"/>
    </row>
    <row r="19" spans="2:32" s="96" customFormat="1" ht="74.25" customHeight="1" x14ac:dyDescent="0.45">
      <c r="B19" s="408"/>
      <c r="C19" s="756"/>
      <c r="D19" s="757"/>
      <c r="E19" s="757"/>
      <c r="F19" s="761"/>
      <c r="H19" s="471" t="s">
        <v>797</v>
      </c>
      <c r="I19" s="818" t="s">
        <v>888</v>
      </c>
      <c r="J19" s="819"/>
      <c r="K19" s="819"/>
      <c r="L19" s="819"/>
      <c r="M19" s="819"/>
      <c r="N19" s="819"/>
      <c r="O19" s="819"/>
      <c r="P19" s="819"/>
      <c r="Q19" s="819"/>
      <c r="R19" s="819"/>
      <c r="S19" s="819"/>
      <c r="T19" s="819"/>
      <c r="U19" s="872"/>
      <c r="V19" s="644"/>
      <c r="W19" s="645"/>
      <c r="X19" s="97" t="s">
        <v>31</v>
      </c>
      <c r="Y19" s="96" t="s">
        <v>886</v>
      </c>
      <c r="Z19" s="848" t="s">
        <v>913</v>
      </c>
      <c r="AA19" s="848"/>
      <c r="AB19" s="848"/>
      <c r="AD19" s="494" t="s">
        <v>176</v>
      </c>
      <c r="AE19" s="85" t="s">
        <v>712</v>
      </c>
      <c r="AF19" s="173" t="s">
        <v>176</v>
      </c>
    </row>
    <row r="20" spans="2:32" s="96" customFormat="1" ht="15" customHeight="1" x14ac:dyDescent="0.45">
      <c r="B20" s="408"/>
      <c r="C20" s="756"/>
      <c r="D20" s="757"/>
      <c r="E20" s="757"/>
      <c r="F20" s="761"/>
      <c r="H20" s="375"/>
      <c r="I20" s="477"/>
      <c r="J20" s="477"/>
      <c r="K20" s="477"/>
      <c r="L20" s="477"/>
      <c r="M20" s="477"/>
      <c r="N20" s="477"/>
      <c r="O20" s="477"/>
      <c r="P20" s="477"/>
      <c r="Q20" s="477"/>
      <c r="R20" s="477"/>
      <c r="S20" s="85"/>
      <c r="T20" s="85"/>
      <c r="U20" s="85"/>
      <c r="W20" s="472"/>
      <c r="X20" s="472"/>
      <c r="Y20" s="472"/>
      <c r="AD20" s="374"/>
      <c r="AE20" s="85"/>
      <c r="AF20" s="115"/>
    </row>
    <row r="21" spans="2:32" s="96" customFormat="1" x14ac:dyDescent="0.45">
      <c r="B21" s="408"/>
      <c r="C21" s="756"/>
      <c r="D21" s="757"/>
      <c r="E21" s="757"/>
      <c r="F21" s="761"/>
      <c r="H21" s="480" t="s">
        <v>890</v>
      </c>
      <c r="I21" s="477"/>
      <c r="J21" s="477"/>
      <c r="K21" s="477"/>
      <c r="L21" s="477"/>
      <c r="M21" s="477"/>
      <c r="N21" s="477"/>
      <c r="O21" s="477"/>
      <c r="P21" s="477"/>
      <c r="Q21" s="477"/>
      <c r="R21" s="477"/>
      <c r="U21" s="85"/>
      <c r="W21" s="472"/>
      <c r="X21" s="472"/>
      <c r="Y21" s="472"/>
      <c r="AD21" s="473" t="s">
        <v>711</v>
      </c>
      <c r="AE21" s="390" t="s">
        <v>712</v>
      </c>
      <c r="AF21" s="474" t="s">
        <v>713</v>
      </c>
    </row>
    <row r="22" spans="2:32" s="96" customFormat="1" ht="20.25" customHeight="1" x14ac:dyDescent="0.45">
      <c r="B22" s="408"/>
      <c r="C22" s="756"/>
      <c r="D22" s="757"/>
      <c r="E22" s="757"/>
      <c r="F22" s="761"/>
      <c r="G22" s="117"/>
      <c r="H22" s="471" t="s">
        <v>891</v>
      </c>
      <c r="I22" s="885" t="s">
        <v>892</v>
      </c>
      <c r="J22" s="886"/>
      <c r="K22" s="886"/>
      <c r="L22" s="886"/>
      <c r="M22" s="886"/>
      <c r="N22" s="886"/>
      <c r="O22" s="886"/>
      <c r="P22" s="886"/>
      <c r="Q22" s="886"/>
      <c r="R22" s="886"/>
      <c r="S22" s="886"/>
      <c r="T22" s="886"/>
      <c r="U22" s="886"/>
      <c r="V22" s="886"/>
      <c r="W22" s="886"/>
      <c r="X22" s="886"/>
      <c r="Y22" s="886"/>
      <c r="Z22" s="886"/>
      <c r="AA22" s="887"/>
      <c r="AD22" s="494" t="s">
        <v>176</v>
      </c>
      <c r="AE22" s="85" t="s">
        <v>712</v>
      </c>
      <c r="AF22" s="173" t="s">
        <v>176</v>
      </c>
    </row>
    <row r="23" spans="2:32" s="96" customFormat="1" x14ac:dyDescent="0.45">
      <c r="B23" s="408"/>
      <c r="C23" s="756"/>
      <c r="D23" s="757"/>
      <c r="E23" s="757"/>
      <c r="F23" s="761"/>
      <c r="H23" s="480" t="s">
        <v>905</v>
      </c>
      <c r="I23" s="477"/>
      <c r="J23" s="477"/>
      <c r="K23" s="477"/>
      <c r="L23" s="477"/>
      <c r="M23" s="477"/>
      <c r="N23" s="477"/>
      <c r="O23" s="477"/>
      <c r="P23" s="477"/>
      <c r="Q23" s="477"/>
      <c r="R23" s="477"/>
      <c r="U23" s="85"/>
      <c r="W23" s="472"/>
      <c r="X23" s="472"/>
      <c r="Y23" s="472"/>
      <c r="AD23" s="437"/>
      <c r="AE23" s="375"/>
      <c r="AF23" s="479"/>
    </row>
    <row r="24" spans="2:32" s="96" customFormat="1" x14ac:dyDescent="0.45">
      <c r="B24" s="408"/>
      <c r="C24" s="756"/>
      <c r="D24" s="757"/>
      <c r="E24" s="757"/>
      <c r="F24" s="761"/>
      <c r="G24" s="117"/>
      <c r="H24" s="375"/>
      <c r="I24" s="477"/>
      <c r="J24" s="477"/>
      <c r="K24" s="477"/>
      <c r="L24" s="477"/>
      <c r="M24" s="477"/>
      <c r="N24" s="477"/>
      <c r="O24" s="477"/>
      <c r="P24" s="477"/>
      <c r="Q24" s="477"/>
      <c r="R24" s="477"/>
      <c r="S24" s="477"/>
      <c r="T24" s="477"/>
      <c r="U24" s="477"/>
      <c r="X24" s="85"/>
      <c r="Z24" s="472"/>
      <c r="AA24" s="472"/>
      <c r="AB24" s="472"/>
      <c r="AC24" s="372"/>
      <c r="AD24" s="375"/>
      <c r="AE24" s="375"/>
      <c r="AF24" s="479"/>
    </row>
    <row r="25" spans="2:32" s="96" customFormat="1" x14ac:dyDescent="0.45">
      <c r="B25" s="408"/>
      <c r="C25" s="756"/>
      <c r="D25" s="757"/>
      <c r="E25" s="757"/>
      <c r="F25" s="761"/>
      <c r="G25" s="117"/>
      <c r="H25" s="480" t="s">
        <v>894</v>
      </c>
      <c r="I25" s="477"/>
      <c r="J25" s="477"/>
      <c r="K25" s="477"/>
      <c r="L25" s="477"/>
      <c r="M25" s="477"/>
      <c r="N25" s="477"/>
      <c r="O25" s="477"/>
      <c r="P25" s="477"/>
      <c r="Q25" s="477"/>
      <c r="R25" s="477"/>
      <c r="S25" s="477"/>
      <c r="T25" s="477"/>
      <c r="U25" s="477"/>
      <c r="X25" s="85"/>
      <c r="Z25" s="472"/>
      <c r="AA25" s="472"/>
      <c r="AB25" s="472"/>
      <c r="AC25" s="372"/>
      <c r="AD25" s="473" t="s">
        <v>711</v>
      </c>
      <c r="AE25" s="390" t="s">
        <v>712</v>
      </c>
      <c r="AF25" s="474" t="s">
        <v>713</v>
      </c>
    </row>
    <row r="26" spans="2:32" s="96" customFormat="1" ht="40.5" customHeight="1" x14ac:dyDescent="0.45">
      <c r="B26" s="408"/>
      <c r="C26" s="756"/>
      <c r="D26" s="757"/>
      <c r="E26" s="757"/>
      <c r="F26" s="761"/>
      <c r="G26" s="117"/>
      <c r="H26" s="471" t="s">
        <v>895</v>
      </c>
      <c r="I26" s="481" t="s">
        <v>896</v>
      </c>
      <c r="J26" s="481"/>
      <c r="K26" s="481"/>
      <c r="L26" s="482"/>
      <c r="M26" s="481" t="s">
        <v>897</v>
      </c>
      <c r="N26" s="483"/>
      <c r="O26" s="483"/>
      <c r="P26" s="871"/>
      <c r="Q26" s="871"/>
      <c r="R26" s="871"/>
      <c r="S26" s="871"/>
      <c r="T26" s="871"/>
      <c r="U26" s="871"/>
      <c r="V26" s="871"/>
      <c r="W26" s="871"/>
      <c r="X26" s="97" t="s">
        <v>31</v>
      </c>
      <c r="Y26" s="96" t="s">
        <v>886</v>
      </c>
      <c r="Z26" s="884" t="s">
        <v>914</v>
      </c>
      <c r="AA26" s="884"/>
      <c r="AB26" s="884"/>
      <c r="AC26" s="372"/>
      <c r="AD26" s="494" t="s">
        <v>176</v>
      </c>
      <c r="AE26" s="85" t="s">
        <v>712</v>
      </c>
      <c r="AF26" s="173" t="s">
        <v>176</v>
      </c>
    </row>
    <row r="27" spans="2:32" s="96" customFormat="1" ht="15.75" customHeight="1" x14ac:dyDescent="0.45">
      <c r="B27" s="408"/>
      <c r="C27" s="756"/>
      <c r="D27" s="757"/>
      <c r="E27" s="757"/>
      <c r="F27" s="761"/>
      <c r="H27" s="375"/>
      <c r="I27" s="431"/>
      <c r="J27" s="431"/>
      <c r="K27" s="431"/>
      <c r="L27" s="431"/>
      <c r="M27" s="431"/>
      <c r="N27" s="484"/>
      <c r="O27" s="484"/>
      <c r="P27" s="485"/>
      <c r="Q27" s="485"/>
      <c r="R27" s="485"/>
      <c r="S27" s="485"/>
      <c r="T27" s="485"/>
      <c r="U27" s="485"/>
      <c r="V27" s="485"/>
      <c r="W27" s="485"/>
      <c r="X27" s="85"/>
      <c r="Z27" s="500"/>
      <c r="AA27" s="500"/>
      <c r="AB27" s="500"/>
      <c r="AD27" s="374"/>
      <c r="AE27" s="85"/>
      <c r="AF27" s="115"/>
    </row>
    <row r="28" spans="2:32" s="96" customFormat="1" ht="14.25" customHeight="1" x14ac:dyDescent="0.45">
      <c r="B28" s="408"/>
      <c r="C28" s="756"/>
      <c r="D28" s="757"/>
      <c r="E28" s="757"/>
      <c r="F28" s="761"/>
      <c r="H28" s="452" t="s">
        <v>899</v>
      </c>
      <c r="I28" s="487"/>
      <c r="J28" s="487"/>
      <c r="K28" s="487"/>
      <c r="L28" s="487"/>
      <c r="M28" s="487"/>
      <c r="N28" s="487"/>
      <c r="O28" s="487"/>
      <c r="P28" s="487"/>
      <c r="Q28" s="487"/>
      <c r="R28" s="487"/>
      <c r="S28" s="377"/>
      <c r="T28" s="377"/>
      <c r="U28" s="380"/>
      <c r="V28" s="377"/>
      <c r="W28" s="488"/>
      <c r="X28" s="488"/>
      <c r="Y28" s="472"/>
      <c r="AD28" s="473" t="s">
        <v>711</v>
      </c>
      <c r="AE28" s="390" t="s">
        <v>712</v>
      </c>
      <c r="AF28" s="474" t="s">
        <v>713</v>
      </c>
    </row>
    <row r="29" spans="2:32" s="96" customFormat="1" ht="15" customHeight="1" x14ac:dyDescent="0.45">
      <c r="B29" s="408"/>
      <c r="C29" s="756"/>
      <c r="D29" s="757"/>
      <c r="E29" s="757"/>
      <c r="F29" s="761"/>
      <c r="H29" s="430" t="s">
        <v>900</v>
      </c>
      <c r="I29" s="892" t="s">
        <v>901</v>
      </c>
      <c r="J29" s="893"/>
      <c r="K29" s="893"/>
      <c r="L29" s="893"/>
      <c r="M29" s="893"/>
      <c r="N29" s="893"/>
      <c r="O29" s="893"/>
      <c r="P29" s="893"/>
      <c r="Q29" s="893"/>
      <c r="R29" s="893"/>
      <c r="S29" s="893"/>
      <c r="T29" s="893"/>
      <c r="U29" s="893"/>
      <c r="V29" s="893"/>
      <c r="W29" s="893"/>
      <c r="X29" s="894"/>
      <c r="Y29" s="117"/>
      <c r="Z29" s="472"/>
      <c r="AA29" s="472"/>
      <c r="AB29" s="472"/>
      <c r="AD29" s="494" t="s">
        <v>176</v>
      </c>
      <c r="AE29" s="85" t="s">
        <v>712</v>
      </c>
      <c r="AF29" s="173" t="s">
        <v>176</v>
      </c>
    </row>
    <row r="30" spans="2:32" s="96" customFormat="1" ht="21" customHeight="1" x14ac:dyDescent="0.45">
      <c r="B30" s="142"/>
      <c r="C30" s="737"/>
      <c r="D30" s="738"/>
      <c r="E30" s="738"/>
      <c r="F30" s="739"/>
      <c r="G30" s="141"/>
      <c r="H30" s="475"/>
      <c r="I30" s="475"/>
      <c r="J30" s="475"/>
      <c r="K30" s="475"/>
      <c r="L30" s="475"/>
      <c r="M30" s="481"/>
      <c r="N30" s="483"/>
      <c r="O30" s="483"/>
      <c r="P30" s="483"/>
      <c r="Q30" s="483"/>
      <c r="R30" s="483"/>
      <c r="S30" s="483"/>
      <c r="T30" s="483"/>
      <c r="U30" s="483"/>
      <c r="V30" s="367"/>
      <c r="W30" s="367"/>
      <c r="X30" s="366"/>
      <c r="Y30" s="377"/>
      <c r="Z30" s="488"/>
      <c r="AA30" s="488"/>
      <c r="AB30" s="488"/>
      <c r="AC30" s="378"/>
      <c r="AD30" s="501"/>
      <c r="AE30" s="501"/>
      <c r="AF30" s="502"/>
    </row>
    <row r="31" spans="2:32" ht="21.75" customHeight="1" x14ac:dyDescent="0.2">
      <c r="B31" s="100" t="s">
        <v>915</v>
      </c>
      <c r="C31" s="370"/>
      <c r="D31" s="370"/>
      <c r="E31" s="370"/>
      <c r="F31" s="370"/>
      <c r="G31" s="496"/>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8"/>
    </row>
    <row r="32" spans="2:32" s="96" customFormat="1" ht="10.5" customHeight="1" x14ac:dyDescent="0.45">
      <c r="B32" s="478"/>
      <c r="C32" s="733" t="s">
        <v>882</v>
      </c>
      <c r="D32" s="733"/>
      <c r="E32" s="733"/>
      <c r="F32" s="748"/>
      <c r="G32" s="369"/>
      <c r="H32" s="369"/>
      <c r="I32" s="369"/>
      <c r="J32" s="369"/>
      <c r="K32" s="369"/>
      <c r="L32" s="369"/>
      <c r="M32" s="369"/>
      <c r="N32" s="369"/>
      <c r="O32" s="369"/>
      <c r="P32" s="369"/>
      <c r="Q32" s="369"/>
      <c r="R32" s="369"/>
      <c r="S32" s="369"/>
      <c r="T32" s="369"/>
      <c r="U32" s="369"/>
      <c r="V32" s="369"/>
      <c r="W32" s="369"/>
      <c r="X32" s="369"/>
      <c r="Y32" s="369"/>
      <c r="Z32" s="369"/>
      <c r="AA32" s="369"/>
      <c r="AB32" s="369"/>
      <c r="AC32" s="371"/>
      <c r="AD32" s="369"/>
      <c r="AE32" s="369"/>
      <c r="AF32" s="371"/>
    </row>
    <row r="33" spans="2:32" s="96" customFormat="1" ht="15.75" customHeight="1" x14ac:dyDescent="0.2">
      <c r="B33" s="117"/>
      <c r="C33" s="733"/>
      <c r="D33" s="733"/>
      <c r="E33" s="733"/>
      <c r="F33" s="748"/>
      <c r="H33" s="869" t="s">
        <v>883</v>
      </c>
      <c r="I33" s="869"/>
      <c r="J33" s="869"/>
      <c r="K33" s="869"/>
      <c r="L33" s="869"/>
      <c r="M33" s="869"/>
      <c r="N33" s="869"/>
      <c r="O33" s="869"/>
      <c r="P33" s="869"/>
      <c r="Q33" s="869"/>
      <c r="R33" s="869"/>
      <c r="S33" s="869"/>
      <c r="T33" s="869"/>
      <c r="U33" s="869"/>
      <c r="V33" s="869"/>
      <c r="W33" s="869"/>
      <c r="X33" s="869"/>
      <c r="Y33" s="470"/>
      <c r="Z33" s="470"/>
      <c r="AA33" s="470"/>
      <c r="AB33" s="470"/>
      <c r="AC33" s="372"/>
      <c r="AF33" s="372"/>
    </row>
    <row r="34" spans="2:32" s="96" customFormat="1" ht="40.5" customHeight="1" x14ac:dyDescent="0.45">
      <c r="B34" s="408"/>
      <c r="C34" s="733"/>
      <c r="D34" s="733"/>
      <c r="E34" s="733"/>
      <c r="F34" s="748"/>
      <c r="H34" s="471" t="s">
        <v>791</v>
      </c>
      <c r="I34" s="889" t="s">
        <v>910</v>
      </c>
      <c r="J34" s="890"/>
      <c r="K34" s="890"/>
      <c r="L34" s="890"/>
      <c r="M34" s="890"/>
      <c r="N34" s="890"/>
      <c r="O34" s="890"/>
      <c r="P34" s="890"/>
      <c r="Q34" s="890"/>
      <c r="R34" s="890"/>
      <c r="S34" s="890"/>
      <c r="T34" s="890"/>
      <c r="U34" s="891"/>
      <c r="V34" s="644"/>
      <c r="W34" s="645"/>
      <c r="X34" s="97" t="s">
        <v>31</v>
      </c>
      <c r="Z34" s="472"/>
      <c r="AA34" s="472"/>
      <c r="AB34" s="472"/>
      <c r="AC34" s="372"/>
      <c r="AD34" s="473" t="s">
        <v>711</v>
      </c>
      <c r="AE34" s="390" t="s">
        <v>712</v>
      </c>
      <c r="AF34" s="474" t="s">
        <v>713</v>
      </c>
    </row>
    <row r="35" spans="2:32" s="96" customFormat="1" ht="17.25" customHeight="1" x14ac:dyDescent="0.45">
      <c r="B35" s="408"/>
      <c r="C35" s="733"/>
      <c r="D35" s="733"/>
      <c r="E35" s="733"/>
      <c r="F35" s="748"/>
      <c r="H35" s="475"/>
      <c r="I35" s="499"/>
      <c r="J35" s="499"/>
      <c r="K35" s="499"/>
      <c r="L35" s="499"/>
      <c r="M35" s="499"/>
      <c r="N35" s="499"/>
      <c r="O35" s="499"/>
      <c r="P35" s="499"/>
      <c r="Q35" s="499"/>
      <c r="R35" s="499"/>
      <c r="S35" s="499"/>
      <c r="T35" s="499"/>
      <c r="U35" s="499"/>
      <c r="V35" s="366"/>
      <c r="W35" s="366"/>
      <c r="X35" s="366"/>
      <c r="Z35" s="472"/>
      <c r="AA35" s="472"/>
      <c r="AB35" s="472"/>
      <c r="AC35" s="372"/>
      <c r="AD35" s="473"/>
      <c r="AE35" s="390"/>
      <c r="AF35" s="474"/>
    </row>
    <row r="36" spans="2:32" s="96" customFormat="1" ht="40.5" customHeight="1" x14ac:dyDescent="0.45">
      <c r="B36" s="408"/>
      <c r="C36" s="733"/>
      <c r="D36" s="733"/>
      <c r="E36" s="733"/>
      <c r="F36" s="748"/>
      <c r="H36" s="471" t="s">
        <v>793</v>
      </c>
      <c r="I36" s="889" t="s">
        <v>911</v>
      </c>
      <c r="J36" s="890"/>
      <c r="K36" s="890"/>
      <c r="L36" s="890"/>
      <c r="M36" s="890"/>
      <c r="N36" s="890"/>
      <c r="O36" s="890"/>
      <c r="P36" s="890"/>
      <c r="Q36" s="890"/>
      <c r="R36" s="890"/>
      <c r="S36" s="890"/>
      <c r="T36" s="890"/>
      <c r="U36" s="891"/>
      <c r="V36" s="644"/>
      <c r="W36" s="645"/>
      <c r="X36" s="97" t="s">
        <v>31</v>
      </c>
      <c r="Y36" s="96" t="s">
        <v>886</v>
      </c>
      <c r="Z36" s="884" t="s">
        <v>916</v>
      </c>
      <c r="AA36" s="884"/>
      <c r="AB36" s="884"/>
      <c r="AC36" s="372"/>
      <c r="AD36" s="494" t="s">
        <v>176</v>
      </c>
      <c r="AE36" s="85" t="s">
        <v>712</v>
      </c>
      <c r="AF36" s="173" t="s">
        <v>176</v>
      </c>
    </row>
    <row r="37" spans="2:32" s="96" customFormat="1" ht="20.25" customHeight="1" x14ac:dyDescent="0.45">
      <c r="B37" s="408"/>
      <c r="C37" s="733"/>
      <c r="D37" s="733"/>
      <c r="E37" s="733"/>
      <c r="F37" s="748"/>
      <c r="H37" s="85" t="s">
        <v>795</v>
      </c>
      <c r="I37" s="477"/>
      <c r="J37" s="477"/>
      <c r="K37" s="477"/>
      <c r="L37" s="477"/>
      <c r="M37" s="477"/>
      <c r="N37" s="477"/>
      <c r="O37" s="477"/>
      <c r="P37" s="477"/>
      <c r="Q37" s="477"/>
      <c r="R37" s="477"/>
      <c r="S37" s="85"/>
      <c r="T37" s="85"/>
      <c r="U37" s="85"/>
      <c r="W37" s="472"/>
      <c r="X37" s="472"/>
      <c r="Y37" s="472"/>
      <c r="AD37" s="374"/>
      <c r="AE37" s="85"/>
      <c r="AF37" s="115"/>
    </row>
    <row r="38" spans="2:32" s="96" customFormat="1" ht="74.25" customHeight="1" x14ac:dyDescent="0.45">
      <c r="B38" s="146"/>
      <c r="C38" s="763"/>
      <c r="D38" s="762"/>
      <c r="E38" s="762"/>
      <c r="F38" s="715"/>
      <c r="G38" s="478"/>
      <c r="H38" s="471" t="s">
        <v>797</v>
      </c>
      <c r="I38" s="818" t="s">
        <v>888</v>
      </c>
      <c r="J38" s="819"/>
      <c r="K38" s="819"/>
      <c r="L38" s="819"/>
      <c r="M38" s="819"/>
      <c r="N38" s="819"/>
      <c r="O38" s="819"/>
      <c r="P38" s="819"/>
      <c r="Q38" s="819"/>
      <c r="R38" s="819"/>
      <c r="S38" s="819"/>
      <c r="T38" s="819"/>
      <c r="U38" s="872"/>
      <c r="V38" s="644"/>
      <c r="W38" s="645"/>
      <c r="X38" s="366" t="s">
        <v>31</v>
      </c>
      <c r="Y38" s="117" t="s">
        <v>886</v>
      </c>
      <c r="Z38" s="848" t="s">
        <v>904</v>
      </c>
      <c r="AA38" s="848"/>
      <c r="AB38" s="848"/>
      <c r="AC38" s="372"/>
      <c r="AD38" s="513" t="s">
        <v>176</v>
      </c>
      <c r="AE38" s="380" t="s">
        <v>712</v>
      </c>
      <c r="AF38" s="512" t="s">
        <v>176</v>
      </c>
    </row>
    <row r="39" spans="2:32" s="96" customFormat="1" ht="15" customHeight="1" x14ac:dyDescent="0.45">
      <c r="B39" s="408"/>
      <c r="C39" s="733"/>
      <c r="D39" s="756"/>
      <c r="E39" s="756"/>
      <c r="F39" s="888"/>
      <c r="H39" s="375"/>
      <c r="I39" s="477"/>
      <c r="J39" s="477"/>
      <c r="K39" s="477"/>
      <c r="L39" s="477"/>
      <c r="M39" s="477"/>
      <c r="N39" s="477"/>
      <c r="O39" s="477"/>
      <c r="P39" s="477"/>
      <c r="Q39" s="477"/>
      <c r="R39" s="477"/>
      <c r="S39" s="85"/>
      <c r="T39" s="85"/>
      <c r="U39" s="85"/>
      <c r="W39" s="472"/>
      <c r="X39" s="472"/>
      <c r="Y39" s="472"/>
      <c r="AD39" s="374"/>
      <c r="AE39" s="85"/>
      <c r="AF39" s="115"/>
    </row>
    <row r="40" spans="2:32" s="96" customFormat="1" x14ac:dyDescent="0.45">
      <c r="B40" s="408"/>
      <c r="C40" s="733"/>
      <c r="D40" s="733"/>
      <c r="E40" s="733"/>
      <c r="F40" s="748"/>
      <c r="H40" s="480" t="s">
        <v>890</v>
      </c>
      <c r="I40" s="477"/>
      <c r="J40" s="477"/>
      <c r="K40" s="477"/>
      <c r="L40" s="477"/>
      <c r="M40" s="477"/>
      <c r="N40" s="477"/>
      <c r="O40" s="477"/>
      <c r="P40" s="477"/>
      <c r="Q40" s="477"/>
      <c r="R40" s="477"/>
      <c r="U40" s="85"/>
      <c r="W40" s="472"/>
      <c r="X40" s="472"/>
      <c r="Y40" s="472"/>
      <c r="AD40" s="473" t="s">
        <v>711</v>
      </c>
      <c r="AE40" s="390" t="s">
        <v>712</v>
      </c>
      <c r="AF40" s="474" t="s">
        <v>713</v>
      </c>
    </row>
    <row r="41" spans="2:32" s="96" customFormat="1" ht="20.25" customHeight="1" x14ac:dyDescent="0.45">
      <c r="B41" s="408"/>
      <c r="C41" s="733"/>
      <c r="D41" s="733"/>
      <c r="E41" s="733"/>
      <c r="F41" s="748"/>
      <c r="H41" s="471" t="s">
        <v>891</v>
      </c>
      <c r="I41" s="885" t="s">
        <v>892</v>
      </c>
      <c r="J41" s="886"/>
      <c r="K41" s="886"/>
      <c r="L41" s="886"/>
      <c r="M41" s="886"/>
      <c r="N41" s="886"/>
      <c r="O41" s="886"/>
      <c r="P41" s="886"/>
      <c r="Q41" s="886"/>
      <c r="R41" s="886"/>
      <c r="S41" s="886"/>
      <c r="T41" s="886"/>
      <c r="U41" s="886"/>
      <c r="V41" s="886"/>
      <c r="W41" s="886"/>
      <c r="X41" s="886"/>
      <c r="Y41" s="886"/>
      <c r="Z41" s="886"/>
      <c r="AA41" s="887"/>
      <c r="AD41" s="494" t="s">
        <v>176</v>
      </c>
      <c r="AE41" s="85" t="s">
        <v>712</v>
      </c>
      <c r="AF41" s="173" t="s">
        <v>176</v>
      </c>
    </row>
    <row r="42" spans="2:32" s="96" customFormat="1" x14ac:dyDescent="0.45">
      <c r="B42" s="408"/>
      <c r="C42" s="733"/>
      <c r="D42" s="733"/>
      <c r="E42" s="733"/>
      <c r="F42" s="748"/>
      <c r="H42" s="480" t="s">
        <v>905</v>
      </c>
      <c r="I42" s="477"/>
      <c r="J42" s="477"/>
      <c r="K42" s="477"/>
      <c r="L42" s="477"/>
      <c r="M42" s="477"/>
      <c r="N42" s="477"/>
      <c r="O42" s="477"/>
      <c r="P42" s="477"/>
      <c r="Q42" s="477"/>
      <c r="R42" s="477"/>
      <c r="U42" s="85"/>
      <c r="W42" s="472"/>
      <c r="X42" s="472"/>
      <c r="Y42" s="472"/>
      <c r="AD42" s="437"/>
      <c r="AE42" s="375"/>
      <c r="AF42" s="479"/>
    </row>
    <row r="43" spans="2:32" s="96" customFormat="1" x14ac:dyDescent="0.45">
      <c r="B43" s="408"/>
      <c r="C43" s="733"/>
      <c r="D43" s="733"/>
      <c r="E43" s="733"/>
      <c r="F43" s="748"/>
      <c r="H43" s="375"/>
      <c r="I43" s="477"/>
      <c r="J43" s="477"/>
      <c r="K43" s="477"/>
      <c r="L43" s="477"/>
      <c r="M43" s="477"/>
      <c r="N43" s="477"/>
      <c r="O43" s="477"/>
      <c r="P43" s="477"/>
      <c r="Q43" s="477"/>
      <c r="R43" s="477"/>
      <c r="S43" s="477"/>
      <c r="T43" s="477"/>
      <c r="U43" s="477"/>
      <c r="X43" s="85"/>
      <c r="Z43" s="472"/>
      <c r="AA43" s="472"/>
      <c r="AB43" s="472"/>
      <c r="AC43" s="372"/>
      <c r="AD43" s="375"/>
      <c r="AE43" s="375"/>
      <c r="AF43" s="479"/>
    </row>
    <row r="44" spans="2:32" s="96" customFormat="1" x14ac:dyDescent="0.45">
      <c r="B44" s="408"/>
      <c r="C44" s="733"/>
      <c r="D44" s="733"/>
      <c r="E44" s="733"/>
      <c r="F44" s="748"/>
      <c r="H44" s="480" t="s">
        <v>894</v>
      </c>
      <c r="I44" s="477"/>
      <c r="J44" s="477"/>
      <c r="K44" s="477"/>
      <c r="L44" s="477"/>
      <c r="M44" s="477"/>
      <c r="N44" s="477"/>
      <c r="O44" s="477"/>
      <c r="P44" s="477"/>
      <c r="Q44" s="477"/>
      <c r="R44" s="477"/>
      <c r="S44" s="477"/>
      <c r="T44" s="477"/>
      <c r="U44" s="477"/>
      <c r="X44" s="85"/>
      <c r="Z44" s="472"/>
      <c r="AA44" s="472"/>
      <c r="AB44" s="472"/>
      <c r="AC44" s="372"/>
      <c r="AD44" s="473" t="s">
        <v>711</v>
      </c>
      <c r="AE44" s="390" t="s">
        <v>712</v>
      </c>
      <c r="AF44" s="474" t="s">
        <v>713</v>
      </c>
    </row>
    <row r="45" spans="2:32" s="96" customFormat="1" ht="40.5" customHeight="1" x14ac:dyDescent="0.45">
      <c r="B45" s="408"/>
      <c r="C45" s="733"/>
      <c r="D45" s="733"/>
      <c r="E45" s="733"/>
      <c r="F45" s="748"/>
      <c r="H45" s="471" t="s">
        <v>895</v>
      </c>
      <c r="I45" s="481" t="s">
        <v>896</v>
      </c>
      <c r="J45" s="481"/>
      <c r="K45" s="481"/>
      <c r="L45" s="482"/>
      <c r="M45" s="481" t="s">
        <v>897</v>
      </c>
      <c r="N45" s="483"/>
      <c r="O45" s="483"/>
      <c r="P45" s="871"/>
      <c r="Q45" s="871"/>
      <c r="R45" s="871"/>
      <c r="S45" s="871"/>
      <c r="T45" s="871"/>
      <c r="U45" s="871"/>
      <c r="V45" s="871"/>
      <c r="W45" s="871"/>
      <c r="X45" s="97" t="s">
        <v>31</v>
      </c>
      <c r="Y45" s="96" t="s">
        <v>886</v>
      </c>
      <c r="Z45" s="884" t="s">
        <v>914</v>
      </c>
      <c r="AA45" s="884"/>
      <c r="AB45" s="884"/>
      <c r="AC45" s="372"/>
      <c r="AD45" s="494" t="s">
        <v>176</v>
      </c>
      <c r="AE45" s="85" t="s">
        <v>712</v>
      </c>
      <c r="AF45" s="173" t="s">
        <v>176</v>
      </c>
    </row>
    <row r="46" spans="2:32" s="96" customFormat="1" ht="15.75" customHeight="1" x14ac:dyDescent="0.45">
      <c r="B46" s="408"/>
      <c r="C46" s="733"/>
      <c r="D46" s="733"/>
      <c r="E46" s="733"/>
      <c r="F46" s="748"/>
      <c r="H46" s="375"/>
      <c r="I46" s="431"/>
      <c r="J46" s="431"/>
      <c r="K46" s="431"/>
      <c r="L46" s="431"/>
      <c r="M46" s="431"/>
      <c r="N46" s="484"/>
      <c r="O46" s="484"/>
      <c r="P46" s="485"/>
      <c r="Q46" s="485"/>
      <c r="R46" s="485"/>
      <c r="S46" s="485"/>
      <c r="T46" s="485"/>
      <c r="U46" s="485"/>
      <c r="V46" s="485"/>
      <c r="W46" s="485"/>
      <c r="X46" s="85"/>
      <c r="Z46" s="500"/>
      <c r="AA46" s="500"/>
      <c r="AB46" s="500"/>
      <c r="AD46" s="374"/>
      <c r="AE46" s="85"/>
      <c r="AF46" s="115"/>
    </row>
    <row r="47" spans="2:32" s="96" customFormat="1" ht="14.25" customHeight="1" x14ac:dyDescent="0.45">
      <c r="B47" s="408"/>
      <c r="C47" s="733"/>
      <c r="D47" s="733"/>
      <c r="E47" s="733"/>
      <c r="F47" s="748"/>
      <c r="H47" s="452" t="s">
        <v>899</v>
      </c>
      <c r="I47" s="477"/>
      <c r="J47" s="477"/>
      <c r="K47" s="477"/>
      <c r="L47" s="477"/>
      <c r="M47" s="477"/>
      <c r="N47" s="477"/>
      <c r="O47" s="477"/>
      <c r="P47" s="477"/>
      <c r="Q47" s="477"/>
      <c r="R47" s="477"/>
      <c r="U47" s="85"/>
      <c r="W47" s="472"/>
      <c r="X47" s="472"/>
      <c r="Y47" s="472"/>
      <c r="AD47" s="473" t="s">
        <v>711</v>
      </c>
      <c r="AE47" s="390" t="s">
        <v>712</v>
      </c>
      <c r="AF47" s="474" t="s">
        <v>713</v>
      </c>
    </row>
    <row r="48" spans="2:32" s="96" customFormat="1" ht="15" customHeight="1" x14ac:dyDescent="0.45">
      <c r="B48" s="408"/>
      <c r="C48" s="733"/>
      <c r="D48" s="733"/>
      <c r="E48" s="733"/>
      <c r="F48" s="748"/>
      <c r="H48" s="379" t="s">
        <v>900</v>
      </c>
      <c r="I48" s="873" t="s">
        <v>901</v>
      </c>
      <c r="J48" s="874"/>
      <c r="K48" s="874"/>
      <c r="L48" s="874"/>
      <c r="M48" s="874"/>
      <c r="N48" s="874"/>
      <c r="O48" s="874"/>
      <c r="P48" s="874"/>
      <c r="Q48" s="874"/>
      <c r="R48" s="874"/>
      <c r="S48" s="874"/>
      <c r="T48" s="874"/>
      <c r="U48" s="874"/>
      <c r="V48" s="874"/>
      <c r="W48" s="874"/>
      <c r="X48" s="875"/>
      <c r="Z48" s="472"/>
      <c r="AA48" s="472"/>
      <c r="AB48" s="472"/>
      <c r="AD48" s="494" t="s">
        <v>176</v>
      </c>
      <c r="AE48" s="85" t="s">
        <v>712</v>
      </c>
      <c r="AF48" s="173" t="s">
        <v>176</v>
      </c>
    </row>
    <row r="49" spans="2:32" s="96" customFormat="1" ht="21" customHeight="1" x14ac:dyDescent="0.45">
      <c r="B49" s="142"/>
      <c r="C49" s="762"/>
      <c r="D49" s="762"/>
      <c r="E49" s="762"/>
      <c r="F49" s="715"/>
      <c r="G49" s="377"/>
      <c r="H49" s="475"/>
      <c r="I49" s="475"/>
      <c r="J49" s="475"/>
      <c r="K49" s="475"/>
      <c r="L49" s="475"/>
      <c r="M49" s="481"/>
      <c r="N49" s="483"/>
      <c r="O49" s="483"/>
      <c r="P49" s="483"/>
      <c r="Q49" s="483"/>
      <c r="R49" s="483"/>
      <c r="S49" s="483"/>
      <c r="T49" s="483"/>
      <c r="U49" s="483"/>
      <c r="V49" s="367"/>
      <c r="W49" s="367"/>
      <c r="X49" s="366"/>
      <c r="Y49" s="377"/>
      <c r="Z49" s="488"/>
      <c r="AA49" s="488"/>
      <c r="AB49" s="488"/>
      <c r="AC49" s="378"/>
      <c r="AD49" s="501"/>
      <c r="AE49" s="501"/>
      <c r="AF49" s="502"/>
    </row>
    <row r="50" spans="2:32" s="96" customFormat="1" ht="10.5" customHeight="1" x14ac:dyDescent="0.45">
      <c r="B50" s="733" t="s">
        <v>917</v>
      </c>
      <c r="C50" s="719"/>
      <c r="D50" s="719"/>
      <c r="E50" s="719"/>
      <c r="F50" s="720"/>
      <c r="G50" s="369"/>
      <c r="H50" s="503"/>
      <c r="I50" s="503"/>
      <c r="J50" s="503"/>
      <c r="K50" s="503"/>
      <c r="L50" s="503"/>
      <c r="M50" s="504"/>
      <c r="N50" s="505"/>
      <c r="O50" s="505"/>
      <c r="P50" s="505"/>
      <c r="Q50" s="505"/>
      <c r="R50" s="505"/>
      <c r="S50" s="505"/>
      <c r="T50" s="505"/>
      <c r="U50" s="505"/>
      <c r="V50" s="505"/>
      <c r="W50" s="505"/>
      <c r="X50" s="369"/>
      <c r="Y50" s="369"/>
      <c r="Z50" s="370"/>
      <c r="AA50" s="369"/>
      <c r="AB50" s="506"/>
      <c r="AC50" s="506"/>
      <c r="AD50" s="507"/>
      <c r="AE50" s="503"/>
      <c r="AF50" s="508"/>
    </row>
    <row r="51" spans="2:32" s="96" customFormat="1" ht="18.75" customHeight="1" x14ac:dyDescent="0.45">
      <c r="B51" s="756"/>
      <c r="C51" s="757"/>
      <c r="D51" s="757"/>
      <c r="E51" s="757"/>
      <c r="F51" s="761"/>
      <c r="H51" s="480" t="s">
        <v>918</v>
      </c>
      <c r="I51" s="375"/>
      <c r="J51" s="375"/>
      <c r="K51" s="375"/>
      <c r="L51" s="375"/>
      <c r="M51" s="431"/>
      <c r="N51" s="484"/>
      <c r="O51" s="484"/>
      <c r="P51" s="484"/>
      <c r="Q51" s="484"/>
      <c r="R51" s="484"/>
      <c r="S51" s="484"/>
      <c r="T51" s="484"/>
      <c r="U51" s="484"/>
      <c r="V51" s="484"/>
      <c r="W51" s="484"/>
      <c r="Z51" s="85"/>
      <c r="AB51" s="472"/>
      <c r="AC51" s="472"/>
      <c r="AD51" s="473" t="s">
        <v>711</v>
      </c>
      <c r="AE51" s="390" t="s">
        <v>712</v>
      </c>
      <c r="AF51" s="474" t="s">
        <v>713</v>
      </c>
    </row>
    <row r="52" spans="2:32" s="96" customFormat="1" ht="18.75" customHeight="1" x14ac:dyDescent="0.45">
      <c r="B52" s="756"/>
      <c r="C52" s="757"/>
      <c r="D52" s="757"/>
      <c r="E52" s="757"/>
      <c r="F52" s="761"/>
      <c r="H52" s="480" t="s">
        <v>919</v>
      </c>
      <c r="I52" s="375"/>
      <c r="J52" s="375"/>
      <c r="K52" s="375"/>
      <c r="L52" s="375"/>
      <c r="M52" s="431"/>
      <c r="N52" s="484"/>
      <c r="O52" s="484"/>
      <c r="P52" s="484"/>
      <c r="Q52" s="484"/>
      <c r="R52" s="484"/>
      <c r="S52" s="484"/>
      <c r="T52" s="484"/>
      <c r="U52" s="484"/>
      <c r="V52" s="484"/>
      <c r="W52" s="484"/>
      <c r="Z52" s="85"/>
      <c r="AB52" s="472"/>
      <c r="AC52" s="472"/>
      <c r="AD52" s="437"/>
      <c r="AE52" s="375"/>
      <c r="AF52" s="479"/>
    </row>
    <row r="53" spans="2:32" s="96" customFormat="1" ht="18.75" customHeight="1" x14ac:dyDescent="0.45">
      <c r="B53" s="756"/>
      <c r="C53" s="757"/>
      <c r="D53" s="757"/>
      <c r="E53" s="757"/>
      <c r="F53" s="761"/>
      <c r="H53" s="480" t="s">
        <v>920</v>
      </c>
      <c r="I53" s="375"/>
      <c r="J53" s="375"/>
      <c r="K53" s="375"/>
      <c r="L53" s="375"/>
      <c r="M53" s="431"/>
      <c r="N53" s="484"/>
      <c r="O53" s="484"/>
      <c r="P53" s="484"/>
      <c r="Q53" s="484"/>
      <c r="R53" s="484"/>
      <c r="S53" s="484"/>
      <c r="T53" s="484"/>
      <c r="U53" s="484"/>
      <c r="V53" s="484"/>
      <c r="W53" s="484"/>
      <c r="Z53" s="85"/>
      <c r="AB53" s="472"/>
      <c r="AC53" s="472"/>
      <c r="AD53" s="494" t="s">
        <v>176</v>
      </c>
      <c r="AE53" s="85" t="s">
        <v>712</v>
      </c>
      <c r="AF53" s="173" t="s">
        <v>176</v>
      </c>
    </row>
    <row r="54" spans="2:32" s="96" customFormat="1" ht="18.75" customHeight="1" x14ac:dyDescent="0.45">
      <c r="B54" s="756"/>
      <c r="C54" s="757"/>
      <c r="D54" s="757"/>
      <c r="E54" s="757"/>
      <c r="F54" s="761"/>
      <c r="H54" s="480" t="s">
        <v>921</v>
      </c>
      <c r="I54" s="375"/>
      <c r="J54" s="375"/>
      <c r="K54" s="375"/>
      <c r="L54" s="375"/>
      <c r="M54" s="431"/>
      <c r="N54" s="484"/>
      <c r="O54" s="484"/>
      <c r="P54" s="484"/>
      <c r="Q54" s="484"/>
      <c r="R54" s="484"/>
      <c r="S54" s="484"/>
      <c r="T54" s="484"/>
      <c r="U54" s="484"/>
      <c r="V54" s="484"/>
      <c r="W54" s="484"/>
      <c r="Z54" s="85"/>
      <c r="AB54" s="472"/>
      <c r="AC54" s="472"/>
      <c r="AD54" s="494" t="s">
        <v>176</v>
      </c>
      <c r="AE54" s="85" t="s">
        <v>712</v>
      </c>
      <c r="AF54" s="173" t="s">
        <v>176</v>
      </c>
    </row>
    <row r="55" spans="2:32" s="96" customFormat="1" ht="18.75" customHeight="1" x14ac:dyDescent="0.45">
      <c r="B55" s="756"/>
      <c r="C55" s="757"/>
      <c r="D55" s="757"/>
      <c r="E55" s="757"/>
      <c r="F55" s="761"/>
      <c r="H55" s="480" t="s">
        <v>922</v>
      </c>
      <c r="I55" s="375"/>
      <c r="J55" s="375"/>
      <c r="K55" s="375"/>
      <c r="L55" s="375"/>
      <c r="M55" s="431"/>
      <c r="N55" s="484"/>
      <c r="O55" s="484"/>
      <c r="P55" s="484"/>
      <c r="Q55" s="484"/>
      <c r="R55" s="484"/>
      <c r="S55" s="484"/>
      <c r="T55" s="484"/>
      <c r="U55" s="484"/>
      <c r="V55" s="484"/>
      <c r="W55" s="484"/>
      <c r="Z55" s="85"/>
      <c r="AB55" s="472"/>
      <c r="AC55" s="472"/>
      <c r="AD55" s="494" t="s">
        <v>176</v>
      </c>
      <c r="AE55" s="85" t="s">
        <v>712</v>
      </c>
      <c r="AF55" s="173" t="s">
        <v>176</v>
      </c>
    </row>
    <row r="56" spans="2:32" s="96" customFormat="1" ht="18.75" customHeight="1" x14ac:dyDescent="0.45">
      <c r="B56" s="756"/>
      <c r="C56" s="757"/>
      <c r="D56" s="757"/>
      <c r="E56" s="757"/>
      <c r="F56" s="761"/>
      <c r="H56" s="480" t="s">
        <v>923</v>
      </c>
      <c r="I56" s="375"/>
      <c r="J56" s="375"/>
      <c r="K56" s="375"/>
      <c r="L56" s="375"/>
      <c r="M56" s="431"/>
      <c r="N56" s="484"/>
      <c r="O56" s="484"/>
      <c r="P56" s="484"/>
      <c r="Q56" s="484"/>
      <c r="R56" s="484"/>
      <c r="S56" s="484"/>
      <c r="T56" s="484"/>
      <c r="U56" s="484"/>
      <c r="V56" s="484"/>
      <c r="W56" s="484"/>
      <c r="Z56" s="85"/>
      <c r="AB56" s="472"/>
      <c r="AC56" s="472"/>
      <c r="AD56" s="494" t="s">
        <v>176</v>
      </c>
      <c r="AE56" s="85" t="s">
        <v>712</v>
      </c>
      <c r="AF56" s="173" t="s">
        <v>176</v>
      </c>
    </row>
    <row r="57" spans="2:32" s="96" customFormat="1" ht="18.75" customHeight="1" x14ac:dyDescent="0.45">
      <c r="B57" s="756"/>
      <c r="C57" s="757"/>
      <c r="D57" s="757"/>
      <c r="E57" s="757"/>
      <c r="F57" s="761"/>
      <c r="H57" s="480" t="s">
        <v>924</v>
      </c>
      <c r="I57" s="375"/>
      <c r="J57" s="375"/>
      <c r="K57" s="375"/>
      <c r="L57" s="375"/>
      <c r="M57" s="431"/>
      <c r="N57" s="484"/>
      <c r="O57" s="484"/>
      <c r="P57" s="484"/>
      <c r="Q57" s="484"/>
      <c r="R57" s="484"/>
      <c r="S57" s="484"/>
      <c r="T57" s="484"/>
      <c r="U57" s="484"/>
      <c r="V57" s="484"/>
      <c r="W57" s="484"/>
      <c r="Z57" s="85"/>
      <c r="AB57" s="472"/>
      <c r="AC57" s="472"/>
      <c r="AD57" s="437"/>
      <c r="AE57" s="375"/>
      <c r="AF57" s="479"/>
    </row>
    <row r="58" spans="2:32" s="96" customFormat="1" ht="18.75" customHeight="1" x14ac:dyDescent="0.45">
      <c r="B58" s="756"/>
      <c r="C58" s="757"/>
      <c r="D58" s="757"/>
      <c r="E58" s="757"/>
      <c r="F58" s="761"/>
      <c r="H58" s="480"/>
      <c r="I58" s="880" t="s">
        <v>849</v>
      </c>
      <c r="J58" s="880"/>
      <c r="K58" s="880"/>
      <c r="L58" s="880"/>
      <c r="M58" s="880"/>
      <c r="N58" s="881"/>
      <c r="O58" s="660"/>
      <c r="P58" s="660"/>
      <c r="Q58" s="660"/>
      <c r="R58" s="660"/>
      <c r="S58" s="660"/>
      <c r="T58" s="660"/>
      <c r="U58" s="660"/>
      <c r="V58" s="660"/>
      <c r="W58" s="660"/>
      <c r="X58" s="660"/>
      <c r="Y58" s="660"/>
      <c r="Z58" s="660"/>
      <c r="AA58" s="660"/>
      <c r="AB58" s="661"/>
      <c r="AC58" s="472"/>
      <c r="AD58" s="437"/>
      <c r="AE58" s="375"/>
      <c r="AF58" s="479"/>
    </row>
    <row r="59" spans="2:32" s="96" customFormat="1" ht="18.75" customHeight="1" x14ac:dyDescent="0.45">
      <c r="B59" s="756"/>
      <c r="C59" s="757"/>
      <c r="D59" s="757"/>
      <c r="E59" s="757"/>
      <c r="F59" s="761"/>
      <c r="H59" s="480"/>
      <c r="I59" s="880" t="s">
        <v>850</v>
      </c>
      <c r="J59" s="880"/>
      <c r="K59" s="880"/>
      <c r="L59" s="880"/>
      <c r="M59" s="880"/>
      <c r="N59" s="881"/>
      <c r="O59" s="660"/>
      <c r="P59" s="660"/>
      <c r="Q59" s="660"/>
      <c r="R59" s="660"/>
      <c r="S59" s="660"/>
      <c r="T59" s="660"/>
      <c r="U59" s="660"/>
      <c r="V59" s="660"/>
      <c r="W59" s="660"/>
      <c r="X59" s="660"/>
      <c r="Y59" s="660"/>
      <c r="Z59" s="660"/>
      <c r="AA59" s="660"/>
      <c r="AB59" s="661"/>
      <c r="AC59" s="472"/>
      <c r="AD59" s="437"/>
      <c r="AE59" s="375"/>
      <c r="AF59" s="479"/>
    </row>
    <row r="60" spans="2:32" s="96" customFormat="1" ht="18.75" customHeight="1" x14ac:dyDescent="0.45">
      <c r="B60" s="756"/>
      <c r="C60" s="757"/>
      <c r="D60" s="757"/>
      <c r="E60" s="757"/>
      <c r="F60" s="761"/>
      <c r="H60" s="480"/>
      <c r="I60" s="880" t="s">
        <v>851</v>
      </c>
      <c r="J60" s="880"/>
      <c r="K60" s="880"/>
      <c r="L60" s="880"/>
      <c r="M60" s="880"/>
      <c r="N60" s="881"/>
      <c r="O60" s="660"/>
      <c r="P60" s="660"/>
      <c r="Q60" s="660"/>
      <c r="R60" s="660"/>
      <c r="S60" s="660"/>
      <c r="T60" s="660"/>
      <c r="U60" s="660"/>
      <c r="V60" s="660"/>
      <c r="W60" s="660"/>
      <c r="X60" s="660"/>
      <c r="Y60" s="660"/>
      <c r="Z60" s="660"/>
      <c r="AA60" s="660"/>
      <c r="AB60" s="661"/>
      <c r="AC60" s="472"/>
      <c r="AD60" s="437"/>
      <c r="AE60" s="375"/>
      <c r="AF60" s="479"/>
    </row>
    <row r="61" spans="2:32" s="96" customFormat="1" ht="33.75" customHeight="1" x14ac:dyDescent="0.15">
      <c r="B61" s="756"/>
      <c r="C61" s="757"/>
      <c r="D61" s="757"/>
      <c r="E61" s="757"/>
      <c r="F61" s="761"/>
      <c r="H61" s="882" t="s">
        <v>925</v>
      </c>
      <c r="I61" s="882"/>
      <c r="J61" s="882"/>
      <c r="K61" s="882"/>
      <c r="L61" s="882"/>
      <c r="M61" s="882"/>
      <c r="N61" s="882"/>
      <c r="O61" s="882"/>
      <c r="P61" s="882"/>
      <c r="Q61" s="882"/>
      <c r="R61" s="882"/>
      <c r="S61" s="882"/>
      <c r="T61" s="882"/>
      <c r="U61" s="882"/>
      <c r="V61" s="882"/>
      <c r="W61" s="882"/>
      <c r="X61" s="882"/>
      <c r="Y61" s="882"/>
      <c r="Z61" s="882"/>
      <c r="AA61" s="882"/>
      <c r="AB61" s="882"/>
      <c r="AC61" s="509"/>
      <c r="AD61" s="437"/>
      <c r="AE61" s="375"/>
      <c r="AF61" s="479"/>
    </row>
    <row r="62" spans="2:32" s="96" customFormat="1" ht="18.75" customHeight="1" x14ac:dyDescent="0.45">
      <c r="B62" s="756"/>
      <c r="C62" s="757"/>
      <c r="D62" s="757"/>
      <c r="E62" s="757"/>
      <c r="F62" s="761"/>
      <c r="H62" s="883" t="s">
        <v>926</v>
      </c>
      <c r="I62" s="883"/>
      <c r="J62" s="883"/>
      <c r="K62" s="883"/>
      <c r="L62" s="883"/>
      <c r="M62" s="883"/>
      <c r="N62" s="883"/>
      <c r="O62" s="883"/>
      <c r="P62" s="883"/>
      <c r="Q62" s="883"/>
      <c r="R62" s="883"/>
      <c r="S62" s="883"/>
      <c r="T62" s="883"/>
      <c r="U62" s="883"/>
      <c r="V62" s="883"/>
      <c r="W62" s="883"/>
      <c r="X62" s="883"/>
      <c r="Y62" s="883"/>
      <c r="Z62" s="883"/>
      <c r="AA62" s="883"/>
      <c r="AB62" s="883"/>
      <c r="AC62" s="472"/>
      <c r="AD62" s="494" t="s">
        <v>176</v>
      </c>
      <c r="AE62" s="85" t="s">
        <v>712</v>
      </c>
      <c r="AF62" s="173" t="s">
        <v>176</v>
      </c>
    </row>
    <row r="63" spans="2:32" s="96" customFormat="1" ht="18.75" customHeight="1" x14ac:dyDescent="0.45">
      <c r="B63" s="756"/>
      <c r="C63" s="757"/>
      <c r="D63" s="757"/>
      <c r="E63" s="757"/>
      <c r="F63" s="761"/>
      <c r="H63" s="883"/>
      <c r="I63" s="883"/>
      <c r="J63" s="883"/>
      <c r="K63" s="883"/>
      <c r="L63" s="883"/>
      <c r="M63" s="883"/>
      <c r="N63" s="883"/>
      <c r="O63" s="883"/>
      <c r="P63" s="883"/>
      <c r="Q63" s="883"/>
      <c r="R63" s="883"/>
      <c r="S63" s="883"/>
      <c r="T63" s="883"/>
      <c r="U63" s="883"/>
      <c r="V63" s="883"/>
      <c r="W63" s="883"/>
      <c r="X63" s="883"/>
      <c r="Y63" s="883"/>
      <c r="Z63" s="883"/>
      <c r="AA63" s="883"/>
      <c r="AB63" s="883"/>
      <c r="AC63" s="472"/>
      <c r="AD63" s="494" t="s">
        <v>176</v>
      </c>
      <c r="AE63" s="85" t="s">
        <v>712</v>
      </c>
      <c r="AF63" s="173" t="s">
        <v>176</v>
      </c>
    </row>
    <row r="64" spans="2:32" s="96" customFormat="1" ht="18.75" customHeight="1" x14ac:dyDescent="0.45">
      <c r="B64" s="756"/>
      <c r="C64" s="757"/>
      <c r="D64" s="757"/>
      <c r="E64" s="757"/>
      <c r="F64" s="761"/>
      <c r="H64" s="877" t="s">
        <v>927</v>
      </c>
      <c r="I64" s="877"/>
      <c r="J64" s="877"/>
      <c r="K64" s="877"/>
      <c r="L64" s="877"/>
      <c r="M64" s="877"/>
      <c r="N64" s="877"/>
      <c r="O64" s="877"/>
      <c r="P64" s="877"/>
      <c r="Q64" s="877"/>
      <c r="R64" s="877"/>
      <c r="S64" s="877"/>
      <c r="T64" s="877"/>
      <c r="U64" s="877"/>
      <c r="V64" s="877"/>
      <c r="Z64" s="85"/>
      <c r="AB64" s="472"/>
      <c r="AC64" s="472"/>
      <c r="AD64" s="494" t="s">
        <v>176</v>
      </c>
      <c r="AE64" s="85" t="s">
        <v>712</v>
      </c>
      <c r="AF64" s="173" t="s">
        <v>176</v>
      </c>
    </row>
    <row r="65" spans="2:33" s="96" customFormat="1" ht="18.75" customHeight="1" x14ac:dyDescent="0.45">
      <c r="B65" s="756"/>
      <c r="C65" s="757"/>
      <c r="D65" s="757"/>
      <c r="E65" s="757"/>
      <c r="F65" s="761"/>
      <c r="H65" s="877" t="s">
        <v>928</v>
      </c>
      <c r="I65" s="877"/>
      <c r="J65" s="877"/>
      <c r="K65" s="877"/>
      <c r="L65" s="877"/>
      <c r="M65" s="877"/>
      <c r="N65" s="877"/>
      <c r="O65" s="877"/>
      <c r="P65" s="877"/>
      <c r="Q65" s="877"/>
      <c r="R65" s="877"/>
      <c r="S65" s="877"/>
      <c r="T65" s="877"/>
      <c r="U65" s="877"/>
      <c r="V65" s="877"/>
      <c r="W65" s="877"/>
      <c r="X65" s="877"/>
      <c r="Z65" s="85"/>
      <c r="AB65" s="472"/>
      <c r="AC65" s="472"/>
      <c r="AD65" s="494" t="s">
        <v>176</v>
      </c>
      <c r="AE65" s="85" t="s">
        <v>712</v>
      </c>
      <c r="AF65" s="173" t="s">
        <v>176</v>
      </c>
    </row>
    <row r="66" spans="2:33" s="96" customFormat="1" ht="18.600000000000001" customHeight="1" x14ac:dyDescent="0.45">
      <c r="B66" s="756"/>
      <c r="C66" s="757"/>
      <c r="D66" s="757"/>
      <c r="E66" s="757"/>
      <c r="F66" s="761"/>
      <c r="H66" s="877" t="s">
        <v>929</v>
      </c>
      <c r="I66" s="877"/>
      <c r="J66" s="877"/>
      <c r="K66" s="877"/>
      <c r="L66" s="877"/>
      <c r="M66" s="877"/>
      <c r="N66" s="877"/>
      <c r="O66" s="877"/>
      <c r="P66" s="877"/>
      <c r="Q66" s="877"/>
      <c r="R66" s="877"/>
      <c r="S66" s="877"/>
      <c r="AC66" s="472"/>
      <c r="AD66" s="494" t="s">
        <v>176</v>
      </c>
      <c r="AE66" s="85" t="s">
        <v>712</v>
      </c>
      <c r="AF66" s="173" t="s">
        <v>176</v>
      </c>
    </row>
    <row r="67" spans="2:33" s="96" customFormat="1" ht="36" customHeight="1" x14ac:dyDescent="0.45">
      <c r="B67" s="756"/>
      <c r="C67" s="757"/>
      <c r="D67" s="757"/>
      <c r="E67" s="757"/>
      <c r="F67" s="761"/>
      <c r="H67" s="848" t="s">
        <v>930</v>
      </c>
      <c r="I67" s="848"/>
      <c r="J67" s="848"/>
      <c r="K67" s="848"/>
      <c r="L67" s="848"/>
      <c r="M67" s="848"/>
      <c r="N67" s="848"/>
      <c r="O67" s="848"/>
      <c r="P67" s="848"/>
      <c r="Q67" s="848"/>
      <c r="R67" s="848"/>
      <c r="S67" s="848"/>
      <c r="T67" s="848"/>
      <c r="U67" s="848"/>
      <c r="V67" s="848"/>
      <c r="W67" s="848"/>
      <c r="X67" s="848"/>
      <c r="Y67" s="848"/>
      <c r="Z67" s="848"/>
      <c r="AA67" s="848"/>
      <c r="AB67" s="848"/>
      <c r="AC67" s="472"/>
      <c r="AD67" s="494" t="s">
        <v>176</v>
      </c>
      <c r="AE67" s="85" t="s">
        <v>712</v>
      </c>
      <c r="AF67" s="173" t="s">
        <v>176</v>
      </c>
    </row>
    <row r="68" spans="2:33" s="96" customFormat="1" ht="15" customHeight="1" x14ac:dyDescent="0.45">
      <c r="B68" s="737"/>
      <c r="C68" s="738"/>
      <c r="D68" s="738"/>
      <c r="E68" s="738"/>
      <c r="F68" s="739"/>
      <c r="G68" s="377"/>
      <c r="H68" s="878" t="s">
        <v>931</v>
      </c>
      <c r="I68" s="878"/>
      <c r="J68" s="878"/>
      <c r="K68" s="878"/>
      <c r="L68" s="878"/>
      <c r="M68" s="878"/>
      <c r="N68" s="878"/>
      <c r="O68" s="878"/>
      <c r="P68" s="878"/>
      <c r="Q68" s="878"/>
      <c r="R68" s="878"/>
      <c r="S68" s="878"/>
      <c r="T68" s="878"/>
      <c r="U68" s="878"/>
      <c r="V68" s="878"/>
      <c r="W68" s="878"/>
      <c r="X68" s="878"/>
      <c r="Y68" s="878"/>
      <c r="Z68" s="878"/>
      <c r="AA68" s="878"/>
      <c r="AB68" s="878"/>
      <c r="AC68" s="879"/>
      <c r="AD68" s="510"/>
      <c r="AE68" s="501"/>
      <c r="AF68" s="502"/>
    </row>
    <row r="69" spans="2:33" s="96" customFormat="1" ht="33" customHeight="1" x14ac:dyDescent="0.45">
      <c r="B69" s="719" t="s">
        <v>932</v>
      </c>
      <c r="C69" s="719"/>
      <c r="D69" s="719"/>
      <c r="E69" s="719"/>
      <c r="F69" s="719"/>
      <c r="G69" s="719"/>
      <c r="H69" s="719"/>
      <c r="I69" s="719"/>
      <c r="J69" s="719"/>
      <c r="K69" s="719"/>
      <c r="L69" s="719"/>
      <c r="M69" s="719"/>
      <c r="N69" s="719"/>
      <c r="O69" s="719"/>
      <c r="P69" s="719"/>
      <c r="Q69" s="719"/>
      <c r="R69" s="719"/>
      <c r="S69" s="719"/>
      <c r="T69" s="719"/>
      <c r="U69" s="719"/>
      <c r="V69" s="719"/>
      <c r="W69" s="719"/>
      <c r="X69" s="719"/>
      <c r="Y69" s="719"/>
      <c r="Z69" s="719"/>
      <c r="AA69" s="719"/>
      <c r="AB69" s="719"/>
      <c r="AC69" s="719"/>
      <c r="AD69" s="719"/>
      <c r="AE69" s="719"/>
      <c r="AF69" s="719"/>
    </row>
    <row r="70" spans="2:33" s="96" customFormat="1" ht="27" customHeight="1" x14ac:dyDescent="0.45">
      <c r="B70" s="876" t="s">
        <v>933</v>
      </c>
      <c r="C70" s="876"/>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row>
    <row r="71" spans="2:33" s="407" customFormat="1" ht="6" customHeight="1" x14ac:dyDescent="0.2"/>
    <row r="72" spans="2:33" s="407" customFormat="1" ht="13.5" customHeight="1" x14ac:dyDescent="0.2">
      <c r="B72" s="876"/>
      <c r="C72" s="876"/>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row>
  </sheetData>
  <mergeCells count="51">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AA22"/>
    <mergeCell ref="C32:F49"/>
    <mergeCell ref="H33:X33"/>
    <mergeCell ref="I34:U34"/>
    <mergeCell ref="V34:W34"/>
    <mergeCell ref="I36:U36"/>
    <mergeCell ref="V36:W36"/>
    <mergeCell ref="I48:X48"/>
    <mergeCell ref="H64:V64"/>
    <mergeCell ref="Z36:AB36"/>
    <mergeCell ref="I38:U38"/>
    <mergeCell ref="V38:W38"/>
    <mergeCell ref="Z38:AB38"/>
    <mergeCell ref="I41:AA41"/>
    <mergeCell ref="P45:W45"/>
    <mergeCell ref="Z45:AB45"/>
    <mergeCell ref="B72:AG72"/>
    <mergeCell ref="H65:X65"/>
    <mergeCell ref="H66:S66"/>
    <mergeCell ref="H67:AB67"/>
    <mergeCell ref="H68:AC68"/>
    <mergeCell ref="B69:AF69"/>
    <mergeCell ref="B70:AG70"/>
    <mergeCell ref="B50:F68"/>
    <mergeCell ref="I58:M58"/>
    <mergeCell ref="N58:AB58"/>
    <mergeCell ref="I59:M59"/>
    <mergeCell ref="N59:AB59"/>
    <mergeCell ref="I60:M60"/>
    <mergeCell ref="N60:AB60"/>
    <mergeCell ref="H61:AB61"/>
    <mergeCell ref="H62:AB63"/>
  </mergeCells>
  <phoneticPr fontId="2"/>
  <printOptions horizontalCentered="1"/>
  <pageMargins left="0.70866141732283472" right="0.39370078740157483" top="0.51181102362204722"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xm:f>
          </x14:formula1>
          <xm: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AF17:AF20 KB17:KB20 TX17:TX20 ADT17:ADT20 ANP17:ANP20 AXL17:AXL20 BHH17:BHH20 BRD17:BRD20 CAZ17:CAZ20 CKV17:CKV20 CUR17:CUR20 DEN17:DEN20 DOJ17:DOJ20 DYF17:DYF20 EIB17:EIB20 ERX17:ERX20 FBT17:FBT20 FLP17:FLP20 FVL17:FVL20 GFH17:GFH20 GPD17:GPD20 GYZ17:GYZ20 HIV17:HIV20 HSR17:HSR20 ICN17:ICN20 IMJ17:IMJ20 IWF17:IWF20 JGB17:JGB20 JPX17:JPX20 JZT17:JZT20 KJP17:KJP20 KTL17:KTL20 LDH17:LDH20 LND17:LND20 LWZ17:LWZ20 MGV17:MGV20 MQR17:MQR20 NAN17:NAN20 NKJ17:NKJ20 NUF17:NUF20 OEB17:OEB20 ONX17:ONX20 OXT17:OXT20 PHP17:PHP20 PRL17:PRL20 QBH17:QBH20 QLD17:QLD20 QUZ17:QUZ20 REV17:REV20 ROR17:ROR20 RYN17:RYN20 SIJ17:SIJ20 SSF17:SSF20 TCB17:TCB20 TLX17:TLX20 TVT17:TVT20 UFP17:UFP20 UPL17:UPL20 UZH17:UZH20 VJD17:VJD20 VSZ17:VSZ20 WCV17:WCV20 WMR17:WMR20 WWN17:WWN20 AF65551:AF65554 KB65551:KB65554 TX65551:TX65554 ADT65551:ADT65554 ANP65551:ANP65554 AXL65551:AXL65554 BHH65551:BHH65554 BRD65551:BRD65554 CAZ65551:CAZ65554 CKV65551:CKV65554 CUR65551:CUR65554 DEN65551:DEN65554 DOJ65551:DOJ65554 DYF65551:DYF65554 EIB65551:EIB65554 ERX65551:ERX65554 FBT65551:FBT65554 FLP65551:FLP65554 FVL65551:FVL65554 GFH65551:GFH65554 GPD65551:GPD65554 GYZ65551:GYZ65554 HIV65551:HIV65554 HSR65551:HSR65554 ICN65551:ICN65554 IMJ65551:IMJ65554 IWF65551:IWF65554 JGB65551:JGB65554 JPX65551:JPX65554 JZT65551:JZT65554 KJP65551:KJP65554 KTL65551:KTL65554 LDH65551:LDH65554 LND65551:LND65554 LWZ65551:LWZ65554 MGV65551:MGV65554 MQR65551:MQR65554 NAN65551:NAN65554 NKJ65551:NKJ65554 NUF65551:NUF65554 OEB65551:OEB65554 ONX65551:ONX65554 OXT65551:OXT65554 PHP65551:PHP65554 PRL65551:PRL65554 QBH65551:QBH65554 QLD65551:QLD65554 QUZ65551:QUZ65554 REV65551:REV65554 ROR65551:ROR65554 RYN65551:RYN65554 SIJ65551:SIJ65554 SSF65551:SSF65554 TCB65551:TCB65554 TLX65551:TLX65554 TVT65551:TVT65554 UFP65551:UFP65554 UPL65551:UPL65554 UZH65551:UZH65554 VJD65551:VJD65554 VSZ65551:VSZ65554 WCV65551:WCV65554 WMR65551:WMR65554 WWN65551:WWN65554 AF131087:AF131090 KB131087:KB131090 TX131087:TX131090 ADT131087:ADT131090 ANP131087:ANP131090 AXL131087:AXL131090 BHH131087:BHH131090 BRD131087:BRD131090 CAZ131087:CAZ131090 CKV131087:CKV131090 CUR131087:CUR131090 DEN131087:DEN131090 DOJ131087:DOJ131090 DYF131087:DYF131090 EIB131087:EIB131090 ERX131087:ERX131090 FBT131087:FBT131090 FLP131087:FLP131090 FVL131087:FVL131090 GFH131087:GFH131090 GPD131087:GPD131090 GYZ131087:GYZ131090 HIV131087:HIV131090 HSR131087:HSR131090 ICN131087:ICN131090 IMJ131087:IMJ131090 IWF131087:IWF131090 JGB131087:JGB131090 JPX131087:JPX131090 JZT131087:JZT131090 KJP131087:KJP131090 KTL131087:KTL131090 LDH131087:LDH131090 LND131087:LND131090 LWZ131087:LWZ131090 MGV131087:MGV131090 MQR131087:MQR131090 NAN131087:NAN131090 NKJ131087:NKJ131090 NUF131087:NUF131090 OEB131087:OEB131090 ONX131087:ONX131090 OXT131087:OXT131090 PHP131087:PHP131090 PRL131087:PRL131090 QBH131087:QBH131090 QLD131087:QLD131090 QUZ131087:QUZ131090 REV131087:REV131090 ROR131087:ROR131090 RYN131087:RYN131090 SIJ131087:SIJ131090 SSF131087:SSF131090 TCB131087:TCB131090 TLX131087:TLX131090 TVT131087:TVT131090 UFP131087:UFP131090 UPL131087:UPL131090 UZH131087:UZH131090 VJD131087:VJD131090 VSZ131087:VSZ131090 WCV131087:WCV131090 WMR131087:WMR131090 WWN131087:WWN131090 AF196623:AF196626 KB196623:KB196626 TX196623:TX196626 ADT196623:ADT196626 ANP196623:ANP196626 AXL196623:AXL196626 BHH196623:BHH196626 BRD196623:BRD196626 CAZ196623:CAZ196626 CKV196623:CKV196626 CUR196623:CUR196626 DEN196623:DEN196626 DOJ196623:DOJ196626 DYF196623:DYF196626 EIB196623:EIB196626 ERX196623:ERX196626 FBT196623:FBT196626 FLP196623:FLP196626 FVL196623:FVL196626 GFH196623:GFH196626 GPD196623:GPD196626 GYZ196623:GYZ196626 HIV196623:HIV196626 HSR196623:HSR196626 ICN196623:ICN196626 IMJ196623:IMJ196626 IWF196623:IWF196626 JGB196623:JGB196626 JPX196623:JPX196626 JZT196623:JZT196626 KJP196623:KJP196626 KTL196623:KTL196626 LDH196623:LDH196626 LND196623:LND196626 LWZ196623:LWZ196626 MGV196623:MGV196626 MQR196623:MQR196626 NAN196623:NAN196626 NKJ196623:NKJ196626 NUF196623:NUF196626 OEB196623:OEB196626 ONX196623:ONX196626 OXT196623:OXT196626 PHP196623:PHP196626 PRL196623:PRL196626 QBH196623:QBH196626 QLD196623:QLD196626 QUZ196623:QUZ196626 REV196623:REV196626 ROR196623:ROR196626 RYN196623:RYN196626 SIJ196623:SIJ196626 SSF196623:SSF196626 TCB196623:TCB196626 TLX196623:TLX196626 TVT196623:TVT196626 UFP196623:UFP196626 UPL196623:UPL196626 UZH196623:UZH196626 VJD196623:VJD196626 VSZ196623:VSZ196626 WCV196623:WCV196626 WMR196623:WMR196626 WWN196623:WWN196626 AF262159:AF262162 KB262159:KB262162 TX262159:TX262162 ADT262159:ADT262162 ANP262159:ANP262162 AXL262159:AXL262162 BHH262159:BHH262162 BRD262159:BRD262162 CAZ262159:CAZ262162 CKV262159:CKV262162 CUR262159:CUR262162 DEN262159:DEN262162 DOJ262159:DOJ262162 DYF262159:DYF262162 EIB262159:EIB262162 ERX262159:ERX262162 FBT262159:FBT262162 FLP262159:FLP262162 FVL262159:FVL262162 GFH262159:GFH262162 GPD262159:GPD262162 GYZ262159:GYZ262162 HIV262159:HIV262162 HSR262159:HSR262162 ICN262159:ICN262162 IMJ262159:IMJ262162 IWF262159:IWF262162 JGB262159:JGB262162 JPX262159:JPX262162 JZT262159:JZT262162 KJP262159:KJP262162 KTL262159:KTL262162 LDH262159:LDH262162 LND262159:LND262162 LWZ262159:LWZ262162 MGV262159:MGV262162 MQR262159:MQR262162 NAN262159:NAN262162 NKJ262159:NKJ262162 NUF262159:NUF262162 OEB262159:OEB262162 ONX262159:ONX262162 OXT262159:OXT262162 PHP262159:PHP262162 PRL262159:PRL262162 QBH262159:QBH262162 QLD262159:QLD262162 QUZ262159:QUZ262162 REV262159:REV262162 ROR262159:ROR262162 RYN262159:RYN262162 SIJ262159:SIJ262162 SSF262159:SSF262162 TCB262159:TCB262162 TLX262159:TLX262162 TVT262159:TVT262162 UFP262159:UFP262162 UPL262159:UPL262162 UZH262159:UZH262162 VJD262159:VJD262162 VSZ262159:VSZ262162 WCV262159:WCV262162 WMR262159:WMR262162 WWN262159:WWN262162 AF327695:AF327698 KB327695:KB327698 TX327695:TX327698 ADT327695:ADT327698 ANP327695:ANP327698 AXL327695:AXL327698 BHH327695:BHH327698 BRD327695:BRD327698 CAZ327695:CAZ327698 CKV327695:CKV327698 CUR327695:CUR327698 DEN327695:DEN327698 DOJ327695:DOJ327698 DYF327695:DYF327698 EIB327695:EIB327698 ERX327695:ERX327698 FBT327695:FBT327698 FLP327695:FLP327698 FVL327695:FVL327698 GFH327695:GFH327698 GPD327695:GPD327698 GYZ327695:GYZ327698 HIV327695:HIV327698 HSR327695:HSR327698 ICN327695:ICN327698 IMJ327695:IMJ327698 IWF327695:IWF327698 JGB327695:JGB327698 JPX327695:JPX327698 JZT327695:JZT327698 KJP327695:KJP327698 KTL327695:KTL327698 LDH327695:LDH327698 LND327695:LND327698 LWZ327695:LWZ327698 MGV327695:MGV327698 MQR327695:MQR327698 NAN327695:NAN327698 NKJ327695:NKJ327698 NUF327695:NUF327698 OEB327695:OEB327698 ONX327695:ONX327698 OXT327695:OXT327698 PHP327695:PHP327698 PRL327695:PRL327698 QBH327695:QBH327698 QLD327695:QLD327698 QUZ327695:QUZ327698 REV327695:REV327698 ROR327695:ROR327698 RYN327695:RYN327698 SIJ327695:SIJ327698 SSF327695:SSF327698 TCB327695:TCB327698 TLX327695:TLX327698 TVT327695:TVT327698 UFP327695:UFP327698 UPL327695:UPL327698 UZH327695:UZH327698 VJD327695:VJD327698 VSZ327695:VSZ327698 WCV327695:WCV327698 WMR327695:WMR327698 WWN327695:WWN327698 AF393231:AF393234 KB393231:KB393234 TX393231:TX393234 ADT393231:ADT393234 ANP393231:ANP393234 AXL393231:AXL393234 BHH393231:BHH393234 BRD393231:BRD393234 CAZ393231:CAZ393234 CKV393231:CKV393234 CUR393231:CUR393234 DEN393231:DEN393234 DOJ393231:DOJ393234 DYF393231:DYF393234 EIB393231:EIB393234 ERX393231:ERX393234 FBT393231:FBT393234 FLP393231:FLP393234 FVL393231:FVL393234 GFH393231:GFH393234 GPD393231:GPD393234 GYZ393231:GYZ393234 HIV393231:HIV393234 HSR393231:HSR393234 ICN393231:ICN393234 IMJ393231:IMJ393234 IWF393231:IWF393234 JGB393231:JGB393234 JPX393231:JPX393234 JZT393231:JZT393234 KJP393231:KJP393234 KTL393231:KTL393234 LDH393231:LDH393234 LND393231:LND393234 LWZ393231:LWZ393234 MGV393231:MGV393234 MQR393231:MQR393234 NAN393231:NAN393234 NKJ393231:NKJ393234 NUF393231:NUF393234 OEB393231:OEB393234 ONX393231:ONX393234 OXT393231:OXT393234 PHP393231:PHP393234 PRL393231:PRL393234 QBH393231:QBH393234 QLD393231:QLD393234 QUZ393231:QUZ393234 REV393231:REV393234 ROR393231:ROR393234 RYN393231:RYN393234 SIJ393231:SIJ393234 SSF393231:SSF393234 TCB393231:TCB393234 TLX393231:TLX393234 TVT393231:TVT393234 UFP393231:UFP393234 UPL393231:UPL393234 UZH393231:UZH393234 VJD393231:VJD393234 VSZ393231:VSZ393234 WCV393231:WCV393234 WMR393231:WMR393234 WWN393231:WWN393234 AF458767:AF458770 KB458767:KB458770 TX458767:TX458770 ADT458767:ADT458770 ANP458767:ANP458770 AXL458767:AXL458770 BHH458767:BHH458770 BRD458767:BRD458770 CAZ458767:CAZ458770 CKV458767:CKV458770 CUR458767:CUR458770 DEN458767:DEN458770 DOJ458767:DOJ458770 DYF458767:DYF458770 EIB458767:EIB458770 ERX458767:ERX458770 FBT458767:FBT458770 FLP458767:FLP458770 FVL458767:FVL458770 GFH458767:GFH458770 GPD458767:GPD458770 GYZ458767:GYZ458770 HIV458767:HIV458770 HSR458767:HSR458770 ICN458767:ICN458770 IMJ458767:IMJ458770 IWF458767:IWF458770 JGB458767:JGB458770 JPX458767:JPX458770 JZT458767:JZT458770 KJP458767:KJP458770 KTL458767:KTL458770 LDH458767:LDH458770 LND458767:LND458770 LWZ458767:LWZ458770 MGV458767:MGV458770 MQR458767:MQR458770 NAN458767:NAN458770 NKJ458767:NKJ458770 NUF458767:NUF458770 OEB458767:OEB458770 ONX458767:ONX458770 OXT458767:OXT458770 PHP458767:PHP458770 PRL458767:PRL458770 QBH458767:QBH458770 QLD458767:QLD458770 QUZ458767:QUZ458770 REV458767:REV458770 ROR458767:ROR458770 RYN458767:RYN458770 SIJ458767:SIJ458770 SSF458767:SSF458770 TCB458767:TCB458770 TLX458767:TLX458770 TVT458767:TVT458770 UFP458767:UFP458770 UPL458767:UPL458770 UZH458767:UZH458770 VJD458767:VJD458770 VSZ458767:VSZ458770 WCV458767:WCV458770 WMR458767:WMR458770 WWN458767:WWN458770 AF524303:AF524306 KB524303:KB524306 TX524303:TX524306 ADT524303:ADT524306 ANP524303:ANP524306 AXL524303:AXL524306 BHH524303:BHH524306 BRD524303:BRD524306 CAZ524303:CAZ524306 CKV524303:CKV524306 CUR524303:CUR524306 DEN524303:DEN524306 DOJ524303:DOJ524306 DYF524303:DYF524306 EIB524303:EIB524306 ERX524303:ERX524306 FBT524303:FBT524306 FLP524303:FLP524306 FVL524303:FVL524306 GFH524303:GFH524306 GPD524303:GPD524306 GYZ524303:GYZ524306 HIV524303:HIV524306 HSR524303:HSR524306 ICN524303:ICN524306 IMJ524303:IMJ524306 IWF524303:IWF524306 JGB524303:JGB524306 JPX524303:JPX524306 JZT524303:JZT524306 KJP524303:KJP524306 KTL524303:KTL524306 LDH524303:LDH524306 LND524303:LND524306 LWZ524303:LWZ524306 MGV524303:MGV524306 MQR524303:MQR524306 NAN524303:NAN524306 NKJ524303:NKJ524306 NUF524303:NUF524306 OEB524303:OEB524306 ONX524303:ONX524306 OXT524303:OXT524306 PHP524303:PHP524306 PRL524303:PRL524306 QBH524303:QBH524306 QLD524303:QLD524306 QUZ524303:QUZ524306 REV524303:REV524306 ROR524303:ROR524306 RYN524303:RYN524306 SIJ524303:SIJ524306 SSF524303:SSF524306 TCB524303:TCB524306 TLX524303:TLX524306 TVT524303:TVT524306 UFP524303:UFP524306 UPL524303:UPL524306 UZH524303:UZH524306 VJD524303:VJD524306 VSZ524303:VSZ524306 WCV524303:WCV524306 WMR524303:WMR524306 WWN524303:WWN524306 AF589839:AF589842 KB589839:KB589842 TX589839:TX589842 ADT589839:ADT589842 ANP589839:ANP589842 AXL589839:AXL589842 BHH589839:BHH589842 BRD589839:BRD589842 CAZ589839:CAZ589842 CKV589839:CKV589842 CUR589839:CUR589842 DEN589839:DEN589842 DOJ589839:DOJ589842 DYF589839:DYF589842 EIB589839:EIB589842 ERX589839:ERX589842 FBT589839:FBT589842 FLP589839:FLP589842 FVL589839:FVL589842 GFH589839:GFH589842 GPD589839:GPD589842 GYZ589839:GYZ589842 HIV589839:HIV589842 HSR589839:HSR589842 ICN589839:ICN589842 IMJ589839:IMJ589842 IWF589839:IWF589842 JGB589839:JGB589842 JPX589839:JPX589842 JZT589839:JZT589842 KJP589839:KJP589842 KTL589839:KTL589842 LDH589839:LDH589842 LND589839:LND589842 LWZ589839:LWZ589842 MGV589839:MGV589842 MQR589839:MQR589842 NAN589839:NAN589842 NKJ589839:NKJ589842 NUF589839:NUF589842 OEB589839:OEB589842 ONX589839:ONX589842 OXT589839:OXT589842 PHP589839:PHP589842 PRL589839:PRL589842 QBH589839:QBH589842 QLD589839:QLD589842 QUZ589839:QUZ589842 REV589839:REV589842 ROR589839:ROR589842 RYN589839:RYN589842 SIJ589839:SIJ589842 SSF589839:SSF589842 TCB589839:TCB589842 TLX589839:TLX589842 TVT589839:TVT589842 UFP589839:UFP589842 UPL589839:UPL589842 UZH589839:UZH589842 VJD589839:VJD589842 VSZ589839:VSZ589842 WCV589839:WCV589842 WMR589839:WMR589842 WWN589839:WWN589842 AF655375:AF655378 KB655375:KB655378 TX655375:TX655378 ADT655375:ADT655378 ANP655375:ANP655378 AXL655375:AXL655378 BHH655375:BHH655378 BRD655375:BRD655378 CAZ655375:CAZ655378 CKV655375:CKV655378 CUR655375:CUR655378 DEN655375:DEN655378 DOJ655375:DOJ655378 DYF655375:DYF655378 EIB655375:EIB655378 ERX655375:ERX655378 FBT655375:FBT655378 FLP655375:FLP655378 FVL655375:FVL655378 GFH655375:GFH655378 GPD655375:GPD655378 GYZ655375:GYZ655378 HIV655375:HIV655378 HSR655375:HSR655378 ICN655375:ICN655378 IMJ655375:IMJ655378 IWF655375:IWF655378 JGB655375:JGB655378 JPX655375:JPX655378 JZT655375:JZT655378 KJP655375:KJP655378 KTL655375:KTL655378 LDH655375:LDH655378 LND655375:LND655378 LWZ655375:LWZ655378 MGV655375:MGV655378 MQR655375:MQR655378 NAN655375:NAN655378 NKJ655375:NKJ655378 NUF655375:NUF655378 OEB655375:OEB655378 ONX655375:ONX655378 OXT655375:OXT655378 PHP655375:PHP655378 PRL655375:PRL655378 QBH655375:QBH655378 QLD655375:QLD655378 QUZ655375:QUZ655378 REV655375:REV655378 ROR655375:ROR655378 RYN655375:RYN655378 SIJ655375:SIJ655378 SSF655375:SSF655378 TCB655375:TCB655378 TLX655375:TLX655378 TVT655375:TVT655378 UFP655375:UFP655378 UPL655375:UPL655378 UZH655375:UZH655378 VJD655375:VJD655378 VSZ655375:VSZ655378 WCV655375:WCV655378 WMR655375:WMR655378 WWN655375:WWN655378 AF720911:AF720914 KB720911:KB720914 TX720911:TX720914 ADT720911:ADT720914 ANP720911:ANP720914 AXL720911:AXL720914 BHH720911:BHH720914 BRD720911:BRD720914 CAZ720911:CAZ720914 CKV720911:CKV720914 CUR720911:CUR720914 DEN720911:DEN720914 DOJ720911:DOJ720914 DYF720911:DYF720914 EIB720911:EIB720914 ERX720911:ERX720914 FBT720911:FBT720914 FLP720911:FLP720914 FVL720911:FVL720914 GFH720911:GFH720914 GPD720911:GPD720914 GYZ720911:GYZ720914 HIV720911:HIV720914 HSR720911:HSR720914 ICN720911:ICN720914 IMJ720911:IMJ720914 IWF720911:IWF720914 JGB720911:JGB720914 JPX720911:JPX720914 JZT720911:JZT720914 KJP720911:KJP720914 KTL720911:KTL720914 LDH720911:LDH720914 LND720911:LND720914 LWZ720911:LWZ720914 MGV720911:MGV720914 MQR720911:MQR720914 NAN720911:NAN720914 NKJ720911:NKJ720914 NUF720911:NUF720914 OEB720911:OEB720914 ONX720911:ONX720914 OXT720911:OXT720914 PHP720911:PHP720914 PRL720911:PRL720914 QBH720911:QBH720914 QLD720911:QLD720914 QUZ720911:QUZ720914 REV720911:REV720914 ROR720911:ROR720914 RYN720911:RYN720914 SIJ720911:SIJ720914 SSF720911:SSF720914 TCB720911:TCB720914 TLX720911:TLX720914 TVT720911:TVT720914 UFP720911:UFP720914 UPL720911:UPL720914 UZH720911:UZH720914 VJD720911:VJD720914 VSZ720911:VSZ720914 WCV720911:WCV720914 WMR720911:WMR720914 WWN720911:WWN720914 AF786447:AF786450 KB786447:KB786450 TX786447:TX786450 ADT786447:ADT786450 ANP786447:ANP786450 AXL786447:AXL786450 BHH786447:BHH786450 BRD786447:BRD786450 CAZ786447:CAZ786450 CKV786447:CKV786450 CUR786447:CUR786450 DEN786447:DEN786450 DOJ786447:DOJ786450 DYF786447:DYF786450 EIB786447:EIB786450 ERX786447:ERX786450 FBT786447:FBT786450 FLP786447:FLP786450 FVL786447:FVL786450 GFH786447:GFH786450 GPD786447:GPD786450 GYZ786447:GYZ786450 HIV786447:HIV786450 HSR786447:HSR786450 ICN786447:ICN786450 IMJ786447:IMJ786450 IWF786447:IWF786450 JGB786447:JGB786450 JPX786447:JPX786450 JZT786447:JZT786450 KJP786447:KJP786450 KTL786447:KTL786450 LDH786447:LDH786450 LND786447:LND786450 LWZ786447:LWZ786450 MGV786447:MGV786450 MQR786447:MQR786450 NAN786447:NAN786450 NKJ786447:NKJ786450 NUF786447:NUF786450 OEB786447:OEB786450 ONX786447:ONX786450 OXT786447:OXT786450 PHP786447:PHP786450 PRL786447:PRL786450 QBH786447:QBH786450 QLD786447:QLD786450 QUZ786447:QUZ786450 REV786447:REV786450 ROR786447:ROR786450 RYN786447:RYN786450 SIJ786447:SIJ786450 SSF786447:SSF786450 TCB786447:TCB786450 TLX786447:TLX786450 TVT786447:TVT786450 UFP786447:UFP786450 UPL786447:UPL786450 UZH786447:UZH786450 VJD786447:VJD786450 VSZ786447:VSZ786450 WCV786447:WCV786450 WMR786447:WMR786450 WWN786447:WWN786450 AF851983:AF851986 KB851983:KB851986 TX851983:TX851986 ADT851983:ADT851986 ANP851983:ANP851986 AXL851983:AXL851986 BHH851983:BHH851986 BRD851983:BRD851986 CAZ851983:CAZ851986 CKV851983:CKV851986 CUR851983:CUR851986 DEN851983:DEN851986 DOJ851983:DOJ851986 DYF851983:DYF851986 EIB851983:EIB851986 ERX851983:ERX851986 FBT851983:FBT851986 FLP851983:FLP851986 FVL851983:FVL851986 GFH851983:GFH851986 GPD851983:GPD851986 GYZ851983:GYZ851986 HIV851983:HIV851986 HSR851983:HSR851986 ICN851983:ICN851986 IMJ851983:IMJ851986 IWF851983:IWF851986 JGB851983:JGB851986 JPX851983:JPX851986 JZT851983:JZT851986 KJP851983:KJP851986 KTL851983:KTL851986 LDH851983:LDH851986 LND851983:LND851986 LWZ851983:LWZ851986 MGV851983:MGV851986 MQR851983:MQR851986 NAN851983:NAN851986 NKJ851983:NKJ851986 NUF851983:NUF851986 OEB851983:OEB851986 ONX851983:ONX851986 OXT851983:OXT851986 PHP851983:PHP851986 PRL851983:PRL851986 QBH851983:QBH851986 QLD851983:QLD851986 QUZ851983:QUZ851986 REV851983:REV851986 ROR851983:ROR851986 RYN851983:RYN851986 SIJ851983:SIJ851986 SSF851983:SSF851986 TCB851983:TCB851986 TLX851983:TLX851986 TVT851983:TVT851986 UFP851983:UFP851986 UPL851983:UPL851986 UZH851983:UZH851986 VJD851983:VJD851986 VSZ851983:VSZ851986 WCV851983:WCV851986 WMR851983:WMR851986 WWN851983:WWN851986 AF917519:AF917522 KB917519:KB917522 TX917519:TX917522 ADT917519:ADT917522 ANP917519:ANP917522 AXL917519:AXL917522 BHH917519:BHH917522 BRD917519:BRD917522 CAZ917519:CAZ917522 CKV917519:CKV917522 CUR917519:CUR917522 DEN917519:DEN917522 DOJ917519:DOJ917522 DYF917519:DYF917522 EIB917519:EIB917522 ERX917519:ERX917522 FBT917519:FBT917522 FLP917519:FLP917522 FVL917519:FVL917522 GFH917519:GFH917522 GPD917519:GPD917522 GYZ917519:GYZ917522 HIV917519:HIV917522 HSR917519:HSR917522 ICN917519:ICN917522 IMJ917519:IMJ917522 IWF917519:IWF917522 JGB917519:JGB917522 JPX917519:JPX917522 JZT917519:JZT917522 KJP917519:KJP917522 KTL917519:KTL917522 LDH917519:LDH917522 LND917519:LND917522 LWZ917519:LWZ917522 MGV917519:MGV917522 MQR917519:MQR917522 NAN917519:NAN917522 NKJ917519:NKJ917522 NUF917519:NUF917522 OEB917519:OEB917522 ONX917519:ONX917522 OXT917519:OXT917522 PHP917519:PHP917522 PRL917519:PRL917522 QBH917519:QBH917522 QLD917519:QLD917522 QUZ917519:QUZ917522 REV917519:REV917522 ROR917519:ROR917522 RYN917519:RYN917522 SIJ917519:SIJ917522 SSF917519:SSF917522 TCB917519:TCB917522 TLX917519:TLX917522 TVT917519:TVT917522 UFP917519:UFP917522 UPL917519:UPL917522 UZH917519:UZH917522 VJD917519:VJD917522 VSZ917519:VSZ917522 WCV917519:WCV917522 WMR917519:WMR917522 WWN917519:WWN917522 AF983055:AF983058 KB983055:KB983058 TX983055:TX983058 ADT983055:ADT983058 ANP983055:ANP983058 AXL983055:AXL983058 BHH983055:BHH983058 BRD983055:BRD983058 CAZ983055:CAZ983058 CKV983055:CKV983058 CUR983055:CUR983058 DEN983055:DEN983058 DOJ983055:DOJ983058 DYF983055:DYF983058 EIB983055:EIB983058 ERX983055:ERX983058 FBT983055:FBT983058 FLP983055:FLP983058 FVL983055:FVL983058 GFH983055:GFH983058 GPD983055:GPD983058 GYZ983055:GYZ983058 HIV983055:HIV983058 HSR983055:HSR983058 ICN983055:ICN983058 IMJ983055:IMJ983058 IWF983055:IWF983058 JGB983055:JGB983058 JPX983055:JPX983058 JZT983055:JZT983058 KJP983055:KJP983058 KTL983055:KTL983058 LDH983055:LDH983058 LND983055:LND983058 LWZ983055:LWZ983058 MGV983055:MGV983058 MQR983055:MQR983058 NAN983055:NAN983058 NKJ983055:NKJ983058 NUF983055:NUF983058 OEB983055:OEB983058 ONX983055:ONX983058 OXT983055:OXT983058 PHP983055:PHP983058 PRL983055:PRL983058 QBH983055:QBH983058 QLD983055:QLD983058 QUZ983055:QUZ983058 REV983055:REV983058 ROR983055:ROR983058 RYN983055:RYN983058 SIJ983055:SIJ983058 SSF983055:SSF983058 TCB983055:TCB983058 TLX983055:TLX983058 TVT983055:TVT983058 UFP983055:UFP983058 UPL983055:UPL983058 UZH983055:UZH983058 VJD983055:VJD983058 VSZ983055:VSZ983058 WCV983055:WCV983058 WMR983055:WMR983058 WWN983055:WWN983058 AF62:AF67 KB62:KB67 TX62:TX67 ADT62:ADT67 ANP62:ANP67 AXL62:AXL67 BHH62:BHH67 BRD62:BRD67 CAZ62:CAZ67 CKV62:CKV67 CUR62:CUR67 DEN62:DEN67 DOJ62:DOJ67 DYF62:DYF67 EIB62:EIB67 ERX62:ERX67 FBT62:FBT67 FLP62:FLP67 FVL62:FVL67 GFH62:GFH67 GPD62:GPD67 GYZ62:GYZ67 HIV62:HIV67 HSR62:HSR67 ICN62:ICN67 IMJ62:IMJ67 IWF62:IWF67 JGB62:JGB67 JPX62:JPX67 JZT62:JZT67 KJP62:KJP67 KTL62:KTL67 LDH62:LDH67 LND62:LND67 LWZ62:LWZ67 MGV62:MGV67 MQR62:MQR67 NAN62:NAN67 NKJ62:NKJ67 NUF62:NUF67 OEB62:OEB67 ONX62:ONX67 OXT62:OXT67 PHP62:PHP67 PRL62:PRL67 QBH62:QBH67 QLD62:QLD67 QUZ62:QUZ67 REV62:REV67 ROR62:ROR67 RYN62:RYN67 SIJ62:SIJ67 SSF62:SSF67 TCB62:TCB67 TLX62:TLX67 TVT62:TVT67 UFP62:UFP67 UPL62:UPL67 UZH62:UZH67 VJD62:VJD67 VSZ62:VSZ67 WCV62:WCV67 WMR62:WMR67 WWN62:WWN67 AF65596:AF65601 KB65596:KB65601 TX65596:TX65601 ADT65596:ADT65601 ANP65596:ANP65601 AXL65596:AXL65601 BHH65596:BHH65601 BRD65596:BRD65601 CAZ65596:CAZ65601 CKV65596:CKV65601 CUR65596:CUR65601 DEN65596:DEN65601 DOJ65596:DOJ65601 DYF65596:DYF65601 EIB65596:EIB65601 ERX65596:ERX65601 FBT65596:FBT65601 FLP65596:FLP65601 FVL65596:FVL65601 GFH65596:GFH65601 GPD65596:GPD65601 GYZ65596:GYZ65601 HIV65596:HIV65601 HSR65596:HSR65601 ICN65596:ICN65601 IMJ65596:IMJ65601 IWF65596:IWF65601 JGB65596:JGB65601 JPX65596:JPX65601 JZT65596:JZT65601 KJP65596:KJP65601 KTL65596:KTL65601 LDH65596:LDH65601 LND65596:LND65601 LWZ65596:LWZ65601 MGV65596:MGV65601 MQR65596:MQR65601 NAN65596:NAN65601 NKJ65596:NKJ65601 NUF65596:NUF65601 OEB65596:OEB65601 ONX65596:ONX65601 OXT65596:OXT65601 PHP65596:PHP65601 PRL65596:PRL65601 QBH65596:QBH65601 QLD65596:QLD65601 QUZ65596:QUZ65601 REV65596:REV65601 ROR65596:ROR65601 RYN65596:RYN65601 SIJ65596:SIJ65601 SSF65596:SSF65601 TCB65596:TCB65601 TLX65596:TLX65601 TVT65596:TVT65601 UFP65596:UFP65601 UPL65596:UPL65601 UZH65596:UZH65601 VJD65596:VJD65601 VSZ65596:VSZ65601 WCV65596:WCV65601 WMR65596:WMR65601 WWN65596:WWN65601 AF131132:AF131137 KB131132:KB131137 TX131132:TX131137 ADT131132:ADT131137 ANP131132:ANP131137 AXL131132:AXL131137 BHH131132:BHH131137 BRD131132:BRD131137 CAZ131132:CAZ131137 CKV131132:CKV131137 CUR131132:CUR131137 DEN131132:DEN131137 DOJ131132:DOJ131137 DYF131132:DYF131137 EIB131132:EIB131137 ERX131132:ERX131137 FBT131132:FBT131137 FLP131132:FLP131137 FVL131132:FVL131137 GFH131132:GFH131137 GPD131132:GPD131137 GYZ131132:GYZ131137 HIV131132:HIV131137 HSR131132:HSR131137 ICN131132:ICN131137 IMJ131132:IMJ131137 IWF131132:IWF131137 JGB131132:JGB131137 JPX131132:JPX131137 JZT131132:JZT131137 KJP131132:KJP131137 KTL131132:KTL131137 LDH131132:LDH131137 LND131132:LND131137 LWZ131132:LWZ131137 MGV131132:MGV131137 MQR131132:MQR131137 NAN131132:NAN131137 NKJ131132:NKJ131137 NUF131132:NUF131137 OEB131132:OEB131137 ONX131132:ONX131137 OXT131132:OXT131137 PHP131132:PHP131137 PRL131132:PRL131137 QBH131132:QBH131137 QLD131132:QLD131137 QUZ131132:QUZ131137 REV131132:REV131137 ROR131132:ROR131137 RYN131132:RYN131137 SIJ131132:SIJ131137 SSF131132:SSF131137 TCB131132:TCB131137 TLX131132:TLX131137 TVT131132:TVT131137 UFP131132:UFP131137 UPL131132:UPL131137 UZH131132:UZH131137 VJD131132:VJD131137 VSZ131132:VSZ131137 WCV131132:WCV131137 WMR131132:WMR131137 WWN131132:WWN131137 AF196668:AF196673 KB196668:KB196673 TX196668:TX196673 ADT196668:ADT196673 ANP196668:ANP196673 AXL196668:AXL196673 BHH196668:BHH196673 BRD196668:BRD196673 CAZ196668:CAZ196673 CKV196668:CKV196673 CUR196668:CUR196673 DEN196668:DEN196673 DOJ196668:DOJ196673 DYF196668:DYF196673 EIB196668:EIB196673 ERX196668:ERX196673 FBT196668:FBT196673 FLP196668:FLP196673 FVL196668:FVL196673 GFH196668:GFH196673 GPD196668:GPD196673 GYZ196668:GYZ196673 HIV196668:HIV196673 HSR196668:HSR196673 ICN196668:ICN196673 IMJ196668:IMJ196673 IWF196668:IWF196673 JGB196668:JGB196673 JPX196668:JPX196673 JZT196668:JZT196673 KJP196668:KJP196673 KTL196668:KTL196673 LDH196668:LDH196673 LND196668:LND196673 LWZ196668:LWZ196673 MGV196668:MGV196673 MQR196668:MQR196673 NAN196668:NAN196673 NKJ196668:NKJ196673 NUF196668:NUF196673 OEB196668:OEB196673 ONX196668:ONX196673 OXT196668:OXT196673 PHP196668:PHP196673 PRL196668:PRL196673 QBH196668:QBH196673 QLD196668:QLD196673 QUZ196668:QUZ196673 REV196668:REV196673 ROR196668:ROR196673 RYN196668:RYN196673 SIJ196668:SIJ196673 SSF196668:SSF196673 TCB196668:TCB196673 TLX196668:TLX196673 TVT196668:TVT196673 UFP196668:UFP196673 UPL196668:UPL196673 UZH196668:UZH196673 VJD196668:VJD196673 VSZ196668:VSZ196673 WCV196668:WCV196673 WMR196668:WMR196673 WWN196668:WWN196673 AF262204:AF262209 KB262204:KB262209 TX262204:TX262209 ADT262204:ADT262209 ANP262204:ANP262209 AXL262204:AXL262209 BHH262204:BHH262209 BRD262204:BRD262209 CAZ262204:CAZ262209 CKV262204:CKV262209 CUR262204:CUR262209 DEN262204:DEN262209 DOJ262204:DOJ262209 DYF262204:DYF262209 EIB262204:EIB262209 ERX262204:ERX262209 FBT262204:FBT262209 FLP262204:FLP262209 FVL262204:FVL262209 GFH262204:GFH262209 GPD262204:GPD262209 GYZ262204:GYZ262209 HIV262204:HIV262209 HSR262204:HSR262209 ICN262204:ICN262209 IMJ262204:IMJ262209 IWF262204:IWF262209 JGB262204:JGB262209 JPX262204:JPX262209 JZT262204:JZT262209 KJP262204:KJP262209 KTL262204:KTL262209 LDH262204:LDH262209 LND262204:LND262209 LWZ262204:LWZ262209 MGV262204:MGV262209 MQR262204:MQR262209 NAN262204:NAN262209 NKJ262204:NKJ262209 NUF262204:NUF262209 OEB262204:OEB262209 ONX262204:ONX262209 OXT262204:OXT262209 PHP262204:PHP262209 PRL262204:PRL262209 QBH262204:QBH262209 QLD262204:QLD262209 QUZ262204:QUZ262209 REV262204:REV262209 ROR262204:ROR262209 RYN262204:RYN262209 SIJ262204:SIJ262209 SSF262204:SSF262209 TCB262204:TCB262209 TLX262204:TLX262209 TVT262204:TVT262209 UFP262204:UFP262209 UPL262204:UPL262209 UZH262204:UZH262209 VJD262204:VJD262209 VSZ262204:VSZ262209 WCV262204:WCV262209 WMR262204:WMR262209 WWN262204:WWN262209 AF327740:AF327745 KB327740:KB327745 TX327740:TX327745 ADT327740:ADT327745 ANP327740:ANP327745 AXL327740:AXL327745 BHH327740:BHH327745 BRD327740:BRD327745 CAZ327740:CAZ327745 CKV327740:CKV327745 CUR327740:CUR327745 DEN327740:DEN327745 DOJ327740:DOJ327745 DYF327740:DYF327745 EIB327740:EIB327745 ERX327740:ERX327745 FBT327740:FBT327745 FLP327740:FLP327745 FVL327740:FVL327745 GFH327740:GFH327745 GPD327740:GPD327745 GYZ327740:GYZ327745 HIV327740:HIV327745 HSR327740:HSR327745 ICN327740:ICN327745 IMJ327740:IMJ327745 IWF327740:IWF327745 JGB327740:JGB327745 JPX327740:JPX327745 JZT327740:JZT327745 KJP327740:KJP327745 KTL327740:KTL327745 LDH327740:LDH327745 LND327740:LND327745 LWZ327740:LWZ327745 MGV327740:MGV327745 MQR327740:MQR327745 NAN327740:NAN327745 NKJ327740:NKJ327745 NUF327740:NUF327745 OEB327740:OEB327745 ONX327740:ONX327745 OXT327740:OXT327745 PHP327740:PHP327745 PRL327740:PRL327745 QBH327740:QBH327745 QLD327740:QLD327745 QUZ327740:QUZ327745 REV327740:REV327745 ROR327740:ROR327745 RYN327740:RYN327745 SIJ327740:SIJ327745 SSF327740:SSF327745 TCB327740:TCB327745 TLX327740:TLX327745 TVT327740:TVT327745 UFP327740:UFP327745 UPL327740:UPL327745 UZH327740:UZH327745 VJD327740:VJD327745 VSZ327740:VSZ327745 WCV327740:WCV327745 WMR327740:WMR327745 WWN327740:WWN327745 AF393276:AF393281 KB393276:KB393281 TX393276:TX393281 ADT393276:ADT393281 ANP393276:ANP393281 AXL393276:AXL393281 BHH393276:BHH393281 BRD393276:BRD393281 CAZ393276:CAZ393281 CKV393276:CKV393281 CUR393276:CUR393281 DEN393276:DEN393281 DOJ393276:DOJ393281 DYF393276:DYF393281 EIB393276:EIB393281 ERX393276:ERX393281 FBT393276:FBT393281 FLP393276:FLP393281 FVL393276:FVL393281 GFH393276:GFH393281 GPD393276:GPD393281 GYZ393276:GYZ393281 HIV393276:HIV393281 HSR393276:HSR393281 ICN393276:ICN393281 IMJ393276:IMJ393281 IWF393276:IWF393281 JGB393276:JGB393281 JPX393276:JPX393281 JZT393276:JZT393281 KJP393276:KJP393281 KTL393276:KTL393281 LDH393276:LDH393281 LND393276:LND393281 LWZ393276:LWZ393281 MGV393276:MGV393281 MQR393276:MQR393281 NAN393276:NAN393281 NKJ393276:NKJ393281 NUF393276:NUF393281 OEB393276:OEB393281 ONX393276:ONX393281 OXT393276:OXT393281 PHP393276:PHP393281 PRL393276:PRL393281 QBH393276:QBH393281 QLD393276:QLD393281 QUZ393276:QUZ393281 REV393276:REV393281 ROR393276:ROR393281 RYN393276:RYN393281 SIJ393276:SIJ393281 SSF393276:SSF393281 TCB393276:TCB393281 TLX393276:TLX393281 TVT393276:TVT393281 UFP393276:UFP393281 UPL393276:UPL393281 UZH393276:UZH393281 VJD393276:VJD393281 VSZ393276:VSZ393281 WCV393276:WCV393281 WMR393276:WMR393281 WWN393276:WWN393281 AF458812:AF458817 KB458812:KB458817 TX458812:TX458817 ADT458812:ADT458817 ANP458812:ANP458817 AXL458812:AXL458817 BHH458812:BHH458817 BRD458812:BRD458817 CAZ458812:CAZ458817 CKV458812:CKV458817 CUR458812:CUR458817 DEN458812:DEN458817 DOJ458812:DOJ458817 DYF458812:DYF458817 EIB458812:EIB458817 ERX458812:ERX458817 FBT458812:FBT458817 FLP458812:FLP458817 FVL458812:FVL458817 GFH458812:GFH458817 GPD458812:GPD458817 GYZ458812:GYZ458817 HIV458812:HIV458817 HSR458812:HSR458817 ICN458812:ICN458817 IMJ458812:IMJ458817 IWF458812:IWF458817 JGB458812:JGB458817 JPX458812:JPX458817 JZT458812:JZT458817 KJP458812:KJP458817 KTL458812:KTL458817 LDH458812:LDH458817 LND458812:LND458817 LWZ458812:LWZ458817 MGV458812:MGV458817 MQR458812:MQR458817 NAN458812:NAN458817 NKJ458812:NKJ458817 NUF458812:NUF458817 OEB458812:OEB458817 ONX458812:ONX458817 OXT458812:OXT458817 PHP458812:PHP458817 PRL458812:PRL458817 QBH458812:QBH458817 QLD458812:QLD458817 QUZ458812:QUZ458817 REV458812:REV458817 ROR458812:ROR458817 RYN458812:RYN458817 SIJ458812:SIJ458817 SSF458812:SSF458817 TCB458812:TCB458817 TLX458812:TLX458817 TVT458812:TVT458817 UFP458812:UFP458817 UPL458812:UPL458817 UZH458812:UZH458817 VJD458812:VJD458817 VSZ458812:VSZ458817 WCV458812:WCV458817 WMR458812:WMR458817 WWN458812:WWN458817 AF524348:AF524353 KB524348:KB524353 TX524348:TX524353 ADT524348:ADT524353 ANP524348:ANP524353 AXL524348:AXL524353 BHH524348:BHH524353 BRD524348:BRD524353 CAZ524348:CAZ524353 CKV524348:CKV524353 CUR524348:CUR524353 DEN524348:DEN524353 DOJ524348:DOJ524353 DYF524348:DYF524353 EIB524348:EIB524353 ERX524348:ERX524353 FBT524348:FBT524353 FLP524348:FLP524353 FVL524348:FVL524353 GFH524348:GFH524353 GPD524348:GPD524353 GYZ524348:GYZ524353 HIV524348:HIV524353 HSR524348:HSR524353 ICN524348:ICN524353 IMJ524348:IMJ524353 IWF524348:IWF524353 JGB524348:JGB524353 JPX524348:JPX524353 JZT524348:JZT524353 KJP524348:KJP524353 KTL524348:KTL524353 LDH524348:LDH524353 LND524348:LND524353 LWZ524348:LWZ524353 MGV524348:MGV524353 MQR524348:MQR524353 NAN524348:NAN524353 NKJ524348:NKJ524353 NUF524348:NUF524353 OEB524348:OEB524353 ONX524348:ONX524353 OXT524348:OXT524353 PHP524348:PHP524353 PRL524348:PRL524353 QBH524348:QBH524353 QLD524348:QLD524353 QUZ524348:QUZ524353 REV524348:REV524353 ROR524348:ROR524353 RYN524348:RYN524353 SIJ524348:SIJ524353 SSF524348:SSF524353 TCB524348:TCB524353 TLX524348:TLX524353 TVT524348:TVT524353 UFP524348:UFP524353 UPL524348:UPL524353 UZH524348:UZH524353 VJD524348:VJD524353 VSZ524348:VSZ524353 WCV524348:WCV524353 WMR524348:WMR524353 WWN524348:WWN524353 AF589884:AF589889 KB589884:KB589889 TX589884:TX589889 ADT589884:ADT589889 ANP589884:ANP589889 AXL589884:AXL589889 BHH589884:BHH589889 BRD589884:BRD589889 CAZ589884:CAZ589889 CKV589884:CKV589889 CUR589884:CUR589889 DEN589884:DEN589889 DOJ589884:DOJ589889 DYF589884:DYF589889 EIB589884:EIB589889 ERX589884:ERX589889 FBT589884:FBT589889 FLP589884:FLP589889 FVL589884:FVL589889 GFH589884:GFH589889 GPD589884:GPD589889 GYZ589884:GYZ589889 HIV589884:HIV589889 HSR589884:HSR589889 ICN589884:ICN589889 IMJ589884:IMJ589889 IWF589884:IWF589889 JGB589884:JGB589889 JPX589884:JPX589889 JZT589884:JZT589889 KJP589884:KJP589889 KTL589884:KTL589889 LDH589884:LDH589889 LND589884:LND589889 LWZ589884:LWZ589889 MGV589884:MGV589889 MQR589884:MQR589889 NAN589884:NAN589889 NKJ589884:NKJ589889 NUF589884:NUF589889 OEB589884:OEB589889 ONX589884:ONX589889 OXT589884:OXT589889 PHP589884:PHP589889 PRL589884:PRL589889 QBH589884:QBH589889 QLD589884:QLD589889 QUZ589884:QUZ589889 REV589884:REV589889 ROR589884:ROR589889 RYN589884:RYN589889 SIJ589884:SIJ589889 SSF589884:SSF589889 TCB589884:TCB589889 TLX589884:TLX589889 TVT589884:TVT589889 UFP589884:UFP589889 UPL589884:UPL589889 UZH589884:UZH589889 VJD589884:VJD589889 VSZ589884:VSZ589889 WCV589884:WCV589889 WMR589884:WMR589889 WWN589884:WWN589889 AF655420:AF655425 KB655420:KB655425 TX655420:TX655425 ADT655420:ADT655425 ANP655420:ANP655425 AXL655420:AXL655425 BHH655420:BHH655425 BRD655420:BRD655425 CAZ655420:CAZ655425 CKV655420:CKV655425 CUR655420:CUR655425 DEN655420:DEN655425 DOJ655420:DOJ655425 DYF655420:DYF655425 EIB655420:EIB655425 ERX655420:ERX655425 FBT655420:FBT655425 FLP655420:FLP655425 FVL655420:FVL655425 GFH655420:GFH655425 GPD655420:GPD655425 GYZ655420:GYZ655425 HIV655420:HIV655425 HSR655420:HSR655425 ICN655420:ICN655425 IMJ655420:IMJ655425 IWF655420:IWF655425 JGB655420:JGB655425 JPX655420:JPX655425 JZT655420:JZT655425 KJP655420:KJP655425 KTL655420:KTL655425 LDH655420:LDH655425 LND655420:LND655425 LWZ655420:LWZ655425 MGV655420:MGV655425 MQR655420:MQR655425 NAN655420:NAN655425 NKJ655420:NKJ655425 NUF655420:NUF655425 OEB655420:OEB655425 ONX655420:ONX655425 OXT655420:OXT655425 PHP655420:PHP655425 PRL655420:PRL655425 QBH655420:QBH655425 QLD655420:QLD655425 QUZ655420:QUZ655425 REV655420:REV655425 ROR655420:ROR655425 RYN655420:RYN655425 SIJ655420:SIJ655425 SSF655420:SSF655425 TCB655420:TCB655425 TLX655420:TLX655425 TVT655420:TVT655425 UFP655420:UFP655425 UPL655420:UPL655425 UZH655420:UZH655425 VJD655420:VJD655425 VSZ655420:VSZ655425 WCV655420:WCV655425 WMR655420:WMR655425 WWN655420:WWN655425 AF720956:AF720961 KB720956:KB720961 TX720956:TX720961 ADT720956:ADT720961 ANP720956:ANP720961 AXL720956:AXL720961 BHH720956:BHH720961 BRD720956:BRD720961 CAZ720956:CAZ720961 CKV720956:CKV720961 CUR720956:CUR720961 DEN720956:DEN720961 DOJ720956:DOJ720961 DYF720956:DYF720961 EIB720956:EIB720961 ERX720956:ERX720961 FBT720956:FBT720961 FLP720956:FLP720961 FVL720956:FVL720961 GFH720956:GFH720961 GPD720956:GPD720961 GYZ720956:GYZ720961 HIV720956:HIV720961 HSR720956:HSR720961 ICN720956:ICN720961 IMJ720956:IMJ720961 IWF720956:IWF720961 JGB720956:JGB720961 JPX720956:JPX720961 JZT720956:JZT720961 KJP720956:KJP720961 KTL720956:KTL720961 LDH720956:LDH720961 LND720956:LND720961 LWZ720956:LWZ720961 MGV720956:MGV720961 MQR720956:MQR720961 NAN720956:NAN720961 NKJ720956:NKJ720961 NUF720956:NUF720961 OEB720956:OEB720961 ONX720956:ONX720961 OXT720956:OXT720961 PHP720956:PHP720961 PRL720956:PRL720961 QBH720956:QBH720961 QLD720956:QLD720961 QUZ720956:QUZ720961 REV720956:REV720961 ROR720956:ROR720961 RYN720956:RYN720961 SIJ720956:SIJ720961 SSF720956:SSF720961 TCB720956:TCB720961 TLX720956:TLX720961 TVT720956:TVT720961 UFP720956:UFP720961 UPL720956:UPL720961 UZH720956:UZH720961 VJD720956:VJD720961 VSZ720956:VSZ720961 WCV720956:WCV720961 WMR720956:WMR720961 WWN720956:WWN720961 AF786492:AF786497 KB786492:KB786497 TX786492:TX786497 ADT786492:ADT786497 ANP786492:ANP786497 AXL786492:AXL786497 BHH786492:BHH786497 BRD786492:BRD786497 CAZ786492:CAZ786497 CKV786492:CKV786497 CUR786492:CUR786497 DEN786492:DEN786497 DOJ786492:DOJ786497 DYF786492:DYF786497 EIB786492:EIB786497 ERX786492:ERX786497 FBT786492:FBT786497 FLP786492:FLP786497 FVL786492:FVL786497 GFH786492:GFH786497 GPD786492:GPD786497 GYZ786492:GYZ786497 HIV786492:HIV786497 HSR786492:HSR786497 ICN786492:ICN786497 IMJ786492:IMJ786497 IWF786492:IWF786497 JGB786492:JGB786497 JPX786492:JPX786497 JZT786492:JZT786497 KJP786492:KJP786497 KTL786492:KTL786497 LDH786492:LDH786497 LND786492:LND786497 LWZ786492:LWZ786497 MGV786492:MGV786497 MQR786492:MQR786497 NAN786492:NAN786497 NKJ786492:NKJ786497 NUF786492:NUF786497 OEB786492:OEB786497 ONX786492:ONX786497 OXT786492:OXT786497 PHP786492:PHP786497 PRL786492:PRL786497 QBH786492:QBH786497 QLD786492:QLD786497 QUZ786492:QUZ786497 REV786492:REV786497 ROR786492:ROR786497 RYN786492:RYN786497 SIJ786492:SIJ786497 SSF786492:SSF786497 TCB786492:TCB786497 TLX786492:TLX786497 TVT786492:TVT786497 UFP786492:UFP786497 UPL786492:UPL786497 UZH786492:UZH786497 VJD786492:VJD786497 VSZ786492:VSZ786497 WCV786492:WCV786497 WMR786492:WMR786497 WWN786492:WWN786497 AF852028:AF852033 KB852028:KB852033 TX852028:TX852033 ADT852028:ADT852033 ANP852028:ANP852033 AXL852028:AXL852033 BHH852028:BHH852033 BRD852028:BRD852033 CAZ852028:CAZ852033 CKV852028:CKV852033 CUR852028:CUR852033 DEN852028:DEN852033 DOJ852028:DOJ852033 DYF852028:DYF852033 EIB852028:EIB852033 ERX852028:ERX852033 FBT852028:FBT852033 FLP852028:FLP852033 FVL852028:FVL852033 GFH852028:GFH852033 GPD852028:GPD852033 GYZ852028:GYZ852033 HIV852028:HIV852033 HSR852028:HSR852033 ICN852028:ICN852033 IMJ852028:IMJ852033 IWF852028:IWF852033 JGB852028:JGB852033 JPX852028:JPX852033 JZT852028:JZT852033 KJP852028:KJP852033 KTL852028:KTL852033 LDH852028:LDH852033 LND852028:LND852033 LWZ852028:LWZ852033 MGV852028:MGV852033 MQR852028:MQR852033 NAN852028:NAN852033 NKJ852028:NKJ852033 NUF852028:NUF852033 OEB852028:OEB852033 ONX852028:ONX852033 OXT852028:OXT852033 PHP852028:PHP852033 PRL852028:PRL852033 QBH852028:QBH852033 QLD852028:QLD852033 QUZ852028:QUZ852033 REV852028:REV852033 ROR852028:ROR852033 RYN852028:RYN852033 SIJ852028:SIJ852033 SSF852028:SSF852033 TCB852028:TCB852033 TLX852028:TLX852033 TVT852028:TVT852033 UFP852028:UFP852033 UPL852028:UPL852033 UZH852028:UZH852033 VJD852028:VJD852033 VSZ852028:VSZ852033 WCV852028:WCV852033 WMR852028:WMR852033 WWN852028:WWN852033 AF917564:AF917569 KB917564:KB917569 TX917564:TX917569 ADT917564:ADT917569 ANP917564:ANP917569 AXL917564:AXL917569 BHH917564:BHH917569 BRD917564:BRD917569 CAZ917564:CAZ917569 CKV917564:CKV917569 CUR917564:CUR917569 DEN917564:DEN917569 DOJ917564:DOJ917569 DYF917564:DYF917569 EIB917564:EIB917569 ERX917564:ERX917569 FBT917564:FBT917569 FLP917564:FLP917569 FVL917564:FVL917569 GFH917564:GFH917569 GPD917564:GPD917569 GYZ917564:GYZ917569 HIV917564:HIV917569 HSR917564:HSR917569 ICN917564:ICN917569 IMJ917564:IMJ917569 IWF917564:IWF917569 JGB917564:JGB917569 JPX917564:JPX917569 JZT917564:JZT917569 KJP917564:KJP917569 KTL917564:KTL917569 LDH917564:LDH917569 LND917564:LND917569 LWZ917564:LWZ917569 MGV917564:MGV917569 MQR917564:MQR917569 NAN917564:NAN917569 NKJ917564:NKJ917569 NUF917564:NUF917569 OEB917564:OEB917569 ONX917564:ONX917569 OXT917564:OXT917569 PHP917564:PHP917569 PRL917564:PRL917569 QBH917564:QBH917569 QLD917564:QLD917569 QUZ917564:QUZ917569 REV917564:REV917569 ROR917564:ROR917569 RYN917564:RYN917569 SIJ917564:SIJ917569 SSF917564:SSF917569 TCB917564:TCB917569 TLX917564:TLX917569 TVT917564:TVT917569 UFP917564:UFP917569 UPL917564:UPL917569 UZH917564:UZH917569 VJD917564:VJD917569 VSZ917564:VSZ917569 WCV917564:WCV917569 WMR917564:WMR917569 WWN917564:WWN917569 AF983100:AF983105 KB983100:KB983105 TX983100:TX983105 ADT983100:ADT983105 ANP983100:ANP983105 AXL983100:AXL983105 BHH983100:BHH983105 BRD983100:BRD983105 CAZ983100:CAZ983105 CKV983100:CKV983105 CUR983100:CUR983105 DEN983100:DEN983105 DOJ983100:DOJ983105 DYF983100:DYF983105 EIB983100:EIB983105 ERX983100:ERX983105 FBT983100:FBT983105 FLP983100:FLP983105 FVL983100:FVL983105 GFH983100:GFH983105 GPD983100:GPD983105 GYZ983100:GYZ983105 HIV983100:HIV983105 HSR983100:HSR983105 ICN983100:ICN983105 IMJ983100:IMJ983105 IWF983100:IWF983105 JGB983100:JGB983105 JPX983100:JPX983105 JZT983100:JZT983105 KJP983100:KJP983105 KTL983100:KTL983105 LDH983100:LDH983105 LND983100:LND983105 LWZ983100:LWZ983105 MGV983100:MGV983105 MQR983100:MQR983105 NAN983100:NAN983105 NKJ983100:NKJ983105 NUF983100:NUF983105 OEB983100:OEB983105 ONX983100:ONX983105 OXT983100:OXT983105 PHP983100:PHP983105 PRL983100:PRL983105 QBH983100:QBH983105 QLD983100:QLD983105 QUZ983100:QUZ983105 REV983100:REV983105 ROR983100:ROR983105 RYN983100:RYN983105 SIJ983100:SIJ983105 SSF983100:SSF983105 TCB983100:TCB983105 TLX983100:TLX983105 TVT983100:TVT983105 UFP983100:UFP983105 UPL983100:UPL983105 UZH983100:UZH983105 VJD983100:VJD983105 VSZ983100:VSZ983105 WCV983100:WCV983105 WMR983100:WMR983105 WWN983100:WWN983105 AF26:AF27 KB26:KB27 TX26:TX27 ADT26:ADT27 ANP26:ANP27 AXL26:AXL27 BHH26:BHH27 BRD26:BRD27 CAZ26:CAZ27 CKV26:CKV27 CUR26:CUR27 DEN26:DEN27 DOJ26:DOJ27 DYF26:DYF27 EIB26:EIB27 ERX26:ERX27 FBT26:FBT27 FLP26:FLP27 FVL26:FVL27 GFH26:GFH27 GPD26:GPD27 GYZ26:GYZ27 HIV26:HIV27 HSR26:HSR27 ICN26:ICN27 IMJ26:IMJ27 IWF26:IWF27 JGB26:JGB27 JPX26:JPX27 JZT26:JZT27 KJP26:KJP27 KTL26:KTL27 LDH26:LDH27 LND26:LND27 LWZ26:LWZ27 MGV26:MGV27 MQR26:MQR27 NAN26:NAN27 NKJ26:NKJ27 NUF26:NUF27 OEB26:OEB27 ONX26:ONX27 OXT26:OXT27 PHP26:PHP27 PRL26:PRL27 QBH26:QBH27 QLD26:QLD27 QUZ26:QUZ27 REV26:REV27 ROR26:ROR27 RYN26:RYN27 SIJ26:SIJ27 SSF26:SSF27 TCB26:TCB27 TLX26:TLX27 TVT26:TVT27 UFP26:UFP27 UPL26:UPL27 UZH26:UZH27 VJD26:VJD27 VSZ26:VSZ27 WCV26:WCV27 WMR26:WMR27 WWN26:WWN27 AF65560:AF65561 KB65560:KB65561 TX65560:TX65561 ADT65560:ADT65561 ANP65560:ANP65561 AXL65560:AXL65561 BHH65560:BHH65561 BRD65560:BRD65561 CAZ65560:CAZ65561 CKV65560:CKV65561 CUR65560:CUR65561 DEN65560:DEN65561 DOJ65560:DOJ65561 DYF65560:DYF65561 EIB65560:EIB65561 ERX65560:ERX65561 FBT65560:FBT65561 FLP65560:FLP65561 FVL65560:FVL65561 GFH65560:GFH65561 GPD65560:GPD65561 GYZ65560:GYZ65561 HIV65560:HIV65561 HSR65560:HSR65561 ICN65560:ICN65561 IMJ65560:IMJ65561 IWF65560:IWF65561 JGB65560:JGB65561 JPX65560:JPX65561 JZT65560:JZT65561 KJP65560:KJP65561 KTL65560:KTL65561 LDH65560:LDH65561 LND65560:LND65561 LWZ65560:LWZ65561 MGV65560:MGV65561 MQR65560:MQR65561 NAN65560:NAN65561 NKJ65560:NKJ65561 NUF65560:NUF65561 OEB65560:OEB65561 ONX65560:ONX65561 OXT65560:OXT65561 PHP65560:PHP65561 PRL65560:PRL65561 QBH65560:QBH65561 QLD65560:QLD65561 QUZ65560:QUZ65561 REV65560:REV65561 ROR65560:ROR65561 RYN65560:RYN65561 SIJ65560:SIJ65561 SSF65560:SSF65561 TCB65560:TCB65561 TLX65560:TLX65561 TVT65560:TVT65561 UFP65560:UFP65561 UPL65560:UPL65561 UZH65560:UZH65561 VJD65560:VJD65561 VSZ65560:VSZ65561 WCV65560:WCV65561 WMR65560:WMR65561 WWN65560:WWN65561 AF131096:AF131097 KB131096:KB131097 TX131096:TX131097 ADT131096:ADT131097 ANP131096:ANP131097 AXL131096:AXL131097 BHH131096:BHH131097 BRD131096:BRD131097 CAZ131096:CAZ131097 CKV131096:CKV131097 CUR131096:CUR131097 DEN131096:DEN131097 DOJ131096:DOJ131097 DYF131096:DYF131097 EIB131096:EIB131097 ERX131096:ERX131097 FBT131096:FBT131097 FLP131096:FLP131097 FVL131096:FVL131097 GFH131096:GFH131097 GPD131096:GPD131097 GYZ131096:GYZ131097 HIV131096:HIV131097 HSR131096:HSR131097 ICN131096:ICN131097 IMJ131096:IMJ131097 IWF131096:IWF131097 JGB131096:JGB131097 JPX131096:JPX131097 JZT131096:JZT131097 KJP131096:KJP131097 KTL131096:KTL131097 LDH131096:LDH131097 LND131096:LND131097 LWZ131096:LWZ131097 MGV131096:MGV131097 MQR131096:MQR131097 NAN131096:NAN131097 NKJ131096:NKJ131097 NUF131096:NUF131097 OEB131096:OEB131097 ONX131096:ONX131097 OXT131096:OXT131097 PHP131096:PHP131097 PRL131096:PRL131097 QBH131096:QBH131097 QLD131096:QLD131097 QUZ131096:QUZ131097 REV131096:REV131097 ROR131096:ROR131097 RYN131096:RYN131097 SIJ131096:SIJ131097 SSF131096:SSF131097 TCB131096:TCB131097 TLX131096:TLX131097 TVT131096:TVT131097 UFP131096:UFP131097 UPL131096:UPL131097 UZH131096:UZH131097 VJD131096:VJD131097 VSZ131096:VSZ131097 WCV131096:WCV131097 WMR131096:WMR131097 WWN131096:WWN131097 AF196632:AF196633 KB196632:KB196633 TX196632:TX196633 ADT196632:ADT196633 ANP196632:ANP196633 AXL196632:AXL196633 BHH196632:BHH196633 BRD196632:BRD196633 CAZ196632:CAZ196633 CKV196632:CKV196633 CUR196632:CUR196633 DEN196632:DEN196633 DOJ196632:DOJ196633 DYF196632:DYF196633 EIB196632:EIB196633 ERX196632:ERX196633 FBT196632:FBT196633 FLP196632:FLP196633 FVL196632:FVL196633 GFH196632:GFH196633 GPD196632:GPD196633 GYZ196632:GYZ196633 HIV196632:HIV196633 HSR196632:HSR196633 ICN196632:ICN196633 IMJ196632:IMJ196633 IWF196632:IWF196633 JGB196632:JGB196633 JPX196632:JPX196633 JZT196632:JZT196633 KJP196632:KJP196633 KTL196632:KTL196633 LDH196632:LDH196633 LND196632:LND196633 LWZ196632:LWZ196633 MGV196632:MGV196633 MQR196632:MQR196633 NAN196632:NAN196633 NKJ196632:NKJ196633 NUF196632:NUF196633 OEB196632:OEB196633 ONX196632:ONX196633 OXT196632:OXT196633 PHP196632:PHP196633 PRL196632:PRL196633 QBH196632:QBH196633 QLD196632:QLD196633 QUZ196632:QUZ196633 REV196632:REV196633 ROR196632:ROR196633 RYN196632:RYN196633 SIJ196632:SIJ196633 SSF196632:SSF196633 TCB196632:TCB196633 TLX196632:TLX196633 TVT196632:TVT196633 UFP196632:UFP196633 UPL196632:UPL196633 UZH196632:UZH196633 VJD196632:VJD196633 VSZ196632:VSZ196633 WCV196632:WCV196633 WMR196632:WMR196633 WWN196632:WWN196633 AF262168:AF262169 KB262168:KB262169 TX262168:TX262169 ADT262168:ADT262169 ANP262168:ANP262169 AXL262168:AXL262169 BHH262168:BHH262169 BRD262168:BRD262169 CAZ262168:CAZ262169 CKV262168:CKV262169 CUR262168:CUR262169 DEN262168:DEN262169 DOJ262168:DOJ262169 DYF262168:DYF262169 EIB262168:EIB262169 ERX262168:ERX262169 FBT262168:FBT262169 FLP262168:FLP262169 FVL262168:FVL262169 GFH262168:GFH262169 GPD262168:GPD262169 GYZ262168:GYZ262169 HIV262168:HIV262169 HSR262168:HSR262169 ICN262168:ICN262169 IMJ262168:IMJ262169 IWF262168:IWF262169 JGB262168:JGB262169 JPX262168:JPX262169 JZT262168:JZT262169 KJP262168:KJP262169 KTL262168:KTL262169 LDH262168:LDH262169 LND262168:LND262169 LWZ262168:LWZ262169 MGV262168:MGV262169 MQR262168:MQR262169 NAN262168:NAN262169 NKJ262168:NKJ262169 NUF262168:NUF262169 OEB262168:OEB262169 ONX262168:ONX262169 OXT262168:OXT262169 PHP262168:PHP262169 PRL262168:PRL262169 QBH262168:QBH262169 QLD262168:QLD262169 QUZ262168:QUZ262169 REV262168:REV262169 ROR262168:ROR262169 RYN262168:RYN262169 SIJ262168:SIJ262169 SSF262168:SSF262169 TCB262168:TCB262169 TLX262168:TLX262169 TVT262168:TVT262169 UFP262168:UFP262169 UPL262168:UPL262169 UZH262168:UZH262169 VJD262168:VJD262169 VSZ262168:VSZ262169 WCV262168:WCV262169 WMR262168:WMR262169 WWN262168:WWN262169 AF327704:AF327705 KB327704:KB327705 TX327704:TX327705 ADT327704:ADT327705 ANP327704:ANP327705 AXL327704:AXL327705 BHH327704:BHH327705 BRD327704:BRD327705 CAZ327704:CAZ327705 CKV327704:CKV327705 CUR327704:CUR327705 DEN327704:DEN327705 DOJ327704:DOJ327705 DYF327704:DYF327705 EIB327704:EIB327705 ERX327704:ERX327705 FBT327704:FBT327705 FLP327704:FLP327705 FVL327704:FVL327705 GFH327704:GFH327705 GPD327704:GPD327705 GYZ327704:GYZ327705 HIV327704:HIV327705 HSR327704:HSR327705 ICN327704:ICN327705 IMJ327704:IMJ327705 IWF327704:IWF327705 JGB327704:JGB327705 JPX327704:JPX327705 JZT327704:JZT327705 KJP327704:KJP327705 KTL327704:KTL327705 LDH327704:LDH327705 LND327704:LND327705 LWZ327704:LWZ327705 MGV327704:MGV327705 MQR327704:MQR327705 NAN327704:NAN327705 NKJ327704:NKJ327705 NUF327704:NUF327705 OEB327704:OEB327705 ONX327704:ONX327705 OXT327704:OXT327705 PHP327704:PHP327705 PRL327704:PRL327705 QBH327704:QBH327705 QLD327704:QLD327705 QUZ327704:QUZ327705 REV327704:REV327705 ROR327704:ROR327705 RYN327704:RYN327705 SIJ327704:SIJ327705 SSF327704:SSF327705 TCB327704:TCB327705 TLX327704:TLX327705 TVT327704:TVT327705 UFP327704:UFP327705 UPL327704:UPL327705 UZH327704:UZH327705 VJD327704:VJD327705 VSZ327704:VSZ327705 WCV327704:WCV327705 WMR327704:WMR327705 WWN327704:WWN327705 AF393240:AF393241 KB393240:KB393241 TX393240:TX393241 ADT393240:ADT393241 ANP393240:ANP393241 AXL393240:AXL393241 BHH393240:BHH393241 BRD393240:BRD393241 CAZ393240:CAZ393241 CKV393240:CKV393241 CUR393240:CUR393241 DEN393240:DEN393241 DOJ393240:DOJ393241 DYF393240:DYF393241 EIB393240:EIB393241 ERX393240:ERX393241 FBT393240:FBT393241 FLP393240:FLP393241 FVL393240:FVL393241 GFH393240:GFH393241 GPD393240:GPD393241 GYZ393240:GYZ393241 HIV393240:HIV393241 HSR393240:HSR393241 ICN393240:ICN393241 IMJ393240:IMJ393241 IWF393240:IWF393241 JGB393240:JGB393241 JPX393240:JPX393241 JZT393240:JZT393241 KJP393240:KJP393241 KTL393240:KTL393241 LDH393240:LDH393241 LND393240:LND393241 LWZ393240:LWZ393241 MGV393240:MGV393241 MQR393240:MQR393241 NAN393240:NAN393241 NKJ393240:NKJ393241 NUF393240:NUF393241 OEB393240:OEB393241 ONX393240:ONX393241 OXT393240:OXT393241 PHP393240:PHP393241 PRL393240:PRL393241 QBH393240:QBH393241 QLD393240:QLD393241 QUZ393240:QUZ393241 REV393240:REV393241 ROR393240:ROR393241 RYN393240:RYN393241 SIJ393240:SIJ393241 SSF393240:SSF393241 TCB393240:TCB393241 TLX393240:TLX393241 TVT393240:TVT393241 UFP393240:UFP393241 UPL393240:UPL393241 UZH393240:UZH393241 VJD393240:VJD393241 VSZ393240:VSZ393241 WCV393240:WCV393241 WMR393240:WMR393241 WWN393240:WWN393241 AF458776:AF458777 KB458776:KB458777 TX458776:TX458777 ADT458776:ADT458777 ANP458776:ANP458777 AXL458776:AXL458777 BHH458776:BHH458777 BRD458776:BRD458777 CAZ458776:CAZ458777 CKV458776:CKV458777 CUR458776:CUR458777 DEN458776:DEN458777 DOJ458776:DOJ458777 DYF458776:DYF458777 EIB458776:EIB458777 ERX458776:ERX458777 FBT458776:FBT458777 FLP458776:FLP458777 FVL458776:FVL458777 GFH458776:GFH458777 GPD458776:GPD458777 GYZ458776:GYZ458777 HIV458776:HIV458777 HSR458776:HSR458777 ICN458776:ICN458777 IMJ458776:IMJ458777 IWF458776:IWF458777 JGB458776:JGB458777 JPX458776:JPX458777 JZT458776:JZT458777 KJP458776:KJP458777 KTL458776:KTL458777 LDH458776:LDH458777 LND458776:LND458777 LWZ458776:LWZ458777 MGV458776:MGV458777 MQR458776:MQR458777 NAN458776:NAN458777 NKJ458776:NKJ458777 NUF458776:NUF458777 OEB458776:OEB458777 ONX458776:ONX458777 OXT458776:OXT458777 PHP458776:PHP458777 PRL458776:PRL458777 QBH458776:QBH458777 QLD458776:QLD458777 QUZ458776:QUZ458777 REV458776:REV458777 ROR458776:ROR458777 RYN458776:RYN458777 SIJ458776:SIJ458777 SSF458776:SSF458777 TCB458776:TCB458777 TLX458776:TLX458777 TVT458776:TVT458777 UFP458776:UFP458777 UPL458776:UPL458777 UZH458776:UZH458777 VJD458776:VJD458777 VSZ458776:VSZ458777 WCV458776:WCV458777 WMR458776:WMR458777 WWN458776:WWN458777 AF524312:AF524313 KB524312:KB524313 TX524312:TX524313 ADT524312:ADT524313 ANP524312:ANP524313 AXL524312:AXL524313 BHH524312:BHH524313 BRD524312:BRD524313 CAZ524312:CAZ524313 CKV524312:CKV524313 CUR524312:CUR524313 DEN524312:DEN524313 DOJ524312:DOJ524313 DYF524312:DYF524313 EIB524312:EIB524313 ERX524312:ERX524313 FBT524312:FBT524313 FLP524312:FLP524313 FVL524312:FVL524313 GFH524312:GFH524313 GPD524312:GPD524313 GYZ524312:GYZ524313 HIV524312:HIV524313 HSR524312:HSR524313 ICN524312:ICN524313 IMJ524312:IMJ524313 IWF524312:IWF524313 JGB524312:JGB524313 JPX524312:JPX524313 JZT524312:JZT524313 KJP524312:KJP524313 KTL524312:KTL524313 LDH524312:LDH524313 LND524312:LND524313 LWZ524312:LWZ524313 MGV524312:MGV524313 MQR524312:MQR524313 NAN524312:NAN524313 NKJ524312:NKJ524313 NUF524312:NUF524313 OEB524312:OEB524313 ONX524312:ONX524313 OXT524312:OXT524313 PHP524312:PHP524313 PRL524312:PRL524313 QBH524312:QBH524313 QLD524312:QLD524313 QUZ524312:QUZ524313 REV524312:REV524313 ROR524312:ROR524313 RYN524312:RYN524313 SIJ524312:SIJ524313 SSF524312:SSF524313 TCB524312:TCB524313 TLX524312:TLX524313 TVT524312:TVT524313 UFP524312:UFP524313 UPL524312:UPL524313 UZH524312:UZH524313 VJD524312:VJD524313 VSZ524312:VSZ524313 WCV524312:WCV524313 WMR524312:WMR524313 WWN524312:WWN524313 AF589848:AF589849 KB589848:KB589849 TX589848:TX589849 ADT589848:ADT589849 ANP589848:ANP589849 AXL589848:AXL589849 BHH589848:BHH589849 BRD589848:BRD589849 CAZ589848:CAZ589849 CKV589848:CKV589849 CUR589848:CUR589849 DEN589848:DEN589849 DOJ589848:DOJ589849 DYF589848:DYF589849 EIB589848:EIB589849 ERX589848:ERX589849 FBT589848:FBT589849 FLP589848:FLP589849 FVL589848:FVL589849 GFH589848:GFH589849 GPD589848:GPD589849 GYZ589848:GYZ589849 HIV589848:HIV589849 HSR589848:HSR589849 ICN589848:ICN589849 IMJ589848:IMJ589849 IWF589848:IWF589849 JGB589848:JGB589849 JPX589848:JPX589849 JZT589848:JZT589849 KJP589848:KJP589849 KTL589848:KTL589849 LDH589848:LDH589849 LND589848:LND589849 LWZ589848:LWZ589849 MGV589848:MGV589849 MQR589848:MQR589849 NAN589848:NAN589849 NKJ589848:NKJ589849 NUF589848:NUF589849 OEB589848:OEB589849 ONX589848:ONX589849 OXT589848:OXT589849 PHP589848:PHP589849 PRL589848:PRL589849 QBH589848:QBH589849 QLD589848:QLD589849 QUZ589848:QUZ589849 REV589848:REV589849 ROR589848:ROR589849 RYN589848:RYN589849 SIJ589848:SIJ589849 SSF589848:SSF589849 TCB589848:TCB589849 TLX589848:TLX589849 TVT589848:TVT589849 UFP589848:UFP589849 UPL589848:UPL589849 UZH589848:UZH589849 VJD589848:VJD589849 VSZ589848:VSZ589849 WCV589848:WCV589849 WMR589848:WMR589849 WWN589848:WWN589849 AF655384:AF655385 KB655384:KB655385 TX655384:TX655385 ADT655384:ADT655385 ANP655384:ANP655385 AXL655384:AXL655385 BHH655384:BHH655385 BRD655384:BRD655385 CAZ655384:CAZ655385 CKV655384:CKV655385 CUR655384:CUR655385 DEN655384:DEN655385 DOJ655384:DOJ655385 DYF655384:DYF655385 EIB655384:EIB655385 ERX655384:ERX655385 FBT655384:FBT655385 FLP655384:FLP655385 FVL655384:FVL655385 GFH655384:GFH655385 GPD655384:GPD655385 GYZ655384:GYZ655385 HIV655384:HIV655385 HSR655384:HSR655385 ICN655384:ICN655385 IMJ655384:IMJ655385 IWF655384:IWF655385 JGB655384:JGB655385 JPX655384:JPX655385 JZT655384:JZT655385 KJP655384:KJP655385 KTL655384:KTL655385 LDH655384:LDH655385 LND655384:LND655385 LWZ655384:LWZ655385 MGV655384:MGV655385 MQR655384:MQR655385 NAN655384:NAN655385 NKJ655384:NKJ655385 NUF655384:NUF655385 OEB655384:OEB655385 ONX655384:ONX655385 OXT655384:OXT655385 PHP655384:PHP655385 PRL655384:PRL655385 QBH655384:QBH655385 QLD655384:QLD655385 QUZ655384:QUZ655385 REV655384:REV655385 ROR655384:ROR655385 RYN655384:RYN655385 SIJ655384:SIJ655385 SSF655384:SSF655385 TCB655384:TCB655385 TLX655384:TLX655385 TVT655384:TVT655385 UFP655384:UFP655385 UPL655384:UPL655385 UZH655384:UZH655385 VJD655384:VJD655385 VSZ655384:VSZ655385 WCV655384:WCV655385 WMR655384:WMR655385 WWN655384:WWN655385 AF720920:AF720921 KB720920:KB720921 TX720920:TX720921 ADT720920:ADT720921 ANP720920:ANP720921 AXL720920:AXL720921 BHH720920:BHH720921 BRD720920:BRD720921 CAZ720920:CAZ720921 CKV720920:CKV720921 CUR720920:CUR720921 DEN720920:DEN720921 DOJ720920:DOJ720921 DYF720920:DYF720921 EIB720920:EIB720921 ERX720920:ERX720921 FBT720920:FBT720921 FLP720920:FLP720921 FVL720920:FVL720921 GFH720920:GFH720921 GPD720920:GPD720921 GYZ720920:GYZ720921 HIV720920:HIV720921 HSR720920:HSR720921 ICN720920:ICN720921 IMJ720920:IMJ720921 IWF720920:IWF720921 JGB720920:JGB720921 JPX720920:JPX720921 JZT720920:JZT720921 KJP720920:KJP720921 KTL720920:KTL720921 LDH720920:LDH720921 LND720920:LND720921 LWZ720920:LWZ720921 MGV720920:MGV720921 MQR720920:MQR720921 NAN720920:NAN720921 NKJ720920:NKJ720921 NUF720920:NUF720921 OEB720920:OEB720921 ONX720920:ONX720921 OXT720920:OXT720921 PHP720920:PHP720921 PRL720920:PRL720921 QBH720920:QBH720921 QLD720920:QLD720921 QUZ720920:QUZ720921 REV720920:REV720921 ROR720920:ROR720921 RYN720920:RYN720921 SIJ720920:SIJ720921 SSF720920:SSF720921 TCB720920:TCB720921 TLX720920:TLX720921 TVT720920:TVT720921 UFP720920:UFP720921 UPL720920:UPL720921 UZH720920:UZH720921 VJD720920:VJD720921 VSZ720920:VSZ720921 WCV720920:WCV720921 WMR720920:WMR720921 WWN720920:WWN720921 AF786456:AF786457 KB786456:KB786457 TX786456:TX786457 ADT786456:ADT786457 ANP786456:ANP786457 AXL786456:AXL786457 BHH786456:BHH786457 BRD786456:BRD786457 CAZ786456:CAZ786457 CKV786456:CKV786457 CUR786456:CUR786457 DEN786456:DEN786457 DOJ786456:DOJ786457 DYF786456:DYF786457 EIB786456:EIB786457 ERX786456:ERX786457 FBT786456:FBT786457 FLP786456:FLP786457 FVL786456:FVL786457 GFH786456:GFH786457 GPD786456:GPD786457 GYZ786456:GYZ786457 HIV786456:HIV786457 HSR786456:HSR786457 ICN786456:ICN786457 IMJ786456:IMJ786457 IWF786456:IWF786457 JGB786456:JGB786457 JPX786456:JPX786457 JZT786456:JZT786457 KJP786456:KJP786457 KTL786456:KTL786457 LDH786456:LDH786457 LND786456:LND786457 LWZ786456:LWZ786457 MGV786456:MGV786457 MQR786456:MQR786457 NAN786456:NAN786457 NKJ786456:NKJ786457 NUF786456:NUF786457 OEB786456:OEB786457 ONX786456:ONX786457 OXT786456:OXT786457 PHP786456:PHP786457 PRL786456:PRL786457 QBH786456:QBH786457 QLD786456:QLD786457 QUZ786456:QUZ786457 REV786456:REV786457 ROR786456:ROR786457 RYN786456:RYN786457 SIJ786456:SIJ786457 SSF786456:SSF786457 TCB786456:TCB786457 TLX786456:TLX786457 TVT786456:TVT786457 UFP786456:UFP786457 UPL786456:UPL786457 UZH786456:UZH786457 VJD786456:VJD786457 VSZ786456:VSZ786457 WCV786456:WCV786457 WMR786456:WMR786457 WWN786456:WWN786457 AF851992:AF851993 KB851992:KB851993 TX851992:TX851993 ADT851992:ADT851993 ANP851992:ANP851993 AXL851992:AXL851993 BHH851992:BHH851993 BRD851992:BRD851993 CAZ851992:CAZ851993 CKV851992:CKV851993 CUR851992:CUR851993 DEN851992:DEN851993 DOJ851992:DOJ851993 DYF851992:DYF851993 EIB851992:EIB851993 ERX851992:ERX851993 FBT851992:FBT851993 FLP851992:FLP851993 FVL851992:FVL851993 GFH851992:GFH851993 GPD851992:GPD851993 GYZ851992:GYZ851993 HIV851992:HIV851993 HSR851992:HSR851993 ICN851992:ICN851993 IMJ851992:IMJ851993 IWF851992:IWF851993 JGB851992:JGB851993 JPX851992:JPX851993 JZT851992:JZT851993 KJP851992:KJP851993 KTL851992:KTL851993 LDH851992:LDH851993 LND851992:LND851993 LWZ851992:LWZ851993 MGV851992:MGV851993 MQR851992:MQR851993 NAN851992:NAN851993 NKJ851992:NKJ851993 NUF851992:NUF851993 OEB851992:OEB851993 ONX851992:ONX851993 OXT851992:OXT851993 PHP851992:PHP851993 PRL851992:PRL851993 QBH851992:QBH851993 QLD851992:QLD851993 QUZ851992:QUZ851993 REV851992:REV851993 ROR851992:ROR851993 RYN851992:RYN851993 SIJ851992:SIJ851993 SSF851992:SSF851993 TCB851992:TCB851993 TLX851992:TLX851993 TVT851992:TVT851993 UFP851992:UFP851993 UPL851992:UPL851993 UZH851992:UZH851993 VJD851992:VJD851993 VSZ851992:VSZ851993 WCV851992:WCV851993 WMR851992:WMR851993 WWN851992:WWN851993 AF917528:AF917529 KB917528:KB917529 TX917528:TX917529 ADT917528:ADT917529 ANP917528:ANP917529 AXL917528:AXL917529 BHH917528:BHH917529 BRD917528:BRD917529 CAZ917528:CAZ917529 CKV917528:CKV917529 CUR917528:CUR917529 DEN917528:DEN917529 DOJ917528:DOJ917529 DYF917528:DYF917529 EIB917528:EIB917529 ERX917528:ERX917529 FBT917528:FBT917529 FLP917528:FLP917529 FVL917528:FVL917529 GFH917528:GFH917529 GPD917528:GPD917529 GYZ917528:GYZ917529 HIV917528:HIV917529 HSR917528:HSR917529 ICN917528:ICN917529 IMJ917528:IMJ917529 IWF917528:IWF917529 JGB917528:JGB917529 JPX917528:JPX917529 JZT917528:JZT917529 KJP917528:KJP917529 KTL917528:KTL917529 LDH917528:LDH917529 LND917528:LND917529 LWZ917528:LWZ917529 MGV917528:MGV917529 MQR917528:MQR917529 NAN917528:NAN917529 NKJ917528:NKJ917529 NUF917528:NUF917529 OEB917528:OEB917529 ONX917528:ONX917529 OXT917528:OXT917529 PHP917528:PHP917529 PRL917528:PRL917529 QBH917528:QBH917529 QLD917528:QLD917529 QUZ917528:QUZ917529 REV917528:REV917529 ROR917528:ROR917529 RYN917528:RYN917529 SIJ917528:SIJ917529 SSF917528:SSF917529 TCB917528:TCB917529 TLX917528:TLX917529 TVT917528:TVT917529 UFP917528:UFP917529 UPL917528:UPL917529 UZH917528:UZH917529 VJD917528:VJD917529 VSZ917528:VSZ917529 WCV917528:WCV917529 WMR917528:WMR917529 WWN917528:WWN917529 AF983064:AF983065 KB983064:KB983065 TX983064:TX983065 ADT983064:ADT983065 ANP983064:ANP983065 AXL983064:AXL983065 BHH983064:BHH983065 BRD983064:BRD983065 CAZ983064:CAZ983065 CKV983064:CKV983065 CUR983064:CUR983065 DEN983064:DEN983065 DOJ983064:DOJ983065 DYF983064:DYF983065 EIB983064:EIB983065 ERX983064:ERX983065 FBT983064:FBT983065 FLP983064:FLP983065 FVL983064:FVL983065 GFH983064:GFH983065 GPD983064:GPD983065 GYZ983064:GYZ983065 HIV983064:HIV983065 HSR983064:HSR983065 ICN983064:ICN983065 IMJ983064:IMJ983065 IWF983064:IWF983065 JGB983064:JGB983065 JPX983064:JPX983065 JZT983064:JZT983065 KJP983064:KJP983065 KTL983064:KTL983065 LDH983064:LDH983065 LND983064:LND983065 LWZ983064:LWZ983065 MGV983064:MGV983065 MQR983064:MQR983065 NAN983064:NAN983065 NKJ983064:NKJ983065 NUF983064:NUF983065 OEB983064:OEB983065 ONX983064:ONX983065 OXT983064:OXT983065 PHP983064:PHP983065 PRL983064:PRL983065 QBH983064:QBH983065 QLD983064:QLD983065 QUZ983064:QUZ983065 REV983064:REV983065 ROR983064:ROR983065 RYN983064:RYN983065 SIJ983064:SIJ983065 SSF983064:SSF983065 TCB983064:TCB983065 TLX983064:TLX983065 TVT983064:TVT983065 UFP983064:UFP983065 UPL983064:UPL983065 UZH983064:UZH983065 VJD983064:VJD983065 VSZ983064:VSZ983065 WCV983064:WCV983065 WMR983064:WMR983065 WWN983064:WWN983065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AD65575 JZ65575 TV65575 ADR65575 ANN65575 AXJ65575 BHF65575 BRB65575 CAX65575 CKT65575 CUP65575 DEL65575 DOH65575 DYD65575 EHZ65575 ERV65575 FBR65575 FLN65575 FVJ65575 GFF65575 GPB65575 GYX65575 HIT65575 HSP65575 ICL65575 IMH65575 IWD65575 JFZ65575 JPV65575 JZR65575 KJN65575 KTJ65575 LDF65575 LNB65575 LWX65575 MGT65575 MQP65575 NAL65575 NKH65575 NUD65575 ODZ65575 ONV65575 OXR65575 PHN65575 PRJ65575 QBF65575 QLB65575 QUX65575 RET65575 ROP65575 RYL65575 SIH65575 SSD65575 TBZ65575 TLV65575 TVR65575 UFN65575 UPJ65575 UZF65575 VJB65575 VSX65575 WCT65575 WMP65575 WWL65575 AD131111 JZ131111 TV131111 ADR131111 ANN131111 AXJ131111 BHF131111 BRB131111 CAX131111 CKT131111 CUP131111 DEL131111 DOH131111 DYD131111 EHZ131111 ERV131111 FBR131111 FLN131111 FVJ131111 GFF131111 GPB131111 GYX131111 HIT131111 HSP131111 ICL131111 IMH131111 IWD131111 JFZ131111 JPV131111 JZR131111 KJN131111 KTJ131111 LDF131111 LNB131111 LWX131111 MGT131111 MQP131111 NAL131111 NKH131111 NUD131111 ODZ131111 ONV131111 OXR131111 PHN131111 PRJ131111 QBF131111 QLB131111 QUX131111 RET131111 ROP131111 RYL131111 SIH131111 SSD131111 TBZ131111 TLV131111 TVR131111 UFN131111 UPJ131111 UZF131111 VJB131111 VSX131111 WCT131111 WMP131111 WWL131111 AD196647 JZ196647 TV196647 ADR196647 ANN196647 AXJ196647 BHF196647 BRB196647 CAX196647 CKT196647 CUP196647 DEL196647 DOH196647 DYD196647 EHZ196647 ERV196647 FBR196647 FLN196647 FVJ196647 GFF196647 GPB196647 GYX196647 HIT196647 HSP196647 ICL196647 IMH196647 IWD196647 JFZ196647 JPV196647 JZR196647 KJN196647 KTJ196647 LDF196647 LNB196647 LWX196647 MGT196647 MQP196647 NAL196647 NKH196647 NUD196647 ODZ196647 ONV196647 OXR196647 PHN196647 PRJ196647 QBF196647 QLB196647 QUX196647 RET196647 ROP196647 RYL196647 SIH196647 SSD196647 TBZ196647 TLV196647 TVR196647 UFN196647 UPJ196647 UZF196647 VJB196647 VSX196647 WCT196647 WMP196647 WWL196647 AD262183 JZ262183 TV262183 ADR262183 ANN262183 AXJ262183 BHF262183 BRB262183 CAX262183 CKT262183 CUP262183 DEL262183 DOH262183 DYD262183 EHZ262183 ERV262183 FBR262183 FLN262183 FVJ262183 GFF262183 GPB262183 GYX262183 HIT262183 HSP262183 ICL262183 IMH262183 IWD262183 JFZ262183 JPV262183 JZR262183 KJN262183 KTJ262183 LDF262183 LNB262183 LWX262183 MGT262183 MQP262183 NAL262183 NKH262183 NUD262183 ODZ262183 ONV262183 OXR262183 PHN262183 PRJ262183 QBF262183 QLB262183 QUX262183 RET262183 ROP262183 RYL262183 SIH262183 SSD262183 TBZ262183 TLV262183 TVR262183 UFN262183 UPJ262183 UZF262183 VJB262183 VSX262183 WCT262183 WMP262183 WWL262183 AD327719 JZ327719 TV327719 ADR327719 ANN327719 AXJ327719 BHF327719 BRB327719 CAX327719 CKT327719 CUP327719 DEL327719 DOH327719 DYD327719 EHZ327719 ERV327719 FBR327719 FLN327719 FVJ327719 GFF327719 GPB327719 GYX327719 HIT327719 HSP327719 ICL327719 IMH327719 IWD327719 JFZ327719 JPV327719 JZR327719 KJN327719 KTJ327719 LDF327719 LNB327719 LWX327719 MGT327719 MQP327719 NAL327719 NKH327719 NUD327719 ODZ327719 ONV327719 OXR327719 PHN327719 PRJ327719 QBF327719 QLB327719 QUX327719 RET327719 ROP327719 RYL327719 SIH327719 SSD327719 TBZ327719 TLV327719 TVR327719 UFN327719 UPJ327719 UZF327719 VJB327719 VSX327719 WCT327719 WMP327719 WWL327719 AD393255 JZ393255 TV393255 ADR393255 ANN393255 AXJ393255 BHF393255 BRB393255 CAX393255 CKT393255 CUP393255 DEL393255 DOH393255 DYD393255 EHZ393255 ERV393255 FBR393255 FLN393255 FVJ393255 GFF393255 GPB393255 GYX393255 HIT393255 HSP393255 ICL393255 IMH393255 IWD393255 JFZ393255 JPV393255 JZR393255 KJN393255 KTJ393255 LDF393255 LNB393255 LWX393255 MGT393255 MQP393255 NAL393255 NKH393255 NUD393255 ODZ393255 ONV393255 OXR393255 PHN393255 PRJ393255 QBF393255 QLB393255 QUX393255 RET393255 ROP393255 RYL393255 SIH393255 SSD393255 TBZ393255 TLV393255 TVR393255 UFN393255 UPJ393255 UZF393255 VJB393255 VSX393255 WCT393255 WMP393255 WWL393255 AD458791 JZ458791 TV458791 ADR458791 ANN458791 AXJ458791 BHF458791 BRB458791 CAX458791 CKT458791 CUP458791 DEL458791 DOH458791 DYD458791 EHZ458791 ERV458791 FBR458791 FLN458791 FVJ458791 GFF458791 GPB458791 GYX458791 HIT458791 HSP458791 ICL458791 IMH458791 IWD458791 JFZ458791 JPV458791 JZR458791 KJN458791 KTJ458791 LDF458791 LNB458791 LWX458791 MGT458791 MQP458791 NAL458791 NKH458791 NUD458791 ODZ458791 ONV458791 OXR458791 PHN458791 PRJ458791 QBF458791 QLB458791 QUX458791 RET458791 ROP458791 RYL458791 SIH458791 SSD458791 TBZ458791 TLV458791 TVR458791 UFN458791 UPJ458791 UZF458791 VJB458791 VSX458791 WCT458791 WMP458791 WWL458791 AD524327 JZ524327 TV524327 ADR524327 ANN524327 AXJ524327 BHF524327 BRB524327 CAX524327 CKT524327 CUP524327 DEL524327 DOH524327 DYD524327 EHZ524327 ERV524327 FBR524327 FLN524327 FVJ524327 GFF524327 GPB524327 GYX524327 HIT524327 HSP524327 ICL524327 IMH524327 IWD524327 JFZ524327 JPV524327 JZR524327 KJN524327 KTJ524327 LDF524327 LNB524327 LWX524327 MGT524327 MQP524327 NAL524327 NKH524327 NUD524327 ODZ524327 ONV524327 OXR524327 PHN524327 PRJ524327 QBF524327 QLB524327 QUX524327 RET524327 ROP524327 RYL524327 SIH524327 SSD524327 TBZ524327 TLV524327 TVR524327 UFN524327 UPJ524327 UZF524327 VJB524327 VSX524327 WCT524327 WMP524327 WWL524327 AD589863 JZ589863 TV589863 ADR589863 ANN589863 AXJ589863 BHF589863 BRB589863 CAX589863 CKT589863 CUP589863 DEL589863 DOH589863 DYD589863 EHZ589863 ERV589863 FBR589863 FLN589863 FVJ589863 GFF589863 GPB589863 GYX589863 HIT589863 HSP589863 ICL589863 IMH589863 IWD589863 JFZ589863 JPV589863 JZR589863 KJN589863 KTJ589863 LDF589863 LNB589863 LWX589863 MGT589863 MQP589863 NAL589863 NKH589863 NUD589863 ODZ589863 ONV589863 OXR589863 PHN589863 PRJ589863 QBF589863 QLB589863 QUX589863 RET589863 ROP589863 RYL589863 SIH589863 SSD589863 TBZ589863 TLV589863 TVR589863 UFN589863 UPJ589863 UZF589863 VJB589863 VSX589863 WCT589863 WMP589863 WWL589863 AD655399 JZ655399 TV655399 ADR655399 ANN655399 AXJ655399 BHF655399 BRB655399 CAX655399 CKT655399 CUP655399 DEL655399 DOH655399 DYD655399 EHZ655399 ERV655399 FBR655399 FLN655399 FVJ655399 GFF655399 GPB655399 GYX655399 HIT655399 HSP655399 ICL655399 IMH655399 IWD655399 JFZ655399 JPV655399 JZR655399 KJN655399 KTJ655399 LDF655399 LNB655399 LWX655399 MGT655399 MQP655399 NAL655399 NKH655399 NUD655399 ODZ655399 ONV655399 OXR655399 PHN655399 PRJ655399 QBF655399 QLB655399 QUX655399 RET655399 ROP655399 RYL655399 SIH655399 SSD655399 TBZ655399 TLV655399 TVR655399 UFN655399 UPJ655399 UZF655399 VJB655399 VSX655399 WCT655399 WMP655399 WWL655399 AD720935 JZ720935 TV720935 ADR720935 ANN720935 AXJ720935 BHF720935 BRB720935 CAX720935 CKT720935 CUP720935 DEL720935 DOH720935 DYD720935 EHZ720935 ERV720935 FBR720935 FLN720935 FVJ720935 GFF720935 GPB720935 GYX720935 HIT720935 HSP720935 ICL720935 IMH720935 IWD720935 JFZ720935 JPV720935 JZR720935 KJN720935 KTJ720935 LDF720935 LNB720935 LWX720935 MGT720935 MQP720935 NAL720935 NKH720935 NUD720935 ODZ720935 ONV720935 OXR720935 PHN720935 PRJ720935 QBF720935 QLB720935 QUX720935 RET720935 ROP720935 RYL720935 SIH720935 SSD720935 TBZ720935 TLV720935 TVR720935 UFN720935 UPJ720935 UZF720935 VJB720935 VSX720935 WCT720935 WMP720935 WWL720935 AD786471 JZ786471 TV786471 ADR786471 ANN786471 AXJ786471 BHF786471 BRB786471 CAX786471 CKT786471 CUP786471 DEL786471 DOH786471 DYD786471 EHZ786471 ERV786471 FBR786471 FLN786471 FVJ786471 GFF786471 GPB786471 GYX786471 HIT786471 HSP786471 ICL786471 IMH786471 IWD786471 JFZ786471 JPV786471 JZR786471 KJN786471 KTJ786471 LDF786471 LNB786471 LWX786471 MGT786471 MQP786471 NAL786471 NKH786471 NUD786471 ODZ786471 ONV786471 OXR786471 PHN786471 PRJ786471 QBF786471 QLB786471 QUX786471 RET786471 ROP786471 RYL786471 SIH786471 SSD786471 TBZ786471 TLV786471 TVR786471 UFN786471 UPJ786471 UZF786471 VJB786471 VSX786471 WCT786471 WMP786471 WWL786471 AD852007 JZ852007 TV852007 ADR852007 ANN852007 AXJ852007 BHF852007 BRB852007 CAX852007 CKT852007 CUP852007 DEL852007 DOH852007 DYD852007 EHZ852007 ERV852007 FBR852007 FLN852007 FVJ852007 GFF852007 GPB852007 GYX852007 HIT852007 HSP852007 ICL852007 IMH852007 IWD852007 JFZ852007 JPV852007 JZR852007 KJN852007 KTJ852007 LDF852007 LNB852007 LWX852007 MGT852007 MQP852007 NAL852007 NKH852007 NUD852007 ODZ852007 ONV852007 OXR852007 PHN852007 PRJ852007 QBF852007 QLB852007 QUX852007 RET852007 ROP852007 RYL852007 SIH852007 SSD852007 TBZ852007 TLV852007 TVR852007 UFN852007 UPJ852007 UZF852007 VJB852007 VSX852007 WCT852007 WMP852007 WWL852007 AD917543 JZ917543 TV917543 ADR917543 ANN917543 AXJ917543 BHF917543 BRB917543 CAX917543 CKT917543 CUP917543 DEL917543 DOH917543 DYD917543 EHZ917543 ERV917543 FBR917543 FLN917543 FVJ917543 GFF917543 GPB917543 GYX917543 HIT917543 HSP917543 ICL917543 IMH917543 IWD917543 JFZ917543 JPV917543 JZR917543 KJN917543 KTJ917543 LDF917543 LNB917543 LWX917543 MGT917543 MQP917543 NAL917543 NKH917543 NUD917543 ODZ917543 ONV917543 OXR917543 PHN917543 PRJ917543 QBF917543 QLB917543 QUX917543 RET917543 ROP917543 RYL917543 SIH917543 SSD917543 TBZ917543 TLV917543 TVR917543 UFN917543 UPJ917543 UZF917543 VJB917543 VSX917543 WCT917543 WMP917543 WWL917543 AD983079 JZ983079 TV983079 ADR983079 ANN983079 AXJ983079 BHF983079 BRB983079 CAX983079 CKT983079 CUP983079 DEL983079 DOH983079 DYD983079 EHZ983079 ERV983079 FBR983079 FLN983079 FVJ983079 GFF983079 GPB983079 GYX983079 HIT983079 HSP983079 ICL983079 IMH983079 IWD983079 JFZ983079 JPV983079 JZR983079 KJN983079 KTJ983079 LDF983079 LNB983079 LWX983079 MGT983079 MQP983079 NAL983079 NKH983079 NUD983079 ODZ983079 ONV983079 OXR983079 PHN983079 PRJ983079 QBF983079 QLB983079 QUX983079 RET983079 ROP983079 RYL983079 SIH983079 SSD983079 TBZ983079 TLV983079 TVR983079 UFN983079 UPJ983079 UZF983079 VJB983079 VSX983079 WCT983079 WMP983079 WWL983079 AF36:AF39 KB36:KB39 TX36:TX39 ADT36:ADT39 ANP36:ANP39 AXL36:AXL39 BHH36:BHH39 BRD36:BRD39 CAZ36:CAZ39 CKV36:CKV39 CUR36:CUR39 DEN36:DEN39 DOJ36:DOJ39 DYF36:DYF39 EIB36:EIB39 ERX36:ERX39 FBT36:FBT39 FLP36:FLP39 FVL36:FVL39 GFH36:GFH39 GPD36:GPD39 GYZ36:GYZ39 HIV36:HIV39 HSR36:HSR39 ICN36:ICN39 IMJ36:IMJ39 IWF36:IWF39 JGB36:JGB39 JPX36:JPX39 JZT36:JZT39 KJP36:KJP39 KTL36:KTL39 LDH36:LDH39 LND36:LND39 LWZ36:LWZ39 MGV36:MGV39 MQR36:MQR39 NAN36:NAN39 NKJ36:NKJ39 NUF36:NUF39 OEB36:OEB39 ONX36:ONX39 OXT36:OXT39 PHP36:PHP39 PRL36:PRL39 QBH36:QBH39 QLD36:QLD39 QUZ36:QUZ39 REV36:REV39 ROR36:ROR39 RYN36:RYN39 SIJ36:SIJ39 SSF36:SSF39 TCB36:TCB39 TLX36:TLX39 TVT36:TVT39 UFP36:UFP39 UPL36:UPL39 UZH36:UZH39 VJD36:VJD39 VSZ36:VSZ39 WCV36:WCV39 WMR36:WMR39 WWN36:WWN39 AF65570:AF65573 KB65570:KB65573 TX65570:TX65573 ADT65570:ADT65573 ANP65570:ANP65573 AXL65570:AXL65573 BHH65570:BHH65573 BRD65570:BRD65573 CAZ65570:CAZ65573 CKV65570:CKV65573 CUR65570:CUR65573 DEN65570:DEN65573 DOJ65570:DOJ65573 DYF65570:DYF65573 EIB65570:EIB65573 ERX65570:ERX65573 FBT65570:FBT65573 FLP65570:FLP65573 FVL65570:FVL65573 GFH65570:GFH65573 GPD65570:GPD65573 GYZ65570:GYZ65573 HIV65570:HIV65573 HSR65570:HSR65573 ICN65570:ICN65573 IMJ65570:IMJ65573 IWF65570:IWF65573 JGB65570:JGB65573 JPX65570:JPX65573 JZT65570:JZT65573 KJP65570:KJP65573 KTL65570:KTL65573 LDH65570:LDH65573 LND65570:LND65573 LWZ65570:LWZ65573 MGV65570:MGV65573 MQR65570:MQR65573 NAN65570:NAN65573 NKJ65570:NKJ65573 NUF65570:NUF65573 OEB65570:OEB65573 ONX65570:ONX65573 OXT65570:OXT65573 PHP65570:PHP65573 PRL65570:PRL65573 QBH65570:QBH65573 QLD65570:QLD65573 QUZ65570:QUZ65573 REV65570:REV65573 ROR65570:ROR65573 RYN65570:RYN65573 SIJ65570:SIJ65573 SSF65570:SSF65573 TCB65570:TCB65573 TLX65570:TLX65573 TVT65570:TVT65573 UFP65570:UFP65573 UPL65570:UPL65573 UZH65570:UZH65573 VJD65570:VJD65573 VSZ65570:VSZ65573 WCV65570:WCV65573 WMR65570:WMR65573 WWN65570:WWN65573 AF131106:AF131109 KB131106:KB131109 TX131106:TX131109 ADT131106:ADT131109 ANP131106:ANP131109 AXL131106:AXL131109 BHH131106:BHH131109 BRD131106:BRD131109 CAZ131106:CAZ131109 CKV131106:CKV131109 CUR131106:CUR131109 DEN131106:DEN131109 DOJ131106:DOJ131109 DYF131106:DYF131109 EIB131106:EIB131109 ERX131106:ERX131109 FBT131106:FBT131109 FLP131106:FLP131109 FVL131106:FVL131109 GFH131106:GFH131109 GPD131106:GPD131109 GYZ131106:GYZ131109 HIV131106:HIV131109 HSR131106:HSR131109 ICN131106:ICN131109 IMJ131106:IMJ131109 IWF131106:IWF131109 JGB131106:JGB131109 JPX131106:JPX131109 JZT131106:JZT131109 KJP131106:KJP131109 KTL131106:KTL131109 LDH131106:LDH131109 LND131106:LND131109 LWZ131106:LWZ131109 MGV131106:MGV131109 MQR131106:MQR131109 NAN131106:NAN131109 NKJ131106:NKJ131109 NUF131106:NUF131109 OEB131106:OEB131109 ONX131106:ONX131109 OXT131106:OXT131109 PHP131106:PHP131109 PRL131106:PRL131109 QBH131106:QBH131109 QLD131106:QLD131109 QUZ131106:QUZ131109 REV131106:REV131109 ROR131106:ROR131109 RYN131106:RYN131109 SIJ131106:SIJ131109 SSF131106:SSF131109 TCB131106:TCB131109 TLX131106:TLX131109 TVT131106:TVT131109 UFP131106:UFP131109 UPL131106:UPL131109 UZH131106:UZH131109 VJD131106:VJD131109 VSZ131106:VSZ131109 WCV131106:WCV131109 WMR131106:WMR131109 WWN131106:WWN131109 AF196642:AF196645 KB196642:KB196645 TX196642:TX196645 ADT196642:ADT196645 ANP196642:ANP196645 AXL196642:AXL196645 BHH196642:BHH196645 BRD196642:BRD196645 CAZ196642:CAZ196645 CKV196642:CKV196645 CUR196642:CUR196645 DEN196642:DEN196645 DOJ196642:DOJ196645 DYF196642:DYF196645 EIB196642:EIB196645 ERX196642:ERX196645 FBT196642:FBT196645 FLP196642:FLP196645 FVL196642:FVL196645 GFH196642:GFH196645 GPD196642:GPD196645 GYZ196642:GYZ196645 HIV196642:HIV196645 HSR196642:HSR196645 ICN196642:ICN196645 IMJ196642:IMJ196645 IWF196642:IWF196645 JGB196642:JGB196645 JPX196642:JPX196645 JZT196642:JZT196645 KJP196642:KJP196645 KTL196642:KTL196645 LDH196642:LDH196645 LND196642:LND196645 LWZ196642:LWZ196645 MGV196642:MGV196645 MQR196642:MQR196645 NAN196642:NAN196645 NKJ196642:NKJ196645 NUF196642:NUF196645 OEB196642:OEB196645 ONX196642:ONX196645 OXT196642:OXT196645 PHP196642:PHP196645 PRL196642:PRL196645 QBH196642:QBH196645 QLD196642:QLD196645 QUZ196642:QUZ196645 REV196642:REV196645 ROR196642:ROR196645 RYN196642:RYN196645 SIJ196642:SIJ196645 SSF196642:SSF196645 TCB196642:TCB196645 TLX196642:TLX196645 TVT196642:TVT196645 UFP196642:UFP196645 UPL196642:UPL196645 UZH196642:UZH196645 VJD196642:VJD196645 VSZ196642:VSZ196645 WCV196642:WCV196645 WMR196642:WMR196645 WWN196642:WWN196645 AF262178:AF262181 KB262178:KB262181 TX262178:TX262181 ADT262178:ADT262181 ANP262178:ANP262181 AXL262178:AXL262181 BHH262178:BHH262181 BRD262178:BRD262181 CAZ262178:CAZ262181 CKV262178:CKV262181 CUR262178:CUR262181 DEN262178:DEN262181 DOJ262178:DOJ262181 DYF262178:DYF262181 EIB262178:EIB262181 ERX262178:ERX262181 FBT262178:FBT262181 FLP262178:FLP262181 FVL262178:FVL262181 GFH262178:GFH262181 GPD262178:GPD262181 GYZ262178:GYZ262181 HIV262178:HIV262181 HSR262178:HSR262181 ICN262178:ICN262181 IMJ262178:IMJ262181 IWF262178:IWF262181 JGB262178:JGB262181 JPX262178:JPX262181 JZT262178:JZT262181 KJP262178:KJP262181 KTL262178:KTL262181 LDH262178:LDH262181 LND262178:LND262181 LWZ262178:LWZ262181 MGV262178:MGV262181 MQR262178:MQR262181 NAN262178:NAN262181 NKJ262178:NKJ262181 NUF262178:NUF262181 OEB262178:OEB262181 ONX262178:ONX262181 OXT262178:OXT262181 PHP262178:PHP262181 PRL262178:PRL262181 QBH262178:QBH262181 QLD262178:QLD262181 QUZ262178:QUZ262181 REV262178:REV262181 ROR262178:ROR262181 RYN262178:RYN262181 SIJ262178:SIJ262181 SSF262178:SSF262181 TCB262178:TCB262181 TLX262178:TLX262181 TVT262178:TVT262181 UFP262178:UFP262181 UPL262178:UPL262181 UZH262178:UZH262181 VJD262178:VJD262181 VSZ262178:VSZ262181 WCV262178:WCV262181 WMR262178:WMR262181 WWN262178:WWN262181 AF327714:AF327717 KB327714:KB327717 TX327714:TX327717 ADT327714:ADT327717 ANP327714:ANP327717 AXL327714:AXL327717 BHH327714:BHH327717 BRD327714:BRD327717 CAZ327714:CAZ327717 CKV327714:CKV327717 CUR327714:CUR327717 DEN327714:DEN327717 DOJ327714:DOJ327717 DYF327714:DYF327717 EIB327714:EIB327717 ERX327714:ERX327717 FBT327714:FBT327717 FLP327714:FLP327717 FVL327714:FVL327717 GFH327714:GFH327717 GPD327714:GPD327717 GYZ327714:GYZ327717 HIV327714:HIV327717 HSR327714:HSR327717 ICN327714:ICN327717 IMJ327714:IMJ327717 IWF327714:IWF327717 JGB327714:JGB327717 JPX327714:JPX327717 JZT327714:JZT327717 KJP327714:KJP327717 KTL327714:KTL327717 LDH327714:LDH327717 LND327714:LND327717 LWZ327714:LWZ327717 MGV327714:MGV327717 MQR327714:MQR327717 NAN327714:NAN327717 NKJ327714:NKJ327717 NUF327714:NUF327717 OEB327714:OEB327717 ONX327714:ONX327717 OXT327714:OXT327717 PHP327714:PHP327717 PRL327714:PRL327717 QBH327714:QBH327717 QLD327714:QLD327717 QUZ327714:QUZ327717 REV327714:REV327717 ROR327714:ROR327717 RYN327714:RYN327717 SIJ327714:SIJ327717 SSF327714:SSF327717 TCB327714:TCB327717 TLX327714:TLX327717 TVT327714:TVT327717 UFP327714:UFP327717 UPL327714:UPL327717 UZH327714:UZH327717 VJD327714:VJD327717 VSZ327714:VSZ327717 WCV327714:WCV327717 WMR327714:WMR327717 WWN327714:WWN327717 AF393250:AF393253 KB393250:KB393253 TX393250:TX393253 ADT393250:ADT393253 ANP393250:ANP393253 AXL393250:AXL393253 BHH393250:BHH393253 BRD393250:BRD393253 CAZ393250:CAZ393253 CKV393250:CKV393253 CUR393250:CUR393253 DEN393250:DEN393253 DOJ393250:DOJ393253 DYF393250:DYF393253 EIB393250:EIB393253 ERX393250:ERX393253 FBT393250:FBT393253 FLP393250:FLP393253 FVL393250:FVL393253 GFH393250:GFH393253 GPD393250:GPD393253 GYZ393250:GYZ393253 HIV393250:HIV393253 HSR393250:HSR393253 ICN393250:ICN393253 IMJ393250:IMJ393253 IWF393250:IWF393253 JGB393250:JGB393253 JPX393250:JPX393253 JZT393250:JZT393253 KJP393250:KJP393253 KTL393250:KTL393253 LDH393250:LDH393253 LND393250:LND393253 LWZ393250:LWZ393253 MGV393250:MGV393253 MQR393250:MQR393253 NAN393250:NAN393253 NKJ393250:NKJ393253 NUF393250:NUF393253 OEB393250:OEB393253 ONX393250:ONX393253 OXT393250:OXT393253 PHP393250:PHP393253 PRL393250:PRL393253 QBH393250:QBH393253 QLD393250:QLD393253 QUZ393250:QUZ393253 REV393250:REV393253 ROR393250:ROR393253 RYN393250:RYN393253 SIJ393250:SIJ393253 SSF393250:SSF393253 TCB393250:TCB393253 TLX393250:TLX393253 TVT393250:TVT393253 UFP393250:UFP393253 UPL393250:UPL393253 UZH393250:UZH393253 VJD393250:VJD393253 VSZ393250:VSZ393253 WCV393250:WCV393253 WMR393250:WMR393253 WWN393250:WWN393253 AF458786:AF458789 KB458786:KB458789 TX458786:TX458789 ADT458786:ADT458789 ANP458786:ANP458789 AXL458786:AXL458789 BHH458786:BHH458789 BRD458786:BRD458789 CAZ458786:CAZ458789 CKV458786:CKV458789 CUR458786:CUR458789 DEN458786:DEN458789 DOJ458786:DOJ458789 DYF458786:DYF458789 EIB458786:EIB458789 ERX458786:ERX458789 FBT458786:FBT458789 FLP458786:FLP458789 FVL458786:FVL458789 GFH458786:GFH458789 GPD458786:GPD458789 GYZ458786:GYZ458789 HIV458786:HIV458789 HSR458786:HSR458789 ICN458786:ICN458789 IMJ458786:IMJ458789 IWF458786:IWF458789 JGB458786:JGB458789 JPX458786:JPX458789 JZT458786:JZT458789 KJP458786:KJP458789 KTL458786:KTL458789 LDH458786:LDH458789 LND458786:LND458789 LWZ458786:LWZ458789 MGV458786:MGV458789 MQR458786:MQR458789 NAN458786:NAN458789 NKJ458786:NKJ458789 NUF458786:NUF458789 OEB458786:OEB458789 ONX458786:ONX458789 OXT458786:OXT458789 PHP458786:PHP458789 PRL458786:PRL458789 QBH458786:QBH458789 QLD458786:QLD458789 QUZ458786:QUZ458789 REV458786:REV458789 ROR458786:ROR458789 RYN458786:RYN458789 SIJ458786:SIJ458789 SSF458786:SSF458789 TCB458786:TCB458789 TLX458786:TLX458789 TVT458786:TVT458789 UFP458786:UFP458789 UPL458786:UPL458789 UZH458786:UZH458789 VJD458786:VJD458789 VSZ458786:VSZ458789 WCV458786:WCV458789 WMR458786:WMR458789 WWN458786:WWN458789 AF524322:AF524325 KB524322:KB524325 TX524322:TX524325 ADT524322:ADT524325 ANP524322:ANP524325 AXL524322:AXL524325 BHH524322:BHH524325 BRD524322:BRD524325 CAZ524322:CAZ524325 CKV524322:CKV524325 CUR524322:CUR524325 DEN524322:DEN524325 DOJ524322:DOJ524325 DYF524322:DYF524325 EIB524322:EIB524325 ERX524322:ERX524325 FBT524322:FBT524325 FLP524322:FLP524325 FVL524322:FVL524325 GFH524322:GFH524325 GPD524322:GPD524325 GYZ524322:GYZ524325 HIV524322:HIV524325 HSR524322:HSR524325 ICN524322:ICN524325 IMJ524322:IMJ524325 IWF524322:IWF524325 JGB524322:JGB524325 JPX524322:JPX524325 JZT524322:JZT524325 KJP524322:KJP524325 KTL524322:KTL524325 LDH524322:LDH524325 LND524322:LND524325 LWZ524322:LWZ524325 MGV524322:MGV524325 MQR524322:MQR524325 NAN524322:NAN524325 NKJ524322:NKJ524325 NUF524322:NUF524325 OEB524322:OEB524325 ONX524322:ONX524325 OXT524322:OXT524325 PHP524322:PHP524325 PRL524322:PRL524325 QBH524322:QBH524325 QLD524322:QLD524325 QUZ524322:QUZ524325 REV524322:REV524325 ROR524322:ROR524325 RYN524322:RYN524325 SIJ524322:SIJ524325 SSF524322:SSF524325 TCB524322:TCB524325 TLX524322:TLX524325 TVT524322:TVT524325 UFP524322:UFP524325 UPL524322:UPL524325 UZH524322:UZH524325 VJD524322:VJD524325 VSZ524322:VSZ524325 WCV524322:WCV524325 WMR524322:WMR524325 WWN524322:WWN524325 AF589858:AF589861 KB589858:KB589861 TX589858:TX589861 ADT589858:ADT589861 ANP589858:ANP589861 AXL589858:AXL589861 BHH589858:BHH589861 BRD589858:BRD589861 CAZ589858:CAZ589861 CKV589858:CKV589861 CUR589858:CUR589861 DEN589858:DEN589861 DOJ589858:DOJ589861 DYF589858:DYF589861 EIB589858:EIB589861 ERX589858:ERX589861 FBT589858:FBT589861 FLP589858:FLP589861 FVL589858:FVL589861 GFH589858:GFH589861 GPD589858:GPD589861 GYZ589858:GYZ589861 HIV589858:HIV589861 HSR589858:HSR589861 ICN589858:ICN589861 IMJ589858:IMJ589861 IWF589858:IWF589861 JGB589858:JGB589861 JPX589858:JPX589861 JZT589858:JZT589861 KJP589858:KJP589861 KTL589858:KTL589861 LDH589858:LDH589861 LND589858:LND589861 LWZ589858:LWZ589861 MGV589858:MGV589861 MQR589858:MQR589861 NAN589858:NAN589861 NKJ589858:NKJ589861 NUF589858:NUF589861 OEB589858:OEB589861 ONX589858:ONX589861 OXT589858:OXT589861 PHP589858:PHP589861 PRL589858:PRL589861 QBH589858:QBH589861 QLD589858:QLD589861 QUZ589858:QUZ589861 REV589858:REV589861 ROR589858:ROR589861 RYN589858:RYN589861 SIJ589858:SIJ589861 SSF589858:SSF589861 TCB589858:TCB589861 TLX589858:TLX589861 TVT589858:TVT589861 UFP589858:UFP589861 UPL589858:UPL589861 UZH589858:UZH589861 VJD589858:VJD589861 VSZ589858:VSZ589861 WCV589858:WCV589861 WMR589858:WMR589861 WWN589858:WWN589861 AF655394:AF655397 KB655394:KB655397 TX655394:TX655397 ADT655394:ADT655397 ANP655394:ANP655397 AXL655394:AXL655397 BHH655394:BHH655397 BRD655394:BRD655397 CAZ655394:CAZ655397 CKV655394:CKV655397 CUR655394:CUR655397 DEN655394:DEN655397 DOJ655394:DOJ655397 DYF655394:DYF655397 EIB655394:EIB655397 ERX655394:ERX655397 FBT655394:FBT655397 FLP655394:FLP655397 FVL655394:FVL655397 GFH655394:GFH655397 GPD655394:GPD655397 GYZ655394:GYZ655397 HIV655394:HIV655397 HSR655394:HSR655397 ICN655394:ICN655397 IMJ655394:IMJ655397 IWF655394:IWF655397 JGB655394:JGB655397 JPX655394:JPX655397 JZT655394:JZT655397 KJP655394:KJP655397 KTL655394:KTL655397 LDH655394:LDH655397 LND655394:LND655397 LWZ655394:LWZ655397 MGV655394:MGV655397 MQR655394:MQR655397 NAN655394:NAN655397 NKJ655394:NKJ655397 NUF655394:NUF655397 OEB655394:OEB655397 ONX655394:ONX655397 OXT655394:OXT655397 PHP655394:PHP655397 PRL655394:PRL655397 QBH655394:QBH655397 QLD655394:QLD655397 QUZ655394:QUZ655397 REV655394:REV655397 ROR655394:ROR655397 RYN655394:RYN655397 SIJ655394:SIJ655397 SSF655394:SSF655397 TCB655394:TCB655397 TLX655394:TLX655397 TVT655394:TVT655397 UFP655394:UFP655397 UPL655394:UPL655397 UZH655394:UZH655397 VJD655394:VJD655397 VSZ655394:VSZ655397 WCV655394:WCV655397 WMR655394:WMR655397 WWN655394:WWN655397 AF720930:AF720933 KB720930:KB720933 TX720930:TX720933 ADT720930:ADT720933 ANP720930:ANP720933 AXL720930:AXL720933 BHH720930:BHH720933 BRD720930:BRD720933 CAZ720930:CAZ720933 CKV720930:CKV720933 CUR720930:CUR720933 DEN720930:DEN720933 DOJ720930:DOJ720933 DYF720930:DYF720933 EIB720930:EIB720933 ERX720930:ERX720933 FBT720930:FBT720933 FLP720930:FLP720933 FVL720930:FVL720933 GFH720930:GFH720933 GPD720930:GPD720933 GYZ720930:GYZ720933 HIV720930:HIV720933 HSR720930:HSR720933 ICN720930:ICN720933 IMJ720930:IMJ720933 IWF720930:IWF720933 JGB720930:JGB720933 JPX720930:JPX720933 JZT720930:JZT720933 KJP720930:KJP720933 KTL720930:KTL720933 LDH720930:LDH720933 LND720930:LND720933 LWZ720930:LWZ720933 MGV720930:MGV720933 MQR720930:MQR720933 NAN720930:NAN720933 NKJ720930:NKJ720933 NUF720930:NUF720933 OEB720930:OEB720933 ONX720930:ONX720933 OXT720930:OXT720933 PHP720930:PHP720933 PRL720930:PRL720933 QBH720930:QBH720933 QLD720930:QLD720933 QUZ720930:QUZ720933 REV720930:REV720933 ROR720930:ROR720933 RYN720930:RYN720933 SIJ720930:SIJ720933 SSF720930:SSF720933 TCB720930:TCB720933 TLX720930:TLX720933 TVT720930:TVT720933 UFP720930:UFP720933 UPL720930:UPL720933 UZH720930:UZH720933 VJD720930:VJD720933 VSZ720930:VSZ720933 WCV720930:WCV720933 WMR720930:WMR720933 WWN720930:WWN720933 AF786466:AF786469 KB786466:KB786469 TX786466:TX786469 ADT786466:ADT786469 ANP786466:ANP786469 AXL786466:AXL786469 BHH786466:BHH786469 BRD786466:BRD786469 CAZ786466:CAZ786469 CKV786466:CKV786469 CUR786466:CUR786469 DEN786466:DEN786469 DOJ786466:DOJ786469 DYF786466:DYF786469 EIB786466:EIB786469 ERX786466:ERX786469 FBT786466:FBT786469 FLP786466:FLP786469 FVL786466:FVL786469 GFH786466:GFH786469 GPD786466:GPD786469 GYZ786466:GYZ786469 HIV786466:HIV786469 HSR786466:HSR786469 ICN786466:ICN786469 IMJ786466:IMJ786469 IWF786466:IWF786469 JGB786466:JGB786469 JPX786466:JPX786469 JZT786466:JZT786469 KJP786466:KJP786469 KTL786466:KTL786469 LDH786466:LDH786469 LND786466:LND786469 LWZ786466:LWZ786469 MGV786466:MGV786469 MQR786466:MQR786469 NAN786466:NAN786469 NKJ786466:NKJ786469 NUF786466:NUF786469 OEB786466:OEB786469 ONX786466:ONX786469 OXT786466:OXT786469 PHP786466:PHP786469 PRL786466:PRL786469 QBH786466:QBH786469 QLD786466:QLD786469 QUZ786466:QUZ786469 REV786466:REV786469 ROR786466:ROR786469 RYN786466:RYN786469 SIJ786466:SIJ786469 SSF786466:SSF786469 TCB786466:TCB786469 TLX786466:TLX786469 TVT786466:TVT786469 UFP786466:UFP786469 UPL786466:UPL786469 UZH786466:UZH786469 VJD786466:VJD786469 VSZ786466:VSZ786469 WCV786466:WCV786469 WMR786466:WMR786469 WWN786466:WWN786469 AF852002:AF852005 KB852002:KB852005 TX852002:TX852005 ADT852002:ADT852005 ANP852002:ANP852005 AXL852002:AXL852005 BHH852002:BHH852005 BRD852002:BRD852005 CAZ852002:CAZ852005 CKV852002:CKV852005 CUR852002:CUR852005 DEN852002:DEN852005 DOJ852002:DOJ852005 DYF852002:DYF852005 EIB852002:EIB852005 ERX852002:ERX852005 FBT852002:FBT852005 FLP852002:FLP852005 FVL852002:FVL852005 GFH852002:GFH852005 GPD852002:GPD852005 GYZ852002:GYZ852005 HIV852002:HIV852005 HSR852002:HSR852005 ICN852002:ICN852005 IMJ852002:IMJ852005 IWF852002:IWF852005 JGB852002:JGB852005 JPX852002:JPX852005 JZT852002:JZT852005 KJP852002:KJP852005 KTL852002:KTL852005 LDH852002:LDH852005 LND852002:LND852005 LWZ852002:LWZ852005 MGV852002:MGV852005 MQR852002:MQR852005 NAN852002:NAN852005 NKJ852002:NKJ852005 NUF852002:NUF852005 OEB852002:OEB852005 ONX852002:ONX852005 OXT852002:OXT852005 PHP852002:PHP852005 PRL852002:PRL852005 QBH852002:QBH852005 QLD852002:QLD852005 QUZ852002:QUZ852005 REV852002:REV852005 ROR852002:ROR852005 RYN852002:RYN852005 SIJ852002:SIJ852005 SSF852002:SSF852005 TCB852002:TCB852005 TLX852002:TLX852005 TVT852002:TVT852005 UFP852002:UFP852005 UPL852002:UPL852005 UZH852002:UZH852005 VJD852002:VJD852005 VSZ852002:VSZ852005 WCV852002:WCV852005 WMR852002:WMR852005 WWN852002:WWN852005 AF917538:AF917541 KB917538:KB917541 TX917538:TX917541 ADT917538:ADT917541 ANP917538:ANP917541 AXL917538:AXL917541 BHH917538:BHH917541 BRD917538:BRD917541 CAZ917538:CAZ917541 CKV917538:CKV917541 CUR917538:CUR917541 DEN917538:DEN917541 DOJ917538:DOJ917541 DYF917538:DYF917541 EIB917538:EIB917541 ERX917538:ERX917541 FBT917538:FBT917541 FLP917538:FLP917541 FVL917538:FVL917541 GFH917538:GFH917541 GPD917538:GPD917541 GYZ917538:GYZ917541 HIV917538:HIV917541 HSR917538:HSR917541 ICN917538:ICN917541 IMJ917538:IMJ917541 IWF917538:IWF917541 JGB917538:JGB917541 JPX917538:JPX917541 JZT917538:JZT917541 KJP917538:KJP917541 KTL917538:KTL917541 LDH917538:LDH917541 LND917538:LND917541 LWZ917538:LWZ917541 MGV917538:MGV917541 MQR917538:MQR917541 NAN917538:NAN917541 NKJ917538:NKJ917541 NUF917538:NUF917541 OEB917538:OEB917541 ONX917538:ONX917541 OXT917538:OXT917541 PHP917538:PHP917541 PRL917538:PRL917541 QBH917538:QBH917541 QLD917538:QLD917541 QUZ917538:QUZ917541 REV917538:REV917541 ROR917538:ROR917541 RYN917538:RYN917541 SIJ917538:SIJ917541 SSF917538:SSF917541 TCB917538:TCB917541 TLX917538:TLX917541 TVT917538:TVT917541 UFP917538:UFP917541 UPL917538:UPL917541 UZH917538:UZH917541 VJD917538:VJD917541 VSZ917538:VSZ917541 WCV917538:WCV917541 WMR917538:WMR917541 WWN917538:WWN917541 AF983074:AF983077 KB983074:KB983077 TX983074:TX983077 ADT983074:ADT983077 ANP983074:ANP983077 AXL983074:AXL983077 BHH983074:BHH983077 BRD983074:BRD983077 CAZ983074:CAZ983077 CKV983074:CKV983077 CUR983074:CUR983077 DEN983074:DEN983077 DOJ983074:DOJ983077 DYF983074:DYF983077 EIB983074:EIB983077 ERX983074:ERX983077 FBT983074:FBT983077 FLP983074:FLP983077 FVL983074:FVL983077 GFH983074:GFH983077 GPD983074:GPD983077 GYZ983074:GYZ983077 HIV983074:HIV983077 HSR983074:HSR983077 ICN983074:ICN983077 IMJ983074:IMJ983077 IWF983074:IWF983077 JGB983074:JGB983077 JPX983074:JPX983077 JZT983074:JZT983077 KJP983074:KJP983077 KTL983074:KTL983077 LDH983074:LDH983077 LND983074:LND983077 LWZ983074:LWZ983077 MGV983074:MGV983077 MQR983074:MQR983077 NAN983074:NAN983077 NKJ983074:NKJ983077 NUF983074:NUF983077 OEB983074:OEB983077 ONX983074:ONX983077 OXT983074:OXT983077 PHP983074:PHP983077 PRL983074:PRL983077 QBH983074:QBH983077 QLD983074:QLD983077 QUZ983074:QUZ983077 REV983074:REV983077 ROR983074:ROR983077 RYN983074:RYN983077 SIJ983074:SIJ983077 SSF983074:SSF983077 TCB983074:TCB983077 TLX983074:TLX983077 TVT983074:TVT983077 UFP983074:UFP983077 UPL983074:UPL983077 UZH983074:UZH983077 VJD983074:VJD983077 VSZ983074:VSZ983077 WCV983074:WCV983077 WMR983074:WMR983077 WWN983074:WWN983077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AD65556 JZ65556 TV65556 ADR65556 ANN65556 AXJ65556 BHF65556 BRB65556 CAX65556 CKT65556 CUP65556 DEL65556 DOH65556 DYD65556 EHZ65556 ERV65556 FBR65556 FLN65556 FVJ65556 GFF65556 GPB65556 GYX65556 HIT65556 HSP65556 ICL65556 IMH65556 IWD65556 JFZ65556 JPV65556 JZR65556 KJN65556 KTJ65556 LDF65556 LNB65556 LWX65556 MGT65556 MQP65556 NAL65556 NKH65556 NUD65556 ODZ65556 ONV65556 OXR65556 PHN65556 PRJ65556 QBF65556 QLB65556 QUX65556 RET65556 ROP65556 RYL65556 SIH65556 SSD65556 TBZ65556 TLV65556 TVR65556 UFN65556 UPJ65556 UZF65556 VJB65556 VSX65556 WCT65556 WMP65556 WWL65556 AD131092 JZ131092 TV131092 ADR131092 ANN131092 AXJ131092 BHF131092 BRB131092 CAX131092 CKT131092 CUP131092 DEL131092 DOH131092 DYD131092 EHZ131092 ERV131092 FBR131092 FLN131092 FVJ131092 GFF131092 GPB131092 GYX131092 HIT131092 HSP131092 ICL131092 IMH131092 IWD131092 JFZ131092 JPV131092 JZR131092 KJN131092 KTJ131092 LDF131092 LNB131092 LWX131092 MGT131092 MQP131092 NAL131092 NKH131092 NUD131092 ODZ131092 ONV131092 OXR131092 PHN131092 PRJ131092 QBF131092 QLB131092 QUX131092 RET131092 ROP131092 RYL131092 SIH131092 SSD131092 TBZ131092 TLV131092 TVR131092 UFN131092 UPJ131092 UZF131092 VJB131092 VSX131092 WCT131092 WMP131092 WWL131092 AD196628 JZ196628 TV196628 ADR196628 ANN196628 AXJ196628 BHF196628 BRB196628 CAX196628 CKT196628 CUP196628 DEL196628 DOH196628 DYD196628 EHZ196628 ERV196628 FBR196628 FLN196628 FVJ196628 GFF196628 GPB196628 GYX196628 HIT196628 HSP196628 ICL196628 IMH196628 IWD196628 JFZ196628 JPV196628 JZR196628 KJN196628 KTJ196628 LDF196628 LNB196628 LWX196628 MGT196628 MQP196628 NAL196628 NKH196628 NUD196628 ODZ196628 ONV196628 OXR196628 PHN196628 PRJ196628 QBF196628 QLB196628 QUX196628 RET196628 ROP196628 RYL196628 SIH196628 SSD196628 TBZ196628 TLV196628 TVR196628 UFN196628 UPJ196628 UZF196628 VJB196628 VSX196628 WCT196628 WMP196628 WWL196628 AD262164 JZ262164 TV262164 ADR262164 ANN262164 AXJ262164 BHF262164 BRB262164 CAX262164 CKT262164 CUP262164 DEL262164 DOH262164 DYD262164 EHZ262164 ERV262164 FBR262164 FLN262164 FVJ262164 GFF262164 GPB262164 GYX262164 HIT262164 HSP262164 ICL262164 IMH262164 IWD262164 JFZ262164 JPV262164 JZR262164 KJN262164 KTJ262164 LDF262164 LNB262164 LWX262164 MGT262164 MQP262164 NAL262164 NKH262164 NUD262164 ODZ262164 ONV262164 OXR262164 PHN262164 PRJ262164 QBF262164 QLB262164 QUX262164 RET262164 ROP262164 RYL262164 SIH262164 SSD262164 TBZ262164 TLV262164 TVR262164 UFN262164 UPJ262164 UZF262164 VJB262164 VSX262164 WCT262164 WMP262164 WWL262164 AD327700 JZ327700 TV327700 ADR327700 ANN327700 AXJ327700 BHF327700 BRB327700 CAX327700 CKT327700 CUP327700 DEL327700 DOH327700 DYD327700 EHZ327700 ERV327700 FBR327700 FLN327700 FVJ327700 GFF327700 GPB327700 GYX327700 HIT327700 HSP327700 ICL327700 IMH327700 IWD327700 JFZ327700 JPV327700 JZR327700 KJN327700 KTJ327700 LDF327700 LNB327700 LWX327700 MGT327700 MQP327700 NAL327700 NKH327700 NUD327700 ODZ327700 ONV327700 OXR327700 PHN327700 PRJ327700 QBF327700 QLB327700 QUX327700 RET327700 ROP327700 RYL327700 SIH327700 SSD327700 TBZ327700 TLV327700 TVR327700 UFN327700 UPJ327700 UZF327700 VJB327700 VSX327700 WCT327700 WMP327700 WWL327700 AD393236 JZ393236 TV393236 ADR393236 ANN393236 AXJ393236 BHF393236 BRB393236 CAX393236 CKT393236 CUP393236 DEL393236 DOH393236 DYD393236 EHZ393236 ERV393236 FBR393236 FLN393236 FVJ393236 GFF393236 GPB393236 GYX393236 HIT393236 HSP393236 ICL393236 IMH393236 IWD393236 JFZ393236 JPV393236 JZR393236 KJN393236 KTJ393236 LDF393236 LNB393236 LWX393236 MGT393236 MQP393236 NAL393236 NKH393236 NUD393236 ODZ393236 ONV393236 OXR393236 PHN393236 PRJ393236 QBF393236 QLB393236 QUX393236 RET393236 ROP393236 RYL393236 SIH393236 SSD393236 TBZ393236 TLV393236 TVR393236 UFN393236 UPJ393236 UZF393236 VJB393236 VSX393236 WCT393236 WMP393236 WWL393236 AD458772 JZ458772 TV458772 ADR458772 ANN458772 AXJ458772 BHF458772 BRB458772 CAX458772 CKT458772 CUP458772 DEL458772 DOH458772 DYD458772 EHZ458772 ERV458772 FBR458772 FLN458772 FVJ458772 GFF458772 GPB458772 GYX458772 HIT458772 HSP458772 ICL458772 IMH458772 IWD458772 JFZ458772 JPV458772 JZR458772 KJN458772 KTJ458772 LDF458772 LNB458772 LWX458772 MGT458772 MQP458772 NAL458772 NKH458772 NUD458772 ODZ458772 ONV458772 OXR458772 PHN458772 PRJ458772 QBF458772 QLB458772 QUX458772 RET458772 ROP458772 RYL458772 SIH458772 SSD458772 TBZ458772 TLV458772 TVR458772 UFN458772 UPJ458772 UZF458772 VJB458772 VSX458772 WCT458772 WMP458772 WWL458772 AD524308 JZ524308 TV524308 ADR524308 ANN524308 AXJ524308 BHF524308 BRB524308 CAX524308 CKT524308 CUP524308 DEL524308 DOH524308 DYD524308 EHZ524308 ERV524308 FBR524308 FLN524308 FVJ524308 GFF524308 GPB524308 GYX524308 HIT524308 HSP524308 ICL524308 IMH524308 IWD524308 JFZ524308 JPV524308 JZR524308 KJN524308 KTJ524308 LDF524308 LNB524308 LWX524308 MGT524308 MQP524308 NAL524308 NKH524308 NUD524308 ODZ524308 ONV524308 OXR524308 PHN524308 PRJ524308 QBF524308 QLB524308 QUX524308 RET524308 ROP524308 RYL524308 SIH524308 SSD524308 TBZ524308 TLV524308 TVR524308 UFN524308 UPJ524308 UZF524308 VJB524308 VSX524308 WCT524308 WMP524308 WWL524308 AD589844 JZ589844 TV589844 ADR589844 ANN589844 AXJ589844 BHF589844 BRB589844 CAX589844 CKT589844 CUP589844 DEL589844 DOH589844 DYD589844 EHZ589844 ERV589844 FBR589844 FLN589844 FVJ589844 GFF589844 GPB589844 GYX589844 HIT589844 HSP589844 ICL589844 IMH589844 IWD589844 JFZ589844 JPV589844 JZR589844 KJN589844 KTJ589844 LDF589844 LNB589844 LWX589844 MGT589844 MQP589844 NAL589844 NKH589844 NUD589844 ODZ589844 ONV589844 OXR589844 PHN589844 PRJ589844 QBF589844 QLB589844 QUX589844 RET589844 ROP589844 RYL589844 SIH589844 SSD589844 TBZ589844 TLV589844 TVR589844 UFN589844 UPJ589844 UZF589844 VJB589844 VSX589844 WCT589844 WMP589844 WWL589844 AD655380 JZ655380 TV655380 ADR655380 ANN655380 AXJ655380 BHF655380 BRB655380 CAX655380 CKT655380 CUP655380 DEL655380 DOH655380 DYD655380 EHZ655380 ERV655380 FBR655380 FLN655380 FVJ655380 GFF655380 GPB655380 GYX655380 HIT655380 HSP655380 ICL655380 IMH655380 IWD655380 JFZ655380 JPV655380 JZR655380 KJN655380 KTJ655380 LDF655380 LNB655380 LWX655380 MGT655380 MQP655380 NAL655380 NKH655380 NUD655380 ODZ655380 ONV655380 OXR655380 PHN655380 PRJ655380 QBF655380 QLB655380 QUX655380 RET655380 ROP655380 RYL655380 SIH655380 SSD655380 TBZ655380 TLV655380 TVR655380 UFN655380 UPJ655380 UZF655380 VJB655380 VSX655380 WCT655380 WMP655380 WWL655380 AD720916 JZ720916 TV720916 ADR720916 ANN720916 AXJ720916 BHF720916 BRB720916 CAX720916 CKT720916 CUP720916 DEL720916 DOH720916 DYD720916 EHZ720916 ERV720916 FBR720916 FLN720916 FVJ720916 GFF720916 GPB720916 GYX720916 HIT720916 HSP720916 ICL720916 IMH720916 IWD720916 JFZ720916 JPV720916 JZR720916 KJN720916 KTJ720916 LDF720916 LNB720916 LWX720916 MGT720916 MQP720916 NAL720916 NKH720916 NUD720916 ODZ720916 ONV720916 OXR720916 PHN720916 PRJ720916 QBF720916 QLB720916 QUX720916 RET720916 ROP720916 RYL720916 SIH720916 SSD720916 TBZ720916 TLV720916 TVR720916 UFN720916 UPJ720916 UZF720916 VJB720916 VSX720916 WCT720916 WMP720916 WWL720916 AD786452 JZ786452 TV786452 ADR786452 ANN786452 AXJ786452 BHF786452 BRB786452 CAX786452 CKT786452 CUP786452 DEL786452 DOH786452 DYD786452 EHZ786452 ERV786452 FBR786452 FLN786452 FVJ786452 GFF786452 GPB786452 GYX786452 HIT786452 HSP786452 ICL786452 IMH786452 IWD786452 JFZ786452 JPV786452 JZR786452 KJN786452 KTJ786452 LDF786452 LNB786452 LWX786452 MGT786452 MQP786452 NAL786452 NKH786452 NUD786452 ODZ786452 ONV786452 OXR786452 PHN786452 PRJ786452 QBF786452 QLB786452 QUX786452 RET786452 ROP786452 RYL786452 SIH786452 SSD786452 TBZ786452 TLV786452 TVR786452 UFN786452 UPJ786452 UZF786452 VJB786452 VSX786452 WCT786452 WMP786452 WWL786452 AD851988 JZ851988 TV851988 ADR851988 ANN851988 AXJ851988 BHF851988 BRB851988 CAX851988 CKT851988 CUP851988 DEL851988 DOH851988 DYD851988 EHZ851988 ERV851988 FBR851988 FLN851988 FVJ851988 GFF851988 GPB851988 GYX851988 HIT851988 HSP851988 ICL851988 IMH851988 IWD851988 JFZ851988 JPV851988 JZR851988 KJN851988 KTJ851988 LDF851988 LNB851988 LWX851988 MGT851988 MQP851988 NAL851988 NKH851988 NUD851988 ODZ851988 ONV851988 OXR851988 PHN851988 PRJ851988 QBF851988 QLB851988 QUX851988 RET851988 ROP851988 RYL851988 SIH851988 SSD851988 TBZ851988 TLV851988 TVR851988 UFN851988 UPJ851988 UZF851988 VJB851988 VSX851988 WCT851988 WMP851988 WWL851988 AD917524 JZ917524 TV917524 ADR917524 ANN917524 AXJ917524 BHF917524 BRB917524 CAX917524 CKT917524 CUP917524 DEL917524 DOH917524 DYD917524 EHZ917524 ERV917524 FBR917524 FLN917524 FVJ917524 GFF917524 GPB917524 GYX917524 HIT917524 HSP917524 ICL917524 IMH917524 IWD917524 JFZ917524 JPV917524 JZR917524 KJN917524 KTJ917524 LDF917524 LNB917524 LWX917524 MGT917524 MQP917524 NAL917524 NKH917524 NUD917524 ODZ917524 ONV917524 OXR917524 PHN917524 PRJ917524 QBF917524 QLB917524 QUX917524 RET917524 ROP917524 RYL917524 SIH917524 SSD917524 TBZ917524 TLV917524 TVR917524 UFN917524 UPJ917524 UZF917524 VJB917524 VSX917524 WCT917524 WMP917524 WWL917524 AD983060 JZ983060 TV983060 ADR983060 ANN983060 AXJ983060 BHF983060 BRB983060 CAX983060 CKT983060 CUP983060 DEL983060 DOH983060 DYD983060 EHZ983060 ERV983060 FBR983060 FLN983060 FVJ983060 GFF983060 GPB983060 GYX983060 HIT983060 HSP983060 ICL983060 IMH983060 IWD983060 JFZ983060 JPV983060 JZR983060 KJN983060 KTJ983060 LDF983060 LNB983060 LWX983060 MGT983060 MQP983060 NAL983060 NKH983060 NUD983060 ODZ983060 ONV983060 OXR983060 PHN983060 PRJ983060 QBF983060 QLB983060 QUX983060 RET983060 ROP983060 RYL983060 SIH983060 SSD983060 TBZ983060 TLV983060 TVR983060 UFN983060 UPJ983060 UZF983060 VJB983060 VSX983060 WCT983060 WMP983060 WWL983060 AF45:AF46 KB45:KB46 TX45:TX46 ADT45:ADT46 ANP45:ANP46 AXL45:AXL46 BHH45:BHH46 BRD45:BRD46 CAZ45:CAZ46 CKV45:CKV46 CUR45:CUR46 DEN45:DEN46 DOJ45:DOJ46 DYF45:DYF46 EIB45:EIB46 ERX45:ERX46 FBT45:FBT46 FLP45:FLP46 FVL45:FVL46 GFH45:GFH46 GPD45:GPD46 GYZ45:GYZ46 HIV45:HIV46 HSR45:HSR46 ICN45:ICN46 IMJ45:IMJ46 IWF45:IWF46 JGB45:JGB46 JPX45:JPX46 JZT45:JZT46 KJP45:KJP46 KTL45:KTL46 LDH45:LDH46 LND45:LND46 LWZ45:LWZ46 MGV45:MGV46 MQR45:MQR46 NAN45:NAN46 NKJ45:NKJ46 NUF45:NUF46 OEB45:OEB46 ONX45:ONX46 OXT45:OXT46 PHP45:PHP46 PRL45:PRL46 QBH45:QBH46 QLD45:QLD46 QUZ45:QUZ46 REV45:REV46 ROR45:ROR46 RYN45:RYN46 SIJ45:SIJ46 SSF45:SSF46 TCB45:TCB46 TLX45:TLX46 TVT45:TVT46 UFP45:UFP46 UPL45:UPL46 UZH45:UZH46 VJD45:VJD46 VSZ45:VSZ46 WCV45:WCV46 WMR45:WMR46 WWN45:WWN46 AF65579:AF65580 KB65579:KB65580 TX65579:TX65580 ADT65579:ADT65580 ANP65579:ANP65580 AXL65579:AXL65580 BHH65579:BHH65580 BRD65579:BRD65580 CAZ65579:CAZ65580 CKV65579:CKV65580 CUR65579:CUR65580 DEN65579:DEN65580 DOJ65579:DOJ65580 DYF65579:DYF65580 EIB65579:EIB65580 ERX65579:ERX65580 FBT65579:FBT65580 FLP65579:FLP65580 FVL65579:FVL65580 GFH65579:GFH65580 GPD65579:GPD65580 GYZ65579:GYZ65580 HIV65579:HIV65580 HSR65579:HSR65580 ICN65579:ICN65580 IMJ65579:IMJ65580 IWF65579:IWF65580 JGB65579:JGB65580 JPX65579:JPX65580 JZT65579:JZT65580 KJP65579:KJP65580 KTL65579:KTL65580 LDH65579:LDH65580 LND65579:LND65580 LWZ65579:LWZ65580 MGV65579:MGV65580 MQR65579:MQR65580 NAN65579:NAN65580 NKJ65579:NKJ65580 NUF65579:NUF65580 OEB65579:OEB65580 ONX65579:ONX65580 OXT65579:OXT65580 PHP65579:PHP65580 PRL65579:PRL65580 QBH65579:QBH65580 QLD65579:QLD65580 QUZ65579:QUZ65580 REV65579:REV65580 ROR65579:ROR65580 RYN65579:RYN65580 SIJ65579:SIJ65580 SSF65579:SSF65580 TCB65579:TCB65580 TLX65579:TLX65580 TVT65579:TVT65580 UFP65579:UFP65580 UPL65579:UPL65580 UZH65579:UZH65580 VJD65579:VJD65580 VSZ65579:VSZ65580 WCV65579:WCV65580 WMR65579:WMR65580 WWN65579:WWN65580 AF131115:AF131116 KB131115:KB131116 TX131115:TX131116 ADT131115:ADT131116 ANP131115:ANP131116 AXL131115:AXL131116 BHH131115:BHH131116 BRD131115:BRD131116 CAZ131115:CAZ131116 CKV131115:CKV131116 CUR131115:CUR131116 DEN131115:DEN131116 DOJ131115:DOJ131116 DYF131115:DYF131116 EIB131115:EIB131116 ERX131115:ERX131116 FBT131115:FBT131116 FLP131115:FLP131116 FVL131115:FVL131116 GFH131115:GFH131116 GPD131115:GPD131116 GYZ131115:GYZ131116 HIV131115:HIV131116 HSR131115:HSR131116 ICN131115:ICN131116 IMJ131115:IMJ131116 IWF131115:IWF131116 JGB131115:JGB131116 JPX131115:JPX131116 JZT131115:JZT131116 KJP131115:KJP131116 KTL131115:KTL131116 LDH131115:LDH131116 LND131115:LND131116 LWZ131115:LWZ131116 MGV131115:MGV131116 MQR131115:MQR131116 NAN131115:NAN131116 NKJ131115:NKJ131116 NUF131115:NUF131116 OEB131115:OEB131116 ONX131115:ONX131116 OXT131115:OXT131116 PHP131115:PHP131116 PRL131115:PRL131116 QBH131115:QBH131116 QLD131115:QLD131116 QUZ131115:QUZ131116 REV131115:REV131116 ROR131115:ROR131116 RYN131115:RYN131116 SIJ131115:SIJ131116 SSF131115:SSF131116 TCB131115:TCB131116 TLX131115:TLX131116 TVT131115:TVT131116 UFP131115:UFP131116 UPL131115:UPL131116 UZH131115:UZH131116 VJD131115:VJD131116 VSZ131115:VSZ131116 WCV131115:WCV131116 WMR131115:WMR131116 WWN131115:WWN131116 AF196651:AF196652 KB196651:KB196652 TX196651:TX196652 ADT196651:ADT196652 ANP196651:ANP196652 AXL196651:AXL196652 BHH196651:BHH196652 BRD196651:BRD196652 CAZ196651:CAZ196652 CKV196651:CKV196652 CUR196651:CUR196652 DEN196651:DEN196652 DOJ196651:DOJ196652 DYF196651:DYF196652 EIB196651:EIB196652 ERX196651:ERX196652 FBT196651:FBT196652 FLP196651:FLP196652 FVL196651:FVL196652 GFH196651:GFH196652 GPD196651:GPD196652 GYZ196651:GYZ196652 HIV196651:HIV196652 HSR196651:HSR196652 ICN196651:ICN196652 IMJ196651:IMJ196652 IWF196651:IWF196652 JGB196651:JGB196652 JPX196651:JPX196652 JZT196651:JZT196652 KJP196651:KJP196652 KTL196651:KTL196652 LDH196651:LDH196652 LND196651:LND196652 LWZ196651:LWZ196652 MGV196651:MGV196652 MQR196651:MQR196652 NAN196651:NAN196652 NKJ196651:NKJ196652 NUF196651:NUF196652 OEB196651:OEB196652 ONX196651:ONX196652 OXT196651:OXT196652 PHP196651:PHP196652 PRL196651:PRL196652 QBH196651:QBH196652 QLD196651:QLD196652 QUZ196651:QUZ196652 REV196651:REV196652 ROR196651:ROR196652 RYN196651:RYN196652 SIJ196651:SIJ196652 SSF196651:SSF196652 TCB196651:TCB196652 TLX196651:TLX196652 TVT196651:TVT196652 UFP196651:UFP196652 UPL196651:UPL196652 UZH196651:UZH196652 VJD196651:VJD196652 VSZ196651:VSZ196652 WCV196651:WCV196652 WMR196651:WMR196652 WWN196651:WWN196652 AF262187:AF262188 KB262187:KB262188 TX262187:TX262188 ADT262187:ADT262188 ANP262187:ANP262188 AXL262187:AXL262188 BHH262187:BHH262188 BRD262187:BRD262188 CAZ262187:CAZ262188 CKV262187:CKV262188 CUR262187:CUR262188 DEN262187:DEN262188 DOJ262187:DOJ262188 DYF262187:DYF262188 EIB262187:EIB262188 ERX262187:ERX262188 FBT262187:FBT262188 FLP262187:FLP262188 FVL262187:FVL262188 GFH262187:GFH262188 GPD262187:GPD262188 GYZ262187:GYZ262188 HIV262187:HIV262188 HSR262187:HSR262188 ICN262187:ICN262188 IMJ262187:IMJ262188 IWF262187:IWF262188 JGB262187:JGB262188 JPX262187:JPX262188 JZT262187:JZT262188 KJP262187:KJP262188 KTL262187:KTL262188 LDH262187:LDH262188 LND262187:LND262188 LWZ262187:LWZ262188 MGV262187:MGV262188 MQR262187:MQR262188 NAN262187:NAN262188 NKJ262187:NKJ262188 NUF262187:NUF262188 OEB262187:OEB262188 ONX262187:ONX262188 OXT262187:OXT262188 PHP262187:PHP262188 PRL262187:PRL262188 QBH262187:QBH262188 QLD262187:QLD262188 QUZ262187:QUZ262188 REV262187:REV262188 ROR262187:ROR262188 RYN262187:RYN262188 SIJ262187:SIJ262188 SSF262187:SSF262188 TCB262187:TCB262188 TLX262187:TLX262188 TVT262187:TVT262188 UFP262187:UFP262188 UPL262187:UPL262188 UZH262187:UZH262188 VJD262187:VJD262188 VSZ262187:VSZ262188 WCV262187:WCV262188 WMR262187:WMR262188 WWN262187:WWN262188 AF327723:AF327724 KB327723:KB327724 TX327723:TX327724 ADT327723:ADT327724 ANP327723:ANP327724 AXL327723:AXL327724 BHH327723:BHH327724 BRD327723:BRD327724 CAZ327723:CAZ327724 CKV327723:CKV327724 CUR327723:CUR327724 DEN327723:DEN327724 DOJ327723:DOJ327724 DYF327723:DYF327724 EIB327723:EIB327724 ERX327723:ERX327724 FBT327723:FBT327724 FLP327723:FLP327724 FVL327723:FVL327724 GFH327723:GFH327724 GPD327723:GPD327724 GYZ327723:GYZ327724 HIV327723:HIV327724 HSR327723:HSR327724 ICN327723:ICN327724 IMJ327723:IMJ327724 IWF327723:IWF327724 JGB327723:JGB327724 JPX327723:JPX327724 JZT327723:JZT327724 KJP327723:KJP327724 KTL327723:KTL327724 LDH327723:LDH327724 LND327723:LND327724 LWZ327723:LWZ327724 MGV327723:MGV327724 MQR327723:MQR327724 NAN327723:NAN327724 NKJ327723:NKJ327724 NUF327723:NUF327724 OEB327723:OEB327724 ONX327723:ONX327724 OXT327723:OXT327724 PHP327723:PHP327724 PRL327723:PRL327724 QBH327723:QBH327724 QLD327723:QLD327724 QUZ327723:QUZ327724 REV327723:REV327724 ROR327723:ROR327724 RYN327723:RYN327724 SIJ327723:SIJ327724 SSF327723:SSF327724 TCB327723:TCB327724 TLX327723:TLX327724 TVT327723:TVT327724 UFP327723:UFP327724 UPL327723:UPL327724 UZH327723:UZH327724 VJD327723:VJD327724 VSZ327723:VSZ327724 WCV327723:WCV327724 WMR327723:WMR327724 WWN327723:WWN327724 AF393259:AF393260 KB393259:KB393260 TX393259:TX393260 ADT393259:ADT393260 ANP393259:ANP393260 AXL393259:AXL393260 BHH393259:BHH393260 BRD393259:BRD393260 CAZ393259:CAZ393260 CKV393259:CKV393260 CUR393259:CUR393260 DEN393259:DEN393260 DOJ393259:DOJ393260 DYF393259:DYF393260 EIB393259:EIB393260 ERX393259:ERX393260 FBT393259:FBT393260 FLP393259:FLP393260 FVL393259:FVL393260 GFH393259:GFH393260 GPD393259:GPD393260 GYZ393259:GYZ393260 HIV393259:HIV393260 HSR393259:HSR393260 ICN393259:ICN393260 IMJ393259:IMJ393260 IWF393259:IWF393260 JGB393259:JGB393260 JPX393259:JPX393260 JZT393259:JZT393260 KJP393259:KJP393260 KTL393259:KTL393260 LDH393259:LDH393260 LND393259:LND393260 LWZ393259:LWZ393260 MGV393259:MGV393260 MQR393259:MQR393260 NAN393259:NAN393260 NKJ393259:NKJ393260 NUF393259:NUF393260 OEB393259:OEB393260 ONX393259:ONX393260 OXT393259:OXT393260 PHP393259:PHP393260 PRL393259:PRL393260 QBH393259:QBH393260 QLD393259:QLD393260 QUZ393259:QUZ393260 REV393259:REV393260 ROR393259:ROR393260 RYN393259:RYN393260 SIJ393259:SIJ393260 SSF393259:SSF393260 TCB393259:TCB393260 TLX393259:TLX393260 TVT393259:TVT393260 UFP393259:UFP393260 UPL393259:UPL393260 UZH393259:UZH393260 VJD393259:VJD393260 VSZ393259:VSZ393260 WCV393259:WCV393260 WMR393259:WMR393260 WWN393259:WWN393260 AF458795:AF458796 KB458795:KB458796 TX458795:TX458796 ADT458795:ADT458796 ANP458795:ANP458796 AXL458795:AXL458796 BHH458795:BHH458796 BRD458795:BRD458796 CAZ458795:CAZ458796 CKV458795:CKV458796 CUR458795:CUR458796 DEN458795:DEN458796 DOJ458795:DOJ458796 DYF458795:DYF458796 EIB458795:EIB458796 ERX458795:ERX458796 FBT458795:FBT458796 FLP458795:FLP458796 FVL458795:FVL458796 GFH458795:GFH458796 GPD458795:GPD458796 GYZ458795:GYZ458796 HIV458795:HIV458796 HSR458795:HSR458796 ICN458795:ICN458796 IMJ458795:IMJ458796 IWF458795:IWF458796 JGB458795:JGB458796 JPX458795:JPX458796 JZT458795:JZT458796 KJP458795:KJP458796 KTL458795:KTL458796 LDH458795:LDH458796 LND458795:LND458796 LWZ458795:LWZ458796 MGV458795:MGV458796 MQR458795:MQR458796 NAN458795:NAN458796 NKJ458795:NKJ458796 NUF458795:NUF458796 OEB458795:OEB458796 ONX458795:ONX458796 OXT458795:OXT458796 PHP458795:PHP458796 PRL458795:PRL458796 QBH458795:QBH458796 QLD458795:QLD458796 QUZ458795:QUZ458796 REV458795:REV458796 ROR458795:ROR458796 RYN458795:RYN458796 SIJ458795:SIJ458796 SSF458795:SSF458796 TCB458795:TCB458796 TLX458795:TLX458796 TVT458795:TVT458796 UFP458795:UFP458796 UPL458795:UPL458796 UZH458795:UZH458796 VJD458795:VJD458796 VSZ458795:VSZ458796 WCV458795:WCV458796 WMR458795:WMR458796 WWN458795:WWN458796 AF524331:AF524332 KB524331:KB524332 TX524331:TX524332 ADT524331:ADT524332 ANP524331:ANP524332 AXL524331:AXL524332 BHH524331:BHH524332 BRD524331:BRD524332 CAZ524331:CAZ524332 CKV524331:CKV524332 CUR524331:CUR524332 DEN524331:DEN524332 DOJ524331:DOJ524332 DYF524331:DYF524332 EIB524331:EIB524332 ERX524331:ERX524332 FBT524331:FBT524332 FLP524331:FLP524332 FVL524331:FVL524332 GFH524331:GFH524332 GPD524331:GPD524332 GYZ524331:GYZ524332 HIV524331:HIV524332 HSR524331:HSR524332 ICN524331:ICN524332 IMJ524331:IMJ524332 IWF524331:IWF524332 JGB524331:JGB524332 JPX524331:JPX524332 JZT524331:JZT524332 KJP524331:KJP524332 KTL524331:KTL524332 LDH524331:LDH524332 LND524331:LND524332 LWZ524331:LWZ524332 MGV524331:MGV524332 MQR524331:MQR524332 NAN524331:NAN524332 NKJ524331:NKJ524332 NUF524331:NUF524332 OEB524331:OEB524332 ONX524331:ONX524332 OXT524331:OXT524332 PHP524331:PHP524332 PRL524331:PRL524332 QBH524331:QBH524332 QLD524331:QLD524332 QUZ524331:QUZ524332 REV524331:REV524332 ROR524331:ROR524332 RYN524331:RYN524332 SIJ524331:SIJ524332 SSF524331:SSF524332 TCB524331:TCB524332 TLX524331:TLX524332 TVT524331:TVT524332 UFP524331:UFP524332 UPL524331:UPL524332 UZH524331:UZH524332 VJD524331:VJD524332 VSZ524331:VSZ524332 WCV524331:WCV524332 WMR524331:WMR524332 WWN524331:WWN524332 AF589867:AF589868 KB589867:KB589868 TX589867:TX589868 ADT589867:ADT589868 ANP589867:ANP589868 AXL589867:AXL589868 BHH589867:BHH589868 BRD589867:BRD589868 CAZ589867:CAZ589868 CKV589867:CKV589868 CUR589867:CUR589868 DEN589867:DEN589868 DOJ589867:DOJ589868 DYF589867:DYF589868 EIB589867:EIB589868 ERX589867:ERX589868 FBT589867:FBT589868 FLP589867:FLP589868 FVL589867:FVL589868 GFH589867:GFH589868 GPD589867:GPD589868 GYZ589867:GYZ589868 HIV589867:HIV589868 HSR589867:HSR589868 ICN589867:ICN589868 IMJ589867:IMJ589868 IWF589867:IWF589868 JGB589867:JGB589868 JPX589867:JPX589868 JZT589867:JZT589868 KJP589867:KJP589868 KTL589867:KTL589868 LDH589867:LDH589868 LND589867:LND589868 LWZ589867:LWZ589868 MGV589867:MGV589868 MQR589867:MQR589868 NAN589867:NAN589868 NKJ589867:NKJ589868 NUF589867:NUF589868 OEB589867:OEB589868 ONX589867:ONX589868 OXT589867:OXT589868 PHP589867:PHP589868 PRL589867:PRL589868 QBH589867:QBH589868 QLD589867:QLD589868 QUZ589867:QUZ589868 REV589867:REV589868 ROR589867:ROR589868 RYN589867:RYN589868 SIJ589867:SIJ589868 SSF589867:SSF589868 TCB589867:TCB589868 TLX589867:TLX589868 TVT589867:TVT589868 UFP589867:UFP589868 UPL589867:UPL589868 UZH589867:UZH589868 VJD589867:VJD589868 VSZ589867:VSZ589868 WCV589867:WCV589868 WMR589867:WMR589868 WWN589867:WWN589868 AF655403:AF655404 KB655403:KB655404 TX655403:TX655404 ADT655403:ADT655404 ANP655403:ANP655404 AXL655403:AXL655404 BHH655403:BHH655404 BRD655403:BRD655404 CAZ655403:CAZ655404 CKV655403:CKV655404 CUR655403:CUR655404 DEN655403:DEN655404 DOJ655403:DOJ655404 DYF655403:DYF655404 EIB655403:EIB655404 ERX655403:ERX655404 FBT655403:FBT655404 FLP655403:FLP655404 FVL655403:FVL655404 GFH655403:GFH655404 GPD655403:GPD655404 GYZ655403:GYZ655404 HIV655403:HIV655404 HSR655403:HSR655404 ICN655403:ICN655404 IMJ655403:IMJ655404 IWF655403:IWF655404 JGB655403:JGB655404 JPX655403:JPX655404 JZT655403:JZT655404 KJP655403:KJP655404 KTL655403:KTL655404 LDH655403:LDH655404 LND655403:LND655404 LWZ655403:LWZ655404 MGV655403:MGV655404 MQR655403:MQR655404 NAN655403:NAN655404 NKJ655403:NKJ655404 NUF655403:NUF655404 OEB655403:OEB655404 ONX655403:ONX655404 OXT655403:OXT655404 PHP655403:PHP655404 PRL655403:PRL655404 QBH655403:QBH655404 QLD655403:QLD655404 QUZ655403:QUZ655404 REV655403:REV655404 ROR655403:ROR655404 RYN655403:RYN655404 SIJ655403:SIJ655404 SSF655403:SSF655404 TCB655403:TCB655404 TLX655403:TLX655404 TVT655403:TVT655404 UFP655403:UFP655404 UPL655403:UPL655404 UZH655403:UZH655404 VJD655403:VJD655404 VSZ655403:VSZ655404 WCV655403:WCV655404 WMR655403:WMR655404 WWN655403:WWN655404 AF720939:AF720940 KB720939:KB720940 TX720939:TX720940 ADT720939:ADT720940 ANP720939:ANP720940 AXL720939:AXL720940 BHH720939:BHH720940 BRD720939:BRD720940 CAZ720939:CAZ720940 CKV720939:CKV720940 CUR720939:CUR720940 DEN720939:DEN720940 DOJ720939:DOJ720940 DYF720939:DYF720940 EIB720939:EIB720940 ERX720939:ERX720940 FBT720939:FBT720940 FLP720939:FLP720940 FVL720939:FVL720940 GFH720939:GFH720940 GPD720939:GPD720940 GYZ720939:GYZ720940 HIV720939:HIV720940 HSR720939:HSR720940 ICN720939:ICN720940 IMJ720939:IMJ720940 IWF720939:IWF720940 JGB720939:JGB720940 JPX720939:JPX720940 JZT720939:JZT720940 KJP720939:KJP720940 KTL720939:KTL720940 LDH720939:LDH720940 LND720939:LND720940 LWZ720939:LWZ720940 MGV720939:MGV720940 MQR720939:MQR720940 NAN720939:NAN720940 NKJ720939:NKJ720940 NUF720939:NUF720940 OEB720939:OEB720940 ONX720939:ONX720940 OXT720939:OXT720940 PHP720939:PHP720940 PRL720939:PRL720940 QBH720939:QBH720940 QLD720939:QLD720940 QUZ720939:QUZ720940 REV720939:REV720940 ROR720939:ROR720940 RYN720939:RYN720940 SIJ720939:SIJ720940 SSF720939:SSF720940 TCB720939:TCB720940 TLX720939:TLX720940 TVT720939:TVT720940 UFP720939:UFP720940 UPL720939:UPL720940 UZH720939:UZH720940 VJD720939:VJD720940 VSZ720939:VSZ720940 WCV720939:WCV720940 WMR720939:WMR720940 WWN720939:WWN720940 AF786475:AF786476 KB786475:KB786476 TX786475:TX786476 ADT786475:ADT786476 ANP786475:ANP786476 AXL786475:AXL786476 BHH786475:BHH786476 BRD786475:BRD786476 CAZ786475:CAZ786476 CKV786475:CKV786476 CUR786475:CUR786476 DEN786475:DEN786476 DOJ786475:DOJ786476 DYF786475:DYF786476 EIB786475:EIB786476 ERX786475:ERX786476 FBT786475:FBT786476 FLP786475:FLP786476 FVL786475:FVL786476 GFH786475:GFH786476 GPD786475:GPD786476 GYZ786475:GYZ786476 HIV786475:HIV786476 HSR786475:HSR786476 ICN786475:ICN786476 IMJ786475:IMJ786476 IWF786475:IWF786476 JGB786475:JGB786476 JPX786475:JPX786476 JZT786475:JZT786476 KJP786475:KJP786476 KTL786475:KTL786476 LDH786475:LDH786476 LND786475:LND786476 LWZ786475:LWZ786476 MGV786475:MGV786476 MQR786475:MQR786476 NAN786475:NAN786476 NKJ786475:NKJ786476 NUF786475:NUF786476 OEB786475:OEB786476 ONX786475:ONX786476 OXT786475:OXT786476 PHP786475:PHP786476 PRL786475:PRL786476 QBH786475:QBH786476 QLD786475:QLD786476 QUZ786475:QUZ786476 REV786475:REV786476 ROR786475:ROR786476 RYN786475:RYN786476 SIJ786475:SIJ786476 SSF786475:SSF786476 TCB786475:TCB786476 TLX786475:TLX786476 TVT786475:TVT786476 UFP786475:UFP786476 UPL786475:UPL786476 UZH786475:UZH786476 VJD786475:VJD786476 VSZ786475:VSZ786476 WCV786475:WCV786476 WMR786475:WMR786476 WWN786475:WWN786476 AF852011:AF852012 KB852011:KB852012 TX852011:TX852012 ADT852011:ADT852012 ANP852011:ANP852012 AXL852011:AXL852012 BHH852011:BHH852012 BRD852011:BRD852012 CAZ852011:CAZ852012 CKV852011:CKV852012 CUR852011:CUR852012 DEN852011:DEN852012 DOJ852011:DOJ852012 DYF852011:DYF852012 EIB852011:EIB852012 ERX852011:ERX852012 FBT852011:FBT852012 FLP852011:FLP852012 FVL852011:FVL852012 GFH852011:GFH852012 GPD852011:GPD852012 GYZ852011:GYZ852012 HIV852011:HIV852012 HSR852011:HSR852012 ICN852011:ICN852012 IMJ852011:IMJ852012 IWF852011:IWF852012 JGB852011:JGB852012 JPX852011:JPX852012 JZT852011:JZT852012 KJP852011:KJP852012 KTL852011:KTL852012 LDH852011:LDH852012 LND852011:LND852012 LWZ852011:LWZ852012 MGV852011:MGV852012 MQR852011:MQR852012 NAN852011:NAN852012 NKJ852011:NKJ852012 NUF852011:NUF852012 OEB852011:OEB852012 ONX852011:ONX852012 OXT852011:OXT852012 PHP852011:PHP852012 PRL852011:PRL852012 QBH852011:QBH852012 QLD852011:QLD852012 QUZ852011:QUZ852012 REV852011:REV852012 ROR852011:ROR852012 RYN852011:RYN852012 SIJ852011:SIJ852012 SSF852011:SSF852012 TCB852011:TCB852012 TLX852011:TLX852012 TVT852011:TVT852012 UFP852011:UFP852012 UPL852011:UPL852012 UZH852011:UZH852012 VJD852011:VJD852012 VSZ852011:VSZ852012 WCV852011:WCV852012 WMR852011:WMR852012 WWN852011:WWN852012 AF917547:AF917548 KB917547:KB917548 TX917547:TX917548 ADT917547:ADT917548 ANP917547:ANP917548 AXL917547:AXL917548 BHH917547:BHH917548 BRD917547:BRD917548 CAZ917547:CAZ917548 CKV917547:CKV917548 CUR917547:CUR917548 DEN917547:DEN917548 DOJ917547:DOJ917548 DYF917547:DYF917548 EIB917547:EIB917548 ERX917547:ERX917548 FBT917547:FBT917548 FLP917547:FLP917548 FVL917547:FVL917548 GFH917547:GFH917548 GPD917547:GPD917548 GYZ917547:GYZ917548 HIV917547:HIV917548 HSR917547:HSR917548 ICN917547:ICN917548 IMJ917547:IMJ917548 IWF917547:IWF917548 JGB917547:JGB917548 JPX917547:JPX917548 JZT917547:JZT917548 KJP917547:KJP917548 KTL917547:KTL917548 LDH917547:LDH917548 LND917547:LND917548 LWZ917547:LWZ917548 MGV917547:MGV917548 MQR917547:MQR917548 NAN917547:NAN917548 NKJ917547:NKJ917548 NUF917547:NUF917548 OEB917547:OEB917548 ONX917547:ONX917548 OXT917547:OXT917548 PHP917547:PHP917548 PRL917547:PRL917548 QBH917547:QBH917548 QLD917547:QLD917548 QUZ917547:QUZ917548 REV917547:REV917548 ROR917547:ROR917548 RYN917547:RYN917548 SIJ917547:SIJ917548 SSF917547:SSF917548 TCB917547:TCB917548 TLX917547:TLX917548 TVT917547:TVT917548 UFP917547:UFP917548 UPL917547:UPL917548 UZH917547:UZH917548 VJD917547:VJD917548 VSZ917547:VSZ917548 WCV917547:WCV917548 WMR917547:WMR917548 WWN917547:WWN917548 AF983083:AF983084 KB983083:KB983084 TX983083:TX983084 ADT983083:ADT983084 ANP983083:ANP983084 AXL983083:AXL983084 BHH983083:BHH983084 BRD983083:BRD983084 CAZ983083:CAZ983084 CKV983083:CKV983084 CUR983083:CUR983084 DEN983083:DEN983084 DOJ983083:DOJ983084 DYF983083:DYF983084 EIB983083:EIB983084 ERX983083:ERX983084 FBT983083:FBT983084 FLP983083:FLP983084 FVL983083:FVL983084 GFH983083:GFH983084 GPD983083:GPD983084 GYZ983083:GYZ983084 HIV983083:HIV983084 HSR983083:HSR983084 ICN983083:ICN983084 IMJ983083:IMJ983084 IWF983083:IWF983084 JGB983083:JGB983084 JPX983083:JPX983084 JZT983083:JZT983084 KJP983083:KJP983084 KTL983083:KTL983084 LDH983083:LDH983084 LND983083:LND983084 LWZ983083:LWZ983084 MGV983083:MGV983084 MQR983083:MQR983084 NAN983083:NAN983084 NKJ983083:NKJ983084 NUF983083:NUF983084 OEB983083:OEB983084 ONX983083:ONX983084 OXT983083:OXT983084 PHP983083:PHP983084 PRL983083:PRL983084 QBH983083:QBH983084 QLD983083:QLD983084 QUZ983083:QUZ983084 REV983083:REV983084 ROR983083:ROR983084 RYN983083:RYN983084 SIJ983083:SIJ983084 SSF983083:SSF983084 TCB983083:TCB983084 TLX983083:TLX983084 TVT983083:TVT983084 UFP983083:UFP983084 UPL983083:UPL983084 UZH983083:UZH983084 VJD983083:VJD983084 VSZ983083:VSZ983084 WCV983083:WCV983084 WMR983083:WMR983084 WWN983083:WWN983084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AD53:AD56 JZ53:JZ56 TV53:TV56 ADR53:ADR56 ANN53:ANN56 AXJ53:AXJ56 BHF53:BHF56 BRB53:BRB56 CAX53:CAX56 CKT53:CKT56 CUP53:CUP56 DEL53:DEL56 DOH53:DOH56 DYD53:DYD56 EHZ53:EHZ56 ERV53:ERV56 FBR53:FBR56 FLN53:FLN56 FVJ53:FVJ56 GFF53:GFF56 GPB53:GPB56 GYX53:GYX56 HIT53:HIT56 HSP53:HSP56 ICL53:ICL56 IMH53:IMH56 IWD53:IWD56 JFZ53:JFZ56 JPV53:JPV56 JZR53:JZR56 KJN53:KJN56 KTJ53:KTJ56 LDF53:LDF56 LNB53:LNB56 LWX53:LWX56 MGT53:MGT56 MQP53:MQP56 NAL53:NAL56 NKH53:NKH56 NUD53:NUD56 ODZ53:ODZ56 ONV53:ONV56 OXR53:OXR56 PHN53:PHN56 PRJ53:PRJ56 QBF53:QBF56 QLB53:QLB56 QUX53:QUX56 RET53:RET56 ROP53:ROP56 RYL53:RYL56 SIH53:SIH56 SSD53:SSD56 TBZ53:TBZ56 TLV53:TLV56 TVR53:TVR56 UFN53:UFN56 UPJ53:UPJ56 UZF53:UZF56 VJB53:VJB56 VSX53:VSX56 WCT53:WCT56 WMP53:WMP56 WWL53:WWL56 AD65587:AD65590 JZ65587:JZ65590 TV65587:TV65590 ADR65587:ADR65590 ANN65587:ANN65590 AXJ65587:AXJ65590 BHF65587:BHF65590 BRB65587:BRB65590 CAX65587:CAX65590 CKT65587:CKT65590 CUP65587:CUP65590 DEL65587:DEL65590 DOH65587:DOH65590 DYD65587:DYD65590 EHZ65587:EHZ65590 ERV65587:ERV65590 FBR65587:FBR65590 FLN65587:FLN65590 FVJ65587:FVJ65590 GFF65587:GFF65590 GPB65587:GPB65590 GYX65587:GYX65590 HIT65587:HIT65590 HSP65587:HSP65590 ICL65587:ICL65590 IMH65587:IMH65590 IWD65587:IWD65590 JFZ65587:JFZ65590 JPV65587:JPV65590 JZR65587:JZR65590 KJN65587:KJN65590 KTJ65587:KTJ65590 LDF65587:LDF65590 LNB65587:LNB65590 LWX65587:LWX65590 MGT65587:MGT65590 MQP65587:MQP65590 NAL65587:NAL65590 NKH65587:NKH65590 NUD65587:NUD65590 ODZ65587:ODZ65590 ONV65587:ONV65590 OXR65587:OXR65590 PHN65587:PHN65590 PRJ65587:PRJ65590 QBF65587:QBF65590 QLB65587:QLB65590 QUX65587:QUX65590 RET65587:RET65590 ROP65587:ROP65590 RYL65587:RYL65590 SIH65587:SIH65590 SSD65587:SSD65590 TBZ65587:TBZ65590 TLV65587:TLV65590 TVR65587:TVR65590 UFN65587:UFN65590 UPJ65587:UPJ65590 UZF65587:UZF65590 VJB65587:VJB65590 VSX65587:VSX65590 WCT65587:WCT65590 WMP65587:WMP65590 WWL65587:WWL65590 AD131123:AD131126 JZ131123:JZ131126 TV131123:TV131126 ADR131123:ADR131126 ANN131123:ANN131126 AXJ131123:AXJ131126 BHF131123:BHF131126 BRB131123:BRB131126 CAX131123:CAX131126 CKT131123:CKT131126 CUP131123:CUP131126 DEL131123:DEL131126 DOH131123:DOH131126 DYD131123:DYD131126 EHZ131123:EHZ131126 ERV131123:ERV131126 FBR131123:FBR131126 FLN131123:FLN131126 FVJ131123:FVJ131126 GFF131123:GFF131126 GPB131123:GPB131126 GYX131123:GYX131126 HIT131123:HIT131126 HSP131123:HSP131126 ICL131123:ICL131126 IMH131123:IMH131126 IWD131123:IWD131126 JFZ131123:JFZ131126 JPV131123:JPV131126 JZR131123:JZR131126 KJN131123:KJN131126 KTJ131123:KTJ131126 LDF131123:LDF131126 LNB131123:LNB131126 LWX131123:LWX131126 MGT131123:MGT131126 MQP131123:MQP131126 NAL131123:NAL131126 NKH131123:NKH131126 NUD131123:NUD131126 ODZ131123:ODZ131126 ONV131123:ONV131126 OXR131123:OXR131126 PHN131123:PHN131126 PRJ131123:PRJ131126 QBF131123:QBF131126 QLB131123:QLB131126 QUX131123:QUX131126 RET131123:RET131126 ROP131123:ROP131126 RYL131123:RYL131126 SIH131123:SIH131126 SSD131123:SSD131126 TBZ131123:TBZ131126 TLV131123:TLV131126 TVR131123:TVR131126 UFN131123:UFN131126 UPJ131123:UPJ131126 UZF131123:UZF131126 VJB131123:VJB131126 VSX131123:VSX131126 WCT131123:WCT131126 WMP131123:WMP131126 WWL131123:WWL131126 AD196659:AD196662 JZ196659:JZ196662 TV196659:TV196662 ADR196659:ADR196662 ANN196659:ANN196662 AXJ196659:AXJ196662 BHF196659:BHF196662 BRB196659:BRB196662 CAX196659:CAX196662 CKT196659:CKT196662 CUP196659:CUP196662 DEL196659:DEL196662 DOH196659:DOH196662 DYD196659:DYD196662 EHZ196659:EHZ196662 ERV196659:ERV196662 FBR196659:FBR196662 FLN196659:FLN196662 FVJ196659:FVJ196662 GFF196659:GFF196662 GPB196659:GPB196662 GYX196659:GYX196662 HIT196659:HIT196662 HSP196659:HSP196662 ICL196659:ICL196662 IMH196659:IMH196662 IWD196659:IWD196662 JFZ196659:JFZ196662 JPV196659:JPV196662 JZR196659:JZR196662 KJN196659:KJN196662 KTJ196659:KTJ196662 LDF196659:LDF196662 LNB196659:LNB196662 LWX196659:LWX196662 MGT196659:MGT196662 MQP196659:MQP196662 NAL196659:NAL196662 NKH196659:NKH196662 NUD196659:NUD196662 ODZ196659:ODZ196662 ONV196659:ONV196662 OXR196659:OXR196662 PHN196659:PHN196662 PRJ196659:PRJ196662 QBF196659:QBF196662 QLB196659:QLB196662 QUX196659:QUX196662 RET196659:RET196662 ROP196659:ROP196662 RYL196659:RYL196662 SIH196659:SIH196662 SSD196659:SSD196662 TBZ196659:TBZ196662 TLV196659:TLV196662 TVR196659:TVR196662 UFN196659:UFN196662 UPJ196659:UPJ196662 UZF196659:UZF196662 VJB196659:VJB196662 VSX196659:VSX196662 WCT196659:WCT196662 WMP196659:WMP196662 WWL196659:WWL196662 AD262195:AD262198 JZ262195:JZ262198 TV262195:TV262198 ADR262195:ADR262198 ANN262195:ANN262198 AXJ262195:AXJ262198 BHF262195:BHF262198 BRB262195:BRB262198 CAX262195:CAX262198 CKT262195:CKT262198 CUP262195:CUP262198 DEL262195:DEL262198 DOH262195:DOH262198 DYD262195:DYD262198 EHZ262195:EHZ262198 ERV262195:ERV262198 FBR262195:FBR262198 FLN262195:FLN262198 FVJ262195:FVJ262198 GFF262195:GFF262198 GPB262195:GPB262198 GYX262195:GYX262198 HIT262195:HIT262198 HSP262195:HSP262198 ICL262195:ICL262198 IMH262195:IMH262198 IWD262195:IWD262198 JFZ262195:JFZ262198 JPV262195:JPV262198 JZR262195:JZR262198 KJN262195:KJN262198 KTJ262195:KTJ262198 LDF262195:LDF262198 LNB262195:LNB262198 LWX262195:LWX262198 MGT262195:MGT262198 MQP262195:MQP262198 NAL262195:NAL262198 NKH262195:NKH262198 NUD262195:NUD262198 ODZ262195:ODZ262198 ONV262195:ONV262198 OXR262195:OXR262198 PHN262195:PHN262198 PRJ262195:PRJ262198 QBF262195:QBF262198 QLB262195:QLB262198 QUX262195:QUX262198 RET262195:RET262198 ROP262195:ROP262198 RYL262195:RYL262198 SIH262195:SIH262198 SSD262195:SSD262198 TBZ262195:TBZ262198 TLV262195:TLV262198 TVR262195:TVR262198 UFN262195:UFN262198 UPJ262195:UPJ262198 UZF262195:UZF262198 VJB262195:VJB262198 VSX262195:VSX262198 WCT262195:WCT262198 WMP262195:WMP262198 WWL262195:WWL262198 AD327731:AD327734 JZ327731:JZ327734 TV327731:TV327734 ADR327731:ADR327734 ANN327731:ANN327734 AXJ327731:AXJ327734 BHF327731:BHF327734 BRB327731:BRB327734 CAX327731:CAX327734 CKT327731:CKT327734 CUP327731:CUP327734 DEL327731:DEL327734 DOH327731:DOH327734 DYD327731:DYD327734 EHZ327731:EHZ327734 ERV327731:ERV327734 FBR327731:FBR327734 FLN327731:FLN327734 FVJ327731:FVJ327734 GFF327731:GFF327734 GPB327731:GPB327734 GYX327731:GYX327734 HIT327731:HIT327734 HSP327731:HSP327734 ICL327731:ICL327734 IMH327731:IMH327734 IWD327731:IWD327734 JFZ327731:JFZ327734 JPV327731:JPV327734 JZR327731:JZR327734 KJN327731:KJN327734 KTJ327731:KTJ327734 LDF327731:LDF327734 LNB327731:LNB327734 LWX327731:LWX327734 MGT327731:MGT327734 MQP327731:MQP327734 NAL327731:NAL327734 NKH327731:NKH327734 NUD327731:NUD327734 ODZ327731:ODZ327734 ONV327731:ONV327734 OXR327731:OXR327734 PHN327731:PHN327734 PRJ327731:PRJ327734 QBF327731:QBF327734 QLB327731:QLB327734 QUX327731:QUX327734 RET327731:RET327734 ROP327731:ROP327734 RYL327731:RYL327734 SIH327731:SIH327734 SSD327731:SSD327734 TBZ327731:TBZ327734 TLV327731:TLV327734 TVR327731:TVR327734 UFN327731:UFN327734 UPJ327731:UPJ327734 UZF327731:UZF327734 VJB327731:VJB327734 VSX327731:VSX327734 WCT327731:WCT327734 WMP327731:WMP327734 WWL327731:WWL327734 AD393267:AD393270 JZ393267:JZ393270 TV393267:TV393270 ADR393267:ADR393270 ANN393267:ANN393270 AXJ393267:AXJ393270 BHF393267:BHF393270 BRB393267:BRB393270 CAX393267:CAX393270 CKT393267:CKT393270 CUP393267:CUP393270 DEL393267:DEL393270 DOH393267:DOH393270 DYD393267:DYD393270 EHZ393267:EHZ393270 ERV393267:ERV393270 FBR393267:FBR393270 FLN393267:FLN393270 FVJ393267:FVJ393270 GFF393267:GFF393270 GPB393267:GPB393270 GYX393267:GYX393270 HIT393267:HIT393270 HSP393267:HSP393270 ICL393267:ICL393270 IMH393267:IMH393270 IWD393267:IWD393270 JFZ393267:JFZ393270 JPV393267:JPV393270 JZR393267:JZR393270 KJN393267:KJN393270 KTJ393267:KTJ393270 LDF393267:LDF393270 LNB393267:LNB393270 LWX393267:LWX393270 MGT393267:MGT393270 MQP393267:MQP393270 NAL393267:NAL393270 NKH393267:NKH393270 NUD393267:NUD393270 ODZ393267:ODZ393270 ONV393267:ONV393270 OXR393267:OXR393270 PHN393267:PHN393270 PRJ393267:PRJ393270 QBF393267:QBF393270 QLB393267:QLB393270 QUX393267:QUX393270 RET393267:RET393270 ROP393267:ROP393270 RYL393267:RYL393270 SIH393267:SIH393270 SSD393267:SSD393270 TBZ393267:TBZ393270 TLV393267:TLV393270 TVR393267:TVR393270 UFN393267:UFN393270 UPJ393267:UPJ393270 UZF393267:UZF393270 VJB393267:VJB393270 VSX393267:VSX393270 WCT393267:WCT393270 WMP393267:WMP393270 WWL393267:WWL393270 AD458803:AD458806 JZ458803:JZ458806 TV458803:TV458806 ADR458803:ADR458806 ANN458803:ANN458806 AXJ458803:AXJ458806 BHF458803:BHF458806 BRB458803:BRB458806 CAX458803:CAX458806 CKT458803:CKT458806 CUP458803:CUP458806 DEL458803:DEL458806 DOH458803:DOH458806 DYD458803:DYD458806 EHZ458803:EHZ458806 ERV458803:ERV458806 FBR458803:FBR458806 FLN458803:FLN458806 FVJ458803:FVJ458806 GFF458803:GFF458806 GPB458803:GPB458806 GYX458803:GYX458806 HIT458803:HIT458806 HSP458803:HSP458806 ICL458803:ICL458806 IMH458803:IMH458806 IWD458803:IWD458806 JFZ458803:JFZ458806 JPV458803:JPV458806 JZR458803:JZR458806 KJN458803:KJN458806 KTJ458803:KTJ458806 LDF458803:LDF458806 LNB458803:LNB458806 LWX458803:LWX458806 MGT458803:MGT458806 MQP458803:MQP458806 NAL458803:NAL458806 NKH458803:NKH458806 NUD458803:NUD458806 ODZ458803:ODZ458806 ONV458803:ONV458806 OXR458803:OXR458806 PHN458803:PHN458806 PRJ458803:PRJ458806 QBF458803:QBF458806 QLB458803:QLB458806 QUX458803:QUX458806 RET458803:RET458806 ROP458803:ROP458806 RYL458803:RYL458806 SIH458803:SIH458806 SSD458803:SSD458806 TBZ458803:TBZ458806 TLV458803:TLV458806 TVR458803:TVR458806 UFN458803:UFN458806 UPJ458803:UPJ458806 UZF458803:UZF458806 VJB458803:VJB458806 VSX458803:VSX458806 WCT458803:WCT458806 WMP458803:WMP458806 WWL458803:WWL458806 AD524339:AD524342 JZ524339:JZ524342 TV524339:TV524342 ADR524339:ADR524342 ANN524339:ANN524342 AXJ524339:AXJ524342 BHF524339:BHF524342 BRB524339:BRB524342 CAX524339:CAX524342 CKT524339:CKT524342 CUP524339:CUP524342 DEL524339:DEL524342 DOH524339:DOH524342 DYD524339:DYD524342 EHZ524339:EHZ524342 ERV524339:ERV524342 FBR524339:FBR524342 FLN524339:FLN524342 FVJ524339:FVJ524342 GFF524339:GFF524342 GPB524339:GPB524342 GYX524339:GYX524342 HIT524339:HIT524342 HSP524339:HSP524342 ICL524339:ICL524342 IMH524339:IMH524342 IWD524339:IWD524342 JFZ524339:JFZ524342 JPV524339:JPV524342 JZR524339:JZR524342 KJN524339:KJN524342 KTJ524339:KTJ524342 LDF524339:LDF524342 LNB524339:LNB524342 LWX524339:LWX524342 MGT524339:MGT524342 MQP524339:MQP524342 NAL524339:NAL524342 NKH524339:NKH524342 NUD524339:NUD524342 ODZ524339:ODZ524342 ONV524339:ONV524342 OXR524339:OXR524342 PHN524339:PHN524342 PRJ524339:PRJ524342 QBF524339:QBF524342 QLB524339:QLB524342 QUX524339:QUX524342 RET524339:RET524342 ROP524339:ROP524342 RYL524339:RYL524342 SIH524339:SIH524342 SSD524339:SSD524342 TBZ524339:TBZ524342 TLV524339:TLV524342 TVR524339:TVR524342 UFN524339:UFN524342 UPJ524339:UPJ524342 UZF524339:UZF524342 VJB524339:VJB524342 VSX524339:VSX524342 WCT524339:WCT524342 WMP524339:WMP524342 WWL524339:WWL524342 AD589875:AD589878 JZ589875:JZ589878 TV589875:TV589878 ADR589875:ADR589878 ANN589875:ANN589878 AXJ589875:AXJ589878 BHF589875:BHF589878 BRB589875:BRB589878 CAX589875:CAX589878 CKT589875:CKT589878 CUP589875:CUP589878 DEL589875:DEL589878 DOH589875:DOH589878 DYD589875:DYD589878 EHZ589875:EHZ589878 ERV589875:ERV589878 FBR589875:FBR589878 FLN589875:FLN589878 FVJ589875:FVJ589878 GFF589875:GFF589878 GPB589875:GPB589878 GYX589875:GYX589878 HIT589875:HIT589878 HSP589875:HSP589878 ICL589875:ICL589878 IMH589875:IMH589878 IWD589875:IWD589878 JFZ589875:JFZ589878 JPV589875:JPV589878 JZR589875:JZR589878 KJN589875:KJN589878 KTJ589875:KTJ589878 LDF589875:LDF589878 LNB589875:LNB589878 LWX589875:LWX589878 MGT589875:MGT589878 MQP589875:MQP589878 NAL589875:NAL589878 NKH589875:NKH589878 NUD589875:NUD589878 ODZ589875:ODZ589878 ONV589875:ONV589878 OXR589875:OXR589878 PHN589875:PHN589878 PRJ589875:PRJ589878 QBF589875:QBF589878 QLB589875:QLB589878 QUX589875:QUX589878 RET589875:RET589878 ROP589875:ROP589878 RYL589875:RYL589878 SIH589875:SIH589878 SSD589875:SSD589878 TBZ589875:TBZ589878 TLV589875:TLV589878 TVR589875:TVR589878 UFN589875:UFN589878 UPJ589875:UPJ589878 UZF589875:UZF589878 VJB589875:VJB589878 VSX589875:VSX589878 WCT589875:WCT589878 WMP589875:WMP589878 WWL589875:WWL589878 AD655411:AD655414 JZ655411:JZ655414 TV655411:TV655414 ADR655411:ADR655414 ANN655411:ANN655414 AXJ655411:AXJ655414 BHF655411:BHF655414 BRB655411:BRB655414 CAX655411:CAX655414 CKT655411:CKT655414 CUP655411:CUP655414 DEL655411:DEL655414 DOH655411:DOH655414 DYD655411:DYD655414 EHZ655411:EHZ655414 ERV655411:ERV655414 FBR655411:FBR655414 FLN655411:FLN655414 FVJ655411:FVJ655414 GFF655411:GFF655414 GPB655411:GPB655414 GYX655411:GYX655414 HIT655411:HIT655414 HSP655411:HSP655414 ICL655411:ICL655414 IMH655411:IMH655414 IWD655411:IWD655414 JFZ655411:JFZ655414 JPV655411:JPV655414 JZR655411:JZR655414 KJN655411:KJN655414 KTJ655411:KTJ655414 LDF655411:LDF655414 LNB655411:LNB655414 LWX655411:LWX655414 MGT655411:MGT655414 MQP655411:MQP655414 NAL655411:NAL655414 NKH655411:NKH655414 NUD655411:NUD655414 ODZ655411:ODZ655414 ONV655411:ONV655414 OXR655411:OXR655414 PHN655411:PHN655414 PRJ655411:PRJ655414 QBF655411:QBF655414 QLB655411:QLB655414 QUX655411:QUX655414 RET655411:RET655414 ROP655411:ROP655414 RYL655411:RYL655414 SIH655411:SIH655414 SSD655411:SSD655414 TBZ655411:TBZ655414 TLV655411:TLV655414 TVR655411:TVR655414 UFN655411:UFN655414 UPJ655411:UPJ655414 UZF655411:UZF655414 VJB655411:VJB655414 VSX655411:VSX655414 WCT655411:WCT655414 WMP655411:WMP655414 WWL655411:WWL655414 AD720947:AD720950 JZ720947:JZ720950 TV720947:TV720950 ADR720947:ADR720950 ANN720947:ANN720950 AXJ720947:AXJ720950 BHF720947:BHF720950 BRB720947:BRB720950 CAX720947:CAX720950 CKT720947:CKT720950 CUP720947:CUP720950 DEL720947:DEL720950 DOH720947:DOH720950 DYD720947:DYD720950 EHZ720947:EHZ720950 ERV720947:ERV720950 FBR720947:FBR720950 FLN720947:FLN720950 FVJ720947:FVJ720950 GFF720947:GFF720950 GPB720947:GPB720950 GYX720947:GYX720950 HIT720947:HIT720950 HSP720947:HSP720950 ICL720947:ICL720950 IMH720947:IMH720950 IWD720947:IWD720950 JFZ720947:JFZ720950 JPV720947:JPV720950 JZR720947:JZR720950 KJN720947:KJN720950 KTJ720947:KTJ720950 LDF720947:LDF720950 LNB720947:LNB720950 LWX720947:LWX720950 MGT720947:MGT720950 MQP720947:MQP720950 NAL720947:NAL720950 NKH720947:NKH720950 NUD720947:NUD720950 ODZ720947:ODZ720950 ONV720947:ONV720950 OXR720947:OXR720950 PHN720947:PHN720950 PRJ720947:PRJ720950 QBF720947:QBF720950 QLB720947:QLB720950 QUX720947:QUX720950 RET720947:RET720950 ROP720947:ROP720950 RYL720947:RYL720950 SIH720947:SIH720950 SSD720947:SSD720950 TBZ720947:TBZ720950 TLV720947:TLV720950 TVR720947:TVR720950 UFN720947:UFN720950 UPJ720947:UPJ720950 UZF720947:UZF720950 VJB720947:VJB720950 VSX720947:VSX720950 WCT720947:WCT720950 WMP720947:WMP720950 WWL720947:WWL720950 AD786483:AD786486 JZ786483:JZ786486 TV786483:TV786486 ADR786483:ADR786486 ANN786483:ANN786486 AXJ786483:AXJ786486 BHF786483:BHF786486 BRB786483:BRB786486 CAX786483:CAX786486 CKT786483:CKT786486 CUP786483:CUP786486 DEL786483:DEL786486 DOH786483:DOH786486 DYD786483:DYD786486 EHZ786483:EHZ786486 ERV786483:ERV786486 FBR786483:FBR786486 FLN786483:FLN786486 FVJ786483:FVJ786486 GFF786483:GFF786486 GPB786483:GPB786486 GYX786483:GYX786486 HIT786483:HIT786486 HSP786483:HSP786486 ICL786483:ICL786486 IMH786483:IMH786486 IWD786483:IWD786486 JFZ786483:JFZ786486 JPV786483:JPV786486 JZR786483:JZR786486 KJN786483:KJN786486 KTJ786483:KTJ786486 LDF786483:LDF786486 LNB786483:LNB786486 LWX786483:LWX786486 MGT786483:MGT786486 MQP786483:MQP786486 NAL786483:NAL786486 NKH786483:NKH786486 NUD786483:NUD786486 ODZ786483:ODZ786486 ONV786483:ONV786486 OXR786483:OXR786486 PHN786483:PHN786486 PRJ786483:PRJ786486 QBF786483:QBF786486 QLB786483:QLB786486 QUX786483:QUX786486 RET786483:RET786486 ROP786483:ROP786486 RYL786483:RYL786486 SIH786483:SIH786486 SSD786483:SSD786486 TBZ786483:TBZ786486 TLV786483:TLV786486 TVR786483:TVR786486 UFN786483:UFN786486 UPJ786483:UPJ786486 UZF786483:UZF786486 VJB786483:VJB786486 VSX786483:VSX786486 WCT786483:WCT786486 WMP786483:WMP786486 WWL786483:WWL786486 AD852019:AD852022 JZ852019:JZ852022 TV852019:TV852022 ADR852019:ADR852022 ANN852019:ANN852022 AXJ852019:AXJ852022 BHF852019:BHF852022 BRB852019:BRB852022 CAX852019:CAX852022 CKT852019:CKT852022 CUP852019:CUP852022 DEL852019:DEL852022 DOH852019:DOH852022 DYD852019:DYD852022 EHZ852019:EHZ852022 ERV852019:ERV852022 FBR852019:FBR852022 FLN852019:FLN852022 FVJ852019:FVJ852022 GFF852019:GFF852022 GPB852019:GPB852022 GYX852019:GYX852022 HIT852019:HIT852022 HSP852019:HSP852022 ICL852019:ICL852022 IMH852019:IMH852022 IWD852019:IWD852022 JFZ852019:JFZ852022 JPV852019:JPV852022 JZR852019:JZR852022 KJN852019:KJN852022 KTJ852019:KTJ852022 LDF852019:LDF852022 LNB852019:LNB852022 LWX852019:LWX852022 MGT852019:MGT852022 MQP852019:MQP852022 NAL852019:NAL852022 NKH852019:NKH852022 NUD852019:NUD852022 ODZ852019:ODZ852022 ONV852019:ONV852022 OXR852019:OXR852022 PHN852019:PHN852022 PRJ852019:PRJ852022 QBF852019:QBF852022 QLB852019:QLB852022 QUX852019:QUX852022 RET852019:RET852022 ROP852019:ROP852022 RYL852019:RYL852022 SIH852019:SIH852022 SSD852019:SSD852022 TBZ852019:TBZ852022 TLV852019:TLV852022 TVR852019:TVR852022 UFN852019:UFN852022 UPJ852019:UPJ852022 UZF852019:UZF852022 VJB852019:VJB852022 VSX852019:VSX852022 WCT852019:WCT852022 WMP852019:WMP852022 WWL852019:WWL852022 AD917555:AD917558 JZ917555:JZ917558 TV917555:TV917558 ADR917555:ADR917558 ANN917555:ANN917558 AXJ917555:AXJ917558 BHF917555:BHF917558 BRB917555:BRB917558 CAX917555:CAX917558 CKT917555:CKT917558 CUP917555:CUP917558 DEL917555:DEL917558 DOH917555:DOH917558 DYD917555:DYD917558 EHZ917555:EHZ917558 ERV917555:ERV917558 FBR917555:FBR917558 FLN917555:FLN917558 FVJ917555:FVJ917558 GFF917555:GFF917558 GPB917555:GPB917558 GYX917555:GYX917558 HIT917555:HIT917558 HSP917555:HSP917558 ICL917555:ICL917558 IMH917555:IMH917558 IWD917555:IWD917558 JFZ917555:JFZ917558 JPV917555:JPV917558 JZR917555:JZR917558 KJN917555:KJN917558 KTJ917555:KTJ917558 LDF917555:LDF917558 LNB917555:LNB917558 LWX917555:LWX917558 MGT917555:MGT917558 MQP917555:MQP917558 NAL917555:NAL917558 NKH917555:NKH917558 NUD917555:NUD917558 ODZ917555:ODZ917558 ONV917555:ONV917558 OXR917555:OXR917558 PHN917555:PHN917558 PRJ917555:PRJ917558 QBF917555:QBF917558 QLB917555:QLB917558 QUX917555:QUX917558 RET917555:RET917558 ROP917555:ROP917558 RYL917555:RYL917558 SIH917555:SIH917558 SSD917555:SSD917558 TBZ917555:TBZ917558 TLV917555:TLV917558 TVR917555:TVR917558 UFN917555:UFN917558 UPJ917555:UPJ917558 UZF917555:UZF917558 VJB917555:VJB917558 VSX917555:VSX917558 WCT917555:WCT917558 WMP917555:WMP917558 WWL917555:WWL917558 AD983091:AD983094 JZ983091:JZ983094 TV983091:TV983094 ADR983091:ADR983094 ANN983091:ANN983094 AXJ983091:AXJ983094 BHF983091:BHF983094 BRB983091:BRB983094 CAX983091:CAX983094 CKT983091:CKT983094 CUP983091:CUP983094 DEL983091:DEL983094 DOH983091:DOH983094 DYD983091:DYD983094 EHZ983091:EHZ983094 ERV983091:ERV983094 FBR983091:FBR983094 FLN983091:FLN983094 FVJ983091:FVJ983094 GFF983091:GFF983094 GPB983091:GPB983094 GYX983091:GYX983094 HIT983091:HIT983094 HSP983091:HSP983094 ICL983091:ICL983094 IMH983091:IMH983094 IWD983091:IWD983094 JFZ983091:JFZ983094 JPV983091:JPV983094 JZR983091:JZR983094 KJN983091:KJN983094 KTJ983091:KTJ983094 LDF983091:LDF983094 LNB983091:LNB983094 LWX983091:LWX983094 MGT983091:MGT983094 MQP983091:MQP983094 NAL983091:NAL983094 NKH983091:NKH983094 NUD983091:NUD983094 ODZ983091:ODZ983094 ONV983091:ONV983094 OXR983091:OXR983094 PHN983091:PHN983094 PRJ983091:PRJ983094 QBF983091:QBF983094 QLB983091:QLB983094 QUX983091:QUX983094 RET983091:RET983094 ROP983091:ROP983094 RYL983091:RYL983094 SIH983091:SIH983094 SSD983091:SSD983094 TBZ983091:TBZ983094 TLV983091:TLV983094 TVR983091:TVR983094 UFN983091:UFN983094 UPJ983091:UPJ983094 UZF983091:UZF983094 VJB983091:VJB983094 VSX983091:VSX983094 WCT983091:WCT983094 WMP983091:WMP983094 WWL983091:WWL983094 AF53:AF56 KB53:KB56 TX53:TX56 ADT53:ADT56 ANP53:ANP56 AXL53:AXL56 BHH53:BHH56 BRD53:BRD56 CAZ53:CAZ56 CKV53:CKV56 CUR53:CUR56 DEN53:DEN56 DOJ53:DOJ56 DYF53:DYF56 EIB53:EIB56 ERX53:ERX56 FBT53:FBT56 FLP53:FLP56 FVL53:FVL56 GFH53:GFH56 GPD53:GPD56 GYZ53:GYZ56 HIV53:HIV56 HSR53:HSR56 ICN53:ICN56 IMJ53:IMJ56 IWF53:IWF56 JGB53:JGB56 JPX53:JPX56 JZT53:JZT56 KJP53:KJP56 KTL53:KTL56 LDH53:LDH56 LND53:LND56 LWZ53:LWZ56 MGV53:MGV56 MQR53:MQR56 NAN53:NAN56 NKJ53:NKJ56 NUF53:NUF56 OEB53:OEB56 ONX53:ONX56 OXT53:OXT56 PHP53:PHP56 PRL53:PRL56 QBH53:QBH56 QLD53:QLD56 QUZ53:QUZ56 REV53:REV56 ROR53:ROR56 RYN53:RYN56 SIJ53:SIJ56 SSF53:SSF56 TCB53:TCB56 TLX53:TLX56 TVT53:TVT56 UFP53:UFP56 UPL53:UPL56 UZH53:UZH56 VJD53:VJD56 VSZ53:VSZ56 WCV53:WCV56 WMR53:WMR56 WWN53:WWN56 AF65587:AF65590 KB65587:KB65590 TX65587:TX65590 ADT65587:ADT65590 ANP65587:ANP65590 AXL65587:AXL65590 BHH65587:BHH65590 BRD65587:BRD65590 CAZ65587:CAZ65590 CKV65587:CKV65590 CUR65587:CUR65590 DEN65587:DEN65590 DOJ65587:DOJ65590 DYF65587:DYF65590 EIB65587:EIB65590 ERX65587:ERX65590 FBT65587:FBT65590 FLP65587:FLP65590 FVL65587:FVL65590 GFH65587:GFH65590 GPD65587:GPD65590 GYZ65587:GYZ65590 HIV65587:HIV65590 HSR65587:HSR65590 ICN65587:ICN65590 IMJ65587:IMJ65590 IWF65587:IWF65590 JGB65587:JGB65590 JPX65587:JPX65590 JZT65587:JZT65590 KJP65587:KJP65590 KTL65587:KTL65590 LDH65587:LDH65590 LND65587:LND65590 LWZ65587:LWZ65590 MGV65587:MGV65590 MQR65587:MQR65590 NAN65587:NAN65590 NKJ65587:NKJ65590 NUF65587:NUF65590 OEB65587:OEB65590 ONX65587:ONX65590 OXT65587:OXT65590 PHP65587:PHP65590 PRL65587:PRL65590 QBH65587:QBH65590 QLD65587:QLD65590 QUZ65587:QUZ65590 REV65587:REV65590 ROR65587:ROR65590 RYN65587:RYN65590 SIJ65587:SIJ65590 SSF65587:SSF65590 TCB65587:TCB65590 TLX65587:TLX65590 TVT65587:TVT65590 UFP65587:UFP65590 UPL65587:UPL65590 UZH65587:UZH65590 VJD65587:VJD65590 VSZ65587:VSZ65590 WCV65587:WCV65590 WMR65587:WMR65590 WWN65587:WWN65590 AF131123:AF131126 KB131123:KB131126 TX131123:TX131126 ADT131123:ADT131126 ANP131123:ANP131126 AXL131123:AXL131126 BHH131123:BHH131126 BRD131123:BRD131126 CAZ131123:CAZ131126 CKV131123:CKV131126 CUR131123:CUR131126 DEN131123:DEN131126 DOJ131123:DOJ131126 DYF131123:DYF131126 EIB131123:EIB131126 ERX131123:ERX131126 FBT131123:FBT131126 FLP131123:FLP131126 FVL131123:FVL131126 GFH131123:GFH131126 GPD131123:GPD131126 GYZ131123:GYZ131126 HIV131123:HIV131126 HSR131123:HSR131126 ICN131123:ICN131126 IMJ131123:IMJ131126 IWF131123:IWF131126 JGB131123:JGB131126 JPX131123:JPX131126 JZT131123:JZT131126 KJP131123:KJP131126 KTL131123:KTL131126 LDH131123:LDH131126 LND131123:LND131126 LWZ131123:LWZ131126 MGV131123:MGV131126 MQR131123:MQR131126 NAN131123:NAN131126 NKJ131123:NKJ131126 NUF131123:NUF131126 OEB131123:OEB131126 ONX131123:ONX131126 OXT131123:OXT131126 PHP131123:PHP131126 PRL131123:PRL131126 QBH131123:QBH131126 QLD131123:QLD131126 QUZ131123:QUZ131126 REV131123:REV131126 ROR131123:ROR131126 RYN131123:RYN131126 SIJ131123:SIJ131126 SSF131123:SSF131126 TCB131123:TCB131126 TLX131123:TLX131126 TVT131123:TVT131126 UFP131123:UFP131126 UPL131123:UPL131126 UZH131123:UZH131126 VJD131123:VJD131126 VSZ131123:VSZ131126 WCV131123:WCV131126 WMR131123:WMR131126 WWN131123:WWN131126 AF196659:AF196662 KB196659:KB196662 TX196659:TX196662 ADT196659:ADT196662 ANP196659:ANP196662 AXL196659:AXL196662 BHH196659:BHH196662 BRD196659:BRD196662 CAZ196659:CAZ196662 CKV196659:CKV196662 CUR196659:CUR196662 DEN196659:DEN196662 DOJ196659:DOJ196662 DYF196659:DYF196662 EIB196659:EIB196662 ERX196659:ERX196662 FBT196659:FBT196662 FLP196659:FLP196662 FVL196659:FVL196662 GFH196659:GFH196662 GPD196659:GPD196662 GYZ196659:GYZ196662 HIV196659:HIV196662 HSR196659:HSR196662 ICN196659:ICN196662 IMJ196659:IMJ196662 IWF196659:IWF196662 JGB196659:JGB196662 JPX196659:JPX196662 JZT196659:JZT196662 KJP196659:KJP196662 KTL196659:KTL196662 LDH196659:LDH196662 LND196659:LND196662 LWZ196659:LWZ196662 MGV196659:MGV196662 MQR196659:MQR196662 NAN196659:NAN196662 NKJ196659:NKJ196662 NUF196659:NUF196662 OEB196659:OEB196662 ONX196659:ONX196662 OXT196659:OXT196662 PHP196659:PHP196662 PRL196659:PRL196662 QBH196659:QBH196662 QLD196659:QLD196662 QUZ196659:QUZ196662 REV196659:REV196662 ROR196659:ROR196662 RYN196659:RYN196662 SIJ196659:SIJ196662 SSF196659:SSF196662 TCB196659:TCB196662 TLX196659:TLX196662 TVT196659:TVT196662 UFP196659:UFP196662 UPL196659:UPL196662 UZH196659:UZH196662 VJD196659:VJD196662 VSZ196659:VSZ196662 WCV196659:WCV196662 WMR196659:WMR196662 WWN196659:WWN196662 AF262195:AF262198 KB262195:KB262198 TX262195:TX262198 ADT262195:ADT262198 ANP262195:ANP262198 AXL262195:AXL262198 BHH262195:BHH262198 BRD262195:BRD262198 CAZ262195:CAZ262198 CKV262195:CKV262198 CUR262195:CUR262198 DEN262195:DEN262198 DOJ262195:DOJ262198 DYF262195:DYF262198 EIB262195:EIB262198 ERX262195:ERX262198 FBT262195:FBT262198 FLP262195:FLP262198 FVL262195:FVL262198 GFH262195:GFH262198 GPD262195:GPD262198 GYZ262195:GYZ262198 HIV262195:HIV262198 HSR262195:HSR262198 ICN262195:ICN262198 IMJ262195:IMJ262198 IWF262195:IWF262198 JGB262195:JGB262198 JPX262195:JPX262198 JZT262195:JZT262198 KJP262195:KJP262198 KTL262195:KTL262198 LDH262195:LDH262198 LND262195:LND262198 LWZ262195:LWZ262198 MGV262195:MGV262198 MQR262195:MQR262198 NAN262195:NAN262198 NKJ262195:NKJ262198 NUF262195:NUF262198 OEB262195:OEB262198 ONX262195:ONX262198 OXT262195:OXT262198 PHP262195:PHP262198 PRL262195:PRL262198 QBH262195:QBH262198 QLD262195:QLD262198 QUZ262195:QUZ262198 REV262195:REV262198 ROR262195:ROR262198 RYN262195:RYN262198 SIJ262195:SIJ262198 SSF262195:SSF262198 TCB262195:TCB262198 TLX262195:TLX262198 TVT262195:TVT262198 UFP262195:UFP262198 UPL262195:UPL262198 UZH262195:UZH262198 VJD262195:VJD262198 VSZ262195:VSZ262198 WCV262195:WCV262198 WMR262195:WMR262198 WWN262195:WWN262198 AF327731:AF327734 KB327731:KB327734 TX327731:TX327734 ADT327731:ADT327734 ANP327731:ANP327734 AXL327731:AXL327734 BHH327731:BHH327734 BRD327731:BRD327734 CAZ327731:CAZ327734 CKV327731:CKV327734 CUR327731:CUR327734 DEN327731:DEN327734 DOJ327731:DOJ327734 DYF327731:DYF327734 EIB327731:EIB327734 ERX327731:ERX327734 FBT327731:FBT327734 FLP327731:FLP327734 FVL327731:FVL327734 GFH327731:GFH327734 GPD327731:GPD327734 GYZ327731:GYZ327734 HIV327731:HIV327734 HSR327731:HSR327734 ICN327731:ICN327734 IMJ327731:IMJ327734 IWF327731:IWF327734 JGB327731:JGB327734 JPX327731:JPX327734 JZT327731:JZT327734 KJP327731:KJP327734 KTL327731:KTL327734 LDH327731:LDH327734 LND327731:LND327734 LWZ327731:LWZ327734 MGV327731:MGV327734 MQR327731:MQR327734 NAN327731:NAN327734 NKJ327731:NKJ327734 NUF327731:NUF327734 OEB327731:OEB327734 ONX327731:ONX327734 OXT327731:OXT327734 PHP327731:PHP327734 PRL327731:PRL327734 QBH327731:QBH327734 QLD327731:QLD327734 QUZ327731:QUZ327734 REV327731:REV327734 ROR327731:ROR327734 RYN327731:RYN327734 SIJ327731:SIJ327734 SSF327731:SSF327734 TCB327731:TCB327734 TLX327731:TLX327734 TVT327731:TVT327734 UFP327731:UFP327734 UPL327731:UPL327734 UZH327731:UZH327734 VJD327731:VJD327734 VSZ327731:VSZ327734 WCV327731:WCV327734 WMR327731:WMR327734 WWN327731:WWN327734 AF393267:AF393270 KB393267:KB393270 TX393267:TX393270 ADT393267:ADT393270 ANP393267:ANP393270 AXL393267:AXL393270 BHH393267:BHH393270 BRD393267:BRD393270 CAZ393267:CAZ393270 CKV393267:CKV393270 CUR393267:CUR393270 DEN393267:DEN393270 DOJ393267:DOJ393270 DYF393267:DYF393270 EIB393267:EIB393270 ERX393267:ERX393270 FBT393267:FBT393270 FLP393267:FLP393270 FVL393267:FVL393270 GFH393267:GFH393270 GPD393267:GPD393270 GYZ393267:GYZ393270 HIV393267:HIV393270 HSR393267:HSR393270 ICN393267:ICN393270 IMJ393267:IMJ393270 IWF393267:IWF393270 JGB393267:JGB393270 JPX393267:JPX393270 JZT393267:JZT393270 KJP393267:KJP393270 KTL393267:KTL393270 LDH393267:LDH393270 LND393267:LND393270 LWZ393267:LWZ393270 MGV393267:MGV393270 MQR393267:MQR393270 NAN393267:NAN393270 NKJ393267:NKJ393270 NUF393267:NUF393270 OEB393267:OEB393270 ONX393267:ONX393270 OXT393267:OXT393270 PHP393267:PHP393270 PRL393267:PRL393270 QBH393267:QBH393270 QLD393267:QLD393270 QUZ393267:QUZ393270 REV393267:REV393270 ROR393267:ROR393270 RYN393267:RYN393270 SIJ393267:SIJ393270 SSF393267:SSF393270 TCB393267:TCB393270 TLX393267:TLX393270 TVT393267:TVT393270 UFP393267:UFP393270 UPL393267:UPL393270 UZH393267:UZH393270 VJD393267:VJD393270 VSZ393267:VSZ393270 WCV393267:WCV393270 WMR393267:WMR393270 WWN393267:WWN393270 AF458803:AF458806 KB458803:KB458806 TX458803:TX458806 ADT458803:ADT458806 ANP458803:ANP458806 AXL458803:AXL458806 BHH458803:BHH458806 BRD458803:BRD458806 CAZ458803:CAZ458806 CKV458803:CKV458806 CUR458803:CUR458806 DEN458803:DEN458806 DOJ458803:DOJ458806 DYF458803:DYF458806 EIB458803:EIB458806 ERX458803:ERX458806 FBT458803:FBT458806 FLP458803:FLP458806 FVL458803:FVL458806 GFH458803:GFH458806 GPD458803:GPD458806 GYZ458803:GYZ458806 HIV458803:HIV458806 HSR458803:HSR458806 ICN458803:ICN458806 IMJ458803:IMJ458806 IWF458803:IWF458806 JGB458803:JGB458806 JPX458803:JPX458806 JZT458803:JZT458806 KJP458803:KJP458806 KTL458803:KTL458806 LDH458803:LDH458806 LND458803:LND458806 LWZ458803:LWZ458806 MGV458803:MGV458806 MQR458803:MQR458806 NAN458803:NAN458806 NKJ458803:NKJ458806 NUF458803:NUF458806 OEB458803:OEB458806 ONX458803:ONX458806 OXT458803:OXT458806 PHP458803:PHP458806 PRL458803:PRL458806 QBH458803:QBH458806 QLD458803:QLD458806 QUZ458803:QUZ458806 REV458803:REV458806 ROR458803:ROR458806 RYN458803:RYN458806 SIJ458803:SIJ458806 SSF458803:SSF458806 TCB458803:TCB458806 TLX458803:TLX458806 TVT458803:TVT458806 UFP458803:UFP458806 UPL458803:UPL458806 UZH458803:UZH458806 VJD458803:VJD458806 VSZ458803:VSZ458806 WCV458803:WCV458806 WMR458803:WMR458806 WWN458803:WWN458806 AF524339:AF524342 KB524339:KB524342 TX524339:TX524342 ADT524339:ADT524342 ANP524339:ANP524342 AXL524339:AXL524342 BHH524339:BHH524342 BRD524339:BRD524342 CAZ524339:CAZ524342 CKV524339:CKV524342 CUR524339:CUR524342 DEN524339:DEN524342 DOJ524339:DOJ524342 DYF524339:DYF524342 EIB524339:EIB524342 ERX524339:ERX524342 FBT524339:FBT524342 FLP524339:FLP524342 FVL524339:FVL524342 GFH524339:GFH524342 GPD524339:GPD524342 GYZ524339:GYZ524342 HIV524339:HIV524342 HSR524339:HSR524342 ICN524339:ICN524342 IMJ524339:IMJ524342 IWF524339:IWF524342 JGB524339:JGB524342 JPX524339:JPX524342 JZT524339:JZT524342 KJP524339:KJP524342 KTL524339:KTL524342 LDH524339:LDH524342 LND524339:LND524342 LWZ524339:LWZ524342 MGV524339:MGV524342 MQR524339:MQR524342 NAN524339:NAN524342 NKJ524339:NKJ524342 NUF524339:NUF524342 OEB524339:OEB524342 ONX524339:ONX524342 OXT524339:OXT524342 PHP524339:PHP524342 PRL524339:PRL524342 QBH524339:QBH524342 QLD524339:QLD524342 QUZ524339:QUZ524342 REV524339:REV524342 ROR524339:ROR524342 RYN524339:RYN524342 SIJ524339:SIJ524342 SSF524339:SSF524342 TCB524339:TCB524342 TLX524339:TLX524342 TVT524339:TVT524342 UFP524339:UFP524342 UPL524339:UPL524342 UZH524339:UZH524342 VJD524339:VJD524342 VSZ524339:VSZ524342 WCV524339:WCV524342 WMR524339:WMR524342 WWN524339:WWN524342 AF589875:AF589878 KB589875:KB589878 TX589875:TX589878 ADT589875:ADT589878 ANP589875:ANP589878 AXL589875:AXL589878 BHH589875:BHH589878 BRD589875:BRD589878 CAZ589875:CAZ589878 CKV589875:CKV589878 CUR589875:CUR589878 DEN589875:DEN589878 DOJ589875:DOJ589878 DYF589875:DYF589878 EIB589875:EIB589878 ERX589875:ERX589878 FBT589875:FBT589878 FLP589875:FLP589878 FVL589875:FVL589878 GFH589875:GFH589878 GPD589875:GPD589878 GYZ589875:GYZ589878 HIV589875:HIV589878 HSR589875:HSR589878 ICN589875:ICN589878 IMJ589875:IMJ589878 IWF589875:IWF589878 JGB589875:JGB589878 JPX589875:JPX589878 JZT589875:JZT589878 KJP589875:KJP589878 KTL589875:KTL589878 LDH589875:LDH589878 LND589875:LND589878 LWZ589875:LWZ589878 MGV589875:MGV589878 MQR589875:MQR589878 NAN589875:NAN589878 NKJ589875:NKJ589878 NUF589875:NUF589878 OEB589875:OEB589878 ONX589875:ONX589878 OXT589875:OXT589878 PHP589875:PHP589878 PRL589875:PRL589878 QBH589875:QBH589878 QLD589875:QLD589878 QUZ589875:QUZ589878 REV589875:REV589878 ROR589875:ROR589878 RYN589875:RYN589878 SIJ589875:SIJ589878 SSF589875:SSF589878 TCB589875:TCB589878 TLX589875:TLX589878 TVT589875:TVT589878 UFP589875:UFP589878 UPL589875:UPL589878 UZH589875:UZH589878 VJD589875:VJD589878 VSZ589875:VSZ589878 WCV589875:WCV589878 WMR589875:WMR589878 WWN589875:WWN589878 AF655411:AF655414 KB655411:KB655414 TX655411:TX655414 ADT655411:ADT655414 ANP655411:ANP655414 AXL655411:AXL655414 BHH655411:BHH655414 BRD655411:BRD655414 CAZ655411:CAZ655414 CKV655411:CKV655414 CUR655411:CUR655414 DEN655411:DEN655414 DOJ655411:DOJ655414 DYF655411:DYF655414 EIB655411:EIB655414 ERX655411:ERX655414 FBT655411:FBT655414 FLP655411:FLP655414 FVL655411:FVL655414 GFH655411:GFH655414 GPD655411:GPD655414 GYZ655411:GYZ655414 HIV655411:HIV655414 HSR655411:HSR655414 ICN655411:ICN655414 IMJ655411:IMJ655414 IWF655411:IWF655414 JGB655411:JGB655414 JPX655411:JPX655414 JZT655411:JZT655414 KJP655411:KJP655414 KTL655411:KTL655414 LDH655411:LDH655414 LND655411:LND655414 LWZ655411:LWZ655414 MGV655411:MGV655414 MQR655411:MQR655414 NAN655411:NAN655414 NKJ655411:NKJ655414 NUF655411:NUF655414 OEB655411:OEB655414 ONX655411:ONX655414 OXT655411:OXT655414 PHP655411:PHP655414 PRL655411:PRL655414 QBH655411:QBH655414 QLD655411:QLD655414 QUZ655411:QUZ655414 REV655411:REV655414 ROR655411:ROR655414 RYN655411:RYN655414 SIJ655411:SIJ655414 SSF655411:SSF655414 TCB655411:TCB655414 TLX655411:TLX655414 TVT655411:TVT655414 UFP655411:UFP655414 UPL655411:UPL655414 UZH655411:UZH655414 VJD655411:VJD655414 VSZ655411:VSZ655414 WCV655411:WCV655414 WMR655411:WMR655414 WWN655411:WWN655414 AF720947:AF720950 KB720947:KB720950 TX720947:TX720950 ADT720947:ADT720950 ANP720947:ANP720950 AXL720947:AXL720950 BHH720947:BHH720950 BRD720947:BRD720950 CAZ720947:CAZ720950 CKV720947:CKV720950 CUR720947:CUR720950 DEN720947:DEN720950 DOJ720947:DOJ720950 DYF720947:DYF720950 EIB720947:EIB720950 ERX720947:ERX720950 FBT720947:FBT720950 FLP720947:FLP720950 FVL720947:FVL720950 GFH720947:GFH720950 GPD720947:GPD720950 GYZ720947:GYZ720950 HIV720947:HIV720950 HSR720947:HSR720950 ICN720947:ICN720950 IMJ720947:IMJ720950 IWF720947:IWF720950 JGB720947:JGB720950 JPX720947:JPX720950 JZT720947:JZT720950 KJP720947:KJP720950 KTL720947:KTL720950 LDH720947:LDH720950 LND720947:LND720950 LWZ720947:LWZ720950 MGV720947:MGV720950 MQR720947:MQR720950 NAN720947:NAN720950 NKJ720947:NKJ720950 NUF720947:NUF720950 OEB720947:OEB720950 ONX720947:ONX720950 OXT720947:OXT720950 PHP720947:PHP720950 PRL720947:PRL720950 QBH720947:QBH720950 QLD720947:QLD720950 QUZ720947:QUZ720950 REV720947:REV720950 ROR720947:ROR720950 RYN720947:RYN720950 SIJ720947:SIJ720950 SSF720947:SSF720950 TCB720947:TCB720950 TLX720947:TLX720950 TVT720947:TVT720950 UFP720947:UFP720950 UPL720947:UPL720950 UZH720947:UZH720950 VJD720947:VJD720950 VSZ720947:VSZ720950 WCV720947:WCV720950 WMR720947:WMR720950 WWN720947:WWN720950 AF786483:AF786486 KB786483:KB786486 TX786483:TX786486 ADT786483:ADT786486 ANP786483:ANP786486 AXL786483:AXL786486 BHH786483:BHH786486 BRD786483:BRD786486 CAZ786483:CAZ786486 CKV786483:CKV786486 CUR786483:CUR786486 DEN786483:DEN786486 DOJ786483:DOJ786486 DYF786483:DYF786486 EIB786483:EIB786486 ERX786483:ERX786486 FBT786483:FBT786486 FLP786483:FLP786486 FVL786483:FVL786486 GFH786483:GFH786486 GPD786483:GPD786486 GYZ786483:GYZ786486 HIV786483:HIV786486 HSR786483:HSR786486 ICN786483:ICN786486 IMJ786483:IMJ786486 IWF786483:IWF786486 JGB786483:JGB786486 JPX786483:JPX786486 JZT786483:JZT786486 KJP786483:KJP786486 KTL786483:KTL786486 LDH786483:LDH786486 LND786483:LND786486 LWZ786483:LWZ786486 MGV786483:MGV786486 MQR786483:MQR786486 NAN786483:NAN786486 NKJ786483:NKJ786486 NUF786483:NUF786486 OEB786483:OEB786486 ONX786483:ONX786486 OXT786483:OXT786486 PHP786483:PHP786486 PRL786483:PRL786486 QBH786483:QBH786486 QLD786483:QLD786486 QUZ786483:QUZ786486 REV786483:REV786486 ROR786483:ROR786486 RYN786483:RYN786486 SIJ786483:SIJ786486 SSF786483:SSF786486 TCB786483:TCB786486 TLX786483:TLX786486 TVT786483:TVT786486 UFP786483:UFP786486 UPL786483:UPL786486 UZH786483:UZH786486 VJD786483:VJD786486 VSZ786483:VSZ786486 WCV786483:WCV786486 WMR786483:WMR786486 WWN786483:WWN786486 AF852019:AF852022 KB852019:KB852022 TX852019:TX852022 ADT852019:ADT852022 ANP852019:ANP852022 AXL852019:AXL852022 BHH852019:BHH852022 BRD852019:BRD852022 CAZ852019:CAZ852022 CKV852019:CKV852022 CUR852019:CUR852022 DEN852019:DEN852022 DOJ852019:DOJ852022 DYF852019:DYF852022 EIB852019:EIB852022 ERX852019:ERX852022 FBT852019:FBT852022 FLP852019:FLP852022 FVL852019:FVL852022 GFH852019:GFH852022 GPD852019:GPD852022 GYZ852019:GYZ852022 HIV852019:HIV852022 HSR852019:HSR852022 ICN852019:ICN852022 IMJ852019:IMJ852022 IWF852019:IWF852022 JGB852019:JGB852022 JPX852019:JPX852022 JZT852019:JZT852022 KJP852019:KJP852022 KTL852019:KTL852022 LDH852019:LDH852022 LND852019:LND852022 LWZ852019:LWZ852022 MGV852019:MGV852022 MQR852019:MQR852022 NAN852019:NAN852022 NKJ852019:NKJ852022 NUF852019:NUF852022 OEB852019:OEB852022 ONX852019:ONX852022 OXT852019:OXT852022 PHP852019:PHP852022 PRL852019:PRL852022 QBH852019:QBH852022 QLD852019:QLD852022 QUZ852019:QUZ852022 REV852019:REV852022 ROR852019:ROR852022 RYN852019:RYN852022 SIJ852019:SIJ852022 SSF852019:SSF852022 TCB852019:TCB852022 TLX852019:TLX852022 TVT852019:TVT852022 UFP852019:UFP852022 UPL852019:UPL852022 UZH852019:UZH852022 VJD852019:VJD852022 VSZ852019:VSZ852022 WCV852019:WCV852022 WMR852019:WMR852022 WWN852019:WWN852022 AF917555:AF917558 KB917555:KB917558 TX917555:TX917558 ADT917555:ADT917558 ANP917555:ANP917558 AXL917555:AXL917558 BHH917555:BHH917558 BRD917555:BRD917558 CAZ917555:CAZ917558 CKV917555:CKV917558 CUR917555:CUR917558 DEN917555:DEN917558 DOJ917555:DOJ917558 DYF917555:DYF917558 EIB917555:EIB917558 ERX917555:ERX917558 FBT917555:FBT917558 FLP917555:FLP917558 FVL917555:FVL917558 GFH917555:GFH917558 GPD917555:GPD917558 GYZ917555:GYZ917558 HIV917555:HIV917558 HSR917555:HSR917558 ICN917555:ICN917558 IMJ917555:IMJ917558 IWF917555:IWF917558 JGB917555:JGB917558 JPX917555:JPX917558 JZT917555:JZT917558 KJP917555:KJP917558 KTL917555:KTL917558 LDH917555:LDH917558 LND917555:LND917558 LWZ917555:LWZ917558 MGV917555:MGV917558 MQR917555:MQR917558 NAN917555:NAN917558 NKJ917555:NKJ917558 NUF917555:NUF917558 OEB917555:OEB917558 ONX917555:ONX917558 OXT917555:OXT917558 PHP917555:PHP917558 PRL917555:PRL917558 QBH917555:QBH917558 QLD917555:QLD917558 QUZ917555:QUZ917558 REV917555:REV917558 ROR917555:ROR917558 RYN917555:RYN917558 SIJ917555:SIJ917558 SSF917555:SSF917558 TCB917555:TCB917558 TLX917555:TLX917558 TVT917555:TVT917558 UFP917555:UFP917558 UPL917555:UPL917558 UZH917555:UZH917558 VJD917555:VJD917558 VSZ917555:VSZ917558 WCV917555:WCV917558 WMR917555:WMR917558 WWN917555:WWN917558 AF983091:AF983094 KB983091:KB983094 TX983091:TX983094 ADT983091:ADT983094 ANP983091:ANP983094 AXL983091:AXL983094 BHH983091:BHH983094 BRD983091:BRD983094 CAZ983091:CAZ983094 CKV983091:CKV983094 CUR983091:CUR983094 DEN983091:DEN983094 DOJ983091:DOJ983094 DYF983091:DYF983094 EIB983091:EIB983094 ERX983091:ERX983094 FBT983091:FBT983094 FLP983091:FLP983094 FVL983091:FVL983094 GFH983091:GFH983094 GPD983091:GPD983094 GYZ983091:GYZ983094 HIV983091:HIV983094 HSR983091:HSR983094 ICN983091:ICN983094 IMJ983091:IMJ983094 IWF983091:IWF983094 JGB983091:JGB983094 JPX983091:JPX983094 JZT983091:JZT983094 KJP983091:KJP983094 KTL983091:KTL983094 LDH983091:LDH983094 LND983091:LND983094 LWZ983091:LWZ983094 MGV983091:MGV983094 MQR983091:MQR983094 NAN983091:NAN983094 NKJ983091:NKJ983094 NUF983091:NUF983094 OEB983091:OEB983094 ONX983091:ONX983094 OXT983091:OXT983094 PHP983091:PHP983094 PRL983091:PRL983094 QBH983091:QBH983094 QLD983091:QLD983094 QUZ983091:QUZ983094 REV983091:REV983094 ROR983091:ROR983094 RYN983091:RYN983094 SIJ983091:SIJ983094 SSF983091:SSF983094 TCB983091:TCB983094 TLX983091:TLX983094 TVT983091:TVT983094 UFP983091:UFP983094 UPL983091:UPL983094 UZH983091:UZH983094 VJD983091:VJD983094 VSZ983091:VSZ983094 WCV983091:WCV983094 WMR983091:WMR983094 WWN983091:WWN983094 AD62:AD67 JZ62:JZ67 TV62:TV67 ADR62:ADR67 ANN62:ANN67 AXJ62:AXJ67 BHF62:BHF67 BRB62:BRB67 CAX62:CAX67 CKT62:CKT67 CUP62:CUP67 DEL62:DEL67 DOH62:DOH67 DYD62:DYD67 EHZ62:EHZ67 ERV62:ERV67 FBR62:FBR67 FLN62:FLN67 FVJ62:FVJ67 GFF62:GFF67 GPB62:GPB67 GYX62:GYX67 HIT62:HIT67 HSP62:HSP67 ICL62:ICL67 IMH62:IMH67 IWD62:IWD67 JFZ62:JFZ67 JPV62:JPV67 JZR62:JZR67 KJN62:KJN67 KTJ62:KTJ67 LDF62:LDF67 LNB62:LNB67 LWX62:LWX67 MGT62:MGT67 MQP62:MQP67 NAL62:NAL67 NKH62:NKH67 NUD62:NUD67 ODZ62:ODZ67 ONV62:ONV67 OXR62:OXR67 PHN62:PHN67 PRJ62:PRJ67 QBF62:QBF67 QLB62:QLB67 QUX62:QUX67 RET62:RET67 ROP62:ROP67 RYL62:RYL67 SIH62:SIH67 SSD62:SSD67 TBZ62:TBZ67 TLV62:TLV67 TVR62:TVR67 UFN62:UFN67 UPJ62:UPJ67 UZF62:UZF67 VJB62:VJB67 VSX62:VSX67 WCT62:WCT67 WMP62:WMP67 WWL62:WWL67 AD65596:AD65601 JZ65596:JZ65601 TV65596:TV65601 ADR65596:ADR65601 ANN65596:ANN65601 AXJ65596:AXJ65601 BHF65596:BHF65601 BRB65596:BRB65601 CAX65596:CAX65601 CKT65596:CKT65601 CUP65596:CUP65601 DEL65596:DEL65601 DOH65596:DOH65601 DYD65596:DYD65601 EHZ65596:EHZ65601 ERV65596:ERV65601 FBR65596:FBR65601 FLN65596:FLN65601 FVJ65596:FVJ65601 GFF65596:GFF65601 GPB65596:GPB65601 GYX65596:GYX65601 HIT65596:HIT65601 HSP65596:HSP65601 ICL65596:ICL65601 IMH65596:IMH65601 IWD65596:IWD65601 JFZ65596:JFZ65601 JPV65596:JPV65601 JZR65596:JZR65601 KJN65596:KJN65601 KTJ65596:KTJ65601 LDF65596:LDF65601 LNB65596:LNB65601 LWX65596:LWX65601 MGT65596:MGT65601 MQP65596:MQP65601 NAL65596:NAL65601 NKH65596:NKH65601 NUD65596:NUD65601 ODZ65596:ODZ65601 ONV65596:ONV65601 OXR65596:OXR65601 PHN65596:PHN65601 PRJ65596:PRJ65601 QBF65596:QBF65601 QLB65596:QLB65601 QUX65596:QUX65601 RET65596:RET65601 ROP65596:ROP65601 RYL65596:RYL65601 SIH65596:SIH65601 SSD65596:SSD65601 TBZ65596:TBZ65601 TLV65596:TLV65601 TVR65596:TVR65601 UFN65596:UFN65601 UPJ65596:UPJ65601 UZF65596:UZF65601 VJB65596:VJB65601 VSX65596:VSX65601 WCT65596:WCT65601 WMP65596:WMP65601 WWL65596:WWL65601 AD131132:AD131137 JZ131132:JZ131137 TV131132:TV131137 ADR131132:ADR131137 ANN131132:ANN131137 AXJ131132:AXJ131137 BHF131132:BHF131137 BRB131132:BRB131137 CAX131132:CAX131137 CKT131132:CKT131137 CUP131132:CUP131137 DEL131132:DEL131137 DOH131132:DOH131137 DYD131132:DYD131137 EHZ131132:EHZ131137 ERV131132:ERV131137 FBR131132:FBR131137 FLN131132:FLN131137 FVJ131132:FVJ131137 GFF131132:GFF131137 GPB131132:GPB131137 GYX131132:GYX131137 HIT131132:HIT131137 HSP131132:HSP131137 ICL131132:ICL131137 IMH131132:IMH131137 IWD131132:IWD131137 JFZ131132:JFZ131137 JPV131132:JPV131137 JZR131132:JZR131137 KJN131132:KJN131137 KTJ131132:KTJ131137 LDF131132:LDF131137 LNB131132:LNB131137 LWX131132:LWX131137 MGT131132:MGT131137 MQP131132:MQP131137 NAL131132:NAL131137 NKH131132:NKH131137 NUD131132:NUD131137 ODZ131132:ODZ131137 ONV131132:ONV131137 OXR131132:OXR131137 PHN131132:PHN131137 PRJ131132:PRJ131137 QBF131132:QBF131137 QLB131132:QLB131137 QUX131132:QUX131137 RET131132:RET131137 ROP131132:ROP131137 RYL131132:RYL131137 SIH131132:SIH131137 SSD131132:SSD131137 TBZ131132:TBZ131137 TLV131132:TLV131137 TVR131132:TVR131137 UFN131132:UFN131137 UPJ131132:UPJ131137 UZF131132:UZF131137 VJB131132:VJB131137 VSX131132:VSX131137 WCT131132:WCT131137 WMP131132:WMP131137 WWL131132:WWL131137 AD196668:AD196673 JZ196668:JZ196673 TV196668:TV196673 ADR196668:ADR196673 ANN196668:ANN196673 AXJ196668:AXJ196673 BHF196668:BHF196673 BRB196668:BRB196673 CAX196668:CAX196673 CKT196668:CKT196673 CUP196668:CUP196673 DEL196668:DEL196673 DOH196668:DOH196673 DYD196668:DYD196673 EHZ196668:EHZ196673 ERV196668:ERV196673 FBR196668:FBR196673 FLN196668:FLN196673 FVJ196668:FVJ196673 GFF196668:GFF196673 GPB196668:GPB196673 GYX196668:GYX196673 HIT196668:HIT196673 HSP196668:HSP196673 ICL196668:ICL196673 IMH196668:IMH196673 IWD196668:IWD196673 JFZ196668:JFZ196673 JPV196668:JPV196673 JZR196668:JZR196673 KJN196668:KJN196673 KTJ196668:KTJ196673 LDF196668:LDF196673 LNB196668:LNB196673 LWX196668:LWX196673 MGT196668:MGT196673 MQP196668:MQP196673 NAL196668:NAL196673 NKH196668:NKH196673 NUD196668:NUD196673 ODZ196668:ODZ196673 ONV196668:ONV196673 OXR196668:OXR196673 PHN196668:PHN196673 PRJ196668:PRJ196673 QBF196668:QBF196673 QLB196668:QLB196673 QUX196668:QUX196673 RET196668:RET196673 ROP196668:ROP196673 RYL196668:RYL196673 SIH196668:SIH196673 SSD196668:SSD196673 TBZ196668:TBZ196673 TLV196668:TLV196673 TVR196668:TVR196673 UFN196668:UFN196673 UPJ196668:UPJ196673 UZF196668:UZF196673 VJB196668:VJB196673 VSX196668:VSX196673 WCT196668:WCT196673 WMP196668:WMP196673 WWL196668:WWL196673 AD262204:AD262209 JZ262204:JZ262209 TV262204:TV262209 ADR262204:ADR262209 ANN262204:ANN262209 AXJ262204:AXJ262209 BHF262204:BHF262209 BRB262204:BRB262209 CAX262204:CAX262209 CKT262204:CKT262209 CUP262204:CUP262209 DEL262204:DEL262209 DOH262204:DOH262209 DYD262204:DYD262209 EHZ262204:EHZ262209 ERV262204:ERV262209 FBR262204:FBR262209 FLN262204:FLN262209 FVJ262204:FVJ262209 GFF262204:GFF262209 GPB262204:GPB262209 GYX262204:GYX262209 HIT262204:HIT262209 HSP262204:HSP262209 ICL262204:ICL262209 IMH262204:IMH262209 IWD262204:IWD262209 JFZ262204:JFZ262209 JPV262204:JPV262209 JZR262204:JZR262209 KJN262204:KJN262209 KTJ262204:KTJ262209 LDF262204:LDF262209 LNB262204:LNB262209 LWX262204:LWX262209 MGT262204:MGT262209 MQP262204:MQP262209 NAL262204:NAL262209 NKH262204:NKH262209 NUD262204:NUD262209 ODZ262204:ODZ262209 ONV262204:ONV262209 OXR262204:OXR262209 PHN262204:PHN262209 PRJ262204:PRJ262209 QBF262204:QBF262209 QLB262204:QLB262209 QUX262204:QUX262209 RET262204:RET262209 ROP262204:ROP262209 RYL262204:RYL262209 SIH262204:SIH262209 SSD262204:SSD262209 TBZ262204:TBZ262209 TLV262204:TLV262209 TVR262204:TVR262209 UFN262204:UFN262209 UPJ262204:UPJ262209 UZF262204:UZF262209 VJB262204:VJB262209 VSX262204:VSX262209 WCT262204:WCT262209 WMP262204:WMP262209 WWL262204:WWL262209 AD327740:AD327745 JZ327740:JZ327745 TV327740:TV327745 ADR327740:ADR327745 ANN327740:ANN327745 AXJ327740:AXJ327745 BHF327740:BHF327745 BRB327740:BRB327745 CAX327740:CAX327745 CKT327740:CKT327745 CUP327740:CUP327745 DEL327740:DEL327745 DOH327740:DOH327745 DYD327740:DYD327745 EHZ327740:EHZ327745 ERV327740:ERV327745 FBR327740:FBR327745 FLN327740:FLN327745 FVJ327740:FVJ327745 GFF327740:GFF327745 GPB327740:GPB327745 GYX327740:GYX327745 HIT327740:HIT327745 HSP327740:HSP327745 ICL327740:ICL327745 IMH327740:IMH327745 IWD327740:IWD327745 JFZ327740:JFZ327745 JPV327740:JPV327745 JZR327740:JZR327745 KJN327740:KJN327745 KTJ327740:KTJ327745 LDF327740:LDF327745 LNB327740:LNB327745 LWX327740:LWX327745 MGT327740:MGT327745 MQP327740:MQP327745 NAL327740:NAL327745 NKH327740:NKH327745 NUD327740:NUD327745 ODZ327740:ODZ327745 ONV327740:ONV327745 OXR327740:OXR327745 PHN327740:PHN327745 PRJ327740:PRJ327745 QBF327740:QBF327745 QLB327740:QLB327745 QUX327740:QUX327745 RET327740:RET327745 ROP327740:ROP327745 RYL327740:RYL327745 SIH327740:SIH327745 SSD327740:SSD327745 TBZ327740:TBZ327745 TLV327740:TLV327745 TVR327740:TVR327745 UFN327740:UFN327745 UPJ327740:UPJ327745 UZF327740:UZF327745 VJB327740:VJB327745 VSX327740:VSX327745 WCT327740:WCT327745 WMP327740:WMP327745 WWL327740:WWL327745 AD393276:AD393281 JZ393276:JZ393281 TV393276:TV393281 ADR393276:ADR393281 ANN393276:ANN393281 AXJ393276:AXJ393281 BHF393276:BHF393281 BRB393276:BRB393281 CAX393276:CAX393281 CKT393276:CKT393281 CUP393276:CUP393281 DEL393276:DEL393281 DOH393276:DOH393281 DYD393276:DYD393281 EHZ393276:EHZ393281 ERV393276:ERV393281 FBR393276:FBR393281 FLN393276:FLN393281 FVJ393276:FVJ393281 GFF393276:GFF393281 GPB393276:GPB393281 GYX393276:GYX393281 HIT393276:HIT393281 HSP393276:HSP393281 ICL393276:ICL393281 IMH393276:IMH393281 IWD393276:IWD393281 JFZ393276:JFZ393281 JPV393276:JPV393281 JZR393276:JZR393281 KJN393276:KJN393281 KTJ393276:KTJ393281 LDF393276:LDF393281 LNB393276:LNB393281 LWX393276:LWX393281 MGT393276:MGT393281 MQP393276:MQP393281 NAL393276:NAL393281 NKH393276:NKH393281 NUD393276:NUD393281 ODZ393276:ODZ393281 ONV393276:ONV393281 OXR393276:OXR393281 PHN393276:PHN393281 PRJ393276:PRJ393281 QBF393276:QBF393281 QLB393276:QLB393281 QUX393276:QUX393281 RET393276:RET393281 ROP393276:ROP393281 RYL393276:RYL393281 SIH393276:SIH393281 SSD393276:SSD393281 TBZ393276:TBZ393281 TLV393276:TLV393281 TVR393276:TVR393281 UFN393276:UFN393281 UPJ393276:UPJ393281 UZF393276:UZF393281 VJB393276:VJB393281 VSX393276:VSX393281 WCT393276:WCT393281 WMP393276:WMP393281 WWL393276:WWL393281 AD458812:AD458817 JZ458812:JZ458817 TV458812:TV458817 ADR458812:ADR458817 ANN458812:ANN458817 AXJ458812:AXJ458817 BHF458812:BHF458817 BRB458812:BRB458817 CAX458812:CAX458817 CKT458812:CKT458817 CUP458812:CUP458817 DEL458812:DEL458817 DOH458812:DOH458817 DYD458812:DYD458817 EHZ458812:EHZ458817 ERV458812:ERV458817 FBR458812:FBR458817 FLN458812:FLN458817 FVJ458812:FVJ458817 GFF458812:GFF458817 GPB458812:GPB458817 GYX458812:GYX458817 HIT458812:HIT458817 HSP458812:HSP458817 ICL458812:ICL458817 IMH458812:IMH458817 IWD458812:IWD458817 JFZ458812:JFZ458817 JPV458812:JPV458817 JZR458812:JZR458817 KJN458812:KJN458817 KTJ458812:KTJ458817 LDF458812:LDF458817 LNB458812:LNB458817 LWX458812:LWX458817 MGT458812:MGT458817 MQP458812:MQP458817 NAL458812:NAL458817 NKH458812:NKH458817 NUD458812:NUD458817 ODZ458812:ODZ458817 ONV458812:ONV458817 OXR458812:OXR458817 PHN458812:PHN458817 PRJ458812:PRJ458817 QBF458812:QBF458817 QLB458812:QLB458817 QUX458812:QUX458817 RET458812:RET458817 ROP458812:ROP458817 RYL458812:RYL458817 SIH458812:SIH458817 SSD458812:SSD458817 TBZ458812:TBZ458817 TLV458812:TLV458817 TVR458812:TVR458817 UFN458812:UFN458817 UPJ458812:UPJ458817 UZF458812:UZF458817 VJB458812:VJB458817 VSX458812:VSX458817 WCT458812:WCT458817 WMP458812:WMP458817 WWL458812:WWL458817 AD524348:AD524353 JZ524348:JZ524353 TV524348:TV524353 ADR524348:ADR524353 ANN524348:ANN524353 AXJ524348:AXJ524353 BHF524348:BHF524353 BRB524348:BRB524353 CAX524348:CAX524353 CKT524348:CKT524353 CUP524348:CUP524353 DEL524348:DEL524353 DOH524348:DOH524353 DYD524348:DYD524353 EHZ524348:EHZ524353 ERV524348:ERV524353 FBR524348:FBR524353 FLN524348:FLN524353 FVJ524348:FVJ524353 GFF524348:GFF524353 GPB524348:GPB524353 GYX524348:GYX524353 HIT524348:HIT524353 HSP524348:HSP524353 ICL524348:ICL524353 IMH524348:IMH524353 IWD524348:IWD524353 JFZ524348:JFZ524353 JPV524348:JPV524353 JZR524348:JZR524353 KJN524348:KJN524353 KTJ524348:KTJ524353 LDF524348:LDF524353 LNB524348:LNB524353 LWX524348:LWX524353 MGT524348:MGT524353 MQP524348:MQP524353 NAL524348:NAL524353 NKH524348:NKH524353 NUD524348:NUD524353 ODZ524348:ODZ524353 ONV524348:ONV524353 OXR524348:OXR524353 PHN524348:PHN524353 PRJ524348:PRJ524353 QBF524348:QBF524353 QLB524348:QLB524353 QUX524348:QUX524353 RET524348:RET524353 ROP524348:ROP524353 RYL524348:RYL524353 SIH524348:SIH524353 SSD524348:SSD524353 TBZ524348:TBZ524353 TLV524348:TLV524353 TVR524348:TVR524353 UFN524348:UFN524353 UPJ524348:UPJ524353 UZF524348:UZF524353 VJB524348:VJB524353 VSX524348:VSX524353 WCT524348:WCT524353 WMP524348:WMP524353 WWL524348:WWL524353 AD589884:AD589889 JZ589884:JZ589889 TV589884:TV589889 ADR589884:ADR589889 ANN589884:ANN589889 AXJ589884:AXJ589889 BHF589884:BHF589889 BRB589884:BRB589889 CAX589884:CAX589889 CKT589884:CKT589889 CUP589884:CUP589889 DEL589884:DEL589889 DOH589884:DOH589889 DYD589884:DYD589889 EHZ589884:EHZ589889 ERV589884:ERV589889 FBR589884:FBR589889 FLN589884:FLN589889 FVJ589884:FVJ589889 GFF589884:GFF589889 GPB589884:GPB589889 GYX589884:GYX589889 HIT589884:HIT589889 HSP589884:HSP589889 ICL589884:ICL589889 IMH589884:IMH589889 IWD589884:IWD589889 JFZ589884:JFZ589889 JPV589884:JPV589889 JZR589884:JZR589889 KJN589884:KJN589889 KTJ589884:KTJ589889 LDF589884:LDF589889 LNB589884:LNB589889 LWX589884:LWX589889 MGT589884:MGT589889 MQP589884:MQP589889 NAL589884:NAL589889 NKH589884:NKH589889 NUD589884:NUD589889 ODZ589884:ODZ589889 ONV589884:ONV589889 OXR589884:OXR589889 PHN589884:PHN589889 PRJ589884:PRJ589889 QBF589884:QBF589889 QLB589884:QLB589889 QUX589884:QUX589889 RET589884:RET589889 ROP589884:ROP589889 RYL589884:RYL589889 SIH589884:SIH589889 SSD589884:SSD589889 TBZ589884:TBZ589889 TLV589884:TLV589889 TVR589884:TVR589889 UFN589884:UFN589889 UPJ589884:UPJ589889 UZF589884:UZF589889 VJB589884:VJB589889 VSX589884:VSX589889 WCT589884:WCT589889 WMP589884:WMP589889 WWL589884:WWL589889 AD655420:AD655425 JZ655420:JZ655425 TV655420:TV655425 ADR655420:ADR655425 ANN655420:ANN655425 AXJ655420:AXJ655425 BHF655420:BHF655425 BRB655420:BRB655425 CAX655420:CAX655425 CKT655420:CKT655425 CUP655420:CUP655425 DEL655420:DEL655425 DOH655420:DOH655425 DYD655420:DYD655425 EHZ655420:EHZ655425 ERV655420:ERV655425 FBR655420:FBR655425 FLN655420:FLN655425 FVJ655420:FVJ655425 GFF655420:GFF655425 GPB655420:GPB655425 GYX655420:GYX655425 HIT655420:HIT655425 HSP655420:HSP655425 ICL655420:ICL655425 IMH655420:IMH655425 IWD655420:IWD655425 JFZ655420:JFZ655425 JPV655420:JPV655425 JZR655420:JZR655425 KJN655420:KJN655425 KTJ655420:KTJ655425 LDF655420:LDF655425 LNB655420:LNB655425 LWX655420:LWX655425 MGT655420:MGT655425 MQP655420:MQP655425 NAL655420:NAL655425 NKH655420:NKH655425 NUD655420:NUD655425 ODZ655420:ODZ655425 ONV655420:ONV655425 OXR655420:OXR655425 PHN655420:PHN655425 PRJ655420:PRJ655425 QBF655420:QBF655425 QLB655420:QLB655425 QUX655420:QUX655425 RET655420:RET655425 ROP655420:ROP655425 RYL655420:RYL655425 SIH655420:SIH655425 SSD655420:SSD655425 TBZ655420:TBZ655425 TLV655420:TLV655425 TVR655420:TVR655425 UFN655420:UFN655425 UPJ655420:UPJ655425 UZF655420:UZF655425 VJB655420:VJB655425 VSX655420:VSX655425 WCT655420:WCT655425 WMP655420:WMP655425 WWL655420:WWL655425 AD720956:AD720961 JZ720956:JZ720961 TV720956:TV720961 ADR720956:ADR720961 ANN720956:ANN720961 AXJ720956:AXJ720961 BHF720956:BHF720961 BRB720956:BRB720961 CAX720956:CAX720961 CKT720956:CKT720961 CUP720956:CUP720961 DEL720956:DEL720961 DOH720956:DOH720961 DYD720956:DYD720961 EHZ720956:EHZ720961 ERV720956:ERV720961 FBR720956:FBR720961 FLN720956:FLN720961 FVJ720956:FVJ720961 GFF720956:GFF720961 GPB720956:GPB720961 GYX720956:GYX720961 HIT720956:HIT720961 HSP720956:HSP720961 ICL720956:ICL720961 IMH720956:IMH720961 IWD720956:IWD720961 JFZ720956:JFZ720961 JPV720956:JPV720961 JZR720956:JZR720961 KJN720956:KJN720961 KTJ720956:KTJ720961 LDF720956:LDF720961 LNB720956:LNB720961 LWX720956:LWX720961 MGT720956:MGT720961 MQP720956:MQP720961 NAL720956:NAL720961 NKH720956:NKH720961 NUD720956:NUD720961 ODZ720956:ODZ720961 ONV720956:ONV720961 OXR720956:OXR720961 PHN720956:PHN720961 PRJ720956:PRJ720961 QBF720956:QBF720961 QLB720956:QLB720961 QUX720956:QUX720961 RET720956:RET720961 ROP720956:ROP720961 RYL720956:RYL720961 SIH720956:SIH720961 SSD720956:SSD720961 TBZ720956:TBZ720961 TLV720956:TLV720961 TVR720956:TVR720961 UFN720956:UFN720961 UPJ720956:UPJ720961 UZF720956:UZF720961 VJB720956:VJB720961 VSX720956:VSX720961 WCT720956:WCT720961 WMP720956:WMP720961 WWL720956:WWL720961 AD786492:AD786497 JZ786492:JZ786497 TV786492:TV786497 ADR786492:ADR786497 ANN786492:ANN786497 AXJ786492:AXJ786497 BHF786492:BHF786497 BRB786492:BRB786497 CAX786492:CAX786497 CKT786492:CKT786497 CUP786492:CUP786497 DEL786492:DEL786497 DOH786492:DOH786497 DYD786492:DYD786497 EHZ786492:EHZ786497 ERV786492:ERV786497 FBR786492:FBR786497 FLN786492:FLN786497 FVJ786492:FVJ786497 GFF786492:GFF786497 GPB786492:GPB786497 GYX786492:GYX786497 HIT786492:HIT786497 HSP786492:HSP786497 ICL786492:ICL786497 IMH786492:IMH786497 IWD786492:IWD786497 JFZ786492:JFZ786497 JPV786492:JPV786497 JZR786492:JZR786497 KJN786492:KJN786497 KTJ786492:KTJ786497 LDF786492:LDF786497 LNB786492:LNB786497 LWX786492:LWX786497 MGT786492:MGT786497 MQP786492:MQP786497 NAL786492:NAL786497 NKH786492:NKH786497 NUD786492:NUD786497 ODZ786492:ODZ786497 ONV786492:ONV786497 OXR786492:OXR786497 PHN786492:PHN786497 PRJ786492:PRJ786497 QBF786492:QBF786497 QLB786492:QLB786497 QUX786492:QUX786497 RET786492:RET786497 ROP786492:ROP786497 RYL786492:RYL786497 SIH786492:SIH786497 SSD786492:SSD786497 TBZ786492:TBZ786497 TLV786492:TLV786497 TVR786492:TVR786497 UFN786492:UFN786497 UPJ786492:UPJ786497 UZF786492:UZF786497 VJB786492:VJB786497 VSX786492:VSX786497 WCT786492:WCT786497 WMP786492:WMP786497 WWL786492:WWL786497 AD852028:AD852033 JZ852028:JZ852033 TV852028:TV852033 ADR852028:ADR852033 ANN852028:ANN852033 AXJ852028:AXJ852033 BHF852028:BHF852033 BRB852028:BRB852033 CAX852028:CAX852033 CKT852028:CKT852033 CUP852028:CUP852033 DEL852028:DEL852033 DOH852028:DOH852033 DYD852028:DYD852033 EHZ852028:EHZ852033 ERV852028:ERV852033 FBR852028:FBR852033 FLN852028:FLN852033 FVJ852028:FVJ852033 GFF852028:GFF852033 GPB852028:GPB852033 GYX852028:GYX852033 HIT852028:HIT852033 HSP852028:HSP852033 ICL852028:ICL852033 IMH852028:IMH852033 IWD852028:IWD852033 JFZ852028:JFZ852033 JPV852028:JPV852033 JZR852028:JZR852033 KJN852028:KJN852033 KTJ852028:KTJ852033 LDF852028:LDF852033 LNB852028:LNB852033 LWX852028:LWX852033 MGT852028:MGT852033 MQP852028:MQP852033 NAL852028:NAL852033 NKH852028:NKH852033 NUD852028:NUD852033 ODZ852028:ODZ852033 ONV852028:ONV852033 OXR852028:OXR852033 PHN852028:PHN852033 PRJ852028:PRJ852033 QBF852028:QBF852033 QLB852028:QLB852033 QUX852028:QUX852033 RET852028:RET852033 ROP852028:ROP852033 RYL852028:RYL852033 SIH852028:SIH852033 SSD852028:SSD852033 TBZ852028:TBZ852033 TLV852028:TLV852033 TVR852028:TVR852033 UFN852028:UFN852033 UPJ852028:UPJ852033 UZF852028:UZF852033 VJB852028:VJB852033 VSX852028:VSX852033 WCT852028:WCT852033 WMP852028:WMP852033 WWL852028:WWL852033 AD917564:AD917569 JZ917564:JZ917569 TV917564:TV917569 ADR917564:ADR917569 ANN917564:ANN917569 AXJ917564:AXJ917569 BHF917564:BHF917569 BRB917564:BRB917569 CAX917564:CAX917569 CKT917564:CKT917569 CUP917564:CUP917569 DEL917564:DEL917569 DOH917564:DOH917569 DYD917564:DYD917569 EHZ917564:EHZ917569 ERV917564:ERV917569 FBR917564:FBR917569 FLN917564:FLN917569 FVJ917564:FVJ917569 GFF917564:GFF917569 GPB917564:GPB917569 GYX917564:GYX917569 HIT917564:HIT917569 HSP917564:HSP917569 ICL917564:ICL917569 IMH917564:IMH917569 IWD917564:IWD917569 JFZ917564:JFZ917569 JPV917564:JPV917569 JZR917564:JZR917569 KJN917564:KJN917569 KTJ917564:KTJ917569 LDF917564:LDF917569 LNB917564:LNB917569 LWX917564:LWX917569 MGT917564:MGT917569 MQP917564:MQP917569 NAL917564:NAL917569 NKH917564:NKH917569 NUD917564:NUD917569 ODZ917564:ODZ917569 ONV917564:ONV917569 OXR917564:OXR917569 PHN917564:PHN917569 PRJ917564:PRJ917569 QBF917564:QBF917569 QLB917564:QLB917569 QUX917564:QUX917569 RET917564:RET917569 ROP917564:ROP917569 RYL917564:RYL917569 SIH917564:SIH917569 SSD917564:SSD917569 TBZ917564:TBZ917569 TLV917564:TLV917569 TVR917564:TVR917569 UFN917564:UFN917569 UPJ917564:UPJ917569 UZF917564:UZF917569 VJB917564:VJB917569 VSX917564:VSX917569 WCT917564:WCT917569 WMP917564:WMP917569 WWL917564:WWL917569 AD983100:AD983105 JZ983100:JZ983105 TV983100:TV983105 ADR983100:ADR983105 ANN983100:ANN983105 AXJ983100:AXJ983105 BHF983100:BHF983105 BRB983100:BRB983105 CAX983100:CAX983105 CKT983100:CKT983105 CUP983100:CUP983105 DEL983100:DEL983105 DOH983100:DOH983105 DYD983100:DYD983105 EHZ983100:EHZ983105 ERV983100:ERV983105 FBR983100:FBR983105 FLN983100:FLN983105 FVJ983100:FVJ983105 GFF983100:GFF983105 GPB983100:GPB983105 GYX983100:GYX983105 HIT983100:HIT983105 HSP983100:HSP983105 ICL983100:ICL983105 IMH983100:IMH983105 IWD983100:IWD983105 JFZ983100:JFZ983105 JPV983100:JPV983105 JZR983100:JZR983105 KJN983100:KJN983105 KTJ983100:KTJ983105 LDF983100:LDF983105 LNB983100:LNB983105 LWX983100:LWX983105 MGT983100:MGT983105 MQP983100:MQP983105 NAL983100:NAL983105 NKH983100:NKH983105 NUD983100:NUD983105 ODZ983100:ODZ983105 ONV983100:ONV983105 OXR983100:OXR983105 PHN983100:PHN983105 PRJ983100:PRJ983105 QBF983100:QBF983105 QLB983100:QLB983105 QUX983100:QUX983105 RET983100:RET983105 ROP983100:ROP983105 RYL983100:RYL983105 SIH983100:SIH983105 SSD983100:SSD983105 TBZ983100:TBZ983105 TLV983100:TLV983105 TVR983100:TVR983105 UFN983100:UFN983105 UPJ983100:UPJ983105 UZF983100:UZF983105 VJB983100:VJB983105 VSX983100:VSX983105 WCT983100:WCT983105 WMP983100:WMP983105 WWL983100:WWL983105 AD17:AD20 JZ17:JZ20 TV17:TV20 ADR17:ADR20 ANN17:ANN20 AXJ17:AXJ20 BHF17:BHF20 BRB17:BRB20 CAX17:CAX20 CKT17:CKT20 CUP17:CUP20 DEL17:DEL20 DOH17:DOH20 DYD17:DYD20 EHZ17:EHZ20 ERV17:ERV20 FBR17:FBR20 FLN17:FLN20 FVJ17:FVJ20 GFF17:GFF20 GPB17:GPB20 GYX17:GYX20 HIT17:HIT20 HSP17:HSP20 ICL17:ICL20 IMH17:IMH20 IWD17:IWD20 JFZ17:JFZ20 JPV17:JPV20 JZR17:JZR20 KJN17:KJN20 KTJ17:KTJ20 LDF17:LDF20 LNB17:LNB20 LWX17:LWX20 MGT17:MGT20 MQP17:MQP20 NAL17:NAL20 NKH17:NKH20 NUD17:NUD20 ODZ17:ODZ20 ONV17:ONV20 OXR17:OXR20 PHN17:PHN20 PRJ17:PRJ20 QBF17:QBF20 QLB17:QLB20 QUX17:QUX20 RET17:RET20 ROP17:ROP20 RYL17:RYL20 SIH17:SIH20 SSD17:SSD20 TBZ17:TBZ20 TLV17:TLV20 TVR17:TVR20 UFN17:UFN20 UPJ17:UPJ20 UZF17:UZF20 VJB17:VJB20 VSX17:VSX20 WCT17:WCT20 WMP17:WMP20 WWL17:WWL20 AD65551:AD65554 JZ65551:JZ65554 TV65551:TV65554 ADR65551:ADR65554 ANN65551:ANN65554 AXJ65551:AXJ65554 BHF65551:BHF65554 BRB65551:BRB65554 CAX65551:CAX65554 CKT65551:CKT65554 CUP65551:CUP65554 DEL65551:DEL65554 DOH65551:DOH65554 DYD65551:DYD65554 EHZ65551:EHZ65554 ERV65551:ERV65554 FBR65551:FBR65554 FLN65551:FLN65554 FVJ65551:FVJ65554 GFF65551:GFF65554 GPB65551:GPB65554 GYX65551:GYX65554 HIT65551:HIT65554 HSP65551:HSP65554 ICL65551:ICL65554 IMH65551:IMH65554 IWD65551:IWD65554 JFZ65551:JFZ65554 JPV65551:JPV65554 JZR65551:JZR65554 KJN65551:KJN65554 KTJ65551:KTJ65554 LDF65551:LDF65554 LNB65551:LNB65554 LWX65551:LWX65554 MGT65551:MGT65554 MQP65551:MQP65554 NAL65551:NAL65554 NKH65551:NKH65554 NUD65551:NUD65554 ODZ65551:ODZ65554 ONV65551:ONV65554 OXR65551:OXR65554 PHN65551:PHN65554 PRJ65551:PRJ65554 QBF65551:QBF65554 QLB65551:QLB65554 QUX65551:QUX65554 RET65551:RET65554 ROP65551:ROP65554 RYL65551:RYL65554 SIH65551:SIH65554 SSD65551:SSD65554 TBZ65551:TBZ65554 TLV65551:TLV65554 TVR65551:TVR65554 UFN65551:UFN65554 UPJ65551:UPJ65554 UZF65551:UZF65554 VJB65551:VJB65554 VSX65551:VSX65554 WCT65551:WCT65554 WMP65551:WMP65554 WWL65551:WWL65554 AD131087:AD131090 JZ131087:JZ131090 TV131087:TV131090 ADR131087:ADR131090 ANN131087:ANN131090 AXJ131087:AXJ131090 BHF131087:BHF131090 BRB131087:BRB131090 CAX131087:CAX131090 CKT131087:CKT131090 CUP131087:CUP131090 DEL131087:DEL131090 DOH131087:DOH131090 DYD131087:DYD131090 EHZ131087:EHZ131090 ERV131087:ERV131090 FBR131087:FBR131090 FLN131087:FLN131090 FVJ131087:FVJ131090 GFF131087:GFF131090 GPB131087:GPB131090 GYX131087:GYX131090 HIT131087:HIT131090 HSP131087:HSP131090 ICL131087:ICL131090 IMH131087:IMH131090 IWD131087:IWD131090 JFZ131087:JFZ131090 JPV131087:JPV131090 JZR131087:JZR131090 KJN131087:KJN131090 KTJ131087:KTJ131090 LDF131087:LDF131090 LNB131087:LNB131090 LWX131087:LWX131090 MGT131087:MGT131090 MQP131087:MQP131090 NAL131087:NAL131090 NKH131087:NKH131090 NUD131087:NUD131090 ODZ131087:ODZ131090 ONV131087:ONV131090 OXR131087:OXR131090 PHN131087:PHN131090 PRJ131087:PRJ131090 QBF131087:QBF131090 QLB131087:QLB131090 QUX131087:QUX131090 RET131087:RET131090 ROP131087:ROP131090 RYL131087:RYL131090 SIH131087:SIH131090 SSD131087:SSD131090 TBZ131087:TBZ131090 TLV131087:TLV131090 TVR131087:TVR131090 UFN131087:UFN131090 UPJ131087:UPJ131090 UZF131087:UZF131090 VJB131087:VJB131090 VSX131087:VSX131090 WCT131087:WCT131090 WMP131087:WMP131090 WWL131087:WWL131090 AD196623:AD196626 JZ196623:JZ196626 TV196623:TV196626 ADR196623:ADR196626 ANN196623:ANN196626 AXJ196623:AXJ196626 BHF196623:BHF196626 BRB196623:BRB196626 CAX196623:CAX196626 CKT196623:CKT196626 CUP196623:CUP196626 DEL196623:DEL196626 DOH196623:DOH196626 DYD196623:DYD196626 EHZ196623:EHZ196626 ERV196623:ERV196626 FBR196623:FBR196626 FLN196623:FLN196626 FVJ196623:FVJ196626 GFF196623:GFF196626 GPB196623:GPB196626 GYX196623:GYX196626 HIT196623:HIT196626 HSP196623:HSP196626 ICL196623:ICL196626 IMH196623:IMH196626 IWD196623:IWD196626 JFZ196623:JFZ196626 JPV196623:JPV196626 JZR196623:JZR196626 KJN196623:KJN196626 KTJ196623:KTJ196626 LDF196623:LDF196626 LNB196623:LNB196626 LWX196623:LWX196626 MGT196623:MGT196626 MQP196623:MQP196626 NAL196623:NAL196626 NKH196623:NKH196626 NUD196623:NUD196626 ODZ196623:ODZ196626 ONV196623:ONV196626 OXR196623:OXR196626 PHN196623:PHN196626 PRJ196623:PRJ196626 QBF196623:QBF196626 QLB196623:QLB196626 QUX196623:QUX196626 RET196623:RET196626 ROP196623:ROP196626 RYL196623:RYL196626 SIH196623:SIH196626 SSD196623:SSD196626 TBZ196623:TBZ196626 TLV196623:TLV196626 TVR196623:TVR196626 UFN196623:UFN196626 UPJ196623:UPJ196626 UZF196623:UZF196626 VJB196623:VJB196626 VSX196623:VSX196626 WCT196623:WCT196626 WMP196623:WMP196626 WWL196623:WWL196626 AD262159:AD262162 JZ262159:JZ262162 TV262159:TV262162 ADR262159:ADR262162 ANN262159:ANN262162 AXJ262159:AXJ262162 BHF262159:BHF262162 BRB262159:BRB262162 CAX262159:CAX262162 CKT262159:CKT262162 CUP262159:CUP262162 DEL262159:DEL262162 DOH262159:DOH262162 DYD262159:DYD262162 EHZ262159:EHZ262162 ERV262159:ERV262162 FBR262159:FBR262162 FLN262159:FLN262162 FVJ262159:FVJ262162 GFF262159:GFF262162 GPB262159:GPB262162 GYX262159:GYX262162 HIT262159:HIT262162 HSP262159:HSP262162 ICL262159:ICL262162 IMH262159:IMH262162 IWD262159:IWD262162 JFZ262159:JFZ262162 JPV262159:JPV262162 JZR262159:JZR262162 KJN262159:KJN262162 KTJ262159:KTJ262162 LDF262159:LDF262162 LNB262159:LNB262162 LWX262159:LWX262162 MGT262159:MGT262162 MQP262159:MQP262162 NAL262159:NAL262162 NKH262159:NKH262162 NUD262159:NUD262162 ODZ262159:ODZ262162 ONV262159:ONV262162 OXR262159:OXR262162 PHN262159:PHN262162 PRJ262159:PRJ262162 QBF262159:QBF262162 QLB262159:QLB262162 QUX262159:QUX262162 RET262159:RET262162 ROP262159:ROP262162 RYL262159:RYL262162 SIH262159:SIH262162 SSD262159:SSD262162 TBZ262159:TBZ262162 TLV262159:TLV262162 TVR262159:TVR262162 UFN262159:UFN262162 UPJ262159:UPJ262162 UZF262159:UZF262162 VJB262159:VJB262162 VSX262159:VSX262162 WCT262159:WCT262162 WMP262159:WMP262162 WWL262159:WWL262162 AD327695:AD327698 JZ327695:JZ327698 TV327695:TV327698 ADR327695:ADR327698 ANN327695:ANN327698 AXJ327695:AXJ327698 BHF327695:BHF327698 BRB327695:BRB327698 CAX327695:CAX327698 CKT327695:CKT327698 CUP327695:CUP327698 DEL327695:DEL327698 DOH327695:DOH327698 DYD327695:DYD327698 EHZ327695:EHZ327698 ERV327695:ERV327698 FBR327695:FBR327698 FLN327695:FLN327698 FVJ327695:FVJ327698 GFF327695:GFF327698 GPB327695:GPB327698 GYX327695:GYX327698 HIT327695:HIT327698 HSP327695:HSP327698 ICL327695:ICL327698 IMH327695:IMH327698 IWD327695:IWD327698 JFZ327695:JFZ327698 JPV327695:JPV327698 JZR327695:JZR327698 KJN327695:KJN327698 KTJ327695:KTJ327698 LDF327695:LDF327698 LNB327695:LNB327698 LWX327695:LWX327698 MGT327695:MGT327698 MQP327695:MQP327698 NAL327695:NAL327698 NKH327695:NKH327698 NUD327695:NUD327698 ODZ327695:ODZ327698 ONV327695:ONV327698 OXR327695:OXR327698 PHN327695:PHN327698 PRJ327695:PRJ327698 QBF327695:QBF327698 QLB327695:QLB327698 QUX327695:QUX327698 RET327695:RET327698 ROP327695:ROP327698 RYL327695:RYL327698 SIH327695:SIH327698 SSD327695:SSD327698 TBZ327695:TBZ327698 TLV327695:TLV327698 TVR327695:TVR327698 UFN327695:UFN327698 UPJ327695:UPJ327698 UZF327695:UZF327698 VJB327695:VJB327698 VSX327695:VSX327698 WCT327695:WCT327698 WMP327695:WMP327698 WWL327695:WWL327698 AD393231:AD393234 JZ393231:JZ393234 TV393231:TV393234 ADR393231:ADR393234 ANN393231:ANN393234 AXJ393231:AXJ393234 BHF393231:BHF393234 BRB393231:BRB393234 CAX393231:CAX393234 CKT393231:CKT393234 CUP393231:CUP393234 DEL393231:DEL393234 DOH393231:DOH393234 DYD393231:DYD393234 EHZ393231:EHZ393234 ERV393231:ERV393234 FBR393231:FBR393234 FLN393231:FLN393234 FVJ393231:FVJ393234 GFF393231:GFF393234 GPB393231:GPB393234 GYX393231:GYX393234 HIT393231:HIT393234 HSP393231:HSP393234 ICL393231:ICL393234 IMH393231:IMH393234 IWD393231:IWD393234 JFZ393231:JFZ393234 JPV393231:JPV393234 JZR393231:JZR393234 KJN393231:KJN393234 KTJ393231:KTJ393234 LDF393231:LDF393234 LNB393231:LNB393234 LWX393231:LWX393234 MGT393231:MGT393234 MQP393231:MQP393234 NAL393231:NAL393234 NKH393231:NKH393234 NUD393231:NUD393234 ODZ393231:ODZ393234 ONV393231:ONV393234 OXR393231:OXR393234 PHN393231:PHN393234 PRJ393231:PRJ393234 QBF393231:QBF393234 QLB393231:QLB393234 QUX393231:QUX393234 RET393231:RET393234 ROP393231:ROP393234 RYL393231:RYL393234 SIH393231:SIH393234 SSD393231:SSD393234 TBZ393231:TBZ393234 TLV393231:TLV393234 TVR393231:TVR393234 UFN393231:UFN393234 UPJ393231:UPJ393234 UZF393231:UZF393234 VJB393231:VJB393234 VSX393231:VSX393234 WCT393231:WCT393234 WMP393231:WMP393234 WWL393231:WWL393234 AD458767:AD458770 JZ458767:JZ458770 TV458767:TV458770 ADR458767:ADR458770 ANN458767:ANN458770 AXJ458767:AXJ458770 BHF458767:BHF458770 BRB458767:BRB458770 CAX458767:CAX458770 CKT458767:CKT458770 CUP458767:CUP458770 DEL458767:DEL458770 DOH458767:DOH458770 DYD458767:DYD458770 EHZ458767:EHZ458770 ERV458767:ERV458770 FBR458767:FBR458770 FLN458767:FLN458770 FVJ458767:FVJ458770 GFF458767:GFF458770 GPB458767:GPB458770 GYX458767:GYX458770 HIT458767:HIT458770 HSP458767:HSP458770 ICL458767:ICL458770 IMH458767:IMH458770 IWD458767:IWD458770 JFZ458767:JFZ458770 JPV458767:JPV458770 JZR458767:JZR458770 KJN458767:KJN458770 KTJ458767:KTJ458770 LDF458767:LDF458770 LNB458767:LNB458770 LWX458767:LWX458770 MGT458767:MGT458770 MQP458767:MQP458770 NAL458767:NAL458770 NKH458767:NKH458770 NUD458767:NUD458770 ODZ458767:ODZ458770 ONV458767:ONV458770 OXR458767:OXR458770 PHN458767:PHN458770 PRJ458767:PRJ458770 QBF458767:QBF458770 QLB458767:QLB458770 QUX458767:QUX458770 RET458767:RET458770 ROP458767:ROP458770 RYL458767:RYL458770 SIH458767:SIH458770 SSD458767:SSD458770 TBZ458767:TBZ458770 TLV458767:TLV458770 TVR458767:TVR458770 UFN458767:UFN458770 UPJ458767:UPJ458770 UZF458767:UZF458770 VJB458767:VJB458770 VSX458767:VSX458770 WCT458767:WCT458770 WMP458767:WMP458770 WWL458767:WWL458770 AD524303:AD524306 JZ524303:JZ524306 TV524303:TV524306 ADR524303:ADR524306 ANN524303:ANN524306 AXJ524303:AXJ524306 BHF524303:BHF524306 BRB524303:BRB524306 CAX524303:CAX524306 CKT524303:CKT524306 CUP524303:CUP524306 DEL524303:DEL524306 DOH524303:DOH524306 DYD524303:DYD524306 EHZ524303:EHZ524306 ERV524303:ERV524306 FBR524303:FBR524306 FLN524303:FLN524306 FVJ524303:FVJ524306 GFF524303:GFF524306 GPB524303:GPB524306 GYX524303:GYX524306 HIT524303:HIT524306 HSP524303:HSP524306 ICL524303:ICL524306 IMH524303:IMH524306 IWD524303:IWD524306 JFZ524303:JFZ524306 JPV524303:JPV524306 JZR524303:JZR524306 KJN524303:KJN524306 KTJ524303:KTJ524306 LDF524303:LDF524306 LNB524303:LNB524306 LWX524303:LWX524306 MGT524303:MGT524306 MQP524303:MQP524306 NAL524303:NAL524306 NKH524303:NKH524306 NUD524303:NUD524306 ODZ524303:ODZ524306 ONV524303:ONV524306 OXR524303:OXR524306 PHN524303:PHN524306 PRJ524303:PRJ524306 QBF524303:QBF524306 QLB524303:QLB524306 QUX524303:QUX524306 RET524303:RET524306 ROP524303:ROP524306 RYL524303:RYL524306 SIH524303:SIH524306 SSD524303:SSD524306 TBZ524303:TBZ524306 TLV524303:TLV524306 TVR524303:TVR524306 UFN524303:UFN524306 UPJ524303:UPJ524306 UZF524303:UZF524306 VJB524303:VJB524306 VSX524303:VSX524306 WCT524303:WCT524306 WMP524303:WMP524306 WWL524303:WWL524306 AD589839:AD589842 JZ589839:JZ589842 TV589839:TV589842 ADR589839:ADR589842 ANN589839:ANN589842 AXJ589839:AXJ589842 BHF589839:BHF589842 BRB589839:BRB589842 CAX589839:CAX589842 CKT589839:CKT589842 CUP589839:CUP589842 DEL589839:DEL589842 DOH589839:DOH589842 DYD589839:DYD589842 EHZ589839:EHZ589842 ERV589839:ERV589842 FBR589839:FBR589842 FLN589839:FLN589842 FVJ589839:FVJ589842 GFF589839:GFF589842 GPB589839:GPB589842 GYX589839:GYX589842 HIT589839:HIT589842 HSP589839:HSP589842 ICL589839:ICL589842 IMH589839:IMH589842 IWD589839:IWD589842 JFZ589839:JFZ589842 JPV589839:JPV589842 JZR589839:JZR589842 KJN589839:KJN589842 KTJ589839:KTJ589842 LDF589839:LDF589842 LNB589839:LNB589842 LWX589839:LWX589842 MGT589839:MGT589842 MQP589839:MQP589842 NAL589839:NAL589842 NKH589839:NKH589842 NUD589839:NUD589842 ODZ589839:ODZ589842 ONV589839:ONV589842 OXR589839:OXR589842 PHN589839:PHN589842 PRJ589839:PRJ589842 QBF589839:QBF589842 QLB589839:QLB589842 QUX589839:QUX589842 RET589839:RET589842 ROP589839:ROP589842 RYL589839:RYL589842 SIH589839:SIH589842 SSD589839:SSD589842 TBZ589839:TBZ589842 TLV589839:TLV589842 TVR589839:TVR589842 UFN589839:UFN589842 UPJ589839:UPJ589842 UZF589839:UZF589842 VJB589839:VJB589842 VSX589839:VSX589842 WCT589839:WCT589842 WMP589839:WMP589842 WWL589839:WWL589842 AD655375:AD655378 JZ655375:JZ655378 TV655375:TV655378 ADR655375:ADR655378 ANN655375:ANN655378 AXJ655375:AXJ655378 BHF655375:BHF655378 BRB655375:BRB655378 CAX655375:CAX655378 CKT655375:CKT655378 CUP655375:CUP655378 DEL655375:DEL655378 DOH655375:DOH655378 DYD655375:DYD655378 EHZ655375:EHZ655378 ERV655375:ERV655378 FBR655375:FBR655378 FLN655375:FLN655378 FVJ655375:FVJ655378 GFF655375:GFF655378 GPB655375:GPB655378 GYX655375:GYX655378 HIT655375:HIT655378 HSP655375:HSP655378 ICL655375:ICL655378 IMH655375:IMH655378 IWD655375:IWD655378 JFZ655375:JFZ655378 JPV655375:JPV655378 JZR655375:JZR655378 KJN655375:KJN655378 KTJ655375:KTJ655378 LDF655375:LDF655378 LNB655375:LNB655378 LWX655375:LWX655378 MGT655375:MGT655378 MQP655375:MQP655378 NAL655375:NAL655378 NKH655375:NKH655378 NUD655375:NUD655378 ODZ655375:ODZ655378 ONV655375:ONV655378 OXR655375:OXR655378 PHN655375:PHN655378 PRJ655375:PRJ655378 QBF655375:QBF655378 QLB655375:QLB655378 QUX655375:QUX655378 RET655375:RET655378 ROP655375:ROP655378 RYL655375:RYL655378 SIH655375:SIH655378 SSD655375:SSD655378 TBZ655375:TBZ655378 TLV655375:TLV655378 TVR655375:TVR655378 UFN655375:UFN655378 UPJ655375:UPJ655378 UZF655375:UZF655378 VJB655375:VJB655378 VSX655375:VSX655378 WCT655375:WCT655378 WMP655375:WMP655378 WWL655375:WWL655378 AD720911:AD720914 JZ720911:JZ720914 TV720911:TV720914 ADR720911:ADR720914 ANN720911:ANN720914 AXJ720911:AXJ720914 BHF720911:BHF720914 BRB720911:BRB720914 CAX720911:CAX720914 CKT720911:CKT720914 CUP720911:CUP720914 DEL720911:DEL720914 DOH720911:DOH720914 DYD720911:DYD720914 EHZ720911:EHZ720914 ERV720911:ERV720914 FBR720911:FBR720914 FLN720911:FLN720914 FVJ720911:FVJ720914 GFF720911:GFF720914 GPB720911:GPB720914 GYX720911:GYX720914 HIT720911:HIT720914 HSP720911:HSP720914 ICL720911:ICL720914 IMH720911:IMH720914 IWD720911:IWD720914 JFZ720911:JFZ720914 JPV720911:JPV720914 JZR720911:JZR720914 KJN720911:KJN720914 KTJ720911:KTJ720914 LDF720911:LDF720914 LNB720911:LNB720914 LWX720911:LWX720914 MGT720911:MGT720914 MQP720911:MQP720914 NAL720911:NAL720914 NKH720911:NKH720914 NUD720911:NUD720914 ODZ720911:ODZ720914 ONV720911:ONV720914 OXR720911:OXR720914 PHN720911:PHN720914 PRJ720911:PRJ720914 QBF720911:QBF720914 QLB720911:QLB720914 QUX720911:QUX720914 RET720911:RET720914 ROP720911:ROP720914 RYL720911:RYL720914 SIH720911:SIH720914 SSD720911:SSD720914 TBZ720911:TBZ720914 TLV720911:TLV720914 TVR720911:TVR720914 UFN720911:UFN720914 UPJ720911:UPJ720914 UZF720911:UZF720914 VJB720911:VJB720914 VSX720911:VSX720914 WCT720911:WCT720914 WMP720911:WMP720914 WWL720911:WWL720914 AD786447:AD786450 JZ786447:JZ786450 TV786447:TV786450 ADR786447:ADR786450 ANN786447:ANN786450 AXJ786447:AXJ786450 BHF786447:BHF786450 BRB786447:BRB786450 CAX786447:CAX786450 CKT786447:CKT786450 CUP786447:CUP786450 DEL786447:DEL786450 DOH786447:DOH786450 DYD786447:DYD786450 EHZ786447:EHZ786450 ERV786447:ERV786450 FBR786447:FBR786450 FLN786447:FLN786450 FVJ786447:FVJ786450 GFF786447:GFF786450 GPB786447:GPB786450 GYX786447:GYX786450 HIT786447:HIT786450 HSP786447:HSP786450 ICL786447:ICL786450 IMH786447:IMH786450 IWD786447:IWD786450 JFZ786447:JFZ786450 JPV786447:JPV786450 JZR786447:JZR786450 KJN786447:KJN786450 KTJ786447:KTJ786450 LDF786447:LDF786450 LNB786447:LNB786450 LWX786447:LWX786450 MGT786447:MGT786450 MQP786447:MQP786450 NAL786447:NAL786450 NKH786447:NKH786450 NUD786447:NUD786450 ODZ786447:ODZ786450 ONV786447:ONV786450 OXR786447:OXR786450 PHN786447:PHN786450 PRJ786447:PRJ786450 QBF786447:QBF786450 QLB786447:QLB786450 QUX786447:QUX786450 RET786447:RET786450 ROP786447:ROP786450 RYL786447:RYL786450 SIH786447:SIH786450 SSD786447:SSD786450 TBZ786447:TBZ786450 TLV786447:TLV786450 TVR786447:TVR786450 UFN786447:UFN786450 UPJ786447:UPJ786450 UZF786447:UZF786450 VJB786447:VJB786450 VSX786447:VSX786450 WCT786447:WCT786450 WMP786447:WMP786450 WWL786447:WWL786450 AD851983:AD851986 JZ851983:JZ851986 TV851983:TV851986 ADR851983:ADR851986 ANN851983:ANN851986 AXJ851983:AXJ851986 BHF851983:BHF851986 BRB851983:BRB851986 CAX851983:CAX851986 CKT851983:CKT851986 CUP851983:CUP851986 DEL851983:DEL851986 DOH851983:DOH851986 DYD851983:DYD851986 EHZ851983:EHZ851986 ERV851983:ERV851986 FBR851983:FBR851986 FLN851983:FLN851986 FVJ851983:FVJ851986 GFF851983:GFF851986 GPB851983:GPB851986 GYX851983:GYX851986 HIT851983:HIT851986 HSP851983:HSP851986 ICL851983:ICL851986 IMH851983:IMH851986 IWD851983:IWD851986 JFZ851983:JFZ851986 JPV851983:JPV851986 JZR851983:JZR851986 KJN851983:KJN851986 KTJ851983:KTJ851986 LDF851983:LDF851986 LNB851983:LNB851986 LWX851983:LWX851986 MGT851983:MGT851986 MQP851983:MQP851986 NAL851983:NAL851986 NKH851983:NKH851986 NUD851983:NUD851986 ODZ851983:ODZ851986 ONV851983:ONV851986 OXR851983:OXR851986 PHN851983:PHN851986 PRJ851983:PRJ851986 QBF851983:QBF851986 QLB851983:QLB851986 QUX851983:QUX851986 RET851983:RET851986 ROP851983:ROP851986 RYL851983:RYL851986 SIH851983:SIH851986 SSD851983:SSD851986 TBZ851983:TBZ851986 TLV851983:TLV851986 TVR851983:TVR851986 UFN851983:UFN851986 UPJ851983:UPJ851986 UZF851983:UZF851986 VJB851983:VJB851986 VSX851983:VSX851986 WCT851983:WCT851986 WMP851983:WMP851986 WWL851983:WWL851986 AD917519:AD917522 JZ917519:JZ917522 TV917519:TV917522 ADR917519:ADR917522 ANN917519:ANN917522 AXJ917519:AXJ917522 BHF917519:BHF917522 BRB917519:BRB917522 CAX917519:CAX917522 CKT917519:CKT917522 CUP917519:CUP917522 DEL917519:DEL917522 DOH917519:DOH917522 DYD917519:DYD917522 EHZ917519:EHZ917522 ERV917519:ERV917522 FBR917519:FBR917522 FLN917519:FLN917522 FVJ917519:FVJ917522 GFF917519:GFF917522 GPB917519:GPB917522 GYX917519:GYX917522 HIT917519:HIT917522 HSP917519:HSP917522 ICL917519:ICL917522 IMH917519:IMH917522 IWD917519:IWD917522 JFZ917519:JFZ917522 JPV917519:JPV917522 JZR917519:JZR917522 KJN917519:KJN917522 KTJ917519:KTJ917522 LDF917519:LDF917522 LNB917519:LNB917522 LWX917519:LWX917522 MGT917519:MGT917522 MQP917519:MQP917522 NAL917519:NAL917522 NKH917519:NKH917522 NUD917519:NUD917522 ODZ917519:ODZ917522 ONV917519:ONV917522 OXR917519:OXR917522 PHN917519:PHN917522 PRJ917519:PRJ917522 QBF917519:QBF917522 QLB917519:QLB917522 QUX917519:QUX917522 RET917519:RET917522 ROP917519:ROP917522 RYL917519:RYL917522 SIH917519:SIH917522 SSD917519:SSD917522 TBZ917519:TBZ917522 TLV917519:TLV917522 TVR917519:TVR917522 UFN917519:UFN917522 UPJ917519:UPJ917522 UZF917519:UZF917522 VJB917519:VJB917522 VSX917519:VSX917522 WCT917519:WCT917522 WMP917519:WMP917522 WWL917519:WWL917522 AD983055:AD983058 JZ983055:JZ983058 TV983055:TV983058 ADR983055:ADR983058 ANN983055:ANN983058 AXJ983055:AXJ983058 BHF983055:BHF983058 BRB983055:BRB983058 CAX983055:CAX983058 CKT983055:CKT983058 CUP983055:CUP983058 DEL983055:DEL983058 DOH983055:DOH983058 DYD983055:DYD983058 EHZ983055:EHZ983058 ERV983055:ERV983058 FBR983055:FBR983058 FLN983055:FLN983058 FVJ983055:FVJ983058 GFF983055:GFF983058 GPB983055:GPB983058 GYX983055:GYX983058 HIT983055:HIT983058 HSP983055:HSP983058 ICL983055:ICL983058 IMH983055:IMH983058 IWD983055:IWD983058 JFZ983055:JFZ983058 JPV983055:JPV983058 JZR983055:JZR983058 KJN983055:KJN983058 KTJ983055:KTJ983058 LDF983055:LDF983058 LNB983055:LNB983058 LWX983055:LWX983058 MGT983055:MGT983058 MQP983055:MQP983058 NAL983055:NAL983058 NKH983055:NKH983058 NUD983055:NUD983058 ODZ983055:ODZ983058 ONV983055:ONV983058 OXR983055:OXR983058 PHN983055:PHN983058 PRJ983055:PRJ983058 QBF983055:QBF983058 QLB983055:QLB983058 QUX983055:QUX983058 RET983055:RET983058 ROP983055:ROP983058 RYL983055:RYL983058 SIH983055:SIH983058 SSD983055:SSD983058 TBZ983055:TBZ983058 TLV983055:TLV983058 TVR983055:TVR983058 UFN983055:UFN983058 UPJ983055:UPJ983058 UZF983055:UZF983058 VJB983055:VJB983058 VSX983055:VSX983058 WCT983055:WCT983058 WMP983055:WMP983058 WWL983055:WWL983058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AD36:AD39 JZ36:JZ39 TV36:TV39 ADR36:ADR39 ANN36:ANN39 AXJ36:AXJ39 BHF36:BHF39 BRB36:BRB39 CAX36:CAX39 CKT36:CKT39 CUP36:CUP39 DEL36:DEL39 DOH36:DOH39 DYD36:DYD39 EHZ36:EHZ39 ERV36:ERV39 FBR36:FBR39 FLN36:FLN39 FVJ36:FVJ39 GFF36:GFF39 GPB36:GPB39 GYX36:GYX39 HIT36:HIT39 HSP36:HSP39 ICL36:ICL39 IMH36:IMH39 IWD36:IWD39 JFZ36:JFZ39 JPV36:JPV39 JZR36:JZR39 KJN36:KJN39 KTJ36:KTJ39 LDF36:LDF39 LNB36:LNB39 LWX36:LWX39 MGT36:MGT39 MQP36:MQP39 NAL36:NAL39 NKH36:NKH39 NUD36:NUD39 ODZ36:ODZ39 ONV36:ONV39 OXR36:OXR39 PHN36:PHN39 PRJ36:PRJ39 QBF36:QBF39 QLB36:QLB39 QUX36:QUX39 RET36:RET39 ROP36:ROP39 RYL36:RYL39 SIH36:SIH39 SSD36:SSD39 TBZ36:TBZ39 TLV36:TLV39 TVR36:TVR39 UFN36:UFN39 UPJ36:UPJ39 UZF36:UZF39 VJB36:VJB39 VSX36:VSX39 WCT36:WCT39 WMP36:WMP39 WWL36:WWL39 AD65570:AD65573 JZ65570:JZ65573 TV65570:TV65573 ADR65570:ADR65573 ANN65570:ANN65573 AXJ65570:AXJ65573 BHF65570:BHF65573 BRB65570:BRB65573 CAX65570:CAX65573 CKT65570:CKT65573 CUP65570:CUP65573 DEL65570:DEL65573 DOH65570:DOH65573 DYD65570:DYD65573 EHZ65570:EHZ65573 ERV65570:ERV65573 FBR65570:FBR65573 FLN65570:FLN65573 FVJ65570:FVJ65573 GFF65570:GFF65573 GPB65570:GPB65573 GYX65570:GYX65573 HIT65570:HIT65573 HSP65570:HSP65573 ICL65570:ICL65573 IMH65570:IMH65573 IWD65570:IWD65573 JFZ65570:JFZ65573 JPV65570:JPV65573 JZR65570:JZR65573 KJN65570:KJN65573 KTJ65570:KTJ65573 LDF65570:LDF65573 LNB65570:LNB65573 LWX65570:LWX65573 MGT65570:MGT65573 MQP65570:MQP65573 NAL65570:NAL65573 NKH65570:NKH65573 NUD65570:NUD65573 ODZ65570:ODZ65573 ONV65570:ONV65573 OXR65570:OXR65573 PHN65570:PHN65573 PRJ65570:PRJ65573 QBF65570:QBF65573 QLB65570:QLB65573 QUX65570:QUX65573 RET65570:RET65573 ROP65570:ROP65573 RYL65570:RYL65573 SIH65570:SIH65573 SSD65570:SSD65573 TBZ65570:TBZ65573 TLV65570:TLV65573 TVR65570:TVR65573 UFN65570:UFN65573 UPJ65570:UPJ65573 UZF65570:UZF65573 VJB65570:VJB65573 VSX65570:VSX65573 WCT65570:WCT65573 WMP65570:WMP65573 WWL65570:WWL65573 AD131106:AD131109 JZ131106:JZ131109 TV131106:TV131109 ADR131106:ADR131109 ANN131106:ANN131109 AXJ131106:AXJ131109 BHF131106:BHF131109 BRB131106:BRB131109 CAX131106:CAX131109 CKT131106:CKT131109 CUP131106:CUP131109 DEL131106:DEL131109 DOH131106:DOH131109 DYD131106:DYD131109 EHZ131106:EHZ131109 ERV131106:ERV131109 FBR131106:FBR131109 FLN131106:FLN131109 FVJ131106:FVJ131109 GFF131106:GFF131109 GPB131106:GPB131109 GYX131106:GYX131109 HIT131106:HIT131109 HSP131106:HSP131109 ICL131106:ICL131109 IMH131106:IMH131109 IWD131106:IWD131109 JFZ131106:JFZ131109 JPV131106:JPV131109 JZR131106:JZR131109 KJN131106:KJN131109 KTJ131106:KTJ131109 LDF131106:LDF131109 LNB131106:LNB131109 LWX131106:LWX131109 MGT131106:MGT131109 MQP131106:MQP131109 NAL131106:NAL131109 NKH131106:NKH131109 NUD131106:NUD131109 ODZ131106:ODZ131109 ONV131106:ONV131109 OXR131106:OXR131109 PHN131106:PHN131109 PRJ131106:PRJ131109 QBF131106:QBF131109 QLB131106:QLB131109 QUX131106:QUX131109 RET131106:RET131109 ROP131106:ROP131109 RYL131106:RYL131109 SIH131106:SIH131109 SSD131106:SSD131109 TBZ131106:TBZ131109 TLV131106:TLV131109 TVR131106:TVR131109 UFN131106:UFN131109 UPJ131106:UPJ131109 UZF131106:UZF131109 VJB131106:VJB131109 VSX131106:VSX131109 WCT131106:WCT131109 WMP131106:WMP131109 WWL131106:WWL131109 AD196642:AD196645 JZ196642:JZ196645 TV196642:TV196645 ADR196642:ADR196645 ANN196642:ANN196645 AXJ196642:AXJ196645 BHF196642:BHF196645 BRB196642:BRB196645 CAX196642:CAX196645 CKT196642:CKT196645 CUP196642:CUP196645 DEL196642:DEL196645 DOH196642:DOH196645 DYD196642:DYD196645 EHZ196642:EHZ196645 ERV196642:ERV196645 FBR196642:FBR196645 FLN196642:FLN196645 FVJ196642:FVJ196645 GFF196642:GFF196645 GPB196642:GPB196645 GYX196642:GYX196645 HIT196642:HIT196645 HSP196642:HSP196645 ICL196642:ICL196645 IMH196642:IMH196645 IWD196642:IWD196645 JFZ196642:JFZ196645 JPV196642:JPV196645 JZR196642:JZR196645 KJN196642:KJN196645 KTJ196642:KTJ196645 LDF196642:LDF196645 LNB196642:LNB196645 LWX196642:LWX196645 MGT196642:MGT196645 MQP196642:MQP196645 NAL196642:NAL196645 NKH196642:NKH196645 NUD196642:NUD196645 ODZ196642:ODZ196645 ONV196642:ONV196645 OXR196642:OXR196645 PHN196642:PHN196645 PRJ196642:PRJ196645 QBF196642:QBF196645 QLB196642:QLB196645 QUX196642:QUX196645 RET196642:RET196645 ROP196642:ROP196645 RYL196642:RYL196645 SIH196642:SIH196645 SSD196642:SSD196645 TBZ196642:TBZ196645 TLV196642:TLV196645 TVR196642:TVR196645 UFN196642:UFN196645 UPJ196642:UPJ196645 UZF196642:UZF196645 VJB196642:VJB196645 VSX196642:VSX196645 WCT196642:WCT196645 WMP196642:WMP196645 WWL196642:WWL196645 AD262178:AD262181 JZ262178:JZ262181 TV262178:TV262181 ADR262178:ADR262181 ANN262178:ANN262181 AXJ262178:AXJ262181 BHF262178:BHF262181 BRB262178:BRB262181 CAX262178:CAX262181 CKT262178:CKT262181 CUP262178:CUP262181 DEL262178:DEL262181 DOH262178:DOH262181 DYD262178:DYD262181 EHZ262178:EHZ262181 ERV262178:ERV262181 FBR262178:FBR262181 FLN262178:FLN262181 FVJ262178:FVJ262181 GFF262178:GFF262181 GPB262178:GPB262181 GYX262178:GYX262181 HIT262178:HIT262181 HSP262178:HSP262181 ICL262178:ICL262181 IMH262178:IMH262181 IWD262178:IWD262181 JFZ262178:JFZ262181 JPV262178:JPV262181 JZR262178:JZR262181 KJN262178:KJN262181 KTJ262178:KTJ262181 LDF262178:LDF262181 LNB262178:LNB262181 LWX262178:LWX262181 MGT262178:MGT262181 MQP262178:MQP262181 NAL262178:NAL262181 NKH262178:NKH262181 NUD262178:NUD262181 ODZ262178:ODZ262181 ONV262178:ONV262181 OXR262178:OXR262181 PHN262178:PHN262181 PRJ262178:PRJ262181 QBF262178:QBF262181 QLB262178:QLB262181 QUX262178:QUX262181 RET262178:RET262181 ROP262178:ROP262181 RYL262178:RYL262181 SIH262178:SIH262181 SSD262178:SSD262181 TBZ262178:TBZ262181 TLV262178:TLV262181 TVR262178:TVR262181 UFN262178:UFN262181 UPJ262178:UPJ262181 UZF262178:UZF262181 VJB262178:VJB262181 VSX262178:VSX262181 WCT262178:WCT262181 WMP262178:WMP262181 WWL262178:WWL262181 AD327714:AD327717 JZ327714:JZ327717 TV327714:TV327717 ADR327714:ADR327717 ANN327714:ANN327717 AXJ327714:AXJ327717 BHF327714:BHF327717 BRB327714:BRB327717 CAX327714:CAX327717 CKT327714:CKT327717 CUP327714:CUP327717 DEL327714:DEL327717 DOH327714:DOH327717 DYD327714:DYD327717 EHZ327714:EHZ327717 ERV327714:ERV327717 FBR327714:FBR327717 FLN327714:FLN327717 FVJ327714:FVJ327717 GFF327714:GFF327717 GPB327714:GPB327717 GYX327714:GYX327717 HIT327714:HIT327717 HSP327714:HSP327717 ICL327714:ICL327717 IMH327714:IMH327717 IWD327714:IWD327717 JFZ327714:JFZ327717 JPV327714:JPV327717 JZR327714:JZR327717 KJN327714:KJN327717 KTJ327714:KTJ327717 LDF327714:LDF327717 LNB327714:LNB327717 LWX327714:LWX327717 MGT327714:MGT327717 MQP327714:MQP327717 NAL327714:NAL327717 NKH327714:NKH327717 NUD327714:NUD327717 ODZ327714:ODZ327717 ONV327714:ONV327717 OXR327714:OXR327717 PHN327714:PHN327717 PRJ327714:PRJ327717 QBF327714:QBF327717 QLB327714:QLB327717 QUX327714:QUX327717 RET327714:RET327717 ROP327714:ROP327717 RYL327714:RYL327717 SIH327714:SIH327717 SSD327714:SSD327717 TBZ327714:TBZ327717 TLV327714:TLV327717 TVR327714:TVR327717 UFN327714:UFN327717 UPJ327714:UPJ327717 UZF327714:UZF327717 VJB327714:VJB327717 VSX327714:VSX327717 WCT327714:WCT327717 WMP327714:WMP327717 WWL327714:WWL327717 AD393250:AD393253 JZ393250:JZ393253 TV393250:TV393253 ADR393250:ADR393253 ANN393250:ANN393253 AXJ393250:AXJ393253 BHF393250:BHF393253 BRB393250:BRB393253 CAX393250:CAX393253 CKT393250:CKT393253 CUP393250:CUP393253 DEL393250:DEL393253 DOH393250:DOH393253 DYD393250:DYD393253 EHZ393250:EHZ393253 ERV393250:ERV393253 FBR393250:FBR393253 FLN393250:FLN393253 FVJ393250:FVJ393253 GFF393250:GFF393253 GPB393250:GPB393253 GYX393250:GYX393253 HIT393250:HIT393253 HSP393250:HSP393253 ICL393250:ICL393253 IMH393250:IMH393253 IWD393250:IWD393253 JFZ393250:JFZ393253 JPV393250:JPV393253 JZR393250:JZR393253 KJN393250:KJN393253 KTJ393250:KTJ393253 LDF393250:LDF393253 LNB393250:LNB393253 LWX393250:LWX393253 MGT393250:MGT393253 MQP393250:MQP393253 NAL393250:NAL393253 NKH393250:NKH393253 NUD393250:NUD393253 ODZ393250:ODZ393253 ONV393250:ONV393253 OXR393250:OXR393253 PHN393250:PHN393253 PRJ393250:PRJ393253 QBF393250:QBF393253 QLB393250:QLB393253 QUX393250:QUX393253 RET393250:RET393253 ROP393250:ROP393253 RYL393250:RYL393253 SIH393250:SIH393253 SSD393250:SSD393253 TBZ393250:TBZ393253 TLV393250:TLV393253 TVR393250:TVR393253 UFN393250:UFN393253 UPJ393250:UPJ393253 UZF393250:UZF393253 VJB393250:VJB393253 VSX393250:VSX393253 WCT393250:WCT393253 WMP393250:WMP393253 WWL393250:WWL393253 AD458786:AD458789 JZ458786:JZ458789 TV458786:TV458789 ADR458786:ADR458789 ANN458786:ANN458789 AXJ458786:AXJ458789 BHF458786:BHF458789 BRB458786:BRB458789 CAX458786:CAX458789 CKT458786:CKT458789 CUP458786:CUP458789 DEL458786:DEL458789 DOH458786:DOH458789 DYD458786:DYD458789 EHZ458786:EHZ458789 ERV458786:ERV458789 FBR458786:FBR458789 FLN458786:FLN458789 FVJ458786:FVJ458789 GFF458786:GFF458789 GPB458786:GPB458789 GYX458786:GYX458789 HIT458786:HIT458789 HSP458786:HSP458789 ICL458786:ICL458789 IMH458786:IMH458789 IWD458786:IWD458789 JFZ458786:JFZ458789 JPV458786:JPV458789 JZR458786:JZR458789 KJN458786:KJN458789 KTJ458786:KTJ458789 LDF458786:LDF458789 LNB458786:LNB458789 LWX458786:LWX458789 MGT458786:MGT458789 MQP458786:MQP458789 NAL458786:NAL458789 NKH458786:NKH458789 NUD458786:NUD458789 ODZ458786:ODZ458789 ONV458786:ONV458789 OXR458786:OXR458789 PHN458786:PHN458789 PRJ458786:PRJ458789 QBF458786:QBF458789 QLB458786:QLB458789 QUX458786:QUX458789 RET458786:RET458789 ROP458786:ROP458789 RYL458786:RYL458789 SIH458786:SIH458789 SSD458786:SSD458789 TBZ458786:TBZ458789 TLV458786:TLV458789 TVR458786:TVR458789 UFN458786:UFN458789 UPJ458786:UPJ458789 UZF458786:UZF458789 VJB458786:VJB458789 VSX458786:VSX458789 WCT458786:WCT458789 WMP458786:WMP458789 WWL458786:WWL458789 AD524322:AD524325 JZ524322:JZ524325 TV524322:TV524325 ADR524322:ADR524325 ANN524322:ANN524325 AXJ524322:AXJ524325 BHF524322:BHF524325 BRB524322:BRB524325 CAX524322:CAX524325 CKT524322:CKT524325 CUP524322:CUP524325 DEL524322:DEL524325 DOH524322:DOH524325 DYD524322:DYD524325 EHZ524322:EHZ524325 ERV524322:ERV524325 FBR524322:FBR524325 FLN524322:FLN524325 FVJ524322:FVJ524325 GFF524322:GFF524325 GPB524322:GPB524325 GYX524322:GYX524325 HIT524322:HIT524325 HSP524322:HSP524325 ICL524322:ICL524325 IMH524322:IMH524325 IWD524322:IWD524325 JFZ524322:JFZ524325 JPV524322:JPV524325 JZR524322:JZR524325 KJN524322:KJN524325 KTJ524322:KTJ524325 LDF524322:LDF524325 LNB524322:LNB524325 LWX524322:LWX524325 MGT524322:MGT524325 MQP524322:MQP524325 NAL524322:NAL524325 NKH524322:NKH524325 NUD524322:NUD524325 ODZ524322:ODZ524325 ONV524322:ONV524325 OXR524322:OXR524325 PHN524322:PHN524325 PRJ524322:PRJ524325 QBF524322:QBF524325 QLB524322:QLB524325 QUX524322:QUX524325 RET524322:RET524325 ROP524322:ROP524325 RYL524322:RYL524325 SIH524322:SIH524325 SSD524322:SSD524325 TBZ524322:TBZ524325 TLV524322:TLV524325 TVR524322:TVR524325 UFN524322:UFN524325 UPJ524322:UPJ524325 UZF524322:UZF524325 VJB524322:VJB524325 VSX524322:VSX524325 WCT524322:WCT524325 WMP524322:WMP524325 WWL524322:WWL524325 AD589858:AD589861 JZ589858:JZ589861 TV589858:TV589861 ADR589858:ADR589861 ANN589858:ANN589861 AXJ589858:AXJ589861 BHF589858:BHF589861 BRB589858:BRB589861 CAX589858:CAX589861 CKT589858:CKT589861 CUP589858:CUP589861 DEL589858:DEL589861 DOH589858:DOH589861 DYD589858:DYD589861 EHZ589858:EHZ589861 ERV589858:ERV589861 FBR589858:FBR589861 FLN589858:FLN589861 FVJ589858:FVJ589861 GFF589858:GFF589861 GPB589858:GPB589861 GYX589858:GYX589861 HIT589858:HIT589861 HSP589858:HSP589861 ICL589858:ICL589861 IMH589858:IMH589861 IWD589858:IWD589861 JFZ589858:JFZ589861 JPV589858:JPV589861 JZR589858:JZR589861 KJN589858:KJN589861 KTJ589858:KTJ589861 LDF589858:LDF589861 LNB589858:LNB589861 LWX589858:LWX589861 MGT589858:MGT589861 MQP589858:MQP589861 NAL589858:NAL589861 NKH589858:NKH589861 NUD589858:NUD589861 ODZ589858:ODZ589861 ONV589858:ONV589861 OXR589858:OXR589861 PHN589858:PHN589861 PRJ589858:PRJ589861 QBF589858:QBF589861 QLB589858:QLB589861 QUX589858:QUX589861 RET589858:RET589861 ROP589858:ROP589861 RYL589858:RYL589861 SIH589858:SIH589861 SSD589858:SSD589861 TBZ589858:TBZ589861 TLV589858:TLV589861 TVR589858:TVR589861 UFN589858:UFN589861 UPJ589858:UPJ589861 UZF589858:UZF589861 VJB589858:VJB589861 VSX589858:VSX589861 WCT589858:WCT589861 WMP589858:WMP589861 WWL589858:WWL589861 AD655394:AD655397 JZ655394:JZ655397 TV655394:TV655397 ADR655394:ADR655397 ANN655394:ANN655397 AXJ655394:AXJ655397 BHF655394:BHF655397 BRB655394:BRB655397 CAX655394:CAX655397 CKT655394:CKT655397 CUP655394:CUP655397 DEL655394:DEL655397 DOH655394:DOH655397 DYD655394:DYD655397 EHZ655394:EHZ655397 ERV655394:ERV655397 FBR655394:FBR655397 FLN655394:FLN655397 FVJ655394:FVJ655397 GFF655394:GFF655397 GPB655394:GPB655397 GYX655394:GYX655397 HIT655394:HIT655397 HSP655394:HSP655397 ICL655394:ICL655397 IMH655394:IMH655397 IWD655394:IWD655397 JFZ655394:JFZ655397 JPV655394:JPV655397 JZR655394:JZR655397 KJN655394:KJN655397 KTJ655394:KTJ655397 LDF655394:LDF655397 LNB655394:LNB655397 LWX655394:LWX655397 MGT655394:MGT655397 MQP655394:MQP655397 NAL655394:NAL655397 NKH655394:NKH655397 NUD655394:NUD655397 ODZ655394:ODZ655397 ONV655394:ONV655397 OXR655394:OXR655397 PHN655394:PHN655397 PRJ655394:PRJ655397 QBF655394:QBF655397 QLB655394:QLB655397 QUX655394:QUX655397 RET655394:RET655397 ROP655394:ROP655397 RYL655394:RYL655397 SIH655394:SIH655397 SSD655394:SSD655397 TBZ655394:TBZ655397 TLV655394:TLV655397 TVR655394:TVR655397 UFN655394:UFN655397 UPJ655394:UPJ655397 UZF655394:UZF655397 VJB655394:VJB655397 VSX655394:VSX655397 WCT655394:WCT655397 WMP655394:WMP655397 WWL655394:WWL655397 AD720930:AD720933 JZ720930:JZ720933 TV720930:TV720933 ADR720930:ADR720933 ANN720930:ANN720933 AXJ720930:AXJ720933 BHF720930:BHF720933 BRB720930:BRB720933 CAX720930:CAX720933 CKT720930:CKT720933 CUP720930:CUP720933 DEL720930:DEL720933 DOH720930:DOH720933 DYD720930:DYD720933 EHZ720930:EHZ720933 ERV720930:ERV720933 FBR720930:FBR720933 FLN720930:FLN720933 FVJ720930:FVJ720933 GFF720930:GFF720933 GPB720930:GPB720933 GYX720930:GYX720933 HIT720930:HIT720933 HSP720930:HSP720933 ICL720930:ICL720933 IMH720930:IMH720933 IWD720930:IWD720933 JFZ720930:JFZ720933 JPV720930:JPV720933 JZR720930:JZR720933 KJN720930:KJN720933 KTJ720930:KTJ720933 LDF720930:LDF720933 LNB720930:LNB720933 LWX720930:LWX720933 MGT720930:MGT720933 MQP720930:MQP720933 NAL720930:NAL720933 NKH720930:NKH720933 NUD720930:NUD720933 ODZ720930:ODZ720933 ONV720930:ONV720933 OXR720930:OXR720933 PHN720930:PHN720933 PRJ720930:PRJ720933 QBF720930:QBF720933 QLB720930:QLB720933 QUX720930:QUX720933 RET720930:RET720933 ROP720930:ROP720933 RYL720930:RYL720933 SIH720930:SIH720933 SSD720930:SSD720933 TBZ720930:TBZ720933 TLV720930:TLV720933 TVR720930:TVR720933 UFN720930:UFN720933 UPJ720930:UPJ720933 UZF720930:UZF720933 VJB720930:VJB720933 VSX720930:VSX720933 WCT720930:WCT720933 WMP720930:WMP720933 WWL720930:WWL720933 AD786466:AD786469 JZ786466:JZ786469 TV786466:TV786469 ADR786466:ADR786469 ANN786466:ANN786469 AXJ786466:AXJ786469 BHF786466:BHF786469 BRB786466:BRB786469 CAX786466:CAX786469 CKT786466:CKT786469 CUP786466:CUP786469 DEL786466:DEL786469 DOH786466:DOH786469 DYD786466:DYD786469 EHZ786466:EHZ786469 ERV786466:ERV786469 FBR786466:FBR786469 FLN786466:FLN786469 FVJ786466:FVJ786469 GFF786466:GFF786469 GPB786466:GPB786469 GYX786466:GYX786469 HIT786466:HIT786469 HSP786466:HSP786469 ICL786466:ICL786469 IMH786466:IMH786469 IWD786466:IWD786469 JFZ786466:JFZ786469 JPV786466:JPV786469 JZR786466:JZR786469 KJN786466:KJN786469 KTJ786466:KTJ786469 LDF786466:LDF786469 LNB786466:LNB786469 LWX786466:LWX786469 MGT786466:MGT786469 MQP786466:MQP786469 NAL786466:NAL786469 NKH786466:NKH786469 NUD786466:NUD786469 ODZ786466:ODZ786469 ONV786466:ONV786469 OXR786466:OXR786469 PHN786466:PHN786469 PRJ786466:PRJ786469 QBF786466:QBF786469 QLB786466:QLB786469 QUX786466:QUX786469 RET786466:RET786469 ROP786466:ROP786469 RYL786466:RYL786469 SIH786466:SIH786469 SSD786466:SSD786469 TBZ786466:TBZ786469 TLV786466:TLV786469 TVR786466:TVR786469 UFN786466:UFN786469 UPJ786466:UPJ786469 UZF786466:UZF786469 VJB786466:VJB786469 VSX786466:VSX786469 WCT786466:WCT786469 WMP786466:WMP786469 WWL786466:WWL786469 AD852002:AD852005 JZ852002:JZ852005 TV852002:TV852005 ADR852002:ADR852005 ANN852002:ANN852005 AXJ852002:AXJ852005 BHF852002:BHF852005 BRB852002:BRB852005 CAX852002:CAX852005 CKT852002:CKT852005 CUP852002:CUP852005 DEL852002:DEL852005 DOH852002:DOH852005 DYD852002:DYD852005 EHZ852002:EHZ852005 ERV852002:ERV852005 FBR852002:FBR852005 FLN852002:FLN852005 FVJ852002:FVJ852005 GFF852002:GFF852005 GPB852002:GPB852005 GYX852002:GYX852005 HIT852002:HIT852005 HSP852002:HSP852005 ICL852002:ICL852005 IMH852002:IMH852005 IWD852002:IWD852005 JFZ852002:JFZ852005 JPV852002:JPV852005 JZR852002:JZR852005 KJN852002:KJN852005 KTJ852002:KTJ852005 LDF852002:LDF852005 LNB852002:LNB852005 LWX852002:LWX852005 MGT852002:MGT852005 MQP852002:MQP852005 NAL852002:NAL852005 NKH852002:NKH852005 NUD852002:NUD852005 ODZ852002:ODZ852005 ONV852002:ONV852005 OXR852002:OXR852005 PHN852002:PHN852005 PRJ852002:PRJ852005 QBF852002:QBF852005 QLB852002:QLB852005 QUX852002:QUX852005 RET852002:RET852005 ROP852002:ROP852005 RYL852002:RYL852005 SIH852002:SIH852005 SSD852002:SSD852005 TBZ852002:TBZ852005 TLV852002:TLV852005 TVR852002:TVR852005 UFN852002:UFN852005 UPJ852002:UPJ852005 UZF852002:UZF852005 VJB852002:VJB852005 VSX852002:VSX852005 WCT852002:WCT852005 WMP852002:WMP852005 WWL852002:WWL852005 AD917538:AD917541 JZ917538:JZ917541 TV917538:TV917541 ADR917538:ADR917541 ANN917538:ANN917541 AXJ917538:AXJ917541 BHF917538:BHF917541 BRB917538:BRB917541 CAX917538:CAX917541 CKT917538:CKT917541 CUP917538:CUP917541 DEL917538:DEL917541 DOH917538:DOH917541 DYD917538:DYD917541 EHZ917538:EHZ917541 ERV917538:ERV917541 FBR917538:FBR917541 FLN917538:FLN917541 FVJ917538:FVJ917541 GFF917538:GFF917541 GPB917538:GPB917541 GYX917538:GYX917541 HIT917538:HIT917541 HSP917538:HSP917541 ICL917538:ICL917541 IMH917538:IMH917541 IWD917538:IWD917541 JFZ917538:JFZ917541 JPV917538:JPV917541 JZR917538:JZR917541 KJN917538:KJN917541 KTJ917538:KTJ917541 LDF917538:LDF917541 LNB917538:LNB917541 LWX917538:LWX917541 MGT917538:MGT917541 MQP917538:MQP917541 NAL917538:NAL917541 NKH917538:NKH917541 NUD917538:NUD917541 ODZ917538:ODZ917541 ONV917538:ONV917541 OXR917538:OXR917541 PHN917538:PHN917541 PRJ917538:PRJ917541 QBF917538:QBF917541 QLB917538:QLB917541 QUX917538:QUX917541 RET917538:RET917541 ROP917538:ROP917541 RYL917538:RYL917541 SIH917538:SIH917541 SSD917538:SSD917541 TBZ917538:TBZ917541 TLV917538:TLV917541 TVR917538:TVR917541 UFN917538:UFN917541 UPJ917538:UPJ917541 UZF917538:UZF917541 VJB917538:VJB917541 VSX917538:VSX917541 WCT917538:WCT917541 WMP917538:WMP917541 WWL917538:WWL917541 AD983074:AD983077 JZ983074:JZ983077 TV983074:TV983077 ADR983074:ADR983077 ANN983074:ANN983077 AXJ983074:AXJ983077 BHF983074:BHF983077 BRB983074:BRB983077 CAX983074:CAX983077 CKT983074:CKT983077 CUP983074:CUP983077 DEL983074:DEL983077 DOH983074:DOH983077 DYD983074:DYD983077 EHZ983074:EHZ983077 ERV983074:ERV983077 FBR983074:FBR983077 FLN983074:FLN983077 FVJ983074:FVJ983077 GFF983074:GFF983077 GPB983074:GPB983077 GYX983074:GYX983077 HIT983074:HIT983077 HSP983074:HSP983077 ICL983074:ICL983077 IMH983074:IMH983077 IWD983074:IWD983077 JFZ983074:JFZ983077 JPV983074:JPV983077 JZR983074:JZR983077 KJN983074:KJN983077 KTJ983074:KTJ983077 LDF983074:LDF983077 LNB983074:LNB983077 LWX983074:LWX983077 MGT983074:MGT983077 MQP983074:MQP983077 NAL983074:NAL983077 NKH983074:NKH983077 NUD983074:NUD983077 ODZ983074:ODZ983077 ONV983074:ONV983077 OXR983074:OXR983077 PHN983074:PHN983077 PRJ983074:PRJ983077 QBF983074:QBF983077 QLB983074:QLB983077 QUX983074:QUX983077 RET983074:RET983077 ROP983074:ROP983077 RYL983074:RYL983077 SIH983074:SIH983077 SSD983074:SSD983077 TBZ983074:TBZ983077 TLV983074:TLV983077 TVR983074:TVR983077 UFN983074:UFN983077 UPJ983074:UPJ983077 UZF983074:UZF983077 VJB983074:VJB983077 VSX983074:VSX983077 WCT983074:WCT983077 WMP983074:WMP983077 WWL983074:WWL983077 AF41 KB41 TX41 ADT41 ANP41 AXL41 BHH41 BRD41 CAZ41 CKV41 CUR41 DEN41 DOJ41 DYF41 EIB41 ERX41 FBT41 FLP41 FVL41 GFH41 GPD41 GYZ41 HIV41 HSR41 ICN41 IMJ41 IWF41 JGB41 JPX41 JZT41 KJP41 KTL41 LDH41 LND41 LWZ41 MGV41 MQR41 NAN41 NKJ41 NUF41 OEB41 ONX41 OXT41 PHP41 PRL41 QBH41 QLD41 QUZ41 REV41 ROR41 RYN41 SIJ41 SSF41 TCB41 TLX41 TVT41 UFP41 UPL41 UZH41 VJD41 VSZ41 WCV41 WMR41 WWN41 AF65575 KB65575 TX65575 ADT65575 ANP65575 AXL65575 BHH65575 BRD65575 CAZ65575 CKV65575 CUR65575 DEN65575 DOJ65575 DYF65575 EIB65575 ERX65575 FBT65575 FLP65575 FVL65575 GFH65575 GPD65575 GYZ65575 HIV65575 HSR65575 ICN65575 IMJ65575 IWF65575 JGB65575 JPX65575 JZT65575 KJP65575 KTL65575 LDH65575 LND65575 LWZ65575 MGV65575 MQR65575 NAN65575 NKJ65575 NUF65575 OEB65575 ONX65575 OXT65575 PHP65575 PRL65575 QBH65575 QLD65575 QUZ65575 REV65575 ROR65575 RYN65575 SIJ65575 SSF65575 TCB65575 TLX65575 TVT65575 UFP65575 UPL65575 UZH65575 VJD65575 VSZ65575 WCV65575 WMR65575 WWN65575 AF131111 KB131111 TX131111 ADT131111 ANP131111 AXL131111 BHH131111 BRD131111 CAZ131111 CKV131111 CUR131111 DEN131111 DOJ131111 DYF131111 EIB131111 ERX131111 FBT131111 FLP131111 FVL131111 GFH131111 GPD131111 GYZ131111 HIV131111 HSR131111 ICN131111 IMJ131111 IWF131111 JGB131111 JPX131111 JZT131111 KJP131111 KTL131111 LDH131111 LND131111 LWZ131111 MGV131111 MQR131111 NAN131111 NKJ131111 NUF131111 OEB131111 ONX131111 OXT131111 PHP131111 PRL131111 QBH131111 QLD131111 QUZ131111 REV131111 ROR131111 RYN131111 SIJ131111 SSF131111 TCB131111 TLX131111 TVT131111 UFP131111 UPL131111 UZH131111 VJD131111 VSZ131111 WCV131111 WMR131111 WWN131111 AF196647 KB196647 TX196647 ADT196647 ANP196647 AXL196647 BHH196647 BRD196647 CAZ196647 CKV196647 CUR196647 DEN196647 DOJ196647 DYF196647 EIB196647 ERX196647 FBT196647 FLP196647 FVL196647 GFH196647 GPD196647 GYZ196647 HIV196647 HSR196647 ICN196647 IMJ196647 IWF196647 JGB196647 JPX196647 JZT196647 KJP196647 KTL196647 LDH196647 LND196647 LWZ196647 MGV196647 MQR196647 NAN196647 NKJ196647 NUF196647 OEB196647 ONX196647 OXT196647 PHP196647 PRL196647 QBH196647 QLD196647 QUZ196647 REV196647 ROR196647 RYN196647 SIJ196647 SSF196647 TCB196647 TLX196647 TVT196647 UFP196647 UPL196647 UZH196647 VJD196647 VSZ196647 WCV196647 WMR196647 WWN196647 AF262183 KB262183 TX262183 ADT262183 ANP262183 AXL262183 BHH262183 BRD262183 CAZ262183 CKV262183 CUR262183 DEN262183 DOJ262183 DYF262183 EIB262183 ERX262183 FBT262183 FLP262183 FVL262183 GFH262183 GPD262183 GYZ262183 HIV262183 HSR262183 ICN262183 IMJ262183 IWF262183 JGB262183 JPX262183 JZT262183 KJP262183 KTL262183 LDH262183 LND262183 LWZ262183 MGV262183 MQR262183 NAN262183 NKJ262183 NUF262183 OEB262183 ONX262183 OXT262183 PHP262183 PRL262183 QBH262183 QLD262183 QUZ262183 REV262183 ROR262183 RYN262183 SIJ262183 SSF262183 TCB262183 TLX262183 TVT262183 UFP262183 UPL262183 UZH262183 VJD262183 VSZ262183 WCV262183 WMR262183 WWN262183 AF327719 KB327719 TX327719 ADT327719 ANP327719 AXL327719 BHH327719 BRD327719 CAZ327719 CKV327719 CUR327719 DEN327719 DOJ327719 DYF327719 EIB327719 ERX327719 FBT327719 FLP327719 FVL327719 GFH327719 GPD327719 GYZ327719 HIV327719 HSR327719 ICN327719 IMJ327719 IWF327719 JGB327719 JPX327719 JZT327719 KJP327719 KTL327719 LDH327719 LND327719 LWZ327719 MGV327719 MQR327719 NAN327719 NKJ327719 NUF327719 OEB327719 ONX327719 OXT327719 PHP327719 PRL327719 QBH327719 QLD327719 QUZ327719 REV327719 ROR327719 RYN327719 SIJ327719 SSF327719 TCB327719 TLX327719 TVT327719 UFP327719 UPL327719 UZH327719 VJD327719 VSZ327719 WCV327719 WMR327719 WWN327719 AF393255 KB393255 TX393255 ADT393255 ANP393255 AXL393255 BHH393255 BRD393255 CAZ393255 CKV393255 CUR393255 DEN393255 DOJ393255 DYF393255 EIB393255 ERX393255 FBT393255 FLP393255 FVL393255 GFH393255 GPD393255 GYZ393255 HIV393255 HSR393255 ICN393255 IMJ393255 IWF393255 JGB393255 JPX393255 JZT393255 KJP393255 KTL393255 LDH393255 LND393255 LWZ393255 MGV393255 MQR393255 NAN393255 NKJ393255 NUF393255 OEB393255 ONX393255 OXT393255 PHP393255 PRL393255 QBH393255 QLD393255 QUZ393255 REV393255 ROR393255 RYN393255 SIJ393255 SSF393255 TCB393255 TLX393255 TVT393255 UFP393255 UPL393255 UZH393255 VJD393255 VSZ393255 WCV393255 WMR393255 WWN393255 AF458791 KB458791 TX458791 ADT458791 ANP458791 AXL458791 BHH458791 BRD458791 CAZ458791 CKV458791 CUR458791 DEN458791 DOJ458791 DYF458791 EIB458791 ERX458791 FBT458791 FLP458791 FVL458791 GFH458791 GPD458791 GYZ458791 HIV458791 HSR458791 ICN458791 IMJ458791 IWF458791 JGB458791 JPX458791 JZT458791 KJP458791 KTL458791 LDH458791 LND458791 LWZ458791 MGV458791 MQR458791 NAN458791 NKJ458791 NUF458791 OEB458791 ONX458791 OXT458791 PHP458791 PRL458791 QBH458791 QLD458791 QUZ458791 REV458791 ROR458791 RYN458791 SIJ458791 SSF458791 TCB458791 TLX458791 TVT458791 UFP458791 UPL458791 UZH458791 VJD458791 VSZ458791 WCV458791 WMR458791 WWN458791 AF524327 KB524327 TX524327 ADT524327 ANP524327 AXL524327 BHH524327 BRD524327 CAZ524327 CKV524327 CUR524327 DEN524327 DOJ524327 DYF524327 EIB524327 ERX524327 FBT524327 FLP524327 FVL524327 GFH524327 GPD524327 GYZ524327 HIV524327 HSR524327 ICN524327 IMJ524327 IWF524327 JGB524327 JPX524327 JZT524327 KJP524327 KTL524327 LDH524327 LND524327 LWZ524327 MGV524327 MQR524327 NAN524327 NKJ524327 NUF524327 OEB524327 ONX524327 OXT524327 PHP524327 PRL524327 QBH524327 QLD524327 QUZ524327 REV524327 ROR524327 RYN524327 SIJ524327 SSF524327 TCB524327 TLX524327 TVT524327 UFP524327 UPL524327 UZH524327 VJD524327 VSZ524327 WCV524327 WMR524327 WWN524327 AF589863 KB589863 TX589863 ADT589863 ANP589863 AXL589863 BHH589863 BRD589863 CAZ589863 CKV589863 CUR589863 DEN589863 DOJ589863 DYF589863 EIB589863 ERX589863 FBT589863 FLP589863 FVL589863 GFH589863 GPD589863 GYZ589863 HIV589863 HSR589863 ICN589863 IMJ589863 IWF589863 JGB589863 JPX589863 JZT589863 KJP589863 KTL589863 LDH589863 LND589863 LWZ589863 MGV589863 MQR589863 NAN589863 NKJ589863 NUF589863 OEB589863 ONX589863 OXT589863 PHP589863 PRL589863 QBH589863 QLD589863 QUZ589863 REV589863 ROR589863 RYN589863 SIJ589863 SSF589863 TCB589863 TLX589863 TVT589863 UFP589863 UPL589863 UZH589863 VJD589863 VSZ589863 WCV589863 WMR589863 WWN589863 AF655399 KB655399 TX655399 ADT655399 ANP655399 AXL655399 BHH655399 BRD655399 CAZ655399 CKV655399 CUR655399 DEN655399 DOJ655399 DYF655399 EIB655399 ERX655399 FBT655399 FLP655399 FVL655399 GFH655399 GPD655399 GYZ655399 HIV655399 HSR655399 ICN655399 IMJ655399 IWF655399 JGB655399 JPX655399 JZT655399 KJP655399 KTL655399 LDH655399 LND655399 LWZ655399 MGV655399 MQR655399 NAN655399 NKJ655399 NUF655399 OEB655399 ONX655399 OXT655399 PHP655399 PRL655399 QBH655399 QLD655399 QUZ655399 REV655399 ROR655399 RYN655399 SIJ655399 SSF655399 TCB655399 TLX655399 TVT655399 UFP655399 UPL655399 UZH655399 VJD655399 VSZ655399 WCV655399 WMR655399 WWN655399 AF720935 KB720935 TX720935 ADT720935 ANP720935 AXL720935 BHH720935 BRD720935 CAZ720935 CKV720935 CUR720935 DEN720935 DOJ720935 DYF720935 EIB720935 ERX720935 FBT720935 FLP720935 FVL720935 GFH720935 GPD720935 GYZ720935 HIV720935 HSR720935 ICN720935 IMJ720935 IWF720935 JGB720935 JPX720935 JZT720935 KJP720935 KTL720935 LDH720935 LND720935 LWZ720935 MGV720935 MQR720935 NAN720935 NKJ720935 NUF720935 OEB720935 ONX720935 OXT720935 PHP720935 PRL720935 QBH720935 QLD720935 QUZ720935 REV720935 ROR720935 RYN720935 SIJ720935 SSF720935 TCB720935 TLX720935 TVT720935 UFP720935 UPL720935 UZH720935 VJD720935 VSZ720935 WCV720935 WMR720935 WWN720935 AF786471 KB786471 TX786471 ADT786471 ANP786471 AXL786471 BHH786471 BRD786471 CAZ786471 CKV786471 CUR786471 DEN786471 DOJ786471 DYF786471 EIB786471 ERX786471 FBT786471 FLP786471 FVL786471 GFH786471 GPD786471 GYZ786471 HIV786471 HSR786471 ICN786471 IMJ786471 IWF786471 JGB786471 JPX786471 JZT786471 KJP786471 KTL786471 LDH786471 LND786471 LWZ786471 MGV786471 MQR786471 NAN786471 NKJ786471 NUF786471 OEB786471 ONX786471 OXT786471 PHP786471 PRL786471 QBH786471 QLD786471 QUZ786471 REV786471 ROR786471 RYN786471 SIJ786471 SSF786471 TCB786471 TLX786471 TVT786471 UFP786471 UPL786471 UZH786471 VJD786471 VSZ786471 WCV786471 WMR786471 WWN786471 AF852007 KB852007 TX852007 ADT852007 ANP852007 AXL852007 BHH852007 BRD852007 CAZ852007 CKV852007 CUR852007 DEN852007 DOJ852007 DYF852007 EIB852007 ERX852007 FBT852007 FLP852007 FVL852007 GFH852007 GPD852007 GYZ852007 HIV852007 HSR852007 ICN852007 IMJ852007 IWF852007 JGB852007 JPX852007 JZT852007 KJP852007 KTL852007 LDH852007 LND852007 LWZ852007 MGV852007 MQR852007 NAN852007 NKJ852007 NUF852007 OEB852007 ONX852007 OXT852007 PHP852007 PRL852007 QBH852007 QLD852007 QUZ852007 REV852007 ROR852007 RYN852007 SIJ852007 SSF852007 TCB852007 TLX852007 TVT852007 UFP852007 UPL852007 UZH852007 VJD852007 VSZ852007 WCV852007 WMR852007 WWN852007 AF917543 KB917543 TX917543 ADT917543 ANP917543 AXL917543 BHH917543 BRD917543 CAZ917543 CKV917543 CUR917543 DEN917543 DOJ917543 DYF917543 EIB917543 ERX917543 FBT917543 FLP917543 FVL917543 GFH917543 GPD917543 GYZ917543 HIV917543 HSR917543 ICN917543 IMJ917543 IWF917543 JGB917543 JPX917543 JZT917543 KJP917543 KTL917543 LDH917543 LND917543 LWZ917543 MGV917543 MQR917543 NAN917543 NKJ917543 NUF917543 OEB917543 ONX917543 OXT917543 PHP917543 PRL917543 QBH917543 QLD917543 QUZ917543 REV917543 ROR917543 RYN917543 SIJ917543 SSF917543 TCB917543 TLX917543 TVT917543 UFP917543 UPL917543 UZH917543 VJD917543 VSZ917543 WCV917543 WMR917543 WWN917543 AF983079 KB983079 TX983079 ADT983079 ANP983079 AXL983079 BHH983079 BRD983079 CAZ983079 CKV983079 CUR983079 DEN983079 DOJ983079 DYF983079 EIB983079 ERX983079 FBT983079 FLP983079 FVL983079 GFH983079 GPD983079 GYZ983079 HIV983079 HSR983079 ICN983079 IMJ983079 IWF983079 JGB983079 JPX983079 JZT983079 KJP983079 KTL983079 LDH983079 LND983079 LWZ983079 MGV983079 MQR983079 NAN983079 NKJ983079 NUF983079 OEB983079 ONX983079 OXT983079 PHP983079 PRL983079 QBH983079 QLD983079 QUZ983079 REV983079 ROR983079 RYN983079 SIJ983079 SSF983079 TCB983079 TLX983079 TVT983079 UFP983079 UPL983079 UZH983079 VJD983079 VSZ983079 WCV983079 WMR983079 WWN983079 AD26:AD27 JZ26:JZ27 TV26:TV27 ADR26:ADR27 ANN26:ANN27 AXJ26:AXJ27 BHF26:BHF27 BRB26:BRB27 CAX26:CAX27 CKT26:CKT27 CUP26:CUP27 DEL26:DEL27 DOH26:DOH27 DYD26:DYD27 EHZ26:EHZ27 ERV26:ERV27 FBR26:FBR27 FLN26:FLN27 FVJ26:FVJ27 GFF26:GFF27 GPB26:GPB27 GYX26:GYX27 HIT26:HIT27 HSP26:HSP27 ICL26:ICL27 IMH26:IMH27 IWD26:IWD27 JFZ26:JFZ27 JPV26:JPV27 JZR26:JZR27 KJN26:KJN27 KTJ26:KTJ27 LDF26:LDF27 LNB26:LNB27 LWX26:LWX27 MGT26:MGT27 MQP26:MQP27 NAL26:NAL27 NKH26:NKH27 NUD26:NUD27 ODZ26:ODZ27 ONV26:ONV27 OXR26:OXR27 PHN26:PHN27 PRJ26:PRJ27 QBF26:QBF27 QLB26:QLB27 QUX26:QUX27 RET26:RET27 ROP26:ROP27 RYL26:RYL27 SIH26:SIH27 SSD26:SSD27 TBZ26:TBZ27 TLV26:TLV27 TVR26:TVR27 UFN26:UFN27 UPJ26:UPJ27 UZF26:UZF27 VJB26:VJB27 VSX26:VSX27 WCT26:WCT27 WMP26:WMP27 WWL26:WWL27 AD65560:AD65561 JZ65560:JZ65561 TV65560:TV65561 ADR65560:ADR65561 ANN65560:ANN65561 AXJ65560:AXJ65561 BHF65560:BHF65561 BRB65560:BRB65561 CAX65560:CAX65561 CKT65560:CKT65561 CUP65560:CUP65561 DEL65560:DEL65561 DOH65560:DOH65561 DYD65560:DYD65561 EHZ65560:EHZ65561 ERV65560:ERV65561 FBR65560:FBR65561 FLN65560:FLN65561 FVJ65560:FVJ65561 GFF65560:GFF65561 GPB65560:GPB65561 GYX65560:GYX65561 HIT65560:HIT65561 HSP65560:HSP65561 ICL65560:ICL65561 IMH65560:IMH65561 IWD65560:IWD65561 JFZ65560:JFZ65561 JPV65560:JPV65561 JZR65560:JZR65561 KJN65560:KJN65561 KTJ65560:KTJ65561 LDF65560:LDF65561 LNB65560:LNB65561 LWX65560:LWX65561 MGT65560:MGT65561 MQP65560:MQP65561 NAL65560:NAL65561 NKH65560:NKH65561 NUD65560:NUD65561 ODZ65560:ODZ65561 ONV65560:ONV65561 OXR65560:OXR65561 PHN65560:PHN65561 PRJ65560:PRJ65561 QBF65560:QBF65561 QLB65560:QLB65561 QUX65560:QUX65561 RET65560:RET65561 ROP65560:ROP65561 RYL65560:RYL65561 SIH65560:SIH65561 SSD65560:SSD65561 TBZ65560:TBZ65561 TLV65560:TLV65561 TVR65560:TVR65561 UFN65560:UFN65561 UPJ65560:UPJ65561 UZF65560:UZF65561 VJB65560:VJB65561 VSX65560:VSX65561 WCT65560:WCT65561 WMP65560:WMP65561 WWL65560:WWL65561 AD131096:AD131097 JZ131096:JZ131097 TV131096:TV131097 ADR131096:ADR131097 ANN131096:ANN131097 AXJ131096:AXJ131097 BHF131096:BHF131097 BRB131096:BRB131097 CAX131096:CAX131097 CKT131096:CKT131097 CUP131096:CUP131097 DEL131096:DEL131097 DOH131096:DOH131097 DYD131096:DYD131097 EHZ131096:EHZ131097 ERV131096:ERV131097 FBR131096:FBR131097 FLN131096:FLN131097 FVJ131096:FVJ131097 GFF131096:GFF131097 GPB131096:GPB131097 GYX131096:GYX131097 HIT131096:HIT131097 HSP131096:HSP131097 ICL131096:ICL131097 IMH131096:IMH131097 IWD131096:IWD131097 JFZ131096:JFZ131097 JPV131096:JPV131097 JZR131096:JZR131097 KJN131096:KJN131097 KTJ131096:KTJ131097 LDF131096:LDF131097 LNB131096:LNB131097 LWX131096:LWX131097 MGT131096:MGT131097 MQP131096:MQP131097 NAL131096:NAL131097 NKH131096:NKH131097 NUD131096:NUD131097 ODZ131096:ODZ131097 ONV131096:ONV131097 OXR131096:OXR131097 PHN131096:PHN131097 PRJ131096:PRJ131097 QBF131096:QBF131097 QLB131096:QLB131097 QUX131096:QUX131097 RET131096:RET131097 ROP131096:ROP131097 RYL131096:RYL131097 SIH131096:SIH131097 SSD131096:SSD131097 TBZ131096:TBZ131097 TLV131096:TLV131097 TVR131096:TVR131097 UFN131096:UFN131097 UPJ131096:UPJ131097 UZF131096:UZF131097 VJB131096:VJB131097 VSX131096:VSX131097 WCT131096:WCT131097 WMP131096:WMP131097 WWL131096:WWL131097 AD196632:AD196633 JZ196632:JZ196633 TV196632:TV196633 ADR196632:ADR196633 ANN196632:ANN196633 AXJ196632:AXJ196633 BHF196632:BHF196633 BRB196632:BRB196633 CAX196632:CAX196633 CKT196632:CKT196633 CUP196632:CUP196633 DEL196632:DEL196633 DOH196632:DOH196633 DYD196632:DYD196633 EHZ196632:EHZ196633 ERV196632:ERV196633 FBR196632:FBR196633 FLN196632:FLN196633 FVJ196632:FVJ196633 GFF196632:GFF196633 GPB196632:GPB196633 GYX196632:GYX196633 HIT196632:HIT196633 HSP196632:HSP196633 ICL196632:ICL196633 IMH196632:IMH196633 IWD196632:IWD196633 JFZ196632:JFZ196633 JPV196632:JPV196633 JZR196632:JZR196633 KJN196632:KJN196633 KTJ196632:KTJ196633 LDF196632:LDF196633 LNB196632:LNB196633 LWX196632:LWX196633 MGT196632:MGT196633 MQP196632:MQP196633 NAL196632:NAL196633 NKH196632:NKH196633 NUD196632:NUD196633 ODZ196632:ODZ196633 ONV196632:ONV196633 OXR196632:OXR196633 PHN196632:PHN196633 PRJ196632:PRJ196633 QBF196632:QBF196633 QLB196632:QLB196633 QUX196632:QUX196633 RET196632:RET196633 ROP196632:ROP196633 RYL196632:RYL196633 SIH196632:SIH196633 SSD196632:SSD196633 TBZ196632:TBZ196633 TLV196632:TLV196633 TVR196632:TVR196633 UFN196632:UFN196633 UPJ196632:UPJ196633 UZF196632:UZF196633 VJB196632:VJB196633 VSX196632:VSX196633 WCT196632:WCT196633 WMP196632:WMP196633 WWL196632:WWL196633 AD262168:AD262169 JZ262168:JZ262169 TV262168:TV262169 ADR262168:ADR262169 ANN262168:ANN262169 AXJ262168:AXJ262169 BHF262168:BHF262169 BRB262168:BRB262169 CAX262168:CAX262169 CKT262168:CKT262169 CUP262168:CUP262169 DEL262168:DEL262169 DOH262168:DOH262169 DYD262168:DYD262169 EHZ262168:EHZ262169 ERV262168:ERV262169 FBR262168:FBR262169 FLN262168:FLN262169 FVJ262168:FVJ262169 GFF262168:GFF262169 GPB262168:GPB262169 GYX262168:GYX262169 HIT262168:HIT262169 HSP262168:HSP262169 ICL262168:ICL262169 IMH262168:IMH262169 IWD262168:IWD262169 JFZ262168:JFZ262169 JPV262168:JPV262169 JZR262168:JZR262169 KJN262168:KJN262169 KTJ262168:KTJ262169 LDF262168:LDF262169 LNB262168:LNB262169 LWX262168:LWX262169 MGT262168:MGT262169 MQP262168:MQP262169 NAL262168:NAL262169 NKH262168:NKH262169 NUD262168:NUD262169 ODZ262168:ODZ262169 ONV262168:ONV262169 OXR262168:OXR262169 PHN262168:PHN262169 PRJ262168:PRJ262169 QBF262168:QBF262169 QLB262168:QLB262169 QUX262168:QUX262169 RET262168:RET262169 ROP262168:ROP262169 RYL262168:RYL262169 SIH262168:SIH262169 SSD262168:SSD262169 TBZ262168:TBZ262169 TLV262168:TLV262169 TVR262168:TVR262169 UFN262168:UFN262169 UPJ262168:UPJ262169 UZF262168:UZF262169 VJB262168:VJB262169 VSX262168:VSX262169 WCT262168:WCT262169 WMP262168:WMP262169 WWL262168:WWL262169 AD327704:AD327705 JZ327704:JZ327705 TV327704:TV327705 ADR327704:ADR327705 ANN327704:ANN327705 AXJ327704:AXJ327705 BHF327704:BHF327705 BRB327704:BRB327705 CAX327704:CAX327705 CKT327704:CKT327705 CUP327704:CUP327705 DEL327704:DEL327705 DOH327704:DOH327705 DYD327704:DYD327705 EHZ327704:EHZ327705 ERV327704:ERV327705 FBR327704:FBR327705 FLN327704:FLN327705 FVJ327704:FVJ327705 GFF327704:GFF327705 GPB327704:GPB327705 GYX327704:GYX327705 HIT327704:HIT327705 HSP327704:HSP327705 ICL327704:ICL327705 IMH327704:IMH327705 IWD327704:IWD327705 JFZ327704:JFZ327705 JPV327704:JPV327705 JZR327704:JZR327705 KJN327704:KJN327705 KTJ327704:KTJ327705 LDF327704:LDF327705 LNB327704:LNB327705 LWX327704:LWX327705 MGT327704:MGT327705 MQP327704:MQP327705 NAL327704:NAL327705 NKH327704:NKH327705 NUD327704:NUD327705 ODZ327704:ODZ327705 ONV327704:ONV327705 OXR327704:OXR327705 PHN327704:PHN327705 PRJ327704:PRJ327705 QBF327704:QBF327705 QLB327704:QLB327705 QUX327704:QUX327705 RET327704:RET327705 ROP327704:ROP327705 RYL327704:RYL327705 SIH327704:SIH327705 SSD327704:SSD327705 TBZ327704:TBZ327705 TLV327704:TLV327705 TVR327704:TVR327705 UFN327704:UFN327705 UPJ327704:UPJ327705 UZF327704:UZF327705 VJB327704:VJB327705 VSX327704:VSX327705 WCT327704:WCT327705 WMP327704:WMP327705 WWL327704:WWL327705 AD393240:AD393241 JZ393240:JZ393241 TV393240:TV393241 ADR393240:ADR393241 ANN393240:ANN393241 AXJ393240:AXJ393241 BHF393240:BHF393241 BRB393240:BRB393241 CAX393240:CAX393241 CKT393240:CKT393241 CUP393240:CUP393241 DEL393240:DEL393241 DOH393240:DOH393241 DYD393240:DYD393241 EHZ393240:EHZ393241 ERV393240:ERV393241 FBR393240:FBR393241 FLN393240:FLN393241 FVJ393240:FVJ393241 GFF393240:GFF393241 GPB393240:GPB393241 GYX393240:GYX393241 HIT393240:HIT393241 HSP393240:HSP393241 ICL393240:ICL393241 IMH393240:IMH393241 IWD393240:IWD393241 JFZ393240:JFZ393241 JPV393240:JPV393241 JZR393240:JZR393241 KJN393240:KJN393241 KTJ393240:KTJ393241 LDF393240:LDF393241 LNB393240:LNB393241 LWX393240:LWX393241 MGT393240:MGT393241 MQP393240:MQP393241 NAL393240:NAL393241 NKH393240:NKH393241 NUD393240:NUD393241 ODZ393240:ODZ393241 ONV393240:ONV393241 OXR393240:OXR393241 PHN393240:PHN393241 PRJ393240:PRJ393241 QBF393240:QBF393241 QLB393240:QLB393241 QUX393240:QUX393241 RET393240:RET393241 ROP393240:ROP393241 RYL393240:RYL393241 SIH393240:SIH393241 SSD393240:SSD393241 TBZ393240:TBZ393241 TLV393240:TLV393241 TVR393240:TVR393241 UFN393240:UFN393241 UPJ393240:UPJ393241 UZF393240:UZF393241 VJB393240:VJB393241 VSX393240:VSX393241 WCT393240:WCT393241 WMP393240:WMP393241 WWL393240:WWL393241 AD458776:AD458777 JZ458776:JZ458777 TV458776:TV458777 ADR458776:ADR458777 ANN458776:ANN458777 AXJ458776:AXJ458777 BHF458776:BHF458777 BRB458776:BRB458777 CAX458776:CAX458777 CKT458776:CKT458777 CUP458776:CUP458777 DEL458776:DEL458777 DOH458776:DOH458777 DYD458776:DYD458777 EHZ458776:EHZ458777 ERV458776:ERV458777 FBR458776:FBR458777 FLN458776:FLN458777 FVJ458776:FVJ458777 GFF458776:GFF458777 GPB458776:GPB458777 GYX458776:GYX458777 HIT458776:HIT458777 HSP458776:HSP458777 ICL458776:ICL458777 IMH458776:IMH458777 IWD458776:IWD458777 JFZ458776:JFZ458777 JPV458776:JPV458777 JZR458776:JZR458777 KJN458776:KJN458777 KTJ458776:KTJ458777 LDF458776:LDF458777 LNB458776:LNB458777 LWX458776:LWX458777 MGT458776:MGT458777 MQP458776:MQP458777 NAL458776:NAL458777 NKH458776:NKH458777 NUD458776:NUD458777 ODZ458776:ODZ458777 ONV458776:ONV458777 OXR458776:OXR458777 PHN458776:PHN458777 PRJ458776:PRJ458777 QBF458776:QBF458777 QLB458776:QLB458777 QUX458776:QUX458777 RET458776:RET458777 ROP458776:ROP458777 RYL458776:RYL458777 SIH458776:SIH458777 SSD458776:SSD458777 TBZ458776:TBZ458777 TLV458776:TLV458777 TVR458776:TVR458777 UFN458776:UFN458777 UPJ458776:UPJ458777 UZF458776:UZF458777 VJB458776:VJB458777 VSX458776:VSX458777 WCT458776:WCT458777 WMP458776:WMP458777 WWL458776:WWL458777 AD524312:AD524313 JZ524312:JZ524313 TV524312:TV524313 ADR524312:ADR524313 ANN524312:ANN524313 AXJ524312:AXJ524313 BHF524312:BHF524313 BRB524312:BRB524313 CAX524312:CAX524313 CKT524312:CKT524313 CUP524312:CUP524313 DEL524312:DEL524313 DOH524312:DOH524313 DYD524312:DYD524313 EHZ524312:EHZ524313 ERV524312:ERV524313 FBR524312:FBR524313 FLN524312:FLN524313 FVJ524312:FVJ524313 GFF524312:GFF524313 GPB524312:GPB524313 GYX524312:GYX524313 HIT524312:HIT524313 HSP524312:HSP524313 ICL524312:ICL524313 IMH524312:IMH524313 IWD524312:IWD524313 JFZ524312:JFZ524313 JPV524312:JPV524313 JZR524312:JZR524313 KJN524312:KJN524313 KTJ524312:KTJ524313 LDF524312:LDF524313 LNB524312:LNB524313 LWX524312:LWX524313 MGT524312:MGT524313 MQP524312:MQP524313 NAL524312:NAL524313 NKH524312:NKH524313 NUD524312:NUD524313 ODZ524312:ODZ524313 ONV524312:ONV524313 OXR524312:OXR524313 PHN524312:PHN524313 PRJ524312:PRJ524313 QBF524312:QBF524313 QLB524312:QLB524313 QUX524312:QUX524313 RET524312:RET524313 ROP524312:ROP524313 RYL524312:RYL524313 SIH524312:SIH524313 SSD524312:SSD524313 TBZ524312:TBZ524313 TLV524312:TLV524313 TVR524312:TVR524313 UFN524312:UFN524313 UPJ524312:UPJ524313 UZF524312:UZF524313 VJB524312:VJB524313 VSX524312:VSX524313 WCT524312:WCT524313 WMP524312:WMP524313 WWL524312:WWL524313 AD589848:AD589849 JZ589848:JZ589849 TV589848:TV589849 ADR589848:ADR589849 ANN589848:ANN589849 AXJ589848:AXJ589849 BHF589848:BHF589849 BRB589848:BRB589849 CAX589848:CAX589849 CKT589848:CKT589849 CUP589848:CUP589849 DEL589848:DEL589849 DOH589848:DOH589849 DYD589848:DYD589849 EHZ589848:EHZ589849 ERV589848:ERV589849 FBR589848:FBR589849 FLN589848:FLN589849 FVJ589848:FVJ589849 GFF589848:GFF589849 GPB589848:GPB589849 GYX589848:GYX589849 HIT589848:HIT589849 HSP589848:HSP589849 ICL589848:ICL589849 IMH589848:IMH589849 IWD589848:IWD589849 JFZ589848:JFZ589849 JPV589848:JPV589849 JZR589848:JZR589849 KJN589848:KJN589849 KTJ589848:KTJ589849 LDF589848:LDF589849 LNB589848:LNB589849 LWX589848:LWX589849 MGT589848:MGT589849 MQP589848:MQP589849 NAL589848:NAL589849 NKH589848:NKH589849 NUD589848:NUD589849 ODZ589848:ODZ589849 ONV589848:ONV589849 OXR589848:OXR589849 PHN589848:PHN589849 PRJ589848:PRJ589849 QBF589848:QBF589849 QLB589848:QLB589849 QUX589848:QUX589849 RET589848:RET589849 ROP589848:ROP589849 RYL589848:RYL589849 SIH589848:SIH589849 SSD589848:SSD589849 TBZ589848:TBZ589849 TLV589848:TLV589849 TVR589848:TVR589849 UFN589848:UFN589849 UPJ589848:UPJ589849 UZF589848:UZF589849 VJB589848:VJB589849 VSX589848:VSX589849 WCT589848:WCT589849 WMP589848:WMP589849 WWL589848:WWL589849 AD655384:AD655385 JZ655384:JZ655385 TV655384:TV655385 ADR655384:ADR655385 ANN655384:ANN655385 AXJ655384:AXJ655385 BHF655384:BHF655385 BRB655384:BRB655385 CAX655384:CAX655385 CKT655384:CKT655385 CUP655384:CUP655385 DEL655384:DEL655385 DOH655384:DOH655385 DYD655384:DYD655385 EHZ655384:EHZ655385 ERV655384:ERV655385 FBR655384:FBR655385 FLN655384:FLN655385 FVJ655384:FVJ655385 GFF655384:GFF655385 GPB655384:GPB655385 GYX655384:GYX655385 HIT655384:HIT655385 HSP655384:HSP655385 ICL655384:ICL655385 IMH655384:IMH655385 IWD655384:IWD655385 JFZ655384:JFZ655385 JPV655384:JPV655385 JZR655384:JZR655385 KJN655384:KJN655385 KTJ655384:KTJ655385 LDF655384:LDF655385 LNB655384:LNB655385 LWX655384:LWX655385 MGT655384:MGT655385 MQP655384:MQP655385 NAL655384:NAL655385 NKH655384:NKH655385 NUD655384:NUD655385 ODZ655384:ODZ655385 ONV655384:ONV655385 OXR655384:OXR655385 PHN655384:PHN655385 PRJ655384:PRJ655385 QBF655384:QBF655385 QLB655384:QLB655385 QUX655384:QUX655385 RET655384:RET655385 ROP655384:ROP655385 RYL655384:RYL655385 SIH655384:SIH655385 SSD655384:SSD655385 TBZ655384:TBZ655385 TLV655384:TLV655385 TVR655384:TVR655385 UFN655384:UFN655385 UPJ655384:UPJ655385 UZF655384:UZF655385 VJB655384:VJB655385 VSX655384:VSX655385 WCT655384:WCT655385 WMP655384:WMP655385 WWL655384:WWL655385 AD720920:AD720921 JZ720920:JZ720921 TV720920:TV720921 ADR720920:ADR720921 ANN720920:ANN720921 AXJ720920:AXJ720921 BHF720920:BHF720921 BRB720920:BRB720921 CAX720920:CAX720921 CKT720920:CKT720921 CUP720920:CUP720921 DEL720920:DEL720921 DOH720920:DOH720921 DYD720920:DYD720921 EHZ720920:EHZ720921 ERV720920:ERV720921 FBR720920:FBR720921 FLN720920:FLN720921 FVJ720920:FVJ720921 GFF720920:GFF720921 GPB720920:GPB720921 GYX720920:GYX720921 HIT720920:HIT720921 HSP720920:HSP720921 ICL720920:ICL720921 IMH720920:IMH720921 IWD720920:IWD720921 JFZ720920:JFZ720921 JPV720920:JPV720921 JZR720920:JZR720921 KJN720920:KJN720921 KTJ720920:KTJ720921 LDF720920:LDF720921 LNB720920:LNB720921 LWX720920:LWX720921 MGT720920:MGT720921 MQP720920:MQP720921 NAL720920:NAL720921 NKH720920:NKH720921 NUD720920:NUD720921 ODZ720920:ODZ720921 ONV720920:ONV720921 OXR720920:OXR720921 PHN720920:PHN720921 PRJ720920:PRJ720921 QBF720920:QBF720921 QLB720920:QLB720921 QUX720920:QUX720921 RET720920:RET720921 ROP720920:ROP720921 RYL720920:RYL720921 SIH720920:SIH720921 SSD720920:SSD720921 TBZ720920:TBZ720921 TLV720920:TLV720921 TVR720920:TVR720921 UFN720920:UFN720921 UPJ720920:UPJ720921 UZF720920:UZF720921 VJB720920:VJB720921 VSX720920:VSX720921 WCT720920:WCT720921 WMP720920:WMP720921 WWL720920:WWL720921 AD786456:AD786457 JZ786456:JZ786457 TV786456:TV786457 ADR786456:ADR786457 ANN786456:ANN786457 AXJ786456:AXJ786457 BHF786456:BHF786457 BRB786456:BRB786457 CAX786456:CAX786457 CKT786456:CKT786457 CUP786456:CUP786457 DEL786456:DEL786457 DOH786456:DOH786457 DYD786456:DYD786457 EHZ786456:EHZ786457 ERV786456:ERV786457 FBR786456:FBR786457 FLN786456:FLN786457 FVJ786456:FVJ786457 GFF786456:GFF786457 GPB786456:GPB786457 GYX786456:GYX786457 HIT786456:HIT786457 HSP786456:HSP786457 ICL786456:ICL786457 IMH786456:IMH786457 IWD786456:IWD786457 JFZ786456:JFZ786457 JPV786456:JPV786457 JZR786456:JZR786457 KJN786456:KJN786457 KTJ786456:KTJ786457 LDF786456:LDF786457 LNB786456:LNB786457 LWX786456:LWX786457 MGT786456:MGT786457 MQP786456:MQP786457 NAL786456:NAL786457 NKH786456:NKH786457 NUD786456:NUD786457 ODZ786456:ODZ786457 ONV786456:ONV786457 OXR786456:OXR786457 PHN786456:PHN786457 PRJ786456:PRJ786457 QBF786456:QBF786457 QLB786456:QLB786457 QUX786456:QUX786457 RET786456:RET786457 ROP786456:ROP786457 RYL786456:RYL786457 SIH786456:SIH786457 SSD786456:SSD786457 TBZ786456:TBZ786457 TLV786456:TLV786457 TVR786456:TVR786457 UFN786456:UFN786457 UPJ786456:UPJ786457 UZF786456:UZF786457 VJB786456:VJB786457 VSX786456:VSX786457 WCT786456:WCT786457 WMP786456:WMP786457 WWL786456:WWL786457 AD851992:AD851993 JZ851992:JZ851993 TV851992:TV851993 ADR851992:ADR851993 ANN851992:ANN851993 AXJ851992:AXJ851993 BHF851992:BHF851993 BRB851992:BRB851993 CAX851992:CAX851993 CKT851992:CKT851993 CUP851992:CUP851993 DEL851992:DEL851993 DOH851992:DOH851993 DYD851992:DYD851993 EHZ851992:EHZ851993 ERV851992:ERV851993 FBR851992:FBR851993 FLN851992:FLN851993 FVJ851992:FVJ851993 GFF851992:GFF851993 GPB851992:GPB851993 GYX851992:GYX851993 HIT851992:HIT851993 HSP851992:HSP851993 ICL851992:ICL851993 IMH851992:IMH851993 IWD851992:IWD851993 JFZ851992:JFZ851993 JPV851992:JPV851993 JZR851992:JZR851993 KJN851992:KJN851993 KTJ851992:KTJ851993 LDF851992:LDF851993 LNB851992:LNB851993 LWX851992:LWX851993 MGT851992:MGT851993 MQP851992:MQP851993 NAL851992:NAL851993 NKH851992:NKH851993 NUD851992:NUD851993 ODZ851992:ODZ851993 ONV851992:ONV851993 OXR851992:OXR851993 PHN851992:PHN851993 PRJ851992:PRJ851993 QBF851992:QBF851993 QLB851992:QLB851993 QUX851992:QUX851993 RET851992:RET851993 ROP851992:ROP851993 RYL851992:RYL851993 SIH851992:SIH851993 SSD851992:SSD851993 TBZ851992:TBZ851993 TLV851992:TLV851993 TVR851992:TVR851993 UFN851992:UFN851993 UPJ851992:UPJ851993 UZF851992:UZF851993 VJB851992:VJB851993 VSX851992:VSX851993 WCT851992:WCT851993 WMP851992:WMP851993 WWL851992:WWL851993 AD917528:AD917529 JZ917528:JZ917529 TV917528:TV917529 ADR917528:ADR917529 ANN917528:ANN917529 AXJ917528:AXJ917529 BHF917528:BHF917529 BRB917528:BRB917529 CAX917528:CAX917529 CKT917528:CKT917529 CUP917528:CUP917529 DEL917528:DEL917529 DOH917528:DOH917529 DYD917528:DYD917529 EHZ917528:EHZ917529 ERV917528:ERV917529 FBR917528:FBR917529 FLN917528:FLN917529 FVJ917528:FVJ917529 GFF917528:GFF917529 GPB917528:GPB917529 GYX917528:GYX917529 HIT917528:HIT917529 HSP917528:HSP917529 ICL917528:ICL917529 IMH917528:IMH917529 IWD917528:IWD917529 JFZ917528:JFZ917529 JPV917528:JPV917529 JZR917528:JZR917529 KJN917528:KJN917529 KTJ917528:KTJ917529 LDF917528:LDF917529 LNB917528:LNB917529 LWX917528:LWX917529 MGT917528:MGT917529 MQP917528:MQP917529 NAL917528:NAL917529 NKH917528:NKH917529 NUD917528:NUD917529 ODZ917528:ODZ917529 ONV917528:ONV917529 OXR917528:OXR917529 PHN917528:PHN917529 PRJ917528:PRJ917529 QBF917528:QBF917529 QLB917528:QLB917529 QUX917528:QUX917529 RET917528:RET917529 ROP917528:ROP917529 RYL917528:RYL917529 SIH917528:SIH917529 SSD917528:SSD917529 TBZ917528:TBZ917529 TLV917528:TLV917529 TVR917528:TVR917529 UFN917528:UFN917529 UPJ917528:UPJ917529 UZF917528:UZF917529 VJB917528:VJB917529 VSX917528:VSX917529 WCT917528:WCT917529 WMP917528:WMP917529 WWL917528:WWL917529 AD983064:AD983065 JZ983064:JZ983065 TV983064:TV983065 ADR983064:ADR983065 ANN983064:ANN983065 AXJ983064:AXJ983065 BHF983064:BHF983065 BRB983064:BRB983065 CAX983064:CAX983065 CKT983064:CKT983065 CUP983064:CUP983065 DEL983064:DEL983065 DOH983064:DOH983065 DYD983064:DYD983065 EHZ983064:EHZ983065 ERV983064:ERV983065 FBR983064:FBR983065 FLN983064:FLN983065 FVJ983064:FVJ983065 GFF983064:GFF983065 GPB983064:GPB983065 GYX983064:GYX983065 HIT983064:HIT983065 HSP983064:HSP983065 ICL983064:ICL983065 IMH983064:IMH983065 IWD983064:IWD983065 JFZ983064:JFZ983065 JPV983064:JPV983065 JZR983064:JZR983065 KJN983064:KJN983065 KTJ983064:KTJ983065 LDF983064:LDF983065 LNB983064:LNB983065 LWX983064:LWX983065 MGT983064:MGT983065 MQP983064:MQP983065 NAL983064:NAL983065 NKH983064:NKH983065 NUD983064:NUD983065 ODZ983064:ODZ983065 ONV983064:ONV983065 OXR983064:OXR983065 PHN983064:PHN983065 PRJ983064:PRJ983065 QBF983064:QBF983065 QLB983064:QLB983065 QUX983064:QUX983065 RET983064:RET983065 ROP983064:ROP983065 RYL983064:RYL983065 SIH983064:SIH983065 SSD983064:SSD983065 TBZ983064:TBZ983065 TLV983064:TLV983065 TVR983064:TVR983065 UFN983064:UFN983065 UPJ983064:UPJ983065 UZF983064:UZF983065 VJB983064:VJB983065 VSX983064:VSX983065 WCT983064:WCT983065 WMP983064:WMP983065 WWL983064:WWL983065 AF29 KB29 TX29 ADT29 ANP29 AXL29 BHH29 BRD29 CAZ29 CKV29 CUR29 DEN29 DOJ29 DYF29 EIB29 ERX29 FBT29 FLP29 FVL29 GFH29 GPD29 GYZ29 HIV29 HSR29 ICN29 IMJ29 IWF29 JGB29 JPX29 JZT29 KJP29 KTL29 LDH29 LND29 LWZ29 MGV29 MQR29 NAN29 NKJ29 NUF29 OEB29 ONX29 OXT29 PHP29 PRL29 QBH29 QLD29 QUZ29 REV29 ROR29 RYN29 SIJ29 SSF29 TCB29 TLX29 TVT29 UFP29 UPL29 UZH29 VJD29 VSZ29 WCV29 WMR29 WWN29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AD45:AD46 JZ45:JZ46 TV45:TV46 ADR45:ADR46 ANN45:ANN46 AXJ45:AXJ46 BHF45:BHF46 BRB45:BRB46 CAX45:CAX46 CKT45:CKT46 CUP45:CUP46 DEL45:DEL46 DOH45:DOH46 DYD45:DYD46 EHZ45:EHZ46 ERV45:ERV46 FBR45:FBR46 FLN45:FLN46 FVJ45:FVJ46 GFF45:GFF46 GPB45:GPB46 GYX45:GYX46 HIT45:HIT46 HSP45:HSP46 ICL45:ICL46 IMH45:IMH46 IWD45:IWD46 JFZ45:JFZ46 JPV45:JPV46 JZR45:JZR46 KJN45:KJN46 KTJ45:KTJ46 LDF45:LDF46 LNB45:LNB46 LWX45:LWX46 MGT45:MGT46 MQP45:MQP46 NAL45:NAL46 NKH45:NKH46 NUD45:NUD46 ODZ45:ODZ46 ONV45:ONV46 OXR45:OXR46 PHN45:PHN46 PRJ45:PRJ46 QBF45:QBF46 QLB45:QLB46 QUX45:QUX46 RET45:RET46 ROP45:ROP46 RYL45:RYL46 SIH45:SIH46 SSD45:SSD46 TBZ45:TBZ46 TLV45:TLV46 TVR45:TVR46 UFN45:UFN46 UPJ45:UPJ46 UZF45:UZF46 VJB45:VJB46 VSX45:VSX46 WCT45:WCT46 WMP45:WMP46 WWL45:WWL46 AD65579:AD65580 JZ65579:JZ65580 TV65579:TV65580 ADR65579:ADR65580 ANN65579:ANN65580 AXJ65579:AXJ65580 BHF65579:BHF65580 BRB65579:BRB65580 CAX65579:CAX65580 CKT65579:CKT65580 CUP65579:CUP65580 DEL65579:DEL65580 DOH65579:DOH65580 DYD65579:DYD65580 EHZ65579:EHZ65580 ERV65579:ERV65580 FBR65579:FBR65580 FLN65579:FLN65580 FVJ65579:FVJ65580 GFF65579:GFF65580 GPB65579:GPB65580 GYX65579:GYX65580 HIT65579:HIT65580 HSP65579:HSP65580 ICL65579:ICL65580 IMH65579:IMH65580 IWD65579:IWD65580 JFZ65579:JFZ65580 JPV65579:JPV65580 JZR65579:JZR65580 KJN65579:KJN65580 KTJ65579:KTJ65580 LDF65579:LDF65580 LNB65579:LNB65580 LWX65579:LWX65580 MGT65579:MGT65580 MQP65579:MQP65580 NAL65579:NAL65580 NKH65579:NKH65580 NUD65579:NUD65580 ODZ65579:ODZ65580 ONV65579:ONV65580 OXR65579:OXR65580 PHN65579:PHN65580 PRJ65579:PRJ65580 QBF65579:QBF65580 QLB65579:QLB65580 QUX65579:QUX65580 RET65579:RET65580 ROP65579:ROP65580 RYL65579:RYL65580 SIH65579:SIH65580 SSD65579:SSD65580 TBZ65579:TBZ65580 TLV65579:TLV65580 TVR65579:TVR65580 UFN65579:UFN65580 UPJ65579:UPJ65580 UZF65579:UZF65580 VJB65579:VJB65580 VSX65579:VSX65580 WCT65579:WCT65580 WMP65579:WMP65580 WWL65579:WWL65580 AD131115:AD131116 JZ131115:JZ131116 TV131115:TV131116 ADR131115:ADR131116 ANN131115:ANN131116 AXJ131115:AXJ131116 BHF131115:BHF131116 BRB131115:BRB131116 CAX131115:CAX131116 CKT131115:CKT131116 CUP131115:CUP131116 DEL131115:DEL131116 DOH131115:DOH131116 DYD131115:DYD131116 EHZ131115:EHZ131116 ERV131115:ERV131116 FBR131115:FBR131116 FLN131115:FLN131116 FVJ131115:FVJ131116 GFF131115:GFF131116 GPB131115:GPB131116 GYX131115:GYX131116 HIT131115:HIT131116 HSP131115:HSP131116 ICL131115:ICL131116 IMH131115:IMH131116 IWD131115:IWD131116 JFZ131115:JFZ131116 JPV131115:JPV131116 JZR131115:JZR131116 KJN131115:KJN131116 KTJ131115:KTJ131116 LDF131115:LDF131116 LNB131115:LNB131116 LWX131115:LWX131116 MGT131115:MGT131116 MQP131115:MQP131116 NAL131115:NAL131116 NKH131115:NKH131116 NUD131115:NUD131116 ODZ131115:ODZ131116 ONV131115:ONV131116 OXR131115:OXR131116 PHN131115:PHN131116 PRJ131115:PRJ131116 QBF131115:QBF131116 QLB131115:QLB131116 QUX131115:QUX131116 RET131115:RET131116 ROP131115:ROP131116 RYL131115:RYL131116 SIH131115:SIH131116 SSD131115:SSD131116 TBZ131115:TBZ131116 TLV131115:TLV131116 TVR131115:TVR131116 UFN131115:UFN131116 UPJ131115:UPJ131116 UZF131115:UZF131116 VJB131115:VJB131116 VSX131115:VSX131116 WCT131115:WCT131116 WMP131115:WMP131116 WWL131115:WWL131116 AD196651:AD196652 JZ196651:JZ196652 TV196651:TV196652 ADR196651:ADR196652 ANN196651:ANN196652 AXJ196651:AXJ196652 BHF196651:BHF196652 BRB196651:BRB196652 CAX196651:CAX196652 CKT196651:CKT196652 CUP196651:CUP196652 DEL196651:DEL196652 DOH196651:DOH196652 DYD196651:DYD196652 EHZ196651:EHZ196652 ERV196651:ERV196652 FBR196651:FBR196652 FLN196651:FLN196652 FVJ196651:FVJ196652 GFF196651:GFF196652 GPB196651:GPB196652 GYX196651:GYX196652 HIT196651:HIT196652 HSP196651:HSP196652 ICL196651:ICL196652 IMH196651:IMH196652 IWD196651:IWD196652 JFZ196651:JFZ196652 JPV196651:JPV196652 JZR196651:JZR196652 KJN196651:KJN196652 KTJ196651:KTJ196652 LDF196651:LDF196652 LNB196651:LNB196652 LWX196651:LWX196652 MGT196651:MGT196652 MQP196651:MQP196652 NAL196651:NAL196652 NKH196651:NKH196652 NUD196651:NUD196652 ODZ196651:ODZ196652 ONV196651:ONV196652 OXR196651:OXR196652 PHN196651:PHN196652 PRJ196651:PRJ196652 QBF196651:QBF196652 QLB196651:QLB196652 QUX196651:QUX196652 RET196651:RET196652 ROP196651:ROP196652 RYL196651:RYL196652 SIH196651:SIH196652 SSD196651:SSD196652 TBZ196651:TBZ196652 TLV196651:TLV196652 TVR196651:TVR196652 UFN196651:UFN196652 UPJ196651:UPJ196652 UZF196651:UZF196652 VJB196651:VJB196652 VSX196651:VSX196652 WCT196651:WCT196652 WMP196651:WMP196652 WWL196651:WWL196652 AD262187:AD262188 JZ262187:JZ262188 TV262187:TV262188 ADR262187:ADR262188 ANN262187:ANN262188 AXJ262187:AXJ262188 BHF262187:BHF262188 BRB262187:BRB262188 CAX262187:CAX262188 CKT262187:CKT262188 CUP262187:CUP262188 DEL262187:DEL262188 DOH262187:DOH262188 DYD262187:DYD262188 EHZ262187:EHZ262188 ERV262187:ERV262188 FBR262187:FBR262188 FLN262187:FLN262188 FVJ262187:FVJ262188 GFF262187:GFF262188 GPB262187:GPB262188 GYX262187:GYX262188 HIT262187:HIT262188 HSP262187:HSP262188 ICL262187:ICL262188 IMH262187:IMH262188 IWD262187:IWD262188 JFZ262187:JFZ262188 JPV262187:JPV262188 JZR262187:JZR262188 KJN262187:KJN262188 KTJ262187:KTJ262188 LDF262187:LDF262188 LNB262187:LNB262188 LWX262187:LWX262188 MGT262187:MGT262188 MQP262187:MQP262188 NAL262187:NAL262188 NKH262187:NKH262188 NUD262187:NUD262188 ODZ262187:ODZ262188 ONV262187:ONV262188 OXR262187:OXR262188 PHN262187:PHN262188 PRJ262187:PRJ262188 QBF262187:QBF262188 QLB262187:QLB262188 QUX262187:QUX262188 RET262187:RET262188 ROP262187:ROP262188 RYL262187:RYL262188 SIH262187:SIH262188 SSD262187:SSD262188 TBZ262187:TBZ262188 TLV262187:TLV262188 TVR262187:TVR262188 UFN262187:UFN262188 UPJ262187:UPJ262188 UZF262187:UZF262188 VJB262187:VJB262188 VSX262187:VSX262188 WCT262187:WCT262188 WMP262187:WMP262188 WWL262187:WWL262188 AD327723:AD327724 JZ327723:JZ327724 TV327723:TV327724 ADR327723:ADR327724 ANN327723:ANN327724 AXJ327723:AXJ327724 BHF327723:BHF327724 BRB327723:BRB327724 CAX327723:CAX327724 CKT327723:CKT327724 CUP327723:CUP327724 DEL327723:DEL327724 DOH327723:DOH327724 DYD327723:DYD327724 EHZ327723:EHZ327724 ERV327723:ERV327724 FBR327723:FBR327724 FLN327723:FLN327724 FVJ327723:FVJ327724 GFF327723:GFF327724 GPB327723:GPB327724 GYX327723:GYX327724 HIT327723:HIT327724 HSP327723:HSP327724 ICL327723:ICL327724 IMH327723:IMH327724 IWD327723:IWD327724 JFZ327723:JFZ327724 JPV327723:JPV327724 JZR327723:JZR327724 KJN327723:KJN327724 KTJ327723:KTJ327724 LDF327723:LDF327724 LNB327723:LNB327724 LWX327723:LWX327724 MGT327723:MGT327724 MQP327723:MQP327724 NAL327723:NAL327724 NKH327723:NKH327724 NUD327723:NUD327724 ODZ327723:ODZ327724 ONV327723:ONV327724 OXR327723:OXR327724 PHN327723:PHN327724 PRJ327723:PRJ327724 QBF327723:QBF327724 QLB327723:QLB327724 QUX327723:QUX327724 RET327723:RET327724 ROP327723:ROP327724 RYL327723:RYL327724 SIH327723:SIH327724 SSD327723:SSD327724 TBZ327723:TBZ327724 TLV327723:TLV327724 TVR327723:TVR327724 UFN327723:UFN327724 UPJ327723:UPJ327724 UZF327723:UZF327724 VJB327723:VJB327724 VSX327723:VSX327724 WCT327723:WCT327724 WMP327723:WMP327724 WWL327723:WWL327724 AD393259:AD393260 JZ393259:JZ393260 TV393259:TV393260 ADR393259:ADR393260 ANN393259:ANN393260 AXJ393259:AXJ393260 BHF393259:BHF393260 BRB393259:BRB393260 CAX393259:CAX393260 CKT393259:CKT393260 CUP393259:CUP393260 DEL393259:DEL393260 DOH393259:DOH393260 DYD393259:DYD393260 EHZ393259:EHZ393260 ERV393259:ERV393260 FBR393259:FBR393260 FLN393259:FLN393260 FVJ393259:FVJ393260 GFF393259:GFF393260 GPB393259:GPB393260 GYX393259:GYX393260 HIT393259:HIT393260 HSP393259:HSP393260 ICL393259:ICL393260 IMH393259:IMH393260 IWD393259:IWD393260 JFZ393259:JFZ393260 JPV393259:JPV393260 JZR393259:JZR393260 KJN393259:KJN393260 KTJ393259:KTJ393260 LDF393259:LDF393260 LNB393259:LNB393260 LWX393259:LWX393260 MGT393259:MGT393260 MQP393259:MQP393260 NAL393259:NAL393260 NKH393259:NKH393260 NUD393259:NUD393260 ODZ393259:ODZ393260 ONV393259:ONV393260 OXR393259:OXR393260 PHN393259:PHN393260 PRJ393259:PRJ393260 QBF393259:QBF393260 QLB393259:QLB393260 QUX393259:QUX393260 RET393259:RET393260 ROP393259:ROP393260 RYL393259:RYL393260 SIH393259:SIH393260 SSD393259:SSD393260 TBZ393259:TBZ393260 TLV393259:TLV393260 TVR393259:TVR393260 UFN393259:UFN393260 UPJ393259:UPJ393260 UZF393259:UZF393260 VJB393259:VJB393260 VSX393259:VSX393260 WCT393259:WCT393260 WMP393259:WMP393260 WWL393259:WWL393260 AD458795:AD458796 JZ458795:JZ458796 TV458795:TV458796 ADR458795:ADR458796 ANN458795:ANN458796 AXJ458795:AXJ458796 BHF458795:BHF458796 BRB458795:BRB458796 CAX458795:CAX458796 CKT458795:CKT458796 CUP458795:CUP458796 DEL458795:DEL458796 DOH458795:DOH458796 DYD458795:DYD458796 EHZ458795:EHZ458796 ERV458795:ERV458796 FBR458795:FBR458796 FLN458795:FLN458796 FVJ458795:FVJ458796 GFF458795:GFF458796 GPB458795:GPB458796 GYX458795:GYX458796 HIT458795:HIT458796 HSP458795:HSP458796 ICL458795:ICL458796 IMH458795:IMH458796 IWD458795:IWD458796 JFZ458795:JFZ458796 JPV458795:JPV458796 JZR458795:JZR458796 KJN458795:KJN458796 KTJ458795:KTJ458796 LDF458795:LDF458796 LNB458795:LNB458796 LWX458795:LWX458796 MGT458795:MGT458796 MQP458795:MQP458796 NAL458795:NAL458796 NKH458795:NKH458796 NUD458795:NUD458796 ODZ458795:ODZ458796 ONV458795:ONV458796 OXR458795:OXR458796 PHN458795:PHN458796 PRJ458795:PRJ458796 QBF458795:QBF458796 QLB458795:QLB458796 QUX458795:QUX458796 RET458795:RET458796 ROP458795:ROP458796 RYL458795:RYL458796 SIH458795:SIH458796 SSD458795:SSD458796 TBZ458795:TBZ458796 TLV458795:TLV458796 TVR458795:TVR458796 UFN458795:UFN458796 UPJ458795:UPJ458796 UZF458795:UZF458796 VJB458795:VJB458796 VSX458795:VSX458796 WCT458795:WCT458796 WMP458795:WMP458796 WWL458795:WWL458796 AD524331:AD524332 JZ524331:JZ524332 TV524331:TV524332 ADR524331:ADR524332 ANN524331:ANN524332 AXJ524331:AXJ524332 BHF524331:BHF524332 BRB524331:BRB524332 CAX524331:CAX524332 CKT524331:CKT524332 CUP524331:CUP524332 DEL524331:DEL524332 DOH524331:DOH524332 DYD524331:DYD524332 EHZ524331:EHZ524332 ERV524331:ERV524332 FBR524331:FBR524332 FLN524331:FLN524332 FVJ524331:FVJ524332 GFF524331:GFF524332 GPB524331:GPB524332 GYX524331:GYX524332 HIT524331:HIT524332 HSP524331:HSP524332 ICL524331:ICL524332 IMH524331:IMH524332 IWD524331:IWD524332 JFZ524331:JFZ524332 JPV524331:JPV524332 JZR524331:JZR524332 KJN524331:KJN524332 KTJ524331:KTJ524332 LDF524331:LDF524332 LNB524331:LNB524332 LWX524331:LWX524332 MGT524331:MGT524332 MQP524331:MQP524332 NAL524331:NAL524332 NKH524331:NKH524332 NUD524331:NUD524332 ODZ524331:ODZ524332 ONV524331:ONV524332 OXR524331:OXR524332 PHN524331:PHN524332 PRJ524331:PRJ524332 QBF524331:QBF524332 QLB524331:QLB524332 QUX524331:QUX524332 RET524331:RET524332 ROP524331:ROP524332 RYL524331:RYL524332 SIH524331:SIH524332 SSD524331:SSD524332 TBZ524331:TBZ524332 TLV524331:TLV524332 TVR524331:TVR524332 UFN524331:UFN524332 UPJ524331:UPJ524332 UZF524331:UZF524332 VJB524331:VJB524332 VSX524331:VSX524332 WCT524331:WCT524332 WMP524331:WMP524332 WWL524331:WWL524332 AD589867:AD589868 JZ589867:JZ589868 TV589867:TV589868 ADR589867:ADR589868 ANN589867:ANN589868 AXJ589867:AXJ589868 BHF589867:BHF589868 BRB589867:BRB589868 CAX589867:CAX589868 CKT589867:CKT589868 CUP589867:CUP589868 DEL589867:DEL589868 DOH589867:DOH589868 DYD589867:DYD589868 EHZ589867:EHZ589868 ERV589867:ERV589868 FBR589867:FBR589868 FLN589867:FLN589868 FVJ589867:FVJ589868 GFF589867:GFF589868 GPB589867:GPB589868 GYX589867:GYX589868 HIT589867:HIT589868 HSP589867:HSP589868 ICL589867:ICL589868 IMH589867:IMH589868 IWD589867:IWD589868 JFZ589867:JFZ589868 JPV589867:JPV589868 JZR589867:JZR589868 KJN589867:KJN589868 KTJ589867:KTJ589868 LDF589867:LDF589868 LNB589867:LNB589868 LWX589867:LWX589868 MGT589867:MGT589868 MQP589867:MQP589868 NAL589867:NAL589868 NKH589867:NKH589868 NUD589867:NUD589868 ODZ589867:ODZ589868 ONV589867:ONV589868 OXR589867:OXR589868 PHN589867:PHN589868 PRJ589867:PRJ589868 QBF589867:QBF589868 QLB589867:QLB589868 QUX589867:QUX589868 RET589867:RET589868 ROP589867:ROP589868 RYL589867:RYL589868 SIH589867:SIH589868 SSD589867:SSD589868 TBZ589867:TBZ589868 TLV589867:TLV589868 TVR589867:TVR589868 UFN589867:UFN589868 UPJ589867:UPJ589868 UZF589867:UZF589868 VJB589867:VJB589868 VSX589867:VSX589868 WCT589867:WCT589868 WMP589867:WMP589868 WWL589867:WWL589868 AD655403:AD655404 JZ655403:JZ655404 TV655403:TV655404 ADR655403:ADR655404 ANN655403:ANN655404 AXJ655403:AXJ655404 BHF655403:BHF655404 BRB655403:BRB655404 CAX655403:CAX655404 CKT655403:CKT655404 CUP655403:CUP655404 DEL655403:DEL655404 DOH655403:DOH655404 DYD655403:DYD655404 EHZ655403:EHZ655404 ERV655403:ERV655404 FBR655403:FBR655404 FLN655403:FLN655404 FVJ655403:FVJ655404 GFF655403:GFF655404 GPB655403:GPB655404 GYX655403:GYX655404 HIT655403:HIT655404 HSP655403:HSP655404 ICL655403:ICL655404 IMH655403:IMH655404 IWD655403:IWD655404 JFZ655403:JFZ655404 JPV655403:JPV655404 JZR655403:JZR655404 KJN655403:KJN655404 KTJ655403:KTJ655404 LDF655403:LDF655404 LNB655403:LNB655404 LWX655403:LWX655404 MGT655403:MGT655404 MQP655403:MQP655404 NAL655403:NAL655404 NKH655403:NKH655404 NUD655403:NUD655404 ODZ655403:ODZ655404 ONV655403:ONV655404 OXR655403:OXR655404 PHN655403:PHN655404 PRJ655403:PRJ655404 QBF655403:QBF655404 QLB655403:QLB655404 QUX655403:QUX655404 RET655403:RET655404 ROP655403:ROP655404 RYL655403:RYL655404 SIH655403:SIH655404 SSD655403:SSD655404 TBZ655403:TBZ655404 TLV655403:TLV655404 TVR655403:TVR655404 UFN655403:UFN655404 UPJ655403:UPJ655404 UZF655403:UZF655404 VJB655403:VJB655404 VSX655403:VSX655404 WCT655403:WCT655404 WMP655403:WMP655404 WWL655403:WWL655404 AD720939:AD720940 JZ720939:JZ720940 TV720939:TV720940 ADR720939:ADR720940 ANN720939:ANN720940 AXJ720939:AXJ720940 BHF720939:BHF720940 BRB720939:BRB720940 CAX720939:CAX720940 CKT720939:CKT720940 CUP720939:CUP720940 DEL720939:DEL720940 DOH720939:DOH720940 DYD720939:DYD720940 EHZ720939:EHZ720940 ERV720939:ERV720940 FBR720939:FBR720940 FLN720939:FLN720940 FVJ720939:FVJ720940 GFF720939:GFF720940 GPB720939:GPB720940 GYX720939:GYX720940 HIT720939:HIT720940 HSP720939:HSP720940 ICL720939:ICL720940 IMH720939:IMH720940 IWD720939:IWD720940 JFZ720939:JFZ720940 JPV720939:JPV720940 JZR720939:JZR720940 KJN720939:KJN720940 KTJ720939:KTJ720940 LDF720939:LDF720940 LNB720939:LNB720940 LWX720939:LWX720940 MGT720939:MGT720940 MQP720939:MQP720940 NAL720939:NAL720940 NKH720939:NKH720940 NUD720939:NUD720940 ODZ720939:ODZ720940 ONV720939:ONV720940 OXR720939:OXR720940 PHN720939:PHN720940 PRJ720939:PRJ720940 QBF720939:QBF720940 QLB720939:QLB720940 QUX720939:QUX720940 RET720939:RET720940 ROP720939:ROP720940 RYL720939:RYL720940 SIH720939:SIH720940 SSD720939:SSD720940 TBZ720939:TBZ720940 TLV720939:TLV720940 TVR720939:TVR720940 UFN720939:UFN720940 UPJ720939:UPJ720940 UZF720939:UZF720940 VJB720939:VJB720940 VSX720939:VSX720940 WCT720939:WCT720940 WMP720939:WMP720940 WWL720939:WWL720940 AD786475:AD786476 JZ786475:JZ786476 TV786475:TV786476 ADR786475:ADR786476 ANN786475:ANN786476 AXJ786475:AXJ786476 BHF786475:BHF786476 BRB786475:BRB786476 CAX786475:CAX786476 CKT786475:CKT786476 CUP786475:CUP786476 DEL786475:DEL786476 DOH786475:DOH786476 DYD786475:DYD786476 EHZ786475:EHZ786476 ERV786475:ERV786476 FBR786475:FBR786476 FLN786475:FLN786476 FVJ786475:FVJ786476 GFF786475:GFF786476 GPB786475:GPB786476 GYX786475:GYX786476 HIT786475:HIT786476 HSP786475:HSP786476 ICL786475:ICL786476 IMH786475:IMH786476 IWD786475:IWD786476 JFZ786475:JFZ786476 JPV786475:JPV786476 JZR786475:JZR786476 KJN786475:KJN786476 KTJ786475:KTJ786476 LDF786475:LDF786476 LNB786475:LNB786476 LWX786475:LWX786476 MGT786475:MGT786476 MQP786475:MQP786476 NAL786475:NAL786476 NKH786475:NKH786476 NUD786475:NUD786476 ODZ786475:ODZ786476 ONV786475:ONV786476 OXR786475:OXR786476 PHN786475:PHN786476 PRJ786475:PRJ786476 QBF786475:QBF786476 QLB786475:QLB786476 QUX786475:QUX786476 RET786475:RET786476 ROP786475:ROP786476 RYL786475:RYL786476 SIH786475:SIH786476 SSD786475:SSD786476 TBZ786475:TBZ786476 TLV786475:TLV786476 TVR786475:TVR786476 UFN786475:UFN786476 UPJ786475:UPJ786476 UZF786475:UZF786476 VJB786475:VJB786476 VSX786475:VSX786476 WCT786475:WCT786476 WMP786475:WMP786476 WWL786475:WWL786476 AD852011:AD852012 JZ852011:JZ852012 TV852011:TV852012 ADR852011:ADR852012 ANN852011:ANN852012 AXJ852011:AXJ852012 BHF852011:BHF852012 BRB852011:BRB852012 CAX852011:CAX852012 CKT852011:CKT852012 CUP852011:CUP852012 DEL852011:DEL852012 DOH852011:DOH852012 DYD852011:DYD852012 EHZ852011:EHZ852012 ERV852011:ERV852012 FBR852011:FBR852012 FLN852011:FLN852012 FVJ852011:FVJ852012 GFF852011:GFF852012 GPB852011:GPB852012 GYX852011:GYX852012 HIT852011:HIT852012 HSP852011:HSP852012 ICL852011:ICL852012 IMH852011:IMH852012 IWD852011:IWD852012 JFZ852011:JFZ852012 JPV852011:JPV852012 JZR852011:JZR852012 KJN852011:KJN852012 KTJ852011:KTJ852012 LDF852011:LDF852012 LNB852011:LNB852012 LWX852011:LWX852012 MGT852011:MGT852012 MQP852011:MQP852012 NAL852011:NAL852012 NKH852011:NKH852012 NUD852011:NUD852012 ODZ852011:ODZ852012 ONV852011:ONV852012 OXR852011:OXR852012 PHN852011:PHN852012 PRJ852011:PRJ852012 QBF852011:QBF852012 QLB852011:QLB852012 QUX852011:QUX852012 RET852011:RET852012 ROP852011:ROP852012 RYL852011:RYL852012 SIH852011:SIH852012 SSD852011:SSD852012 TBZ852011:TBZ852012 TLV852011:TLV852012 TVR852011:TVR852012 UFN852011:UFN852012 UPJ852011:UPJ852012 UZF852011:UZF852012 VJB852011:VJB852012 VSX852011:VSX852012 WCT852011:WCT852012 WMP852011:WMP852012 WWL852011:WWL852012 AD917547:AD917548 JZ917547:JZ917548 TV917547:TV917548 ADR917547:ADR917548 ANN917547:ANN917548 AXJ917547:AXJ917548 BHF917547:BHF917548 BRB917547:BRB917548 CAX917547:CAX917548 CKT917547:CKT917548 CUP917547:CUP917548 DEL917547:DEL917548 DOH917547:DOH917548 DYD917547:DYD917548 EHZ917547:EHZ917548 ERV917547:ERV917548 FBR917547:FBR917548 FLN917547:FLN917548 FVJ917547:FVJ917548 GFF917547:GFF917548 GPB917547:GPB917548 GYX917547:GYX917548 HIT917547:HIT917548 HSP917547:HSP917548 ICL917547:ICL917548 IMH917547:IMH917548 IWD917547:IWD917548 JFZ917547:JFZ917548 JPV917547:JPV917548 JZR917547:JZR917548 KJN917547:KJN917548 KTJ917547:KTJ917548 LDF917547:LDF917548 LNB917547:LNB917548 LWX917547:LWX917548 MGT917547:MGT917548 MQP917547:MQP917548 NAL917547:NAL917548 NKH917547:NKH917548 NUD917547:NUD917548 ODZ917547:ODZ917548 ONV917547:ONV917548 OXR917547:OXR917548 PHN917547:PHN917548 PRJ917547:PRJ917548 QBF917547:QBF917548 QLB917547:QLB917548 QUX917547:QUX917548 RET917547:RET917548 ROP917547:ROP917548 RYL917547:RYL917548 SIH917547:SIH917548 SSD917547:SSD917548 TBZ917547:TBZ917548 TLV917547:TLV917548 TVR917547:TVR917548 UFN917547:UFN917548 UPJ917547:UPJ917548 UZF917547:UZF917548 VJB917547:VJB917548 VSX917547:VSX917548 WCT917547:WCT917548 WMP917547:WMP917548 WWL917547:WWL917548 AD983083:AD983084 JZ983083:JZ983084 TV983083:TV983084 ADR983083:ADR983084 ANN983083:ANN983084 AXJ983083:AXJ983084 BHF983083:BHF983084 BRB983083:BRB983084 CAX983083:CAX983084 CKT983083:CKT983084 CUP983083:CUP983084 DEL983083:DEL983084 DOH983083:DOH983084 DYD983083:DYD983084 EHZ983083:EHZ983084 ERV983083:ERV983084 FBR983083:FBR983084 FLN983083:FLN983084 FVJ983083:FVJ983084 GFF983083:GFF983084 GPB983083:GPB983084 GYX983083:GYX983084 HIT983083:HIT983084 HSP983083:HSP983084 ICL983083:ICL983084 IMH983083:IMH983084 IWD983083:IWD983084 JFZ983083:JFZ983084 JPV983083:JPV983084 JZR983083:JZR983084 KJN983083:KJN983084 KTJ983083:KTJ983084 LDF983083:LDF983084 LNB983083:LNB983084 LWX983083:LWX983084 MGT983083:MGT983084 MQP983083:MQP983084 NAL983083:NAL983084 NKH983083:NKH983084 NUD983083:NUD983084 ODZ983083:ODZ983084 ONV983083:ONV983084 OXR983083:OXR983084 PHN983083:PHN983084 PRJ983083:PRJ983084 QBF983083:QBF983084 QLB983083:QLB983084 QUX983083:QUX983084 RET983083:RET983084 ROP983083:ROP983084 RYL983083:RYL983084 SIH983083:SIH983084 SSD983083:SSD983084 TBZ983083:TBZ983084 TLV983083:TLV983084 TVR983083:TVR983084 UFN983083:UFN983084 UPJ983083:UPJ983084 UZF983083:UZF983084 VJB983083:VJB983084 VSX983083:VSX983084 WCT983083:WCT983084 WMP983083:WMP983084 WWL983083:WWL983084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AF48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AF65582 KB65582 TX65582 ADT65582 ANP65582 AXL65582 BHH65582 BRD65582 CAZ65582 CKV65582 CUR65582 DEN65582 DOJ65582 DYF65582 EIB65582 ERX65582 FBT65582 FLP65582 FVL65582 GFH65582 GPD65582 GYZ65582 HIV65582 HSR65582 ICN65582 IMJ65582 IWF65582 JGB65582 JPX65582 JZT65582 KJP65582 KTL65582 LDH65582 LND65582 LWZ65582 MGV65582 MQR65582 NAN65582 NKJ65582 NUF65582 OEB65582 ONX65582 OXT65582 PHP65582 PRL65582 QBH65582 QLD65582 QUZ65582 REV65582 ROR65582 RYN65582 SIJ65582 SSF65582 TCB65582 TLX65582 TVT65582 UFP65582 UPL65582 UZH65582 VJD65582 VSZ65582 WCV65582 WMR65582 WWN65582 AF131118 KB131118 TX131118 ADT131118 ANP131118 AXL131118 BHH131118 BRD131118 CAZ131118 CKV131118 CUR131118 DEN131118 DOJ131118 DYF131118 EIB131118 ERX131118 FBT131118 FLP131118 FVL131118 GFH131118 GPD131118 GYZ131118 HIV131118 HSR131118 ICN131118 IMJ131118 IWF131118 JGB131118 JPX131118 JZT131118 KJP131118 KTL131118 LDH131118 LND131118 LWZ131118 MGV131118 MQR131118 NAN131118 NKJ131118 NUF131118 OEB131118 ONX131118 OXT131118 PHP131118 PRL131118 QBH131118 QLD131118 QUZ131118 REV131118 ROR131118 RYN131118 SIJ131118 SSF131118 TCB131118 TLX131118 TVT131118 UFP131118 UPL131118 UZH131118 VJD131118 VSZ131118 WCV131118 WMR131118 WWN131118 AF196654 KB196654 TX196654 ADT196654 ANP196654 AXL196654 BHH196654 BRD196654 CAZ196654 CKV196654 CUR196654 DEN196654 DOJ196654 DYF196654 EIB196654 ERX196654 FBT196654 FLP196654 FVL196654 GFH196654 GPD196654 GYZ196654 HIV196654 HSR196654 ICN196654 IMJ196654 IWF196654 JGB196654 JPX196654 JZT196654 KJP196654 KTL196654 LDH196654 LND196654 LWZ196654 MGV196654 MQR196654 NAN196654 NKJ196654 NUF196654 OEB196654 ONX196654 OXT196654 PHP196654 PRL196654 QBH196654 QLD196654 QUZ196654 REV196654 ROR196654 RYN196654 SIJ196654 SSF196654 TCB196654 TLX196654 TVT196654 UFP196654 UPL196654 UZH196654 VJD196654 VSZ196654 WCV196654 WMR196654 WWN196654 AF262190 KB262190 TX262190 ADT262190 ANP262190 AXL262190 BHH262190 BRD262190 CAZ262190 CKV262190 CUR262190 DEN262190 DOJ262190 DYF262190 EIB262190 ERX262190 FBT262190 FLP262190 FVL262190 GFH262190 GPD262190 GYZ262190 HIV262190 HSR262190 ICN262190 IMJ262190 IWF262190 JGB262190 JPX262190 JZT262190 KJP262190 KTL262190 LDH262190 LND262190 LWZ262190 MGV262190 MQR262190 NAN262190 NKJ262190 NUF262190 OEB262190 ONX262190 OXT262190 PHP262190 PRL262190 QBH262190 QLD262190 QUZ262190 REV262190 ROR262190 RYN262190 SIJ262190 SSF262190 TCB262190 TLX262190 TVT262190 UFP262190 UPL262190 UZH262190 VJD262190 VSZ262190 WCV262190 WMR262190 WWN262190 AF327726 KB327726 TX327726 ADT327726 ANP327726 AXL327726 BHH327726 BRD327726 CAZ327726 CKV327726 CUR327726 DEN327726 DOJ327726 DYF327726 EIB327726 ERX327726 FBT327726 FLP327726 FVL327726 GFH327726 GPD327726 GYZ327726 HIV327726 HSR327726 ICN327726 IMJ327726 IWF327726 JGB327726 JPX327726 JZT327726 KJP327726 KTL327726 LDH327726 LND327726 LWZ327726 MGV327726 MQR327726 NAN327726 NKJ327726 NUF327726 OEB327726 ONX327726 OXT327726 PHP327726 PRL327726 QBH327726 QLD327726 QUZ327726 REV327726 ROR327726 RYN327726 SIJ327726 SSF327726 TCB327726 TLX327726 TVT327726 UFP327726 UPL327726 UZH327726 VJD327726 VSZ327726 WCV327726 WMR327726 WWN327726 AF393262 KB393262 TX393262 ADT393262 ANP393262 AXL393262 BHH393262 BRD393262 CAZ393262 CKV393262 CUR393262 DEN393262 DOJ393262 DYF393262 EIB393262 ERX393262 FBT393262 FLP393262 FVL393262 GFH393262 GPD393262 GYZ393262 HIV393262 HSR393262 ICN393262 IMJ393262 IWF393262 JGB393262 JPX393262 JZT393262 KJP393262 KTL393262 LDH393262 LND393262 LWZ393262 MGV393262 MQR393262 NAN393262 NKJ393262 NUF393262 OEB393262 ONX393262 OXT393262 PHP393262 PRL393262 QBH393262 QLD393262 QUZ393262 REV393262 ROR393262 RYN393262 SIJ393262 SSF393262 TCB393262 TLX393262 TVT393262 UFP393262 UPL393262 UZH393262 VJD393262 VSZ393262 WCV393262 WMR393262 WWN393262 AF458798 KB458798 TX458798 ADT458798 ANP458798 AXL458798 BHH458798 BRD458798 CAZ458798 CKV458798 CUR458798 DEN458798 DOJ458798 DYF458798 EIB458798 ERX458798 FBT458798 FLP458798 FVL458798 GFH458798 GPD458798 GYZ458798 HIV458798 HSR458798 ICN458798 IMJ458798 IWF458798 JGB458798 JPX458798 JZT458798 KJP458798 KTL458798 LDH458798 LND458798 LWZ458798 MGV458798 MQR458798 NAN458798 NKJ458798 NUF458798 OEB458798 ONX458798 OXT458798 PHP458798 PRL458798 QBH458798 QLD458798 QUZ458798 REV458798 ROR458798 RYN458798 SIJ458798 SSF458798 TCB458798 TLX458798 TVT458798 UFP458798 UPL458798 UZH458798 VJD458798 VSZ458798 WCV458798 WMR458798 WWN458798 AF524334 KB524334 TX524334 ADT524334 ANP524334 AXL524334 BHH524334 BRD524334 CAZ524334 CKV524334 CUR524334 DEN524334 DOJ524334 DYF524334 EIB524334 ERX524334 FBT524334 FLP524334 FVL524334 GFH524334 GPD524334 GYZ524334 HIV524334 HSR524334 ICN524334 IMJ524334 IWF524334 JGB524334 JPX524334 JZT524334 KJP524334 KTL524334 LDH524334 LND524334 LWZ524334 MGV524334 MQR524334 NAN524334 NKJ524334 NUF524334 OEB524334 ONX524334 OXT524334 PHP524334 PRL524334 QBH524334 QLD524334 QUZ524334 REV524334 ROR524334 RYN524334 SIJ524334 SSF524334 TCB524334 TLX524334 TVT524334 UFP524334 UPL524334 UZH524334 VJD524334 VSZ524334 WCV524334 WMR524334 WWN524334 AF589870 KB589870 TX589870 ADT589870 ANP589870 AXL589870 BHH589870 BRD589870 CAZ589870 CKV589870 CUR589870 DEN589870 DOJ589870 DYF589870 EIB589870 ERX589870 FBT589870 FLP589870 FVL589870 GFH589870 GPD589870 GYZ589870 HIV589870 HSR589870 ICN589870 IMJ589870 IWF589870 JGB589870 JPX589870 JZT589870 KJP589870 KTL589870 LDH589870 LND589870 LWZ589870 MGV589870 MQR589870 NAN589870 NKJ589870 NUF589870 OEB589870 ONX589870 OXT589870 PHP589870 PRL589870 QBH589870 QLD589870 QUZ589870 REV589870 ROR589870 RYN589870 SIJ589870 SSF589870 TCB589870 TLX589870 TVT589870 UFP589870 UPL589870 UZH589870 VJD589870 VSZ589870 WCV589870 WMR589870 WWN589870 AF655406 KB655406 TX655406 ADT655406 ANP655406 AXL655406 BHH655406 BRD655406 CAZ655406 CKV655406 CUR655406 DEN655406 DOJ655406 DYF655406 EIB655406 ERX655406 FBT655406 FLP655406 FVL655406 GFH655406 GPD655406 GYZ655406 HIV655406 HSR655406 ICN655406 IMJ655406 IWF655406 JGB655406 JPX655406 JZT655406 KJP655406 KTL655406 LDH655406 LND655406 LWZ655406 MGV655406 MQR655406 NAN655406 NKJ655406 NUF655406 OEB655406 ONX655406 OXT655406 PHP655406 PRL655406 QBH655406 QLD655406 QUZ655406 REV655406 ROR655406 RYN655406 SIJ655406 SSF655406 TCB655406 TLX655406 TVT655406 UFP655406 UPL655406 UZH655406 VJD655406 VSZ655406 WCV655406 WMR655406 WWN655406 AF720942 KB720942 TX720942 ADT720942 ANP720942 AXL720942 BHH720942 BRD720942 CAZ720942 CKV720942 CUR720942 DEN720942 DOJ720942 DYF720942 EIB720942 ERX720942 FBT720942 FLP720942 FVL720942 GFH720942 GPD720942 GYZ720942 HIV720942 HSR720942 ICN720942 IMJ720942 IWF720942 JGB720942 JPX720942 JZT720942 KJP720942 KTL720942 LDH720942 LND720942 LWZ720942 MGV720942 MQR720942 NAN720942 NKJ720942 NUF720942 OEB720942 ONX720942 OXT720942 PHP720942 PRL720942 QBH720942 QLD720942 QUZ720942 REV720942 ROR720942 RYN720942 SIJ720942 SSF720942 TCB720942 TLX720942 TVT720942 UFP720942 UPL720942 UZH720942 VJD720942 VSZ720942 WCV720942 WMR720942 WWN720942 AF786478 KB786478 TX786478 ADT786478 ANP786478 AXL786478 BHH786478 BRD786478 CAZ786478 CKV786478 CUR786478 DEN786478 DOJ786478 DYF786478 EIB786478 ERX786478 FBT786478 FLP786478 FVL786478 GFH786478 GPD786478 GYZ786478 HIV786478 HSR786478 ICN786478 IMJ786478 IWF786478 JGB786478 JPX786478 JZT786478 KJP786478 KTL786478 LDH786478 LND786478 LWZ786478 MGV786478 MQR786478 NAN786478 NKJ786478 NUF786478 OEB786478 ONX786478 OXT786478 PHP786478 PRL786478 QBH786478 QLD786478 QUZ786478 REV786478 ROR786478 RYN786478 SIJ786478 SSF786478 TCB786478 TLX786478 TVT786478 UFP786478 UPL786478 UZH786478 VJD786478 VSZ786478 WCV786478 WMR786478 WWN786478 AF852014 KB852014 TX852014 ADT852014 ANP852014 AXL852014 BHH852014 BRD852014 CAZ852014 CKV852014 CUR852014 DEN852014 DOJ852014 DYF852014 EIB852014 ERX852014 FBT852014 FLP852014 FVL852014 GFH852014 GPD852014 GYZ852014 HIV852014 HSR852014 ICN852014 IMJ852014 IWF852014 JGB852014 JPX852014 JZT852014 KJP852014 KTL852014 LDH852014 LND852014 LWZ852014 MGV852014 MQR852014 NAN852014 NKJ852014 NUF852014 OEB852014 ONX852014 OXT852014 PHP852014 PRL852014 QBH852014 QLD852014 QUZ852014 REV852014 ROR852014 RYN852014 SIJ852014 SSF852014 TCB852014 TLX852014 TVT852014 UFP852014 UPL852014 UZH852014 VJD852014 VSZ852014 WCV852014 WMR852014 WWN852014 AF917550 KB917550 TX917550 ADT917550 ANP917550 AXL917550 BHH917550 BRD917550 CAZ917550 CKV917550 CUR917550 DEN917550 DOJ917550 DYF917550 EIB917550 ERX917550 FBT917550 FLP917550 FVL917550 GFH917550 GPD917550 GYZ917550 HIV917550 HSR917550 ICN917550 IMJ917550 IWF917550 JGB917550 JPX917550 JZT917550 KJP917550 KTL917550 LDH917550 LND917550 LWZ917550 MGV917550 MQR917550 NAN917550 NKJ917550 NUF917550 OEB917550 ONX917550 OXT917550 PHP917550 PRL917550 QBH917550 QLD917550 QUZ917550 REV917550 ROR917550 RYN917550 SIJ917550 SSF917550 TCB917550 TLX917550 TVT917550 UFP917550 UPL917550 UZH917550 VJD917550 VSZ917550 WCV917550 WMR917550 WWN917550 AF983086 KB983086 TX983086 ADT983086 ANP983086 AXL983086 BHH983086 BRD983086 CAZ983086 CKV983086 CUR983086 DEN983086 DOJ983086 DYF983086 EIB983086 ERX983086 FBT983086 FLP983086 FVL983086 GFH983086 GPD983086 GYZ983086 HIV983086 HSR983086 ICN983086 IMJ983086 IWF983086 JGB983086 JPX983086 JZT983086 KJP983086 KTL983086 LDH983086 LND983086 LWZ983086 MGV983086 MQR983086 NAN983086 NKJ983086 NUF983086 OEB983086 ONX983086 OXT983086 PHP983086 PRL983086 QBH983086 QLD983086 QUZ983086 REV983086 ROR983086 RYN983086 SIJ983086 SSF983086 TCB983086 TLX983086 TVT983086 UFP983086 UPL983086 UZH983086 VJD983086 VSZ983086 WCV983086 WMR983086 WWN983086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A40"/>
  <sheetViews>
    <sheetView view="pageBreakPreview" zoomScaleNormal="100" zoomScaleSheetLayoutView="100" workbookViewId="0">
      <selection activeCell="Q2" sqref="Q2"/>
    </sheetView>
  </sheetViews>
  <sheetFormatPr defaultColWidth="3.09765625" defaultRowHeight="13.2" x14ac:dyDescent="0.2"/>
  <cols>
    <col min="1" max="1" width="3.09765625" style="149"/>
    <col min="2" max="2" width="2.69921875" style="148" customWidth="1"/>
    <col min="3" max="7" width="3.09765625" style="149"/>
    <col min="8" max="8" width="2.19921875" style="149" customWidth="1"/>
    <col min="9" max="257" width="3.09765625" style="149"/>
    <col min="258" max="258" width="2.69921875" style="149" customWidth="1"/>
    <col min="259" max="263" width="3.09765625" style="149"/>
    <col min="264" max="264" width="2.19921875" style="149" customWidth="1"/>
    <col min="265" max="513" width="3.09765625" style="149"/>
    <col min="514" max="514" width="2.69921875" style="149" customWidth="1"/>
    <col min="515" max="519" width="3.09765625" style="149"/>
    <col min="520" max="520" width="2.19921875" style="149" customWidth="1"/>
    <col min="521" max="769" width="3.09765625" style="149"/>
    <col min="770" max="770" width="2.69921875" style="149" customWidth="1"/>
    <col min="771" max="775" width="3.09765625" style="149"/>
    <col min="776" max="776" width="2.19921875" style="149" customWidth="1"/>
    <col min="777" max="1025" width="3.09765625" style="149"/>
    <col min="1026" max="1026" width="2.69921875" style="149" customWidth="1"/>
    <col min="1027" max="1031" width="3.09765625" style="149"/>
    <col min="1032" max="1032" width="2.19921875" style="149" customWidth="1"/>
    <col min="1033" max="1281" width="3.09765625" style="149"/>
    <col min="1282" max="1282" width="2.69921875" style="149" customWidth="1"/>
    <col min="1283" max="1287" width="3.09765625" style="149"/>
    <col min="1288" max="1288" width="2.19921875" style="149" customWidth="1"/>
    <col min="1289" max="1537" width="3.09765625" style="149"/>
    <col min="1538" max="1538" width="2.69921875" style="149" customWidth="1"/>
    <col min="1539" max="1543" width="3.09765625" style="149"/>
    <col min="1544" max="1544" width="2.19921875" style="149" customWidth="1"/>
    <col min="1545" max="1793" width="3.09765625" style="149"/>
    <col min="1794" max="1794" width="2.69921875" style="149" customWidth="1"/>
    <col min="1795" max="1799" width="3.09765625" style="149"/>
    <col min="1800" max="1800" width="2.19921875" style="149" customWidth="1"/>
    <col min="1801" max="2049" width="3.09765625" style="149"/>
    <col min="2050" max="2050" width="2.69921875" style="149" customWidth="1"/>
    <col min="2051" max="2055" width="3.09765625" style="149"/>
    <col min="2056" max="2056" width="2.19921875" style="149" customWidth="1"/>
    <col min="2057" max="2305" width="3.09765625" style="149"/>
    <col min="2306" max="2306" width="2.69921875" style="149" customWidth="1"/>
    <col min="2307" max="2311" width="3.09765625" style="149"/>
    <col min="2312" max="2312" width="2.19921875" style="149" customWidth="1"/>
    <col min="2313" max="2561" width="3.09765625" style="149"/>
    <col min="2562" max="2562" width="2.69921875" style="149" customWidth="1"/>
    <col min="2563" max="2567" width="3.09765625" style="149"/>
    <col min="2568" max="2568" width="2.19921875" style="149" customWidth="1"/>
    <col min="2569" max="2817" width="3.09765625" style="149"/>
    <col min="2818" max="2818" width="2.69921875" style="149" customWidth="1"/>
    <col min="2819" max="2823" width="3.09765625" style="149"/>
    <col min="2824" max="2824" width="2.19921875" style="149" customWidth="1"/>
    <col min="2825" max="3073" width="3.09765625" style="149"/>
    <col min="3074" max="3074" width="2.69921875" style="149" customWidth="1"/>
    <col min="3075" max="3079" width="3.09765625" style="149"/>
    <col min="3080" max="3080" width="2.19921875" style="149" customWidth="1"/>
    <col min="3081" max="3329" width="3.09765625" style="149"/>
    <col min="3330" max="3330" width="2.69921875" style="149" customWidth="1"/>
    <col min="3331" max="3335" width="3.09765625" style="149"/>
    <col min="3336" max="3336" width="2.19921875" style="149" customWidth="1"/>
    <col min="3337" max="3585" width="3.09765625" style="149"/>
    <col min="3586" max="3586" width="2.69921875" style="149" customWidth="1"/>
    <col min="3587" max="3591" width="3.09765625" style="149"/>
    <col min="3592" max="3592" width="2.19921875" style="149" customWidth="1"/>
    <col min="3593" max="3841" width="3.09765625" style="149"/>
    <col min="3842" max="3842" width="2.69921875" style="149" customWidth="1"/>
    <col min="3843" max="3847" width="3.09765625" style="149"/>
    <col min="3848" max="3848" width="2.19921875" style="149" customWidth="1"/>
    <col min="3849" max="4097" width="3.09765625" style="149"/>
    <col min="4098" max="4098" width="2.69921875" style="149" customWidth="1"/>
    <col min="4099" max="4103" width="3.09765625" style="149"/>
    <col min="4104" max="4104" width="2.19921875" style="149" customWidth="1"/>
    <col min="4105" max="4353" width="3.09765625" style="149"/>
    <col min="4354" max="4354" width="2.69921875" style="149" customWidth="1"/>
    <col min="4355" max="4359" width="3.09765625" style="149"/>
    <col min="4360" max="4360" width="2.19921875" style="149" customWidth="1"/>
    <col min="4361" max="4609" width="3.09765625" style="149"/>
    <col min="4610" max="4610" width="2.69921875" style="149" customWidth="1"/>
    <col min="4611" max="4615" width="3.09765625" style="149"/>
    <col min="4616" max="4616" width="2.19921875" style="149" customWidth="1"/>
    <col min="4617" max="4865" width="3.09765625" style="149"/>
    <col min="4866" max="4866" width="2.69921875" style="149" customWidth="1"/>
    <col min="4867" max="4871" width="3.09765625" style="149"/>
    <col min="4872" max="4872" width="2.19921875" style="149" customWidth="1"/>
    <col min="4873" max="5121" width="3.09765625" style="149"/>
    <col min="5122" max="5122" width="2.69921875" style="149" customWidth="1"/>
    <col min="5123" max="5127" width="3.09765625" style="149"/>
    <col min="5128" max="5128" width="2.19921875" style="149" customWidth="1"/>
    <col min="5129" max="5377" width="3.09765625" style="149"/>
    <col min="5378" max="5378" width="2.69921875" style="149" customWidth="1"/>
    <col min="5379" max="5383" width="3.09765625" style="149"/>
    <col min="5384" max="5384" width="2.19921875" style="149" customWidth="1"/>
    <col min="5385" max="5633" width="3.09765625" style="149"/>
    <col min="5634" max="5634" width="2.69921875" style="149" customWidth="1"/>
    <col min="5635" max="5639" width="3.09765625" style="149"/>
    <col min="5640" max="5640" width="2.19921875" style="149" customWidth="1"/>
    <col min="5641" max="5889" width="3.09765625" style="149"/>
    <col min="5890" max="5890" width="2.69921875" style="149" customWidth="1"/>
    <col min="5891" max="5895" width="3.09765625" style="149"/>
    <col min="5896" max="5896" width="2.19921875" style="149" customWidth="1"/>
    <col min="5897" max="6145" width="3.09765625" style="149"/>
    <col min="6146" max="6146" width="2.69921875" style="149" customWidth="1"/>
    <col min="6147" max="6151" width="3.09765625" style="149"/>
    <col min="6152" max="6152" width="2.19921875" style="149" customWidth="1"/>
    <col min="6153" max="6401" width="3.09765625" style="149"/>
    <col min="6402" max="6402" width="2.69921875" style="149" customWidth="1"/>
    <col min="6403" max="6407" width="3.09765625" style="149"/>
    <col min="6408" max="6408" width="2.19921875" style="149" customWidth="1"/>
    <col min="6409" max="6657" width="3.09765625" style="149"/>
    <col min="6658" max="6658" width="2.69921875" style="149" customWidth="1"/>
    <col min="6659" max="6663" width="3.09765625" style="149"/>
    <col min="6664" max="6664" width="2.19921875" style="149" customWidth="1"/>
    <col min="6665" max="6913" width="3.09765625" style="149"/>
    <col min="6914" max="6914" width="2.69921875" style="149" customWidth="1"/>
    <col min="6915" max="6919" width="3.09765625" style="149"/>
    <col min="6920" max="6920" width="2.19921875" style="149" customWidth="1"/>
    <col min="6921" max="7169" width="3.09765625" style="149"/>
    <col min="7170" max="7170" width="2.69921875" style="149" customWidth="1"/>
    <col min="7171" max="7175" width="3.09765625" style="149"/>
    <col min="7176" max="7176" width="2.19921875" style="149" customWidth="1"/>
    <col min="7177" max="7425" width="3.09765625" style="149"/>
    <col min="7426" max="7426" width="2.69921875" style="149" customWidth="1"/>
    <col min="7427" max="7431" width="3.09765625" style="149"/>
    <col min="7432" max="7432" width="2.19921875" style="149" customWidth="1"/>
    <col min="7433" max="7681" width="3.09765625" style="149"/>
    <col min="7682" max="7682" width="2.69921875" style="149" customWidth="1"/>
    <col min="7683" max="7687" width="3.09765625" style="149"/>
    <col min="7688" max="7688" width="2.19921875" style="149" customWidth="1"/>
    <col min="7689" max="7937" width="3.09765625" style="149"/>
    <col min="7938" max="7938" width="2.69921875" style="149" customWidth="1"/>
    <col min="7939" max="7943" width="3.09765625" style="149"/>
    <col min="7944" max="7944" width="2.19921875" style="149" customWidth="1"/>
    <col min="7945" max="8193" width="3.09765625" style="149"/>
    <col min="8194" max="8194" width="2.69921875" style="149" customWidth="1"/>
    <col min="8195" max="8199" width="3.09765625" style="149"/>
    <col min="8200" max="8200" width="2.19921875" style="149" customWidth="1"/>
    <col min="8201" max="8449" width="3.09765625" style="149"/>
    <col min="8450" max="8450" width="2.69921875" style="149" customWidth="1"/>
    <col min="8451" max="8455" width="3.09765625" style="149"/>
    <col min="8456" max="8456" width="2.19921875" style="149" customWidth="1"/>
    <col min="8457" max="8705" width="3.09765625" style="149"/>
    <col min="8706" max="8706" width="2.69921875" style="149" customWidth="1"/>
    <col min="8707" max="8711" width="3.09765625" style="149"/>
    <col min="8712" max="8712" width="2.19921875" style="149" customWidth="1"/>
    <col min="8713" max="8961" width="3.09765625" style="149"/>
    <col min="8962" max="8962" width="2.69921875" style="149" customWidth="1"/>
    <col min="8963" max="8967" width="3.09765625" style="149"/>
    <col min="8968" max="8968" width="2.19921875" style="149" customWidth="1"/>
    <col min="8969" max="9217" width="3.09765625" style="149"/>
    <col min="9218" max="9218" width="2.69921875" style="149" customWidth="1"/>
    <col min="9219" max="9223" width="3.09765625" style="149"/>
    <col min="9224" max="9224" width="2.19921875" style="149" customWidth="1"/>
    <col min="9225" max="9473" width="3.09765625" style="149"/>
    <col min="9474" max="9474" width="2.69921875" style="149" customWidth="1"/>
    <col min="9475" max="9479" width="3.09765625" style="149"/>
    <col min="9480" max="9480" width="2.19921875" style="149" customWidth="1"/>
    <col min="9481" max="9729" width="3.09765625" style="149"/>
    <col min="9730" max="9730" width="2.69921875" style="149" customWidth="1"/>
    <col min="9731" max="9735" width="3.09765625" style="149"/>
    <col min="9736" max="9736" width="2.19921875" style="149" customWidth="1"/>
    <col min="9737" max="9985" width="3.09765625" style="149"/>
    <col min="9986" max="9986" width="2.69921875" style="149" customWidth="1"/>
    <col min="9987" max="9991" width="3.09765625" style="149"/>
    <col min="9992" max="9992" width="2.19921875" style="149" customWidth="1"/>
    <col min="9993" max="10241" width="3.09765625" style="149"/>
    <col min="10242" max="10242" width="2.69921875" style="149" customWidth="1"/>
    <col min="10243" max="10247" width="3.09765625" style="149"/>
    <col min="10248" max="10248" width="2.19921875" style="149" customWidth="1"/>
    <col min="10249" max="10497" width="3.09765625" style="149"/>
    <col min="10498" max="10498" width="2.69921875" style="149" customWidth="1"/>
    <col min="10499" max="10503" width="3.09765625" style="149"/>
    <col min="10504" max="10504" width="2.19921875" style="149" customWidth="1"/>
    <col min="10505" max="10753" width="3.09765625" style="149"/>
    <col min="10754" max="10754" width="2.69921875" style="149" customWidth="1"/>
    <col min="10755" max="10759" width="3.09765625" style="149"/>
    <col min="10760" max="10760" width="2.19921875" style="149" customWidth="1"/>
    <col min="10761" max="11009" width="3.09765625" style="149"/>
    <col min="11010" max="11010" width="2.69921875" style="149" customWidth="1"/>
    <col min="11011" max="11015" width="3.09765625" style="149"/>
    <col min="11016" max="11016" width="2.19921875" style="149" customWidth="1"/>
    <col min="11017" max="11265" width="3.09765625" style="149"/>
    <col min="11266" max="11266" width="2.69921875" style="149" customWidth="1"/>
    <col min="11267" max="11271" width="3.09765625" style="149"/>
    <col min="11272" max="11272" width="2.19921875" style="149" customWidth="1"/>
    <col min="11273" max="11521" width="3.09765625" style="149"/>
    <col min="11522" max="11522" width="2.69921875" style="149" customWidth="1"/>
    <col min="11523" max="11527" width="3.09765625" style="149"/>
    <col min="11528" max="11528" width="2.19921875" style="149" customWidth="1"/>
    <col min="11529" max="11777" width="3.09765625" style="149"/>
    <col min="11778" max="11778" width="2.69921875" style="149" customWidth="1"/>
    <col min="11779" max="11783" width="3.09765625" style="149"/>
    <col min="11784" max="11784" width="2.19921875" style="149" customWidth="1"/>
    <col min="11785" max="12033" width="3.09765625" style="149"/>
    <col min="12034" max="12034" width="2.69921875" style="149" customWidth="1"/>
    <col min="12035" max="12039" width="3.09765625" style="149"/>
    <col min="12040" max="12040" width="2.19921875" style="149" customWidth="1"/>
    <col min="12041" max="12289" width="3.09765625" style="149"/>
    <col min="12290" max="12290" width="2.69921875" style="149" customWidth="1"/>
    <col min="12291" max="12295" width="3.09765625" style="149"/>
    <col min="12296" max="12296" width="2.19921875" style="149" customWidth="1"/>
    <col min="12297" max="12545" width="3.09765625" style="149"/>
    <col min="12546" max="12546" width="2.69921875" style="149" customWidth="1"/>
    <col min="12547" max="12551" width="3.09765625" style="149"/>
    <col min="12552" max="12552" width="2.19921875" style="149" customWidth="1"/>
    <col min="12553" max="12801" width="3.09765625" style="149"/>
    <col min="12802" max="12802" width="2.69921875" style="149" customWidth="1"/>
    <col min="12803" max="12807" width="3.09765625" style="149"/>
    <col min="12808" max="12808" width="2.19921875" style="149" customWidth="1"/>
    <col min="12809" max="13057" width="3.09765625" style="149"/>
    <col min="13058" max="13058" width="2.69921875" style="149" customWidth="1"/>
    <col min="13059" max="13063" width="3.09765625" style="149"/>
    <col min="13064" max="13064" width="2.19921875" style="149" customWidth="1"/>
    <col min="13065" max="13313" width="3.09765625" style="149"/>
    <col min="13314" max="13314" width="2.69921875" style="149" customWidth="1"/>
    <col min="13315" max="13319" width="3.09765625" style="149"/>
    <col min="13320" max="13320" width="2.19921875" style="149" customWidth="1"/>
    <col min="13321" max="13569" width="3.09765625" style="149"/>
    <col min="13570" max="13570" width="2.69921875" style="149" customWidth="1"/>
    <col min="13571" max="13575" width="3.09765625" style="149"/>
    <col min="13576" max="13576" width="2.19921875" style="149" customWidth="1"/>
    <col min="13577" max="13825" width="3.09765625" style="149"/>
    <col min="13826" max="13826" width="2.69921875" style="149" customWidth="1"/>
    <col min="13827" max="13831" width="3.09765625" style="149"/>
    <col min="13832" max="13832" width="2.19921875" style="149" customWidth="1"/>
    <col min="13833" max="14081" width="3.09765625" style="149"/>
    <col min="14082" max="14082" width="2.69921875" style="149" customWidth="1"/>
    <col min="14083" max="14087" width="3.09765625" style="149"/>
    <col min="14088" max="14088" width="2.19921875" style="149" customWidth="1"/>
    <col min="14089" max="14337" width="3.09765625" style="149"/>
    <col min="14338" max="14338" width="2.69921875" style="149" customWidth="1"/>
    <col min="14339" max="14343" width="3.09765625" style="149"/>
    <col min="14344" max="14344" width="2.19921875" style="149" customWidth="1"/>
    <col min="14345" max="14593" width="3.09765625" style="149"/>
    <col min="14594" max="14594" width="2.69921875" style="149" customWidth="1"/>
    <col min="14595" max="14599" width="3.09765625" style="149"/>
    <col min="14600" max="14600" width="2.19921875" style="149" customWidth="1"/>
    <col min="14601" max="14849" width="3.09765625" style="149"/>
    <col min="14850" max="14850" width="2.69921875" style="149" customWidth="1"/>
    <col min="14851" max="14855" width="3.09765625" style="149"/>
    <col min="14856" max="14856" width="2.19921875" style="149" customWidth="1"/>
    <col min="14857" max="15105" width="3.09765625" style="149"/>
    <col min="15106" max="15106" width="2.69921875" style="149" customWidth="1"/>
    <col min="15107" max="15111" width="3.09765625" style="149"/>
    <col min="15112" max="15112" width="2.19921875" style="149" customWidth="1"/>
    <col min="15113" max="15361" width="3.09765625" style="149"/>
    <col min="15362" max="15362" width="2.69921875" style="149" customWidth="1"/>
    <col min="15363" max="15367" width="3.09765625" style="149"/>
    <col min="15368" max="15368" width="2.19921875" style="149" customWidth="1"/>
    <col min="15369" max="15617" width="3.09765625" style="149"/>
    <col min="15618" max="15618" width="2.69921875" style="149" customWidth="1"/>
    <col min="15619" max="15623" width="3.09765625" style="149"/>
    <col min="15624" max="15624" width="2.19921875" style="149" customWidth="1"/>
    <col min="15625" max="15873" width="3.09765625" style="149"/>
    <col min="15874" max="15874" width="2.69921875" style="149" customWidth="1"/>
    <col min="15875" max="15879" width="3.09765625" style="149"/>
    <col min="15880" max="15880" width="2.19921875" style="149" customWidth="1"/>
    <col min="15881" max="16129" width="3.09765625" style="149"/>
    <col min="16130" max="16130" width="2.69921875" style="149" customWidth="1"/>
    <col min="16131" max="16135" width="3.09765625" style="149"/>
    <col min="16136" max="16136" width="2.19921875" style="149" customWidth="1"/>
    <col min="16137" max="16384" width="3.09765625" style="149"/>
  </cols>
  <sheetData>
    <row r="1" spans="2:26" s="96" customFormat="1" x14ac:dyDescent="0.45"/>
    <row r="2" spans="2:26" s="96" customFormat="1" x14ac:dyDescent="0.45">
      <c r="B2" s="96" t="s">
        <v>934</v>
      </c>
    </row>
    <row r="3" spans="2:26" s="96" customFormat="1" x14ac:dyDescent="0.45"/>
    <row r="4" spans="2:26" s="96" customFormat="1" x14ac:dyDescent="0.45">
      <c r="B4" s="767" t="s">
        <v>1005</v>
      </c>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2:26" s="96" customFormat="1" x14ac:dyDescent="0.45"/>
    <row r="6" spans="2:26" s="96" customFormat="1" ht="39.75" customHeight="1" x14ac:dyDescent="0.45">
      <c r="B6" s="867" t="s">
        <v>1006</v>
      </c>
      <c r="C6" s="867"/>
      <c r="D6" s="867"/>
      <c r="E6" s="867"/>
      <c r="F6" s="867"/>
      <c r="G6" s="895"/>
      <c r="H6" s="896"/>
      <c r="I6" s="896"/>
      <c r="J6" s="896"/>
      <c r="K6" s="896"/>
      <c r="L6" s="896"/>
      <c r="M6" s="896"/>
      <c r="N6" s="896"/>
      <c r="O6" s="896"/>
      <c r="P6" s="896"/>
      <c r="Q6" s="896"/>
      <c r="R6" s="896"/>
      <c r="S6" s="896"/>
      <c r="T6" s="896"/>
      <c r="U6" s="896"/>
      <c r="V6" s="896"/>
      <c r="W6" s="896"/>
      <c r="X6" s="896"/>
      <c r="Y6" s="896"/>
      <c r="Z6" s="897"/>
    </row>
    <row r="7" spans="2:26" ht="39.75" customHeight="1" x14ac:dyDescent="0.2">
      <c r="B7" s="768" t="s">
        <v>1007</v>
      </c>
      <c r="C7" s="769"/>
      <c r="D7" s="769"/>
      <c r="E7" s="769"/>
      <c r="F7" s="770"/>
      <c r="G7" s="446" t="s">
        <v>176</v>
      </c>
      <c r="H7" s="365" t="s">
        <v>776</v>
      </c>
      <c r="I7" s="365"/>
      <c r="J7" s="365"/>
      <c r="K7" s="365"/>
      <c r="L7" s="447" t="s">
        <v>176</v>
      </c>
      <c r="M7" s="365" t="s">
        <v>777</v>
      </c>
      <c r="N7" s="365"/>
      <c r="O7" s="365"/>
      <c r="P7" s="365"/>
      <c r="Q7" s="447" t="s">
        <v>176</v>
      </c>
      <c r="R7" s="365" t="s">
        <v>778</v>
      </c>
      <c r="S7" s="365"/>
      <c r="T7" s="365"/>
      <c r="U7" s="365"/>
      <c r="V7" s="365"/>
      <c r="W7" s="365"/>
      <c r="X7" s="365"/>
      <c r="Y7" s="365"/>
      <c r="Z7" s="409"/>
    </row>
    <row r="8" spans="2:26" ht="20.100000000000001" customHeight="1" x14ac:dyDescent="0.2">
      <c r="B8" s="778" t="s">
        <v>1008</v>
      </c>
      <c r="C8" s="779"/>
      <c r="D8" s="779"/>
      <c r="E8" s="779"/>
      <c r="F8" s="780"/>
      <c r="G8" s="443" t="s">
        <v>176</v>
      </c>
      <c r="H8" s="445" t="s">
        <v>935</v>
      </c>
      <c r="I8" s="444"/>
      <c r="J8" s="444"/>
      <c r="K8" s="444"/>
      <c r="L8" s="444"/>
      <c r="M8" s="444"/>
      <c r="N8" s="444"/>
      <c r="O8" s="444"/>
      <c r="P8" s="444"/>
      <c r="Q8" s="444"/>
      <c r="R8" s="86"/>
      <c r="S8" s="86"/>
      <c r="T8" s="112"/>
      <c r="U8" s="112"/>
      <c r="V8" s="112"/>
      <c r="W8" s="112"/>
      <c r="X8" s="112"/>
      <c r="Y8" s="112"/>
      <c r="Z8" s="145"/>
    </row>
    <row r="9" spans="2:26" ht="20.100000000000001" customHeight="1" x14ac:dyDescent="0.2">
      <c r="B9" s="787"/>
      <c r="C9" s="788"/>
      <c r="D9" s="788"/>
      <c r="E9" s="788"/>
      <c r="F9" s="789"/>
      <c r="G9" s="379" t="s">
        <v>176</v>
      </c>
      <c r="H9" s="377" t="s">
        <v>936</v>
      </c>
      <c r="I9" s="387"/>
      <c r="J9" s="387"/>
      <c r="K9" s="387"/>
      <c r="L9" s="387"/>
      <c r="M9" s="387"/>
      <c r="N9" s="387"/>
      <c r="O9" s="387"/>
      <c r="P9" s="387"/>
      <c r="Q9" s="387"/>
      <c r="R9" s="387"/>
      <c r="S9" s="387"/>
      <c r="T9" s="387"/>
      <c r="U9" s="387"/>
      <c r="V9" s="387"/>
      <c r="W9" s="387"/>
      <c r="X9" s="387"/>
      <c r="Y9" s="387"/>
      <c r="Z9" s="143"/>
    </row>
    <row r="10" spans="2:26" ht="20.100000000000001" customHeight="1" x14ac:dyDescent="0.2">
      <c r="B10" s="778" t="s">
        <v>937</v>
      </c>
      <c r="C10" s="779"/>
      <c r="D10" s="779"/>
      <c r="E10" s="779"/>
      <c r="F10" s="780"/>
      <c r="G10" s="451" t="s">
        <v>176</v>
      </c>
      <c r="H10" s="369" t="s">
        <v>938</v>
      </c>
      <c r="I10" s="112"/>
      <c r="J10" s="112"/>
      <c r="K10" s="112"/>
      <c r="L10" s="112"/>
      <c r="M10" s="112"/>
      <c r="N10" s="112"/>
      <c r="O10" s="112"/>
      <c r="P10" s="112"/>
      <c r="Q10" s="112"/>
      <c r="R10" s="112"/>
      <c r="S10" s="112"/>
      <c r="T10" s="112"/>
      <c r="U10" s="112"/>
      <c r="V10" s="112"/>
      <c r="W10" s="112"/>
      <c r="X10" s="112"/>
      <c r="Y10" s="112"/>
      <c r="Z10" s="145"/>
    </row>
    <row r="11" spans="2:26" ht="20.100000000000001" customHeight="1" x14ac:dyDescent="0.2">
      <c r="B11" s="787"/>
      <c r="C11" s="788"/>
      <c r="D11" s="788"/>
      <c r="E11" s="788"/>
      <c r="F11" s="789"/>
      <c r="G11" s="443" t="s">
        <v>176</v>
      </c>
      <c r="H11" s="96" t="s">
        <v>939</v>
      </c>
      <c r="I11" s="86"/>
      <c r="J11" s="86"/>
      <c r="K11" s="86"/>
      <c r="L11" s="86"/>
      <c r="M11" s="86"/>
      <c r="N11" s="86"/>
      <c r="O11" s="86"/>
      <c r="P11" s="86"/>
      <c r="Q11" s="86"/>
      <c r="R11" s="86"/>
      <c r="S11" s="86"/>
      <c r="T11" s="86"/>
      <c r="U11" s="86"/>
      <c r="V11" s="86"/>
      <c r="W11" s="86"/>
      <c r="X11" s="86"/>
      <c r="Y11" s="86"/>
      <c r="Z11" s="143"/>
    </row>
    <row r="12" spans="2:26" s="96" customFormat="1" ht="27" customHeight="1" x14ac:dyDescent="0.45">
      <c r="B12" s="100" t="s">
        <v>940</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72"/>
    </row>
    <row r="13" spans="2:26" s="96" customFormat="1" x14ac:dyDescent="0.45">
      <c r="B13" s="117"/>
      <c r="Z13" s="372"/>
    </row>
    <row r="14" spans="2:26" s="96" customFormat="1" x14ac:dyDescent="0.45">
      <c r="B14" s="117"/>
      <c r="C14" s="480" t="s">
        <v>890</v>
      </c>
      <c r="Z14" s="372"/>
    </row>
    <row r="15" spans="2:26" s="96" customFormat="1" ht="26.25" customHeight="1" x14ac:dyDescent="0.45">
      <c r="B15" s="117"/>
      <c r="C15" s="373" t="s">
        <v>941</v>
      </c>
      <c r="D15" s="367"/>
      <c r="E15" s="367"/>
      <c r="F15" s="367"/>
      <c r="G15" s="368"/>
      <c r="H15" s="373" t="s">
        <v>942</v>
      </c>
      <c r="I15" s="367"/>
      <c r="J15" s="367"/>
      <c r="K15" s="645"/>
      <c r="L15" s="645"/>
      <c r="M15" s="97" t="s">
        <v>943</v>
      </c>
      <c r="Z15" s="372"/>
    </row>
    <row r="16" spans="2:26" s="96" customFormat="1" ht="26.25" customHeight="1" x14ac:dyDescent="0.45">
      <c r="B16" s="117"/>
      <c r="C16" s="373" t="s">
        <v>944</v>
      </c>
      <c r="D16" s="367"/>
      <c r="E16" s="367"/>
      <c r="F16" s="367"/>
      <c r="G16" s="368"/>
      <c r="H16" s="373" t="s">
        <v>942</v>
      </c>
      <c r="I16" s="367"/>
      <c r="J16" s="367"/>
      <c r="K16" s="645"/>
      <c r="L16" s="645"/>
      <c r="M16" s="97" t="s">
        <v>943</v>
      </c>
      <c r="Z16" s="372"/>
    </row>
    <row r="17" spans="2:26" s="96" customFormat="1" ht="26.25" customHeight="1" x14ac:dyDescent="0.45">
      <c r="B17" s="117"/>
      <c r="C17" s="373" t="s">
        <v>945</v>
      </c>
      <c r="D17" s="367"/>
      <c r="E17" s="367"/>
      <c r="F17" s="367"/>
      <c r="G17" s="368"/>
      <c r="H17" s="373" t="s">
        <v>942</v>
      </c>
      <c r="I17" s="367"/>
      <c r="J17" s="367"/>
      <c r="K17" s="645"/>
      <c r="L17" s="645"/>
      <c r="M17" s="97" t="s">
        <v>943</v>
      </c>
      <c r="Z17" s="372"/>
    </row>
    <row r="18" spans="2:26" s="96" customFormat="1" ht="7.5" customHeight="1" x14ac:dyDescent="0.45">
      <c r="B18" s="117"/>
      <c r="K18" s="85"/>
      <c r="L18" s="85"/>
      <c r="M18" s="85"/>
      <c r="Z18" s="372"/>
    </row>
    <row r="19" spans="2:26" s="96" customFormat="1" ht="5.25" customHeight="1" x14ac:dyDescent="0.45">
      <c r="B19" s="117"/>
      <c r="L19" s="85"/>
      <c r="Q19" s="85"/>
      <c r="U19" s="100"/>
      <c r="V19" s="370"/>
      <c r="W19" s="369"/>
      <c r="X19" s="369"/>
      <c r="Y19" s="371"/>
      <c r="Z19" s="372"/>
    </row>
    <row r="20" spans="2:26" s="96" customFormat="1" x14ac:dyDescent="0.45">
      <c r="B20" s="117"/>
      <c r="L20" s="85"/>
      <c r="Q20" s="85"/>
      <c r="U20" s="117"/>
      <c r="V20" s="390" t="s">
        <v>711</v>
      </c>
      <c r="W20" s="390" t="s">
        <v>712</v>
      </c>
      <c r="X20" s="390" t="s">
        <v>713</v>
      </c>
      <c r="Y20" s="372"/>
      <c r="Z20" s="372"/>
    </row>
    <row r="21" spans="2:26" s="96" customFormat="1" ht="6" customHeight="1" x14ac:dyDescent="0.45">
      <c r="B21" s="117"/>
      <c r="L21" s="85"/>
      <c r="Q21" s="85"/>
      <c r="U21" s="117"/>
      <c r="V21" s="390"/>
      <c r="W21" s="390"/>
      <c r="X21" s="390"/>
      <c r="Y21" s="372"/>
      <c r="Z21" s="372"/>
    </row>
    <row r="22" spans="2:26" s="96" customFormat="1" ht="31.5" customHeight="1" x14ac:dyDescent="0.45">
      <c r="B22" s="117"/>
      <c r="C22" s="733" t="s">
        <v>946</v>
      </c>
      <c r="D22" s="719"/>
      <c r="E22" s="719"/>
      <c r="F22" s="719"/>
      <c r="G22" s="719"/>
      <c r="H22" s="719"/>
      <c r="I22" s="719"/>
      <c r="J22" s="719"/>
      <c r="K22" s="719"/>
      <c r="L22" s="719"/>
      <c r="M22" s="719"/>
      <c r="N22" s="719"/>
      <c r="O22" s="719"/>
      <c r="P22" s="719"/>
      <c r="Q22" s="719"/>
      <c r="R22" s="719"/>
      <c r="S22" s="719"/>
      <c r="T22" s="719"/>
      <c r="U22" s="138"/>
      <c r="V22" s="513" t="s">
        <v>176</v>
      </c>
      <c r="W22" s="380" t="s">
        <v>712</v>
      </c>
      <c r="X22" s="513" t="s">
        <v>176</v>
      </c>
      <c r="Y22" s="143"/>
      <c r="Z22" s="372"/>
    </row>
    <row r="23" spans="2:26" s="96" customFormat="1" ht="31.5" customHeight="1" x14ac:dyDescent="0.45">
      <c r="B23" s="117"/>
      <c r="C23" s="827" t="s">
        <v>947</v>
      </c>
      <c r="D23" s="828"/>
      <c r="E23" s="828"/>
      <c r="F23" s="828"/>
      <c r="G23" s="828"/>
      <c r="H23" s="828"/>
      <c r="I23" s="828"/>
      <c r="J23" s="828"/>
      <c r="K23" s="828"/>
      <c r="L23" s="828"/>
      <c r="M23" s="828"/>
      <c r="N23" s="828"/>
      <c r="O23" s="828"/>
      <c r="P23" s="828"/>
      <c r="Q23" s="828"/>
      <c r="R23" s="828"/>
      <c r="S23" s="828"/>
      <c r="T23" s="898"/>
      <c r="U23" s="438"/>
      <c r="V23" s="447" t="s">
        <v>176</v>
      </c>
      <c r="W23" s="366" t="s">
        <v>712</v>
      </c>
      <c r="X23" s="447" t="s">
        <v>176</v>
      </c>
      <c r="Y23" s="409"/>
      <c r="Z23" s="372"/>
    </row>
    <row r="24" spans="2:26" s="96" customFormat="1" ht="41.25" customHeight="1" x14ac:dyDescent="0.45">
      <c r="B24" s="117"/>
      <c r="C24" s="737" t="s">
        <v>948</v>
      </c>
      <c r="D24" s="738"/>
      <c r="E24" s="738"/>
      <c r="F24" s="738"/>
      <c r="G24" s="738"/>
      <c r="H24" s="738"/>
      <c r="I24" s="738"/>
      <c r="J24" s="738"/>
      <c r="K24" s="738"/>
      <c r="L24" s="738"/>
      <c r="M24" s="738"/>
      <c r="N24" s="738"/>
      <c r="O24" s="738"/>
      <c r="P24" s="738"/>
      <c r="Q24" s="738"/>
      <c r="R24" s="738"/>
      <c r="S24" s="738"/>
      <c r="T24" s="738"/>
      <c r="U24" s="138"/>
      <c r="V24" s="513" t="s">
        <v>176</v>
      </c>
      <c r="W24" s="380" t="s">
        <v>712</v>
      </c>
      <c r="X24" s="513" t="s">
        <v>176</v>
      </c>
      <c r="Y24" s="143"/>
      <c r="Z24" s="372"/>
    </row>
    <row r="25" spans="2:26" s="96" customFormat="1" ht="17.25" customHeight="1" x14ac:dyDescent="0.45">
      <c r="B25" s="141"/>
      <c r="C25" s="380"/>
      <c r="D25" s="380"/>
      <c r="E25" s="380"/>
      <c r="F25" s="380"/>
      <c r="G25" s="380"/>
      <c r="H25" s="380"/>
      <c r="I25" s="380"/>
      <c r="J25" s="380"/>
      <c r="K25" s="380"/>
      <c r="L25" s="380"/>
      <c r="M25" s="380"/>
      <c r="N25" s="380"/>
      <c r="O25" s="380"/>
      <c r="P25" s="380"/>
      <c r="Q25" s="380"/>
      <c r="R25" s="377"/>
      <c r="S25" s="377"/>
      <c r="T25" s="387"/>
      <c r="U25" s="387"/>
      <c r="V25" s="380"/>
      <c r="W25" s="380"/>
      <c r="X25" s="380"/>
      <c r="Y25" s="387"/>
      <c r="Z25" s="378"/>
    </row>
    <row r="26" spans="2:26" s="96" customFormat="1" ht="27" customHeight="1" x14ac:dyDescent="0.45">
      <c r="B26" s="117" t="s">
        <v>949</v>
      </c>
      <c r="Z26" s="372"/>
    </row>
    <row r="27" spans="2:26" s="96" customFormat="1" x14ac:dyDescent="0.45">
      <c r="B27" s="117"/>
      <c r="C27" s="480" t="s">
        <v>890</v>
      </c>
      <c r="Z27" s="372"/>
    </row>
    <row r="28" spans="2:26" s="96" customFormat="1" ht="26.25" customHeight="1" x14ac:dyDescent="0.45">
      <c r="B28" s="117"/>
      <c r="C28" s="373" t="s">
        <v>941</v>
      </c>
      <c r="D28" s="367"/>
      <c r="E28" s="367"/>
      <c r="F28" s="367"/>
      <c r="G28" s="368"/>
      <c r="H28" s="373" t="s">
        <v>942</v>
      </c>
      <c r="I28" s="367"/>
      <c r="J28" s="367"/>
      <c r="K28" s="645"/>
      <c r="L28" s="645"/>
      <c r="M28" s="97" t="s">
        <v>943</v>
      </c>
      <c r="Z28" s="372"/>
    </row>
    <row r="29" spans="2:26" s="96" customFormat="1" ht="26.25" customHeight="1" x14ac:dyDescent="0.45">
      <c r="B29" s="117"/>
      <c r="C29" s="373" t="s">
        <v>944</v>
      </c>
      <c r="D29" s="367"/>
      <c r="E29" s="367"/>
      <c r="F29" s="367"/>
      <c r="G29" s="368"/>
      <c r="H29" s="373" t="s">
        <v>942</v>
      </c>
      <c r="I29" s="367"/>
      <c r="J29" s="367"/>
      <c r="K29" s="645"/>
      <c r="L29" s="645"/>
      <c r="M29" s="97" t="s">
        <v>943</v>
      </c>
      <c r="Z29" s="372"/>
    </row>
    <row r="30" spans="2:26" s="96" customFormat="1" ht="26.25" customHeight="1" x14ac:dyDescent="0.45">
      <c r="B30" s="117"/>
      <c r="C30" s="373" t="s">
        <v>945</v>
      </c>
      <c r="D30" s="367"/>
      <c r="E30" s="367"/>
      <c r="F30" s="367"/>
      <c r="G30" s="368"/>
      <c r="H30" s="373" t="s">
        <v>942</v>
      </c>
      <c r="I30" s="367"/>
      <c r="J30" s="367"/>
      <c r="K30" s="645"/>
      <c r="L30" s="645"/>
      <c r="M30" s="97" t="s">
        <v>943</v>
      </c>
      <c r="Z30" s="372"/>
    </row>
    <row r="31" spans="2:26" s="96" customFormat="1" ht="5.25" customHeight="1" x14ac:dyDescent="0.45">
      <c r="B31" s="117"/>
      <c r="L31" s="85"/>
      <c r="Q31" s="85"/>
      <c r="V31" s="85"/>
      <c r="Z31" s="372"/>
    </row>
    <row r="32" spans="2:26" s="96" customFormat="1" ht="5.25" customHeight="1" x14ac:dyDescent="0.45">
      <c r="B32" s="117"/>
      <c r="L32" s="85"/>
      <c r="Q32" s="85"/>
      <c r="U32" s="100"/>
      <c r="V32" s="370"/>
      <c r="W32" s="369"/>
      <c r="X32" s="369"/>
      <c r="Y32" s="371"/>
      <c r="Z32" s="372"/>
    </row>
    <row r="33" spans="1:27" s="96" customFormat="1" x14ac:dyDescent="0.45">
      <c r="B33" s="117"/>
      <c r="L33" s="85"/>
      <c r="Q33" s="85"/>
      <c r="U33" s="117"/>
      <c r="V33" s="390" t="s">
        <v>711</v>
      </c>
      <c r="W33" s="390" t="s">
        <v>712</v>
      </c>
      <c r="X33" s="390" t="s">
        <v>713</v>
      </c>
      <c r="Y33" s="372"/>
      <c r="Z33" s="372"/>
    </row>
    <row r="34" spans="1:27" s="96" customFormat="1" ht="6" customHeight="1" x14ac:dyDescent="0.45">
      <c r="B34" s="117"/>
      <c r="L34" s="85"/>
      <c r="Q34" s="85"/>
      <c r="U34" s="141"/>
      <c r="V34" s="514"/>
      <c r="W34" s="514"/>
      <c r="X34" s="514"/>
      <c r="Y34" s="378"/>
      <c r="Z34" s="372"/>
    </row>
    <row r="35" spans="1:27" s="96" customFormat="1" ht="30.75" customHeight="1" x14ac:dyDescent="0.45">
      <c r="B35" s="117"/>
      <c r="C35" s="827" t="s">
        <v>950</v>
      </c>
      <c r="D35" s="828"/>
      <c r="E35" s="828"/>
      <c r="F35" s="828"/>
      <c r="G35" s="828"/>
      <c r="H35" s="828"/>
      <c r="I35" s="828"/>
      <c r="J35" s="828"/>
      <c r="K35" s="828"/>
      <c r="L35" s="828"/>
      <c r="M35" s="828"/>
      <c r="N35" s="828"/>
      <c r="O35" s="828"/>
      <c r="P35" s="828"/>
      <c r="Q35" s="828"/>
      <c r="R35" s="828"/>
      <c r="S35" s="828"/>
      <c r="T35" s="898"/>
      <c r="U35" s="138"/>
      <c r="V35" s="513" t="s">
        <v>176</v>
      </c>
      <c r="W35" s="380" t="s">
        <v>712</v>
      </c>
      <c r="X35" s="513" t="s">
        <v>176</v>
      </c>
      <c r="Y35" s="143"/>
      <c r="Z35" s="372"/>
    </row>
    <row r="36" spans="1:27" s="96" customFormat="1" ht="30.75" customHeight="1" x14ac:dyDescent="0.45">
      <c r="B36" s="117"/>
      <c r="C36" s="829" t="s">
        <v>947</v>
      </c>
      <c r="D36" s="830"/>
      <c r="E36" s="830"/>
      <c r="F36" s="830"/>
      <c r="G36" s="830"/>
      <c r="H36" s="830"/>
      <c r="I36" s="830"/>
      <c r="J36" s="830"/>
      <c r="K36" s="830"/>
      <c r="L36" s="830"/>
      <c r="M36" s="830"/>
      <c r="N36" s="830"/>
      <c r="O36" s="830"/>
      <c r="P36" s="830"/>
      <c r="Q36" s="830"/>
      <c r="R36" s="830"/>
      <c r="S36" s="830"/>
      <c r="T36" s="831"/>
      <c r="U36" s="86"/>
      <c r="V36" s="451" t="s">
        <v>176</v>
      </c>
      <c r="W36" s="370" t="s">
        <v>712</v>
      </c>
      <c r="X36" s="451" t="s">
        <v>176</v>
      </c>
      <c r="Y36" s="131"/>
      <c r="Z36" s="372"/>
    </row>
    <row r="37" spans="1:27" s="96" customFormat="1" ht="42" customHeight="1" x14ac:dyDescent="0.45">
      <c r="B37" s="117"/>
      <c r="C37" s="762" t="s">
        <v>948</v>
      </c>
      <c r="D37" s="763"/>
      <c r="E37" s="763"/>
      <c r="F37" s="763"/>
      <c r="G37" s="763"/>
      <c r="H37" s="763"/>
      <c r="I37" s="763"/>
      <c r="J37" s="763"/>
      <c r="K37" s="763"/>
      <c r="L37" s="763"/>
      <c r="M37" s="763"/>
      <c r="N37" s="763"/>
      <c r="O37" s="763"/>
      <c r="P37" s="763"/>
      <c r="Q37" s="763"/>
      <c r="R37" s="763"/>
      <c r="S37" s="763"/>
      <c r="T37" s="764"/>
      <c r="U37" s="438"/>
      <c r="V37" s="447" t="s">
        <v>176</v>
      </c>
      <c r="W37" s="366" t="s">
        <v>712</v>
      </c>
      <c r="X37" s="447" t="s">
        <v>176</v>
      </c>
      <c r="Y37" s="409"/>
      <c r="Z37" s="372"/>
    </row>
    <row r="38" spans="1:27" s="96" customFormat="1" x14ac:dyDescent="0.45">
      <c r="A38" s="372"/>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117"/>
    </row>
    <row r="39" spans="1:27" s="96" customFormat="1" x14ac:dyDescent="0.45">
      <c r="C39" s="369"/>
    </row>
    <row r="40" spans="1:27" s="407" customFormat="1" x14ac:dyDescent="0.2"/>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1:G65545 JC65541:JC65545 SY65541:SY65545 ACU65541:ACU65545 AMQ65541:AMQ65545 AWM65541:AWM65545 BGI65541:BGI65545 BQE65541:BQE65545 CAA65541:CAA65545 CJW65541:CJW65545 CTS65541:CTS65545 DDO65541:DDO65545 DNK65541:DNK65545 DXG65541:DXG65545 EHC65541:EHC65545 EQY65541:EQY65545 FAU65541:FAU65545 FKQ65541:FKQ65545 FUM65541:FUM65545 GEI65541:GEI65545 GOE65541:GOE65545 GYA65541:GYA65545 HHW65541:HHW65545 HRS65541:HRS65545 IBO65541:IBO65545 ILK65541:ILK65545 IVG65541:IVG65545 JFC65541:JFC65545 JOY65541:JOY65545 JYU65541:JYU65545 KIQ65541:KIQ65545 KSM65541:KSM65545 LCI65541:LCI65545 LME65541:LME65545 LWA65541:LWA65545 MFW65541:MFW65545 MPS65541:MPS65545 MZO65541:MZO65545 NJK65541:NJK65545 NTG65541:NTG65545 ODC65541:ODC65545 OMY65541:OMY65545 OWU65541:OWU65545 PGQ65541:PGQ65545 PQM65541:PQM65545 QAI65541:QAI65545 QKE65541:QKE65545 QUA65541:QUA65545 RDW65541:RDW65545 RNS65541:RNS65545 RXO65541:RXO65545 SHK65541:SHK65545 SRG65541:SRG65545 TBC65541:TBC65545 TKY65541:TKY65545 TUU65541:TUU65545 UEQ65541:UEQ65545 UOM65541:UOM65545 UYI65541:UYI65545 VIE65541:VIE65545 VSA65541:VSA65545 WBW65541:WBW65545 WLS65541:WLS65545 WVO65541:WVO65545 G131077:G131081 JC131077:JC131081 SY131077:SY131081 ACU131077:ACU131081 AMQ131077:AMQ131081 AWM131077:AWM131081 BGI131077:BGI131081 BQE131077:BQE131081 CAA131077:CAA131081 CJW131077:CJW131081 CTS131077:CTS131081 DDO131077:DDO131081 DNK131077:DNK131081 DXG131077:DXG131081 EHC131077:EHC131081 EQY131077:EQY131081 FAU131077:FAU131081 FKQ131077:FKQ131081 FUM131077:FUM131081 GEI131077:GEI131081 GOE131077:GOE131081 GYA131077:GYA131081 HHW131077:HHW131081 HRS131077:HRS131081 IBO131077:IBO131081 ILK131077:ILK131081 IVG131077:IVG131081 JFC131077:JFC131081 JOY131077:JOY131081 JYU131077:JYU131081 KIQ131077:KIQ131081 KSM131077:KSM131081 LCI131077:LCI131081 LME131077:LME131081 LWA131077:LWA131081 MFW131077:MFW131081 MPS131077:MPS131081 MZO131077:MZO131081 NJK131077:NJK131081 NTG131077:NTG131081 ODC131077:ODC131081 OMY131077:OMY131081 OWU131077:OWU131081 PGQ131077:PGQ131081 PQM131077:PQM131081 QAI131077:QAI131081 QKE131077:QKE131081 QUA131077:QUA131081 RDW131077:RDW131081 RNS131077:RNS131081 RXO131077:RXO131081 SHK131077:SHK131081 SRG131077:SRG131081 TBC131077:TBC131081 TKY131077:TKY131081 TUU131077:TUU131081 UEQ131077:UEQ131081 UOM131077:UOM131081 UYI131077:UYI131081 VIE131077:VIE131081 VSA131077:VSA131081 WBW131077:WBW131081 WLS131077:WLS131081 WVO131077:WVO131081 G196613:G196617 JC196613:JC196617 SY196613:SY196617 ACU196613:ACU196617 AMQ196613:AMQ196617 AWM196613:AWM196617 BGI196613:BGI196617 BQE196613:BQE196617 CAA196613:CAA196617 CJW196613:CJW196617 CTS196613:CTS196617 DDO196613:DDO196617 DNK196613:DNK196617 DXG196613:DXG196617 EHC196613:EHC196617 EQY196613:EQY196617 FAU196613:FAU196617 FKQ196613:FKQ196617 FUM196613:FUM196617 GEI196613:GEI196617 GOE196613:GOE196617 GYA196613:GYA196617 HHW196613:HHW196617 HRS196613:HRS196617 IBO196613:IBO196617 ILK196613:ILK196617 IVG196613:IVG196617 JFC196613:JFC196617 JOY196613:JOY196617 JYU196613:JYU196617 KIQ196613:KIQ196617 KSM196613:KSM196617 LCI196613:LCI196617 LME196613:LME196617 LWA196613:LWA196617 MFW196613:MFW196617 MPS196613:MPS196617 MZO196613:MZO196617 NJK196613:NJK196617 NTG196613:NTG196617 ODC196613:ODC196617 OMY196613:OMY196617 OWU196613:OWU196617 PGQ196613:PGQ196617 PQM196613:PQM196617 QAI196613:QAI196617 QKE196613:QKE196617 QUA196613:QUA196617 RDW196613:RDW196617 RNS196613:RNS196617 RXO196613:RXO196617 SHK196613:SHK196617 SRG196613:SRG196617 TBC196613:TBC196617 TKY196613:TKY196617 TUU196613:TUU196617 UEQ196613:UEQ196617 UOM196613:UOM196617 UYI196613:UYI196617 VIE196613:VIE196617 VSA196613:VSA196617 WBW196613:WBW196617 WLS196613:WLS196617 WVO196613:WVO196617 G262149:G262153 JC262149:JC262153 SY262149:SY262153 ACU262149:ACU262153 AMQ262149:AMQ262153 AWM262149:AWM262153 BGI262149:BGI262153 BQE262149:BQE262153 CAA262149:CAA262153 CJW262149:CJW262153 CTS262149:CTS262153 DDO262149:DDO262153 DNK262149:DNK262153 DXG262149:DXG262153 EHC262149:EHC262153 EQY262149:EQY262153 FAU262149:FAU262153 FKQ262149:FKQ262153 FUM262149:FUM262153 GEI262149:GEI262153 GOE262149:GOE262153 GYA262149:GYA262153 HHW262149:HHW262153 HRS262149:HRS262153 IBO262149:IBO262153 ILK262149:ILK262153 IVG262149:IVG262153 JFC262149:JFC262153 JOY262149:JOY262153 JYU262149:JYU262153 KIQ262149:KIQ262153 KSM262149:KSM262153 LCI262149:LCI262153 LME262149:LME262153 LWA262149:LWA262153 MFW262149:MFW262153 MPS262149:MPS262153 MZO262149:MZO262153 NJK262149:NJK262153 NTG262149:NTG262153 ODC262149:ODC262153 OMY262149:OMY262153 OWU262149:OWU262153 PGQ262149:PGQ262153 PQM262149:PQM262153 QAI262149:QAI262153 QKE262149:QKE262153 QUA262149:QUA262153 RDW262149:RDW262153 RNS262149:RNS262153 RXO262149:RXO262153 SHK262149:SHK262153 SRG262149:SRG262153 TBC262149:TBC262153 TKY262149:TKY262153 TUU262149:TUU262153 UEQ262149:UEQ262153 UOM262149:UOM262153 UYI262149:UYI262153 VIE262149:VIE262153 VSA262149:VSA262153 WBW262149:WBW262153 WLS262149:WLS262153 WVO262149:WVO262153 G327685:G327689 JC327685:JC327689 SY327685:SY327689 ACU327685:ACU327689 AMQ327685:AMQ327689 AWM327685:AWM327689 BGI327685:BGI327689 BQE327685:BQE327689 CAA327685:CAA327689 CJW327685:CJW327689 CTS327685:CTS327689 DDO327685:DDO327689 DNK327685:DNK327689 DXG327685:DXG327689 EHC327685:EHC327689 EQY327685:EQY327689 FAU327685:FAU327689 FKQ327685:FKQ327689 FUM327685:FUM327689 GEI327685:GEI327689 GOE327685:GOE327689 GYA327685:GYA327689 HHW327685:HHW327689 HRS327685:HRS327689 IBO327685:IBO327689 ILK327685:ILK327689 IVG327685:IVG327689 JFC327685:JFC327689 JOY327685:JOY327689 JYU327685:JYU327689 KIQ327685:KIQ327689 KSM327685:KSM327689 LCI327685:LCI327689 LME327685:LME327689 LWA327685:LWA327689 MFW327685:MFW327689 MPS327685:MPS327689 MZO327685:MZO327689 NJK327685:NJK327689 NTG327685:NTG327689 ODC327685:ODC327689 OMY327685:OMY327689 OWU327685:OWU327689 PGQ327685:PGQ327689 PQM327685:PQM327689 QAI327685:QAI327689 QKE327685:QKE327689 QUA327685:QUA327689 RDW327685:RDW327689 RNS327685:RNS327689 RXO327685:RXO327689 SHK327685:SHK327689 SRG327685:SRG327689 TBC327685:TBC327689 TKY327685:TKY327689 TUU327685:TUU327689 UEQ327685:UEQ327689 UOM327685:UOM327689 UYI327685:UYI327689 VIE327685:VIE327689 VSA327685:VSA327689 WBW327685:WBW327689 WLS327685:WLS327689 WVO327685:WVO327689 G393221:G393225 JC393221:JC393225 SY393221:SY393225 ACU393221:ACU393225 AMQ393221:AMQ393225 AWM393221:AWM393225 BGI393221:BGI393225 BQE393221:BQE393225 CAA393221:CAA393225 CJW393221:CJW393225 CTS393221:CTS393225 DDO393221:DDO393225 DNK393221:DNK393225 DXG393221:DXG393225 EHC393221:EHC393225 EQY393221:EQY393225 FAU393221:FAU393225 FKQ393221:FKQ393225 FUM393221:FUM393225 GEI393221:GEI393225 GOE393221:GOE393225 GYA393221:GYA393225 HHW393221:HHW393225 HRS393221:HRS393225 IBO393221:IBO393225 ILK393221:ILK393225 IVG393221:IVG393225 JFC393221:JFC393225 JOY393221:JOY393225 JYU393221:JYU393225 KIQ393221:KIQ393225 KSM393221:KSM393225 LCI393221:LCI393225 LME393221:LME393225 LWA393221:LWA393225 MFW393221:MFW393225 MPS393221:MPS393225 MZO393221:MZO393225 NJK393221:NJK393225 NTG393221:NTG393225 ODC393221:ODC393225 OMY393221:OMY393225 OWU393221:OWU393225 PGQ393221:PGQ393225 PQM393221:PQM393225 QAI393221:QAI393225 QKE393221:QKE393225 QUA393221:QUA393225 RDW393221:RDW393225 RNS393221:RNS393225 RXO393221:RXO393225 SHK393221:SHK393225 SRG393221:SRG393225 TBC393221:TBC393225 TKY393221:TKY393225 TUU393221:TUU393225 UEQ393221:UEQ393225 UOM393221:UOM393225 UYI393221:UYI393225 VIE393221:VIE393225 VSA393221:VSA393225 WBW393221:WBW393225 WLS393221:WLS393225 WVO393221:WVO393225 G458757:G458761 JC458757:JC458761 SY458757:SY458761 ACU458757:ACU458761 AMQ458757:AMQ458761 AWM458757:AWM458761 BGI458757:BGI458761 BQE458757:BQE458761 CAA458757:CAA458761 CJW458757:CJW458761 CTS458757:CTS458761 DDO458757:DDO458761 DNK458757:DNK458761 DXG458757:DXG458761 EHC458757:EHC458761 EQY458757:EQY458761 FAU458757:FAU458761 FKQ458757:FKQ458761 FUM458757:FUM458761 GEI458757:GEI458761 GOE458757:GOE458761 GYA458757:GYA458761 HHW458757:HHW458761 HRS458757:HRS458761 IBO458757:IBO458761 ILK458757:ILK458761 IVG458757:IVG458761 JFC458757:JFC458761 JOY458757:JOY458761 JYU458757:JYU458761 KIQ458757:KIQ458761 KSM458757:KSM458761 LCI458757:LCI458761 LME458757:LME458761 LWA458757:LWA458761 MFW458757:MFW458761 MPS458757:MPS458761 MZO458757:MZO458761 NJK458757:NJK458761 NTG458757:NTG458761 ODC458757:ODC458761 OMY458757:OMY458761 OWU458757:OWU458761 PGQ458757:PGQ458761 PQM458757:PQM458761 QAI458757:QAI458761 QKE458757:QKE458761 QUA458757:QUA458761 RDW458757:RDW458761 RNS458757:RNS458761 RXO458757:RXO458761 SHK458757:SHK458761 SRG458757:SRG458761 TBC458757:TBC458761 TKY458757:TKY458761 TUU458757:TUU458761 UEQ458757:UEQ458761 UOM458757:UOM458761 UYI458757:UYI458761 VIE458757:VIE458761 VSA458757:VSA458761 WBW458757:WBW458761 WLS458757:WLS458761 WVO458757:WVO458761 G524293:G524297 JC524293:JC524297 SY524293:SY524297 ACU524293:ACU524297 AMQ524293:AMQ524297 AWM524293:AWM524297 BGI524293:BGI524297 BQE524293:BQE524297 CAA524293:CAA524297 CJW524293:CJW524297 CTS524293:CTS524297 DDO524293:DDO524297 DNK524293:DNK524297 DXG524293:DXG524297 EHC524293:EHC524297 EQY524293:EQY524297 FAU524293:FAU524297 FKQ524293:FKQ524297 FUM524293:FUM524297 GEI524293:GEI524297 GOE524293:GOE524297 GYA524293:GYA524297 HHW524293:HHW524297 HRS524293:HRS524297 IBO524293:IBO524297 ILK524293:ILK524297 IVG524293:IVG524297 JFC524293:JFC524297 JOY524293:JOY524297 JYU524293:JYU524297 KIQ524293:KIQ524297 KSM524293:KSM524297 LCI524293:LCI524297 LME524293:LME524297 LWA524293:LWA524297 MFW524293:MFW524297 MPS524293:MPS524297 MZO524293:MZO524297 NJK524293:NJK524297 NTG524293:NTG524297 ODC524293:ODC524297 OMY524293:OMY524297 OWU524293:OWU524297 PGQ524293:PGQ524297 PQM524293:PQM524297 QAI524293:QAI524297 QKE524293:QKE524297 QUA524293:QUA524297 RDW524293:RDW524297 RNS524293:RNS524297 RXO524293:RXO524297 SHK524293:SHK524297 SRG524293:SRG524297 TBC524293:TBC524297 TKY524293:TKY524297 TUU524293:TUU524297 UEQ524293:UEQ524297 UOM524293:UOM524297 UYI524293:UYI524297 VIE524293:VIE524297 VSA524293:VSA524297 WBW524293:WBW524297 WLS524293:WLS524297 WVO524293:WVO524297 G589829:G589833 JC589829:JC589833 SY589829:SY589833 ACU589829:ACU589833 AMQ589829:AMQ589833 AWM589829:AWM589833 BGI589829:BGI589833 BQE589829:BQE589833 CAA589829:CAA589833 CJW589829:CJW589833 CTS589829:CTS589833 DDO589829:DDO589833 DNK589829:DNK589833 DXG589829:DXG589833 EHC589829:EHC589833 EQY589829:EQY589833 FAU589829:FAU589833 FKQ589829:FKQ589833 FUM589829:FUM589833 GEI589829:GEI589833 GOE589829:GOE589833 GYA589829:GYA589833 HHW589829:HHW589833 HRS589829:HRS589833 IBO589829:IBO589833 ILK589829:ILK589833 IVG589829:IVG589833 JFC589829:JFC589833 JOY589829:JOY589833 JYU589829:JYU589833 KIQ589829:KIQ589833 KSM589829:KSM589833 LCI589829:LCI589833 LME589829:LME589833 LWA589829:LWA589833 MFW589829:MFW589833 MPS589829:MPS589833 MZO589829:MZO589833 NJK589829:NJK589833 NTG589829:NTG589833 ODC589829:ODC589833 OMY589829:OMY589833 OWU589829:OWU589833 PGQ589829:PGQ589833 PQM589829:PQM589833 QAI589829:QAI589833 QKE589829:QKE589833 QUA589829:QUA589833 RDW589829:RDW589833 RNS589829:RNS589833 RXO589829:RXO589833 SHK589829:SHK589833 SRG589829:SRG589833 TBC589829:TBC589833 TKY589829:TKY589833 TUU589829:TUU589833 UEQ589829:UEQ589833 UOM589829:UOM589833 UYI589829:UYI589833 VIE589829:VIE589833 VSA589829:VSA589833 WBW589829:WBW589833 WLS589829:WLS589833 WVO589829:WVO589833 G655365:G655369 JC655365:JC655369 SY655365:SY655369 ACU655365:ACU655369 AMQ655365:AMQ655369 AWM655365:AWM655369 BGI655365:BGI655369 BQE655365:BQE655369 CAA655365:CAA655369 CJW655365:CJW655369 CTS655365:CTS655369 DDO655365:DDO655369 DNK655365:DNK655369 DXG655365:DXG655369 EHC655365:EHC655369 EQY655365:EQY655369 FAU655365:FAU655369 FKQ655365:FKQ655369 FUM655365:FUM655369 GEI655365:GEI655369 GOE655365:GOE655369 GYA655365:GYA655369 HHW655365:HHW655369 HRS655365:HRS655369 IBO655365:IBO655369 ILK655365:ILK655369 IVG655365:IVG655369 JFC655365:JFC655369 JOY655365:JOY655369 JYU655365:JYU655369 KIQ655365:KIQ655369 KSM655365:KSM655369 LCI655365:LCI655369 LME655365:LME655369 LWA655365:LWA655369 MFW655365:MFW655369 MPS655365:MPS655369 MZO655365:MZO655369 NJK655365:NJK655369 NTG655365:NTG655369 ODC655365:ODC655369 OMY655365:OMY655369 OWU655365:OWU655369 PGQ655365:PGQ655369 PQM655365:PQM655369 QAI655365:QAI655369 QKE655365:QKE655369 QUA655365:QUA655369 RDW655365:RDW655369 RNS655365:RNS655369 RXO655365:RXO655369 SHK655365:SHK655369 SRG655365:SRG655369 TBC655365:TBC655369 TKY655365:TKY655369 TUU655365:TUU655369 UEQ655365:UEQ655369 UOM655365:UOM655369 UYI655365:UYI655369 VIE655365:VIE655369 VSA655365:VSA655369 WBW655365:WBW655369 WLS655365:WLS655369 WVO655365:WVO655369 G720901:G720905 JC720901:JC720905 SY720901:SY720905 ACU720901:ACU720905 AMQ720901:AMQ720905 AWM720901:AWM720905 BGI720901:BGI720905 BQE720901:BQE720905 CAA720901:CAA720905 CJW720901:CJW720905 CTS720901:CTS720905 DDO720901:DDO720905 DNK720901:DNK720905 DXG720901:DXG720905 EHC720901:EHC720905 EQY720901:EQY720905 FAU720901:FAU720905 FKQ720901:FKQ720905 FUM720901:FUM720905 GEI720901:GEI720905 GOE720901:GOE720905 GYA720901:GYA720905 HHW720901:HHW720905 HRS720901:HRS720905 IBO720901:IBO720905 ILK720901:ILK720905 IVG720901:IVG720905 JFC720901:JFC720905 JOY720901:JOY720905 JYU720901:JYU720905 KIQ720901:KIQ720905 KSM720901:KSM720905 LCI720901:LCI720905 LME720901:LME720905 LWA720901:LWA720905 MFW720901:MFW720905 MPS720901:MPS720905 MZO720901:MZO720905 NJK720901:NJK720905 NTG720901:NTG720905 ODC720901:ODC720905 OMY720901:OMY720905 OWU720901:OWU720905 PGQ720901:PGQ720905 PQM720901:PQM720905 QAI720901:QAI720905 QKE720901:QKE720905 QUA720901:QUA720905 RDW720901:RDW720905 RNS720901:RNS720905 RXO720901:RXO720905 SHK720901:SHK720905 SRG720901:SRG720905 TBC720901:TBC720905 TKY720901:TKY720905 TUU720901:TUU720905 UEQ720901:UEQ720905 UOM720901:UOM720905 UYI720901:UYI720905 VIE720901:VIE720905 VSA720901:VSA720905 WBW720901:WBW720905 WLS720901:WLS720905 WVO720901:WVO720905 G786437:G786441 JC786437:JC786441 SY786437:SY786441 ACU786437:ACU786441 AMQ786437:AMQ786441 AWM786437:AWM786441 BGI786437:BGI786441 BQE786437:BQE786441 CAA786437:CAA786441 CJW786437:CJW786441 CTS786437:CTS786441 DDO786437:DDO786441 DNK786437:DNK786441 DXG786437:DXG786441 EHC786437:EHC786441 EQY786437:EQY786441 FAU786437:FAU786441 FKQ786437:FKQ786441 FUM786437:FUM786441 GEI786437:GEI786441 GOE786437:GOE786441 GYA786437:GYA786441 HHW786437:HHW786441 HRS786437:HRS786441 IBO786437:IBO786441 ILK786437:ILK786441 IVG786437:IVG786441 JFC786437:JFC786441 JOY786437:JOY786441 JYU786437:JYU786441 KIQ786437:KIQ786441 KSM786437:KSM786441 LCI786437:LCI786441 LME786437:LME786441 LWA786437:LWA786441 MFW786437:MFW786441 MPS786437:MPS786441 MZO786437:MZO786441 NJK786437:NJK786441 NTG786437:NTG786441 ODC786437:ODC786441 OMY786437:OMY786441 OWU786437:OWU786441 PGQ786437:PGQ786441 PQM786437:PQM786441 QAI786437:QAI786441 QKE786437:QKE786441 QUA786437:QUA786441 RDW786437:RDW786441 RNS786437:RNS786441 RXO786437:RXO786441 SHK786437:SHK786441 SRG786437:SRG786441 TBC786437:TBC786441 TKY786437:TKY786441 TUU786437:TUU786441 UEQ786437:UEQ786441 UOM786437:UOM786441 UYI786437:UYI786441 VIE786437:VIE786441 VSA786437:VSA786441 WBW786437:WBW786441 WLS786437:WLS786441 WVO786437:WVO786441 G851973:G851977 JC851973:JC851977 SY851973:SY851977 ACU851973:ACU851977 AMQ851973:AMQ851977 AWM851973:AWM851977 BGI851973:BGI851977 BQE851973:BQE851977 CAA851973:CAA851977 CJW851973:CJW851977 CTS851973:CTS851977 DDO851973:DDO851977 DNK851973:DNK851977 DXG851973:DXG851977 EHC851973:EHC851977 EQY851973:EQY851977 FAU851973:FAU851977 FKQ851973:FKQ851977 FUM851973:FUM851977 GEI851973:GEI851977 GOE851973:GOE851977 GYA851973:GYA851977 HHW851973:HHW851977 HRS851973:HRS851977 IBO851973:IBO851977 ILK851973:ILK851977 IVG851973:IVG851977 JFC851973:JFC851977 JOY851973:JOY851977 JYU851973:JYU851977 KIQ851973:KIQ851977 KSM851973:KSM851977 LCI851973:LCI851977 LME851973:LME851977 LWA851973:LWA851977 MFW851973:MFW851977 MPS851973:MPS851977 MZO851973:MZO851977 NJK851973:NJK851977 NTG851973:NTG851977 ODC851973:ODC851977 OMY851973:OMY851977 OWU851973:OWU851977 PGQ851973:PGQ851977 PQM851973:PQM851977 QAI851973:QAI851977 QKE851973:QKE851977 QUA851973:QUA851977 RDW851973:RDW851977 RNS851973:RNS851977 RXO851973:RXO851977 SHK851973:SHK851977 SRG851973:SRG851977 TBC851973:TBC851977 TKY851973:TKY851977 TUU851973:TUU851977 UEQ851973:UEQ851977 UOM851973:UOM851977 UYI851973:UYI851977 VIE851973:VIE851977 VSA851973:VSA851977 WBW851973:WBW851977 WLS851973:WLS851977 WVO851973:WVO851977 G917509:G917513 JC917509:JC917513 SY917509:SY917513 ACU917509:ACU917513 AMQ917509:AMQ917513 AWM917509:AWM917513 BGI917509:BGI917513 BQE917509:BQE917513 CAA917509:CAA917513 CJW917509:CJW917513 CTS917509:CTS917513 DDO917509:DDO917513 DNK917509:DNK917513 DXG917509:DXG917513 EHC917509:EHC917513 EQY917509:EQY917513 FAU917509:FAU917513 FKQ917509:FKQ917513 FUM917509:FUM917513 GEI917509:GEI917513 GOE917509:GOE917513 GYA917509:GYA917513 HHW917509:HHW917513 HRS917509:HRS917513 IBO917509:IBO917513 ILK917509:ILK917513 IVG917509:IVG917513 JFC917509:JFC917513 JOY917509:JOY917513 JYU917509:JYU917513 KIQ917509:KIQ917513 KSM917509:KSM917513 LCI917509:LCI917513 LME917509:LME917513 LWA917509:LWA917513 MFW917509:MFW917513 MPS917509:MPS917513 MZO917509:MZO917513 NJK917509:NJK917513 NTG917509:NTG917513 ODC917509:ODC917513 OMY917509:OMY917513 OWU917509:OWU917513 PGQ917509:PGQ917513 PQM917509:PQM917513 QAI917509:QAI917513 QKE917509:QKE917513 QUA917509:QUA917513 RDW917509:RDW917513 RNS917509:RNS917513 RXO917509:RXO917513 SHK917509:SHK917513 SRG917509:SRG917513 TBC917509:TBC917513 TKY917509:TKY917513 TUU917509:TUU917513 UEQ917509:UEQ917513 UOM917509:UOM917513 UYI917509:UYI917513 VIE917509:VIE917513 VSA917509:VSA917513 WBW917509:WBW917513 WLS917509:WLS917513 WVO917509:WVO917513 G983045:G983049 JC983045:JC983049 SY983045:SY983049 ACU983045:ACU983049 AMQ983045:AMQ983049 AWM983045:AWM983049 BGI983045:BGI983049 BQE983045:BQE983049 CAA983045:CAA983049 CJW983045:CJW983049 CTS983045:CTS983049 DDO983045:DDO983049 DNK983045:DNK983049 DXG983045:DXG983049 EHC983045:EHC983049 EQY983045:EQY983049 FAU983045:FAU983049 FKQ983045:FKQ983049 FUM983045:FUM983049 GEI983045:GEI983049 GOE983045:GOE983049 GYA983045:GYA983049 HHW983045:HHW983049 HRS983045:HRS983049 IBO983045:IBO983049 ILK983045:ILK983049 IVG983045:IVG983049 JFC983045:JFC983049 JOY983045:JOY983049 JYU983045:JYU983049 KIQ983045:KIQ983049 KSM983045:KSM983049 LCI983045:LCI983049 LME983045:LME983049 LWA983045:LWA983049 MFW983045:MFW983049 MPS983045:MPS983049 MZO983045:MZO983049 NJK983045:NJK983049 NTG983045:NTG983049 ODC983045:ODC983049 OMY983045:OMY983049 OWU983045:OWU983049 PGQ983045:PGQ983049 PQM983045:PQM983049 QAI983045:QAI983049 QKE983045:QKE983049 QUA983045:QUA983049 RDW983045:RDW983049 RNS983045:RNS983049 RXO983045:RXO983049 SHK983045:SHK983049 SRG983045:SRG983049 TBC983045:TBC983049 TKY983045:TKY983049 TUU983045:TUU983049 UEQ983045:UEQ983049 UOM983045:UOM983049 UYI983045:UYI983049 VIE983045:VIE983049 VSA983045:VSA983049 WBW983045:WBW983049 WLS983045:WLS983049 WVO983045: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X35:X37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69:X65571 JT65569:JT65571 TP65569:TP65571 ADL65569:ADL65571 ANH65569:ANH65571 AXD65569:AXD65571 BGZ65569:BGZ65571 BQV65569:BQV65571 CAR65569:CAR65571 CKN65569:CKN65571 CUJ65569:CUJ65571 DEF65569:DEF65571 DOB65569:DOB65571 DXX65569:DXX65571 EHT65569:EHT65571 ERP65569:ERP65571 FBL65569:FBL65571 FLH65569:FLH65571 FVD65569:FVD65571 GEZ65569:GEZ65571 GOV65569:GOV65571 GYR65569:GYR65571 HIN65569:HIN65571 HSJ65569:HSJ65571 ICF65569:ICF65571 IMB65569:IMB65571 IVX65569:IVX65571 JFT65569:JFT65571 JPP65569:JPP65571 JZL65569:JZL65571 KJH65569:KJH65571 KTD65569:KTD65571 LCZ65569:LCZ65571 LMV65569:LMV65571 LWR65569:LWR65571 MGN65569:MGN65571 MQJ65569:MQJ65571 NAF65569:NAF65571 NKB65569:NKB65571 NTX65569:NTX65571 ODT65569:ODT65571 ONP65569:ONP65571 OXL65569:OXL65571 PHH65569:PHH65571 PRD65569:PRD65571 QAZ65569:QAZ65571 QKV65569:QKV65571 QUR65569:QUR65571 REN65569:REN65571 ROJ65569:ROJ65571 RYF65569:RYF65571 SIB65569:SIB65571 SRX65569:SRX65571 TBT65569:TBT65571 TLP65569:TLP65571 TVL65569:TVL65571 UFH65569:UFH65571 UPD65569:UPD65571 UYZ65569:UYZ65571 VIV65569:VIV65571 VSR65569:VSR65571 WCN65569:WCN65571 WMJ65569:WMJ65571 WWF65569:WWF65571 X131105:X131107 JT131105:JT131107 TP131105:TP131107 ADL131105:ADL131107 ANH131105:ANH131107 AXD131105:AXD131107 BGZ131105:BGZ131107 BQV131105:BQV131107 CAR131105:CAR131107 CKN131105:CKN131107 CUJ131105:CUJ131107 DEF131105:DEF131107 DOB131105:DOB131107 DXX131105:DXX131107 EHT131105:EHT131107 ERP131105:ERP131107 FBL131105:FBL131107 FLH131105:FLH131107 FVD131105:FVD131107 GEZ131105:GEZ131107 GOV131105:GOV131107 GYR131105:GYR131107 HIN131105:HIN131107 HSJ131105:HSJ131107 ICF131105:ICF131107 IMB131105:IMB131107 IVX131105:IVX131107 JFT131105:JFT131107 JPP131105:JPP131107 JZL131105:JZL131107 KJH131105:KJH131107 KTD131105:KTD131107 LCZ131105:LCZ131107 LMV131105:LMV131107 LWR131105:LWR131107 MGN131105:MGN131107 MQJ131105:MQJ131107 NAF131105:NAF131107 NKB131105:NKB131107 NTX131105:NTX131107 ODT131105:ODT131107 ONP131105:ONP131107 OXL131105:OXL131107 PHH131105:PHH131107 PRD131105:PRD131107 QAZ131105:QAZ131107 QKV131105:QKV131107 QUR131105:QUR131107 REN131105:REN131107 ROJ131105:ROJ131107 RYF131105:RYF131107 SIB131105:SIB131107 SRX131105:SRX131107 TBT131105:TBT131107 TLP131105:TLP131107 TVL131105:TVL131107 UFH131105:UFH131107 UPD131105:UPD131107 UYZ131105:UYZ131107 VIV131105:VIV131107 VSR131105:VSR131107 WCN131105:WCN131107 WMJ131105:WMJ131107 WWF131105:WWF131107 X196641:X196643 JT196641:JT196643 TP196641:TP196643 ADL196641:ADL196643 ANH196641:ANH196643 AXD196641:AXD196643 BGZ196641:BGZ196643 BQV196641:BQV196643 CAR196641:CAR196643 CKN196641:CKN196643 CUJ196641:CUJ196643 DEF196641:DEF196643 DOB196641:DOB196643 DXX196641:DXX196643 EHT196641:EHT196643 ERP196641:ERP196643 FBL196641:FBL196643 FLH196641:FLH196643 FVD196641:FVD196643 GEZ196641:GEZ196643 GOV196641:GOV196643 GYR196641:GYR196643 HIN196641:HIN196643 HSJ196641:HSJ196643 ICF196641:ICF196643 IMB196641:IMB196643 IVX196641:IVX196643 JFT196641:JFT196643 JPP196641:JPP196643 JZL196641:JZL196643 KJH196641:KJH196643 KTD196641:KTD196643 LCZ196641:LCZ196643 LMV196641:LMV196643 LWR196641:LWR196643 MGN196641:MGN196643 MQJ196641:MQJ196643 NAF196641:NAF196643 NKB196641:NKB196643 NTX196641:NTX196643 ODT196641:ODT196643 ONP196641:ONP196643 OXL196641:OXL196643 PHH196641:PHH196643 PRD196641:PRD196643 QAZ196641:QAZ196643 QKV196641:QKV196643 QUR196641:QUR196643 REN196641:REN196643 ROJ196641:ROJ196643 RYF196641:RYF196643 SIB196641:SIB196643 SRX196641:SRX196643 TBT196641:TBT196643 TLP196641:TLP196643 TVL196641:TVL196643 UFH196641:UFH196643 UPD196641:UPD196643 UYZ196641:UYZ196643 VIV196641:VIV196643 VSR196641:VSR196643 WCN196641:WCN196643 WMJ196641:WMJ196643 WWF196641:WWF196643 X262177:X262179 JT262177:JT262179 TP262177:TP262179 ADL262177:ADL262179 ANH262177:ANH262179 AXD262177:AXD262179 BGZ262177:BGZ262179 BQV262177:BQV262179 CAR262177:CAR262179 CKN262177:CKN262179 CUJ262177:CUJ262179 DEF262177:DEF262179 DOB262177:DOB262179 DXX262177:DXX262179 EHT262177:EHT262179 ERP262177:ERP262179 FBL262177:FBL262179 FLH262177:FLH262179 FVD262177:FVD262179 GEZ262177:GEZ262179 GOV262177:GOV262179 GYR262177:GYR262179 HIN262177:HIN262179 HSJ262177:HSJ262179 ICF262177:ICF262179 IMB262177:IMB262179 IVX262177:IVX262179 JFT262177:JFT262179 JPP262177:JPP262179 JZL262177:JZL262179 KJH262177:KJH262179 KTD262177:KTD262179 LCZ262177:LCZ262179 LMV262177:LMV262179 LWR262177:LWR262179 MGN262177:MGN262179 MQJ262177:MQJ262179 NAF262177:NAF262179 NKB262177:NKB262179 NTX262177:NTX262179 ODT262177:ODT262179 ONP262177:ONP262179 OXL262177:OXL262179 PHH262177:PHH262179 PRD262177:PRD262179 QAZ262177:QAZ262179 QKV262177:QKV262179 QUR262177:QUR262179 REN262177:REN262179 ROJ262177:ROJ262179 RYF262177:RYF262179 SIB262177:SIB262179 SRX262177:SRX262179 TBT262177:TBT262179 TLP262177:TLP262179 TVL262177:TVL262179 UFH262177:UFH262179 UPD262177:UPD262179 UYZ262177:UYZ262179 VIV262177:VIV262179 VSR262177:VSR262179 WCN262177:WCN262179 WMJ262177:WMJ262179 WWF262177:WWF262179 X327713:X327715 JT327713:JT327715 TP327713:TP327715 ADL327713:ADL327715 ANH327713:ANH327715 AXD327713:AXD327715 BGZ327713:BGZ327715 BQV327713:BQV327715 CAR327713:CAR327715 CKN327713:CKN327715 CUJ327713:CUJ327715 DEF327713:DEF327715 DOB327713:DOB327715 DXX327713:DXX327715 EHT327713:EHT327715 ERP327713:ERP327715 FBL327713:FBL327715 FLH327713:FLH327715 FVD327713:FVD327715 GEZ327713:GEZ327715 GOV327713:GOV327715 GYR327713:GYR327715 HIN327713:HIN327715 HSJ327713:HSJ327715 ICF327713:ICF327715 IMB327713:IMB327715 IVX327713:IVX327715 JFT327713:JFT327715 JPP327713:JPP327715 JZL327713:JZL327715 KJH327713:KJH327715 KTD327713:KTD327715 LCZ327713:LCZ327715 LMV327713:LMV327715 LWR327713:LWR327715 MGN327713:MGN327715 MQJ327713:MQJ327715 NAF327713:NAF327715 NKB327713:NKB327715 NTX327713:NTX327715 ODT327713:ODT327715 ONP327713:ONP327715 OXL327713:OXL327715 PHH327713:PHH327715 PRD327713:PRD327715 QAZ327713:QAZ327715 QKV327713:QKV327715 QUR327713:QUR327715 REN327713:REN327715 ROJ327713:ROJ327715 RYF327713:RYF327715 SIB327713:SIB327715 SRX327713:SRX327715 TBT327713:TBT327715 TLP327713:TLP327715 TVL327713:TVL327715 UFH327713:UFH327715 UPD327713:UPD327715 UYZ327713:UYZ327715 VIV327713:VIV327715 VSR327713:VSR327715 WCN327713:WCN327715 WMJ327713:WMJ327715 WWF327713:WWF327715 X393249:X393251 JT393249:JT393251 TP393249:TP393251 ADL393249:ADL393251 ANH393249:ANH393251 AXD393249:AXD393251 BGZ393249:BGZ393251 BQV393249:BQV393251 CAR393249:CAR393251 CKN393249:CKN393251 CUJ393249:CUJ393251 DEF393249:DEF393251 DOB393249:DOB393251 DXX393249:DXX393251 EHT393249:EHT393251 ERP393249:ERP393251 FBL393249:FBL393251 FLH393249:FLH393251 FVD393249:FVD393251 GEZ393249:GEZ393251 GOV393249:GOV393251 GYR393249:GYR393251 HIN393249:HIN393251 HSJ393249:HSJ393251 ICF393249:ICF393251 IMB393249:IMB393251 IVX393249:IVX393251 JFT393249:JFT393251 JPP393249:JPP393251 JZL393249:JZL393251 KJH393249:KJH393251 KTD393249:KTD393251 LCZ393249:LCZ393251 LMV393249:LMV393251 LWR393249:LWR393251 MGN393249:MGN393251 MQJ393249:MQJ393251 NAF393249:NAF393251 NKB393249:NKB393251 NTX393249:NTX393251 ODT393249:ODT393251 ONP393249:ONP393251 OXL393249:OXL393251 PHH393249:PHH393251 PRD393249:PRD393251 QAZ393249:QAZ393251 QKV393249:QKV393251 QUR393249:QUR393251 REN393249:REN393251 ROJ393249:ROJ393251 RYF393249:RYF393251 SIB393249:SIB393251 SRX393249:SRX393251 TBT393249:TBT393251 TLP393249:TLP393251 TVL393249:TVL393251 UFH393249:UFH393251 UPD393249:UPD393251 UYZ393249:UYZ393251 VIV393249:VIV393251 VSR393249:VSR393251 WCN393249:WCN393251 WMJ393249:WMJ393251 WWF393249:WWF393251 X458785:X458787 JT458785:JT458787 TP458785:TP458787 ADL458785:ADL458787 ANH458785:ANH458787 AXD458785:AXD458787 BGZ458785:BGZ458787 BQV458785:BQV458787 CAR458785:CAR458787 CKN458785:CKN458787 CUJ458785:CUJ458787 DEF458785:DEF458787 DOB458785:DOB458787 DXX458785:DXX458787 EHT458785:EHT458787 ERP458785:ERP458787 FBL458785:FBL458787 FLH458785:FLH458787 FVD458785:FVD458787 GEZ458785:GEZ458787 GOV458785:GOV458787 GYR458785:GYR458787 HIN458785:HIN458787 HSJ458785:HSJ458787 ICF458785:ICF458787 IMB458785:IMB458787 IVX458785:IVX458787 JFT458785:JFT458787 JPP458785:JPP458787 JZL458785:JZL458787 KJH458785:KJH458787 KTD458785:KTD458787 LCZ458785:LCZ458787 LMV458785:LMV458787 LWR458785:LWR458787 MGN458785:MGN458787 MQJ458785:MQJ458787 NAF458785:NAF458787 NKB458785:NKB458787 NTX458785:NTX458787 ODT458785:ODT458787 ONP458785:ONP458787 OXL458785:OXL458787 PHH458785:PHH458787 PRD458785:PRD458787 QAZ458785:QAZ458787 QKV458785:QKV458787 QUR458785:QUR458787 REN458785:REN458787 ROJ458785:ROJ458787 RYF458785:RYF458787 SIB458785:SIB458787 SRX458785:SRX458787 TBT458785:TBT458787 TLP458785:TLP458787 TVL458785:TVL458787 UFH458785:UFH458787 UPD458785:UPD458787 UYZ458785:UYZ458787 VIV458785:VIV458787 VSR458785:VSR458787 WCN458785:WCN458787 WMJ458785:WMJ458787 WWF458785:WWF458787 X524321:X524323 JT524321:JT524323 TP524321:TP524323 ADL524321:ADL524323 ANH524321:ANH524323 AXD524321:AXD524323 BGZ524321:BGZ524323 BQV524321:BQV524323 CAR524321:CAR524323 CKN524321:CKN524323 CUJ524321:CUJ524323 DEF524321:DEF524323 DOB524321:DOB524323 DXX524321:DXX524323 EHT524321:EHT524323 ERP524321:ERP524323 FBL524321:FBL524323 FLH524321:FLH524323 FVD524321:FVD524323 GEZ524321:GEZ524323 GOV524321:GOV524323 GYR524321:GYR524323 HIN524321:HIN524323 HSJ524321:HSJ524323 ICF524321:ICF524323 IMB524321:IMB524323 IVX524321:IVX524323 JFT524321:JFT524323 JPP524321:JPP524323 JZL524321:JZL524323 KJH524321:KJH524323 KTD524321:KTD524323 LCZ524321:LCZ524323 LMV524321:LMV524323 LWR524321:LWR524323 MGN524321:MGN524323 MQJ524321:MQJ524323 NAF524321:NAF524323 NKB524321:NKB524323 NTX524321:NTX524323 ODT524321:ODT524323 ONP524321:ONP524323 OXL524321:OXL524323 PHH524321:PHH524323 PRD524321:PRD524323 QAZ524321:QAZ524323 QKV524321:QKV524323 QUR524321:QUR524323 REN524321:REN524323 ROJ524321:ROJ524323 RYF524321:RYF524323 SIB524321:SIB524323 SRX524321:SRX524323 TBT524321:TBT524323 TLP524321:TLP524323 TVL524321:TVL524323 UFH524321:UFH524323 UPD524321:UPD524323 UYZ524321:UYZ524323 VIV524321:VIV524323 VSR524321:VSR524323 WCN524321:WCN524323 WMJ524321:WMJ524323 WWF524321:WWF524323 X589857:X589859 JT589857:JT589859 TP589857:TP589859 ADL589857:ADL589859 ANH589857:ANH589859 AXD589857:AXD589859 BGZ589857:BGZ589859 BQV589857:BQV589859 CAR589857:CAR589859 CKN589857:CKN589859 CUJ589857:CUJ589859 DEF589857:DEF589859 DOB589857:DOB589859 DXX589857:DXX589859 EHT589857:EHT589859 ERP589857:ERP589859 FBL589857:FBL589859 FLH589857:FLH589859 FVD589857:FVD589859 GEZ589857:GEZ589859 GOV589857:GOV589859 GYR589857:GYR589859 HIN589857:HIN589859 HSJ589857:HSJ589859 ICF589857:ICF589859 IMB589857:IMB589859 IVX589857:IVX589859 JFT589857:JFT589859 JPP589857:JPP589859 JZL589857:JZL589859 KJH589857:KJH589859 KTD589857:KTD589859 LCZ589857:LCZ589859 LMV589857:LMV589859 LWR589857:LWR589859 MGN589857:MGN589859 MQJ589857:MQJ589859 NAF589857:NAF589859 NKB589857:NKB589859 NTX589857:NTX589859 ODT589857:ODT589859 ONP589857:ONP589859 OXL589857:OXL589859 PHH589857:PHH589859 PRD589857:PRD589859 QAZ589857:QAZ589859 QKV589857:QKV589859 QUR589857:QUR589859 REN589857:REN589859 ROJ589857:ROJ589859 RYF589857:RYF589859 SIB589857:SIB589859 SRX589857:SRX589859 TBT589857:TBT589859 TLP589857:TLP589859 TVL589857:TVL589859 UFH589857:UFH589859 UPD589857:UPD589859 UYZ589857:UYZ589859 VIV589857:VIV589859 VSR589857:VSR589859 WCN589857:WCN589859 WMJ589857:WMJ589859 WWF589857:WWF589859 X655393:X655395 JT655393:JT655395 TP655393:TP655395 ADL655393:ADL655395 ANH655393:ANH655395 AXD655393:AXD655395 BGZ655393:BGZ655395 BQV655393:BQV655395 CAR655393:CAR655395 CKN655393:CKN655395 CUJ655393:CUJ655395 DEF655393:DEF655395 DOB655393:DOB655395 DXX655393:DXX655395 EHT655393:EHT655395 ERP655393:ERP655395 FBL655393:FBL655395 FLH655393:FLH655395 FVD655393:FVD655395 GEZ655393:GEZ655395 GOV655393:GOV655395 GYR655393:GYR655395 HIN655393:HIN655395 HSJ655393:HSJ655395 ICF655393:ICF655395 IMB655393:IMB655395 IVX655393:IVX655395 JFT655393:JFT655395 JPP655393:JPP655395 JZL655393:JZL655395 KJH655393:KJH655395 KTD655393:KTD655395 LCZ655393:LCZ655395 LMV655393:LMV655395 LWR655393:LWR655395 MGN655393:MGN655395 MQJ655393:MQJ655395 NAF655393:NAF655395 NKB655393:NKB655395 NTX655393:NTX655395 ODT655393:ODT655395 ONP655393:ONP655395 OXL655393:OXL655395 PHH655393:PHH655395 PRD655393:PRD655395 QAZ655393:QAZ655395 QKV655393:QKV655395 QUR655393:QUR655395 REN655393:REN655395 ROJ655393:ROJ655395 RYF655393:RYF655395 SIB655393:SIB655395 SRX655393:SRX655395 TBT655393:TBT655395 TLP655393:TLP655395 TVL655393:TVL655395 UFH655393:UFH655395 UPD655393:UPD655395 UYZ655393:UYZ655395 VIV655393:VIV655395 VSR655393:VSR655395 WCN655393:WCN655395 WMJ655393:WMJ655395 WWF655393:WWF655395 X720929:X720931 JT720929:JT720931 TP720929:TP720931 ADL720929:ADL720931 ANH720929:ANH720931 AXD720929:AXD720931 BGZ720929:BGZ720931 BQV720929:BQV720931 CAR720929:CAR720931 CKN720929:CKN720931 CUJ720929:CUJ720931 DEF720929:DEF720931 DOB720929:DOB720931 DXX720929:DXX720931 EHT720929:EHT720931 ERP720929:ERP720931 FBL720929:FBL720931 FLH720929:FLH720931 FVD720929:FVD720931 GEZ720929:GEZ720931 GOV720929:GOV720931 GYR720929:GYR720931 HIN720929:HIN720931 HSJ720929:HSJ720931 ICF720929:ICF720931 IMB720929:IMB720931 IVX720929:IVX720931 JFT720929:JFT720931 JPP720929:JPP720931 JZL720929:JZL720931 KJH720929:KJH720931 KTD720929:KTD720931 LCZ720929:LCZ720931 LMV720929:LMV720931 LWR720929:LWR720931 MGN720929:MGN720931 MQJ720929:MQJ720931 NAF720929:NAF720931 NKB720929:NKB720931 NTX720929:NTX720931 ODT720929:ODT720931 ONP720929:ONP720931 OXL720929:OXL720931 PHH720929:PHH720931 PRD720929:PRD720931 QAZ720929:QAZ720931 QKV720929:QKV720931 QUR720929:QUR720931 REN720929:REN720931 ROJ720929:ROJ720931 RYF720929:RYF720931 SIB720929:SIB720931 SRX720929:SRX720931 TBT720929:TBT720931 TLP720929:TLP720931 TVL720929:TVL720931 UFH720929:UFH720931 UPD720929:UPD720931 UYZ720929:UYZ720931 VIV720929:VIV720931 VSR720929:VSR720931 WCN720929:WCN720931 WMJ720929:WMJ720931 WWF720929:WWF720931 X786465:X786467 JT786465:JT786467 TP786465:TP786467 ADL786465:ADL786467 ANH786465:ANH786467 AXD786465:AXD786467 BGZ786465:BGZ786467 BQV786465:BQV786467 CAR786465:CAR786467 CKN786465:CKN786467 CUJ786465:CUJ786467 DEF786465:DEF786467 DOB786465:DOB786467 DXX786465:DXX786467 EHT786465:EHT786467 ERP786465:ERP786467 FBL786465:FBL786467 FLH786465:FLH786467 FVD786465:FVD786467 GEZ786465:GEZ786467 GOV786465:GOV786467 GYR786465:GYR786467 HIN786465:HIN786467 HSJ786465:HSJ786467 ICF786465:ICF786467 IMB786465:IMB786467 IVX786465:IVX786467 JFT786465:JFT786467 JPP786465:JPP786467 JZL786465:JZL786467 KJH786465:KJH786467 KTD786465:KTD786467 LCZ786465:LCZ786467 LMV786465:LMV786467 LWR786465:LWR786467 MGN786465:MGN786467 MQJ786465:MQJ786467 NAF786465:NAF786467 NKB786465:NKB786467 NTX786465:NTX786467 ODT786465:ODT786467 ONP786465:ONP786467 OXL786465:OXL786467 PHH786465:PHH786467 PRD786465:PRD786467 QAZ786465:QAZ786467 QKV786465:QKV786467 QUR786465:QUR786467 REN786465:REN786467 ROJ786465:ROJ786467 RYF786465:RYF786467 SIB786465:SIB786467 SRX786465:SRX786467 TBT786465:TBT786467 TLP786465:TLP786467 TVL786465:TVL786467 UFH786465:UFH786467 UPD786465:UPD786467 UYZ786465:UYZ786467 VIV786465:VIV786467 VSR786465:VSR786467 WCN786465:WCN786467 WMJ786465:WMJ786467 WWF786465:WWF786467 X852001:X852003 JT852001:JT852003 TP852001:TP852003 ADL852001:ADL852003 ANH852001:ANH852003 AXD852001:AXD852003 BGZ852001:BGZ852003 BQV852001:BQV852003 CAR852001:CAR852003 CKN852001:CKN852003 CUJ852001:CUJ852003 DEF852001:DEF852003 DOB852001:DOB852003 DXX852001:DXX852003 EHT852001:EHT852003 ERP852001:ERP852003 FBL852001:FBL852003 FLH852001:FLH852003 FVD852001:FVD852003 GEZ852001:GEZ852003 GOV852001:GOV852003 GYR852001:GYR852003 HIN852001:HIN852003 HSJ852001:HSJ852003 ICF852001:ICF852003 IMB852001:IMB852003 IVX852001:IVX852003 JFT852001:JFT852003 JPP852001:JPP852003 JZL852001:JZL852003 KJH852001:KJH852003 KTD852001:KTD852003 LCZ852001:LCZ852003 LMV852001:LMV852003 LWR852001:LWR852003 MGN852001:MGN852003 MQJ852001:MQJ852003 NAF852001:NAF852003 NKB852001:NKB852003 NTX852001:NTX852003 ODT852001:ODT852003 ONP852001:ONP852003 OXL852001:OXL852003 PHH852001:PHH852003 PRD852001:PRD852003 QAZ852001:QAZ852003 QKV852001:QKV852003 QUR852001:QUR852003 REN852001:REN852003 ROJ852001:ROJ852003 RYF852001:RYF852003 SIB852001:SIB852003 SRX852001:SRX852003 TBT852001:TBT852003 TLP852001:TLP852003 TVL852001:TVL852003 UFH852001:UFH852003 UPD852001:UPD852003 UYZ852001:UYZ852003 VIV852001:VIV852003 VSR852001:VSR852003 WCN852001:WCN852003 WMJ852001:WMJ852003 WWF852001:WWF852003 X917537:X917539 JT917537:JT917539 TP917537:TP917539 ADL917537:ADL917539 ANH917537:ANH917539 AXD917537:AXD917539 BGZ917537:BGZ917539 BQV917537:BQV917539 CAR917537:CAR917539 CKN917537:CKN917539 CUJ917537:CUJ917539 DEF917537:DEF917539 DOB917537:DOB917539 DXX917537:DXX917539 EHT917537:EHT917539 ERP917537:ERP917539 FBL917537:FBL917539 FLH917537:FLH917539 FVD917537:FVD917539 GEZ917537:GEZ917539 GOV917537:GOV917539 GYR917537:GYR917539 HIN917537:HIN917539 HSJ917537:HSJ917539 ICF917537:ICF917539 IMB917537:IMB917539 IVX917537:IVX917539 JFT917537:JFT917539 JPP917537:JPP917539 JZL917537:JZL917539 KJH917537:KJH917539 KTD917537:KTD917539 LCZ917537:LCZ917539 LMV917537:LMV917539 LWR917537:LWR917539 MGN917537:MGN917539 MQJ917537:MQJ917539 NAF917537:NAF917539 NKB917537:NKB917539 NTX917537:NTX917539 ODT917537:ODT917539 ONP917537:ONP917539 OXL917537:OXL917539 PHH917537:PHH917539 PRD917537:PRD917539 QAZ917537:QAZ917539 QKV917537:QKV917539 QUR917537:QUR917539 REN917537:REN917539 ROJ917537:ROJ917539 RYF917537:RYF917539 SIB917537:SIB917539 SRX917537:SRX917539 TBT917537:TBT917539 TLP917537:TLP917539 TVL917537:TVL917539 UFH917537:UFH917539 UPD917537:UPD917539 UYZ917537:UYZ917539 VIV917537:VIV917539 VSR917537:VSR917539 WCN917537:WCN917539 WMJ917537:WMJ917539 WWF917537:WWF917539 X983073:X983075 JT983073:JT983075 TP983073:TP983075 ADL983073:ADL983075 ANH983073:ANH983075 AXD983073:AXD983075 BGZ983073:BGZ983075 BQV983073:BQV983075 CAR983073:CAR983075 CKN983073:CKN983075 CUJ983073:CUJ983075 DEF983073:DEF983075 DOB983073:DOB983075 DXX983073:DXX983075 EHT983073:EHT983075 ERP983073:ERP983075 FBL983073:FBL983075 FLH983073:FLH983075 FVD983073:FVD983075 GEZ983073:GEZ983075 GOV983073:GOV983075 GYR983073:GYR983075 HIN983073:HIN983075 HSJ983073:HSJ983075 ICF983073:ICF983075 IMB983073:IMB983075 IVX983073:IVX983075 JFT983073:JFT983075 JPP983073:JPP983075 JZL983073:JZL983075 KJH983073:KJH983075 KTD983073:KTD983075 LCZ983073:LCZ983075 LMV983073:LMV983075 LWR983073:LWR983075 MGN983073:MGN983075 MQJ983073:MQJ983075 NAF983073:NAF983075 NKB983073:NKB983075 NTX983073:NTX983075 ODT983073:ODT983075 ONP983073:ONP983075 OXL983073:OXL983075 PHH983073:PHH983075 PRD983073:PRD983075 QAZ983073:QAZ983075 QKV983073:QKV983075 QUR983073:QUR983075 REN983073:REN983075 ROJ983073:ROJ983075 RYF983073:RYF983075 SIB983073:SIB983075 SRX983073:SRX983075 TBT983073:TBT983075 TLP983073:TLP983075 TVL983073:TVL983075 UFH983073:UFH983075 UPD983073:UPD983075 UYZ983073:UYZ983075 VIV983073:VIV983075 VSR983073:VSR983075 WCN983073:WCN983075 WMJ983073:WMJ983075 WWF983073:WWF983075 X22:X25 JT22:JT25 TP22:TP25 ADL22:ADL25 ANH22:ANH25 AXD22:AXD25 BGZ22:BGZ25 BQV22:BQV25 CAR22:CAR25 CKN22:CKN25 CUJ22:CUJ25 DEF22:DEF25 DOB22:DOB25 DXX22:DXX25 EHT22:EHT25 ERP22:ERP25 FBL22:FBL25 FLH22:FLH25 FVD22:FVD25 GEZ22:GEZ25 GOV22:GOV25 GYR22:GYR25 HIN22:HIN25 HSJ22:HSJ25 ICF22:ICF25 IMB22:IMB25 IVX22:IVX25 JFT22:JFT25 JPP22:JPP25 JZL22:JZL25 KJH22:KJH25 KTD22:KTD25 LCZ22:LCZ25 LMV22:LMV25 LWR22:LWR25 MGN22:MGN25 MQJ22:MQJ25 NAF22:NAF25 NKB22:NKB25 NTX22:NTX25 ODT22:ODT25 ONP22:ONP25 OXL22:OXL25 PHH22:PHH25 PRD22:PRD25 QAZ22:QAZ25 QKV22:QKV25 QUR22:QUR25 REN22:REN25 ROJ22:ROJ25 RYF22:RYF25 SIB22:SIB25 SRX22:SRX25 TBT22:TBT25 TLP22:TLP25 TVL22:TVL25 UFH22:UFH25 UPD22:UPD25 UYZ22:UYZ25 VIV22:VIV25 VSR22:VSR25 WCN22:WCN25 WMJ22:WMJ25 WWF22:WWF25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69:V65571 JR65569:JR65571 TN65569:TN65571 ADJ65569:ADJ65571 ANF65569:ANF65571 AXB65569:AXB65571 BGX65569:BGX65571 BQT65569:BQT65571 CAP65569:CAP65571 CKL65569:CKL65571 CUH65569:CUH65571 DED65569:DED65571 DNZ65569:DNZ65571 DXV65569:DXV65571 EHR65569:EHR65571 ERN65569:ERN65571 FBJ65569:FBJ65571 FLF65569:FLF65571 FVB65569:FVB65571 GEX65569:GEX65571 GOT65569:GOT65571 GYP65569:GYP65571 HIL65569:HIL65571 HSH65569:HSH65571 ICD65569:ICD65571 ILZ65569:ILZ65571 IVV65569:IVV65571 JFR65569:JFR65571 JPN65569:JPN65571 JZJ65569:JZJ65571 KJF65569:KJF65571 KTB65569:KTB65571 LCX65569:LCX65571 LMT65569:LMT65571 LWP65569:LWP65571 MGL65569:MGL65571 MQH65569:MQH65571 NAD65569:NAD65571 NJZ65569:NJZ65571 NTV65569:NTV65571 ODR65569:ODR65571 ONN65569:ONN65571 OXJ65569:OXJ65571 PHF65569:PHF65571 PRB65569:PRB65571 QAX65569:QAX65571 QKT65569:QKT65571 QUP65569:QUP65571 REL65569:REL65571 ROH65569:ROH65571 RYD65569:RYD65571 SHZ65569:SHZ65571 SRV65569:SRV65571 TBR65569:TBR65571 TLN65569:TLN65571 TVJ65569:TVJ65571 UFF65569:UFF65571 UPB65569:UPB65571 UYX65569:UYX65571 VIT65569:VIT65571 VSP65569:VSP65571 WCL65569:WCL65571 WMH65569:WMH65571 WWD65569:WWD65571 V131105:V131107 JR131105:JR131107 TN131105:TN131107 ADJ131105:ADJ131107 ANF131105:ANF131107 AXB131105:AXB131107 BGX131105:BGX131107 BQT131105:BQT131107 CAP131105:CAP131107 CKL131105:CKL131107 CUH131105:CUH131107 DED131105:DED131107 DNZ131105:DNZ131107 DXV131105:DXV131107 EHR131105:EHR131107 ERN131105:ERN131107 FBJ131105:FBJ131107 FLF131105:FLF131107 FVB131105:FVB131107 GEX131105:GEX131107 GOT131105:GOT131107 GYP131105:GYP131107 HIL131105:HIL131107 HSH131105:HSH131107 ICD131105:ICD131107 ILZ131105:ILZ131107 IVV131105:IVV131107 JFR131105:JFR131107 JPN131105:JPN131107 JZJ131105:JZJ131107 KJF131105:KJF131107 KTB131105:KTB131107 LCX131105:LCX131107 LMT131105:LMT131107 LWP131105:LWP131107 MGL131105:MGL131107 MQH131105:MQH131107 NAD131105:NAD131107 NJZ131105:NJZ131107 NTV131105:NTV131107 ODR131105:ODR131107 ONN131105:ONN131107 OXJ131105:OXJ131107 PHF131105:PHF131107 PRB131105:PRB131107 QAX131105:QAX131107 QKT131105:QKT131107 QUP131105:QUP131107 REL131105:REL131107 ROH131105:ROH131107 RYD131105:RYD131107 SHZ131105:SHZ131107 SRV131105:SRV131107 TBR131105:TBR131107 TLN131105:TLN131107 TVJ131105:TVJ131107 UFF131105:UFF131107 UPB131105:UPB131107 UYX131105:UYX131107 VIT131105:VIT131107 VSP131105:VSP131107 WCL131105:WCL131107 WMH131105:WMH131107 WWD131105:WWD131107 V196641:V196643 JR196641:JR196643 TN196641:TN196643 ADJ196641:ADJ196643 ANF196641:ANF196643 AXB196641:AXB196643 BGX196641:BGX196643 BQT196641:BQT196643 CAP196641:CAP196643 CKL196641:CKL196643 CUH196641:CUH196643 DED196641:DED196643 DNZ196641:DNZ196643 DXV196641:DXV196643 EHR196641:EHR196643 ERN196641:ERN196643 FBJ196641:FBJ196643 FLF196641:FLF196643 FVB196641:FVB196643 GEX196641:GEX196643 GOT196641:GOT196643 GYP196641:GYP196643 HIL196641:HIL196643 HSH196641:HSH196643 ICD196641:ICD196643 ILZ196641:ILZ196643 IVV196641:IVV196643 JFR196641:JFR196643 JPN196641:JPN196643 JZJ196641:JZJ196643 KJF196641:KJF196643 KTB196641:KTB196643 LCX196641:LCX196643 LMT196641:LMT196643 LWP196641:LWP196643 MGL196641:MGL196643 MQH196641:MQH196643 NAD196641:NAD196643 NJZ196641:NJZ196643 NTV196641:NTV196643 ODR196641:ODR196643 ONN196641:ONN196643 OXJ196641:OXJ196643 PHF196641:PHF196643 PRB196641:PRB196643 QAX196641:QAX196643 QKT196641:QKT196643 QUP196641:QUP196643 REL196641:REL196643 ROH196641:ROH196643 RYD196641:RYD196643 SHZ196641:SHZ196643 SRV196641:SRV196643 TBR196641:TBR196643 TLN196641:TLN196643 TVJ196641:TVJ196643 UFF196641:UFF196643 UPB196641:UPB196643 UYX196641:UYX196643 VIT196641:VIT196643 VSP196641:VSP196643 WCL196641:WCL196643 WMH196641:WMH196643 WWD196641:WWD196643 V262177:V262179 JR262177:JR262179 TN262177:TN262179 ADJ262177:ADJ262179 ANF262177:ANF262179 AXB262177:AXB262179 BGX262177:BGX262179 BQT262177:BQT262179 CAP262177:CAP262179 CKL262177:CKL262179 CUH262177:CUH262179 DED262177:DED262179 DNZ262177:DNZ262179 DXV262177:DXV262179 EHR262177:EHR262179 ERN262177:ERN262179 FBJ262177:FBJ262179 FLF262177:FLF262179 FVB262177:FVB262179 GEX262177:GEX262179 GOT262177:GOT262179 GYP262177:GYP262179 HIL262177:HIL262179 HSH262177:HSH262179 ICD262177:ICD262179 ILZ262177:ILZ262179 IVV262177:IVV262179 JFR262177:JFR262179 JPN262177:JPN262179 JZJ262177:JZJ262179 KJF262177:KJF262179 KTB262177:KTB262179 LCX262177:LCX262179 LMT262177:LMT262179 LWP262177:LWP262179 MGL262177:MGL262179 MQH262177:MQH262179 NAD262177:NAD262179 NJZ262177:NJZ262179 NTV262177:NTV262179 ODR262177:ODR262179 ONN262177:ONN262179 OXJ262177:OXJ262179 PHF262177:PHF262179 PRB262177:PRB262179 QAX262177:QAX262179 QKT262177:QKT262179 QUP262177:QUP262179 REL262177:REL262179 ROH262177:ROH262179 RYD262177:RYD262179 SHZ262177:SHZ262179 SRV262177:SRV262179 TBR262177:TBR262179 TLN262177:TLN262179 TVJ262177:TVJ262179 UFF262177:UFF262179 UPB262177:UPB262179 UYX262177:UYX262179 VIT262177:VIT262179 VSP262177:VSP262179 WCL262177:WCL262179 WMH262177:WMH262179 WWD262177:WWD262179 V327713:V327715 JR327713:JR327715 TN327713:TN327715 ADJ327713:ADJ327715 ANF327713:ANF327715 AXB327713:AXB327715 BGX327713:BGX327715 BQT327713:BQT327715 CAP327713:CAP327715 CKL327713:CKL327715 CUH327713:CUH327715 DED327713:DED327715 DNZ327713:DNZ327715 DXV327713:DXV327715 EHR327713:EHR327715 ERN327713:ERN327715 FBJ327713:FBJ327715 FLF327713:FLF327715 FVB327713:FVB327715 GEX327713:GEX327715 GOT327713:GOT327715 GYP327713:GYP327715 HIL327713:HIL327715 HSH327713:HSH327715 ICD327713:ICD327715 ILZ327713:ILZ327715 IVV327713:IVV327715 JFR327713:JFR327715 JPN327713:JPN327715 JZJ327713:JZJ327715 KJF327713:KJF327715 KTB327713:KTB327715 LCX327713:LCX327715 LMT327713:LMT327715 LWP327713:LWP327715 MGL327713:MGL327715 MQH327713:MQH327715 NAD327713:NAD327715 NJZ327713:NJZ327715 NTV327713:NTV327715 ODR327713:ODR327715 ONN327713:ONN327715 OXJ327713:OXJ327715 PHF327713:PHF327715 PRB327713:PRB327715 QAX327713:QAX327715 QKT327713:QKT327715 QUP327713:QUP327715 REL327713:REL327715 ROH327713:ROH327715 RYD327713:RYD327715 SHZ327713:SHZ327715 SRV327713:SRV327715 TBR327713:TBR327715 TLN327713:TLN327715 TVJ327713:TVJ327715 UFF327713:UFF327715 UPB327713:UPB327715 UYX327713:UYX327715 VIT327713:VIT327715 VSP327713:VSP327715 WCL327713:WCL327715 WMH327713:WMH327715 WWD327713:WWD327715 V393249:V393251 JR393249:JR393251 TN393249:TN393251 ADJ393249:ADJ393251 ANF393249:ANF393251 AXB393249:AXB393251 BGX393249:BGX393251 BQT393249:BQT393251 CAP393249:CAP393251 CKL393249:CKL393251 CUH393249:CUH393251 DED393249:DED393251 DNZ393249:DNZ393251 DXV393249:DXV393251 EHR393249:EHR393251 ERN393249:ERN393251 FBJ393249:FBJ393251 FLF393249:FLF393251 FVB393249:FVB393251 GEX393249:GEX393251 GOT393249:GOT393251 GYP393249:GYP393251 HIL393249:HIL393251 HSH393249:HSH393251 ICD393249:ICD393251 ILZ393249:ILZ393251 IVV393249:IVV393251 JFR393249:JFR393251 JPN393249:JPN393251 JZJ393249:JZJ393251 KJF393249:KJF393251 KTB393249:KTB393251 LCX393249:LCX393251 LMT393249:LMT393251 LWP393249:LWP393251 MGL393249:MGL393251 MQH393249:MQH393251 NAD393249:NAD393251 NJZ393249:NJZ393251 NTV393249:NTV393251 ODR393249:ODR393251 ONN393249:ONN393251 OXJ393249:OXJ393251 PHF393249:PHF393251 PRB393249:PRB393251 QAX393249:QAX393251 QKT393249:QKT393251 QUP393249:QUP393251 REL393249:REL393251 ROH393249:ROH393251 RYD393249:RYD393251 SHZ393249:SHZ393251 SRV393249:SRV393251 TBR393249:TBR393251 TLN393249:TLN393251 TVJ393249:TVJ393251 UFF393249:UFF393251 UPB393249:UPB393251 UYX393249:UYX393251 VIT393249:VIT393251 VSP393249:VSP393251 WCL393249:WCL393251 WMH393249:WMH393251 WWD393249:WWD393251 V458785:V458787 JR458785:JR458787 TN458785:TN458787 ADJ458785:ADJ458787 ANF458785:ANF458787 AXB458785:AXB458787 BGX458785:BGX458787 BQT458785:BQT458787 CAP458785:CAP458787 CKL458785:CKL458787 CUH458785:CUH458787 DED458785:DED458787 DNZ458785:DNZ458787 DXV458785:DXV458787 EHR458785:EHR458787 ERN458785:ERN458787 FBJ458785:FBJ458787 FLF458785:FLF458787 FVB458785:FVB458787 GEX458785:GEX458787 GOT458785:GOT458787 GYP458785:GYP458787 HIL458785:HIL458787 HSH458785:HSH458787 ICD458785:ICD458787 ILZ458785:ILZ458787 IVV458785:IVV458787 JFR458785:JFR458787 JPN458785:JPN458787 JZJ458785:JZJ458787 KJF458785:KJF458787 KTB458785:KTB458787 LCX458785:LCX458787 LMT458785:LMT458787 LWP458785:LWP458787 MGL458785:MGL458787 MQH458785:MQH458787 NAD458785:NAD458787 NJZ458785:NJZ458787 NTV458785:NTV458787 ODR458785:ODR458787 ONN458785:ONN458787 OXJ458785:OXJ458787 PHF458785:PHF458787 PRB458785:PRB458787 QAX458785:QAX458787 QKT458785:QKT458787 QUP458785:QUP458787 REL458785:REL458787 ROH458785:ROH458787 RYD458785:RYD458787 SHZ458785:SHZ458787 SRV458785:SRV458787 TBR458785:TBR458787 TLN458785:TLN458787 TVJ458785:TVJ458787 UFF458785:UFF458787 UPB458785:UPB458787 UYX458785:UYX458787 VIT458785:VIT458787 VSP458785:VSP458787 WCL458785:WCL458787 WMH458785:WMH458787 WWD458785:WWD458787 V524321:V524323 JR524321:JR524323 TN524321:TN524323 ADJ524321:ADJ524323 ANF524321:ANF524323 AXB524321:AXB524323 BGX524321:BGX524323 BQT524321:BQT524323 CAP524321:CAP524323 CKL524321:CKL524323 CUH524321:CUH524323 DED524321:DED524323 DNZ524321:DNZ524323 DXV524321:DXV524323 EHR524321:EHR524323 ERN524321:ERN524323 FBJ524321:FBJ524323 FLF524321:FLF524323 FVB524321:FVB524323 GEX524321:GEX524323 GOT524321:GOT524323 GYP524321:GYP524323 HIL524321:HIL524323 HSH524321:HSH524323 ICD524321:ICD524323 ILZ524321:ILZ524323 IVV524321:IVV524323 JFR524321:JFR524323 JPN524321:JPN524323 JZJ524321:JZJ524323 KJF524321:KJF524323 KTB524321:KTB524323 LCX524321:LCX524323 LMT524321:LMT524323 LWP524321:LWP524323 MGL524321:MGL524323 MQH524321:MQH524323 NAD524321:NAD524323 NJZ524321:NJZ524323 NTV524321:NTV524323 ODR524321:ODR524323 ONN524321:ONN524323 OXJ524321:OXJ524323 PHF524321:PHF524323 PRB524321:PRB524323 QAX524321:QAX524323 QKT524321:QKT524323 QUP524321:QUP524323 REL524321:REL524323 ROH524321:ROH524323 RYD524321:RYD524323 SHZ524321:SHZ524323 SRV524321:SRV524323 TBR524321:TBR524323 TLN524321:TLN524323 TVJ524321:TVJ524323 UFF524321:UFF524323 UPB524321:UPB524323 UYX524321:UYX524323 VIT524321:VIT524323 VSP524321:VSP524323 WCL524321:WCL524323 WMH524321:WMH524323 WWD524321:WWD524323 V589857:V589859 JR589857:JR589859 TN589857:TN589859 ADJ589857:ADJ589859 ANF589857:ANF589859 AXB589857:AXB589859 BGX589857:BGX589859 BQT589857:BQT589859 CAP589857:CAP589859 CKL589857:CKL589859 CUH589857:CUH589859 DED589857:DED589859 DNZ589857:DNZ589859 DXV589857:DXV589859 EHR589857:EHR589859 ERN589857:ERN589859 FBJ589857:FBJ589859 FLF589857:FLF589859 FVB589857:FVB589859 GEX589857:GEX589859 GOT589857:GOT589859 GYP589857:GYP589859 HIL589857:HIL589859 HSH589857:HSH589859 ICD589857:ICD589859 ILZ589857:ILZ589859 IVV589857:IVV589859 JFR589857:JFR589859 JPN589857:JPN589859 JZJ589857:JZJ589859 KJF589857:KJF589859 KTB589857:KTB589859 LCX589857:LCX589859 LMT589857:LMT589859 LWP589857:LWP589859 MGL589857:MGL589859 MQH589857:MQH589859 NAD589857:NAD589859 NJZ589857:NJZ589859 NTV589857:NTV589859 ODR589857:ODR589859 ONN589857:ONN589859 OXJ589857:OXJ589859 PHF589857:PHF589859 PRB589857:PRB589859 QAX589857:QAX589859 QKT589857:QKT589859 QUP589857:QUP589859 REL589857:REL589859 ROH589857:ROH589859 RYD589857:RYD589859 SHZ589857:SHZ589859 SRV589857:SRV589859 TBR589857:TBR589859 TLN589857:TLN589859 TVJ589857:TVJ589859 UFF589857:UFF589859 UPB589857:UPB589859 UYX589857:UYX589859 VIT589857:VIT589859 VSP589857:VSP589859 WCL589857:WCL589859 WMH589857:WMH589859 WWD589857:WWD589859 V655393:V655395 JR655393:JR655395 TN655393:TN655395 ADJ655393:ADJ655395 ANF655393:ANF655395 AXB655393:AXB655395 BGX655393:BGX655395 BQT655393:BQT655395 CAP655393:CAP655395 CKL655393:CKL655395 CUH655393:CUH655395 DED655393:DED655395 DNZ655393:DNZ655395 DXV655393:DXV655395 EHR655393:EHR655395 ERN655393:ERN655395 FBJ655393:FBJ655395 FLF655393:FLF655395 FVB655393:FVB655395 GEX655393:GEX655395 GOT655393:GOT655395 GYP655393:GYP655395 HIL655393:HIL655395 HSH655393:HSH655395 ICD655393:ICD655395 ILZ655393:ILZ655395 IVV655393:IVV655395 JFR655393:JFR655395 JPN655393:JPN655395 JZJ655393:JZJ655395 KJF655393:KJF655395 KTB655393:KTB655395 LCX655393:LCX655395 LMT655393:LMT655395 LWP655393:LWP655395 MGL655393:MGL655395 MQH655393:MQH655395 NAD655393:NAD655395 NJZ655393:NJZ655395 NTV655393:NTV655395 ODR655393:ODR655395 ONN655393:ONN655395 OXJ655393:OXJ655395 PHF655393:PHF655395 PRB655393:PRB655395 QAX655393:QAX655395 QKT655393:QKT655395 QUP655393:QUP655395 REL655393:REL655395 ROH655393:ROH655395 RYD655393:RYD655395 SHZ655393:SHZ655395 SRV655393:SRV655395 TBR655393:TBR655395 TLN655393:TLN655395 TVJ655393:TVJ655395 UFF655393:UFF655395 UPB655393:UPB655395 UYX655393:UYX655395 VIT655393:VIT655395 VSP655393:VSP655395 WCL655393:WCL655395 WMH655393:WMH655395 WWD655393:WWD655395 V720929:V720931 JR720929:JR720931 TN720929:TN720931 ADJ720929:ADJ720931 ANF720929:ANF720931 AXB720929:AXB720931 BGX720929:BGX720931 BQT720929:BQT720931 CAP720929:CAP720931 CKL720929:CKL720931 CUH720929:CUH720931 DED720929:DED720931 DNZ720929:DNZ720931 DXV720929:DXV720931 EHR720929:EHR720931 ERN720929:ERN720931 FBJ720929:FBJ720931 FLF720929:FLF720931 FVB720929:FVB720931 GEX720929:GEX720931 GOT720929:GOT720931 GYP720929:GYP720931 HIL720929:HIL720931 HSH720929:HSH720931 ICD720929:ICD720931 ILZ720929:ILZ720931 IVV720929:IVV720931 JFR720929:JFR720931 JPN720929:JPN720931 JZJ720929:JZJ720931 KJF720929:KJF720931 KTB720929:KTB720931 LCX720929:LCX720931 LMT720929:LMT720931 LWP720929:LWP720931 MGL720929:MGL720931 MQH720929:MQH720931 NAD720929:NAD720931 NJZ720929:NJZ720931 NTV720929:NTV720931 ODR720929:ODR720931 ONN720929:ONN720931 OXJ720929:OXJ720931 PHF720929:PHF720931 PRB720929:PRB720931 QAX720929:QAX720931 QKT720929:QKT720931 QUP720929:QUP720931 REL720929:REL720931 ROH720929:ROH720931 RYD720929:RYD720931 SHZ720929:SHZ720931 SRV720929:SRV720931 TBR720929:TBR720931 TLN720929:TLN720931 TVJ720929:TVJ720931 UFF720929:UFF720931 UPB720929:UPB720931 UYX720929:UYX720931 VIT720929:VIT720931 VSP720929:VSP720931 WCL720929:WCL720931 WMH720929:WMH720931 WWD720929:WWD720931 V786465:V786467 JR786465:JR786467 TN786465:TN786467 ADJ786465:ADJ786467 ANF786465:ANF786467 AXB786465:AXB786467 BGX786465:BGX786467 BQT786465:BQT786467 CAP786465:CAP786467 CKL786465:CKL786467 CUH786465:CUH786467 DED786465:DED786467 DNZ786465:DNZ786467 DXV786465:DXV786467 EHR786465:EHR786467 ERN786465:ERN786467 FBJ786465:FBJ786467 FLF786465:FLF786467 FVB786465:FVB786467 GEX786465:GEX786467 GOT786465:GOT786467 GYP786465:GYP786467 HIL786465:HIL786467 HSH786465:HSH786467 ICD786465:ICD786467 ILZ786465:ILZ786467 IVV786465:IVV786467 JFR786465:JFR786467 JPN786465:JPN786467 JZJ786465:JZJ786467 KJF786465:KJF786467 KTB786465:KTB786467 LCX786465:LCX786467 LMT786465:LMT786467 LWP786465:LWP786467 MGL786465:MGL786467 MQH786465:MQH786467 NAD786465:NAD786467 NJZ786465:NJZ786467 NTV786465:NTV786467 ODR786465:ODR786467 ONN786465:ONN786467 OXJ786465:OXJ786467 PHF786465:PHF786467 PRB786465:PRB786467 QAX786465:QAX786467 QKT786465:QKT786467 QUP786465:QUP786467 REL786465:REL786467 ROH786465:ROH786467 RYD786465:RYD786467 SHZ786465:SHZ786467 SRV786465:SRV786467 TBR786465:TBR786467 TLN786465:TLN786467 TVJ786465:TVJ786467 UFF786465:UFF786467 UPB786465:UPB786467 UYX786465:UYX786467 VIT786465:VIT786467 VSP786465:VSP786467 WCL786465:WCL786467 WMH786465:WMH786467 WWD786465:WWD786467 V852001:V852003 JR852001:JR852003 TN852001:TN852003 ADJ852001:ADJ852003 ANF852001:ANF852003 AXB852001:AXB852003 BGX852001:BGX852003 BQT852001:BQT852003 CAP852001:CAP852003 CKL852001:CKL852003 CUH852001:CUH852003 DED852001:DED852003 DNZ852001:DNZ852003 DXV852001:DXV852003 EHR852001:EHR852003 ERN852001:ERN852003 FBJ852001:FBJ852003 FLF852001:FLF852003 FVB852001:FVB852003 GEX852001:GEX852003 GOT852001:GOT852003 GYP852001:GYP852003 HIL852001:HIL852003 HSH852001:HSH852003 ICD852001:ICD852003 ILZ852001:ILZ852003 IVV852001:IVV852003 JFR852001:JFR852003 JPN852001:JPN852003 JZJ852001:JZJ852003 KJF852001:KJF852003 KTB852001:KTB852003 LCX852001:LCX852003 LMT852001:LMT852003 LWP852001:LWP852003 MGL852001:MGL852003 MQH852001:MQH852003 NAD852001:NAD852003 NJZ852001:NJZ852003 NTV852001:NTV852003 ODR852001:ODR852003 ONN852001:ONN852003 OXJ852001:OXJ852003 PHF852001:PHF852003 PRB852001:PRB852003 QAX852001:QAX852003 QKT852001:QKT852003 QUP852001:QUP852003 REL852001:REL852003 ROH852001:ROH852003 RYD852001:RYD852003 SHZ852001:SHZ852003 SRV852001:SRV852003 TBR852001:TBR852003 TLN852001:TLN852003 TVJ852001:TVJ852003 UFF852001:UFF852003 UPB852001:UPB852003 UYX852001:UYX852003 VIT852001:VIT852003 VSP852001:VSP852003 WCL852001:WCL852003 WMH852001:WMH852003 WWD852001:WWD852003 V917537:V917539 JR917537:JR917539 TN917537:TN917539 ADJ917537:ADJ917539 ANF917537:ANF917539 AXB917537:AXB917539 BGX917537:BGX917539 BQT917537:BQT917539 CAP917537:CAP917539 CKL917537:CKL917539 CUH917537:CUH917539 DED917537:DED917539 DNZ917537:DNZ917539 DXV917537:DXV917539 EHR917537:EHR917539 ERN917537:ERN917539 FBJ917537:FBJ917539 FLF917537:FLF917539 FVB917537:FVB917539 GEX917537:GEX917539 GOT917537:GOT917539 GYP917537:GYP917539 HIL917537:HIL917539 HSH917537:HSH917539 ICD917537:ICD917539 ILZ917537:ILZ917539 IVV917537:IVV917539 JFR917537:JFR917539 JPN917537:JPN917539 JZJ917537:JZJ917539 KJF917537:KJF917539 KTB917537:KTB917539 LCX917537:LCX917539 LMT917537:LMT917539 LWP917537:LWP917539 MGL917537:MGL917539 MQH917537:MQH917539 NAD917537:NAD917539 NJZ917537:NJZ917539 NTV917537:NTV917539 ODR917537:ODR917539 ONN917537:ONN917539 OXJ917537:OXJ917539 PHF917537:PHF917539 PRB917537:PRB917539 QAX917537:QAX917539 QKT917537:QKT917539 QUP917537:QUP917539 REL917537:REL917539 ROH917537:ROH917539 RYD917537:RYD917539 SHZ917537:SHZ917539 SRV917537:SRV917539 TBR917537:TBR917539 TLN917537:TLN917539 TVJ917537:TVJ917539 UFF917537:UFF917539 UPB917537:UPB917539 UYX917537:UYX917539 VIT917537:VIT917539 VSP917537:VSP917539 WCL917537:WCL917539 WMH917537:WMH917539 WWD917537:WWD917539 V983073:V983075 JR983073:JR983075 TN983073:TN983075 ADJ983073:ADJ983075 ANF983073:ANF983075 AXB983073:AXB983075 BGX983073:BGX983075 BQT983073:BQT983075 CAP983073:CAP983075 CKL983073:CKL983075 CUH983073:CUH983075 DED983073:DED983075 DNZ983073:DNZ983075 DXV983073:DXV983075 EHR983073:EHR983075 ERN983073:ERN983075 FBJ983073:FBJ983075 FLF983073:FLF983075 FVB983073:FVB983075 GEX983073:GEX983075 GOT983073:GOT983075 GYP983073:GYP983075 HIL983073:HIL983075 HSH983073:HSH983075 ICD983073:ICD983075 ILZ983073:ILZ983075 IVV983073:IVV983075 JFR983073:JFR983075 JPN983073:JPN983075 JZJ983073:JZJ983075 KJF983073:KJF983075 KTB983073:KTB983075 LCX983073:LCX983075 LMT983073:LMT983075 LWP983073:LWP983075 MGL983073:MGL983075 MQH983073:MQH983075 NAD983073:NAD983075 NJZ983073:NJZ983075 NTV983073:NTV983075 ODR983073:ODR983075 ONN983073:ONN983075 OXJ983073:OXJ983075 PHF983073:PHF983075 PRB983073:PRB983075 QAX983073:QAX983075 QKT983073:QKT983075 QUP983073:QUP983075 REL983073:REL983075 ROH983073:ROH983075 RYD983073:RYD983075 SHZ983073:SHZ983075 SRV983073:SRV983075 TBR983073:TBR983075 TLN983073:TLN983075 TVJ983073:TVJ983075 UFF983073:UFF983075 UPB983073:UPB983075 UYX983073:UYX983075 VIT983073:VIT983075 VSP983073:VSP983075 WCL983073:WCL983075 WMH983073:WMH983075 WWD983073:WWD983075 V22:V25 JR22:JR25 TN22:TN25 ADJ22:ADJ25 ANF22:ANF25 AXB22:AXB25 BGX22:BGX25 BQT22:BQT25 CAP22:CAP25 CKL22:CKL25 CUH22:CUH25 DED22:DED25 DNZ22:DNZ25 DXV22:DXV25 EHR22:EHR25 ERN22:ERN25 FBJ22:FBJ25 FLF22:FLF25 FVB22:FVB25 GEX22:GEX25 GOT22:GOT25 GYP22:GYP25 HIL22:HIL25 HSH22:HSH25 ICD22:ICD25 ILZ22:ILZ25 IVV22:IVV25 JFR22:JFR25 JPN22:JPN25 JZJ22:JZJ25 KJF22:KJF25 KTB22:KTB25 LCX22:LCX25 LMT22:LMT25 LWP22:LWP25 MGL22:MGL25 MQH22:MQH25 NAD22:NAD25 NJZ22:NJZ25 NTV22:NTV25 ODR22:ODR25 ONN22:ONN25 OXJ22:OXJ25 PHF22:PHF25 PRB22:PRB25 QAX22:QAX25 QKT22:QKT25 QUP22:QUP25 REL22:REL25 ROH22:ROH25 RYD22:RYD25 SHZ22:SHZ25 SRV22:SRV25 TBR22:TBR25 TLN22:TLN25 TVJ22:TVJ25 UFF22:UFF25 UPB22:UPB25 UYX22:UYX25 VIT22:VIT25 VSP22:VSP25 WCL22:WCL25 WMH22:WMH25 WWD22:WWD25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Z33"/>
  <sheetViews>
    <sheetView view="pageBreakPreview" zoomScaleNormal="100" zoomScaleSheetLayoutView="100" workbookViewId="0">
      <selection activeCell="W3" sqref="W3"/>
    </sheetView>
  </sheetViews>
  <sheetFormatPr defaultColWidth="3.09765625" defaultRowHeight="13.2" x14ac:dyDescent="0.2"/>
  <cols>
    <col min="1" max="1" width="2" style="149" customWidth="1"/>
    <col min="2" max="2" width="2.69921875" style="148" customWidth="1"/>
    <col min="3" max="19" width="3.296875" style="149" customWidth="1"/>
    <col min="20" max="26" width="3.09765625" style="149"/>
    <col min="27" max="27" width="2" style="149" customWidth="1"/>
    <col min="28" max="256" width="3.09765625" style="149"/>
    <col min="257" max="257" width="2" style="149" customWidth="1"/>
    <col min="258" max="258" width="2.69921875" style="149" customWidth="1"/>
    <col min="259" max="275" width="3.296875" style="149" customWidth="1"/>
    <col min="276" max="282" width="3.09765625" style="149"/>
    <col min="283" max="283" width="2" style="149" customWidth="1"/>
    <col min="284" max="512" width="3.09765625" style="149"/>
    <col min="513" max="513" width="2" style="149" customWidth="1"/>
    <col min="514" max="514" width="2.69921875" style="149" customWidth="1"/>
    <col min="515" max="531" width="3.296875" style="149" customWidth="1"/>
    <col min="532" max="538" width="3.09765625" style="149"/>
    <col min="539" max="539" width="2" style="149" customWidth="1"/>
    <col min="540" max="768" width="3.09765625" style="149"/>
    <col min="769" max="769" width="2" style="149" customWidth="1"/>
    <col min="770" max="770" width="2.69921875" style="149" customWidth="1"/>
    <col min="771" max="787" width="3.296875" style="149" customWidth="1"/>
    <col min="788" max="794" width="3.09765625" style="149"/>
    <col min="795" max="795" width="2" style="149" customWidth="1"/>
    <col min="796" max="1024" width="3.09765625" style="149"/>
    <col min="1025" max="1025" width="2" style="149" customWidth="1"/>
    <col min="1026" max="1026" width="2.69921875" style="149" customWidth="1"/>
    <col min="1027" max="1043" width="3.296875" style="149" customWidth="1"/>
    <col min="1044" max="1050" width="3.09765625" style="149"/>
    <col min="1051" max="1051" width="2" style="149" customWidth="1"/>
    <col min="1052" max="1280" width="3.09765625" style="149"/>
    <col min="1281" max="1281" width="2" style="149" customWidth="1"/>
    <col min="1282" max="1282" width="2.69921875" style="149" customWidth="1"/>
    <col min="1283" max="1299" width="3.296875" style="149" customWidth="1"/>
    <col min="1300" max="1306" width="3.09765625" style="149"/>
    <col min="1307" max="1307" width="2" style="149" customWidth="1"/>
    <col min="1308" max="1536" width="3.09765625" style="149"/>
    <col min="1537" max="1537" width="2" style="149" customWidth="1"/>
    <col min="1538" max="1538" width="2.69921875" style="149" customWidth="1"/>
    <col min="1539" max="1555" width="3.296875" style="149" customWidth="1"/>
    <col min="1556" max="1562" width="3.09765625" style="149"/>
    <col min="1563" max="1563" width="2" style="149" customWidth="1"/>
    <col min="1564" max="1792" width="3.09765625" style="149"/>
    <col min="1793" max="1793" width="2" style="149" customWidth="1"/>
    <col min="1794" max="1794" width="2.69921875" style="149" customWidth="1"/>
    <col min="1795" max="1811" width="3.296875" style="149" customWidth="1"/>
    <col min="1812" max="1818" width="3.09765625" style="149"/>
    <col min="1819" max="1819" width="2" style="149" customWidth="1"/>
    <col min="1820" max="2048" width="3.09765625" style="149"/>
    <col min="2049" max="2049" width="2" style="149" customWidth="1"/>
    <col min="2050" max="2050" width="2.69921875" style="149" customWidth="1"/>
    <col min="2051" max="2067" width="3.296875" style="149" customWidth="1"/>
    <col min="2068" max="2074" width="3.09765625" style="149"/>
    <col min="2075" max="2075" width="2" style="149" customWidth="1"/>
    <col min="2076" max="2304" width="3.09765625" style="149"/>
    <col min="2305" max="2305" width="2" style="149" customWidth="1"/>
    <col min="2306" max="2306" width="2.69921875" style="149" customWidth="1"/>
    <col min="2307" max="2323" width="3.296875" style="149" customWidth="1"/>
    <col min="2324" max="2330" width="3.09765625" style="149"/>
    <col min="2331" max="2331" width="2" style="149" customWidth="1"/>
    <col min="2332" max="2560" width="3.09765625" style="149"/>
    <col min="2561" max="2561" width="2" style="149" customWidth="1"/>
    <col min="2562" max="2562" width="2.69921875" style="149" customWidth="1"/>
    <col min="2563" max="2579" width="3.296875" style="149" customWidth="1"/>
    <col min="2580" max="2586" width="3.09765625" style="149"/>
    <col min="2587" max="2587" width="2" style="149" customWidth="1"/>
    <col min="2588" max="2816" width="3.09765625" style="149"/>
    <col min="2817" max="2817" width="2" style="149" customWidth="1"/>
    <col min="2818" max="2818" width="2.69921875" style="149" customWidth="1"/>
    <col min="2819" max="2835" width="3.296875" style="149" customWidth="1"/>
    <col min="2836" max="2842" width="3.09765625" style="149"/>
    <col min="2843" max="2843" width="2" style="149" customWidth="1"/>
    <col min="2844" max="3072" width="3.09765625" style="149"/>
    <col min="3073" max="3073" width="2" style="149" customWidth="1"/>
    <col min="3074" max="3074" width="2.69921875" style="149" customWidth="1"/>
    <col min="3075" max="3091" width="3.296875" style="149" customWidth="1"/>
    <col min="3092" max="3098" width="3.09765625" style="149"/>
    <col min="3099" max="3099" width="2" style="149" customWidth="1"/>
    <col min="3100" max="3328" width="3.09765625" style="149"/>
    <col min="3329" max="3329" width="2" style="149" customWidth="1"/>
    <col min="3330" max="3330" width="2.69921875" style="149" customWidth="1"/>
    <col min="3331" max="3347" width="3.296875" style="149" customWidth="1"/>
    <col min="3348" max="3354" width="3.09765625" style="149"/>
    <col min="3355" max="3355" width="2" style="149" customWidth="1"/>
    <col min="3356" max="3584" width="3.09765625" style="149"/>
    <col min="3585" max="3585" width="2" style="149" customWidth="1"/>
    <col min="3586" max="3586" width="2.69921875" style="149" customWidth="1"/>
    <col min="3587" max="3603" width="3.296875" style="149" customWidth="1"/>
    <col min="3604" max="3610" width="3.09765625" style="149"/>
    <col min="3611" max="3611" width="2" style="149" customWidth="1"/>
    <col min="3612" max="3840" width="3.09765625" style="149"/>
    <col min="3841" max="3841" width="2" style="149" customWidth="1"/>
    <col min="3842" max="3842" width="2.69921875" style="149" customWidth="1"/>
    <col min="3843" max="3859" width="3.296875" style="149" customWidth="1"/>
    <col min="3860" max="3866" width="3.09765625" style="149"/>
    <col min="3867" max="3867" width="2" style="149" customWidth="1"/>
    <col min="3868" max="4096" width="3.09765625" style="149"/>
    <col min="4097" max="4097" width="2" style="149" customWidth="1"/>
    <col min="4098" max="4098" width="2.69921875" style="149" customWidth="1"/>
    <col min="4099" max="4115" width="3.296875" style="149" customWidth="1"/>
    <col min="4116" max="4122" width="3.09765625" style="149"/>
    <col min="4123" max="4123" width="2" style="149" customWidth="1"/>
    <col min="4124" max="4352" width="3.09765625" style="149"/>
    <col min="4353" max="4353" width="2" style="149" customWidth="1"/>
    <col min="4354" max="4354" width="2.69921875" style="149" customWidth="1"/>
    <col min="4355" max="4371" width="3.296875" style="149" customWidth="1"/>
    <col min="4372" max="4378" width="3.09765625" style="149"/>
    <col min="4379" max="4379" width="2" style="149" customWidth="1"/>
    <col min="4380" max="4608" width="3.09765625" style="149"/>
    <col min="4609" max="4609" width="2" style="149" customWidth="1"/>
    <col min="4610" max="4610" width="2.69921875" style="149" customWidth="1"/>
    <col min="4611" max="4627" width="3.296875" style="149" customWidth="1"/>
    <col min="4628" max="4634" width="3.09765625" style="149"/>
    <col min="4635" max="4635" width="2" style="149" customWidth="1"/>
    <col min="4636" max="4864" width="3.09765625" style="149"/>
    <col min="4865" max="4865" width="2" style="149" customWidth="1"/>
    <col min="4866" max="4866" width="2.69921875" style="149" customWidth="1"/>
    <col min="4867" max="4883" width="3.296875" style="149" customWidth="1"/>
    <col min="4884" max="4890" width="3.09765625" style="149"/>
    <col min="4891" max="4891" width="2" style="149" customWidth="1"/>
    <col min="4892" max="5120" width="3.09765625" style="149"/>
    <col min="5121" max="5121" width="2" style="149" customWidth="1"/>
    <col min="5122" max="5122" width="2.69921875" style="149" customWidth="1"/>
    <col min="5123" max="5139" width="3.296875" style="149" customWidth="1"/>
    <col min="5140" max="5146" width="3.09765625" style="149"/>
    <col min="5147" max="5147" width="2" style="149" customWidth="1"/>
    <col min="5148" max="5376" width="3.09765625" style="149"/>
    <col min="5377" max="5377" width="2" style="149" customWidth="1"/>
    <col min="5378" max="5378" width="2.69921875" style="149" customWidth="1"/>
    <col min="5379" max="5395" width="3.296875" style="149" customWidth="1"/>
    <col min="5396" max="5402" width="3.09765625" style="149"/>
    <col min="5403" max="5403" width="2" style="149" customWidth="1"/>
    <col min="5404" max="5632" width="3.09765625" style="149"/>
    <col min="5633" max="5633" width="2" style="149" customWidth="1"/>
    <col min="5634" max="5634" width="2.69921875" style="149" customWidth="1"/>
    <col min="5635" max="5651" width="3.296875" style="149" customWidth="1"/>
    <col min="5652" max="5658" width="3.09765625" style="149"/>
    <col min="5659" max="5659" width="2" style="149" customWidth="1"/>
    <col min="5660" max="5888" width="3.09765625" style="149"/>
    <col min="5889" max="5889" width="2" style="149" customWidth="1"/>
    <col min="5890" max="5890" width="2.69921875" style="149" customWidth="1"/>
    <col min="5891" max="5907" width="3.296875" style="149" customWidth="1"/>
    <col min="5908" max="5914" width="3.09765625" style="149"/>
    <col min="5915" max="5915" width="2" style="149" customWidth="1"/>
    <col min="5916" max="6144" width="3.09765625" style="149"/>
    <col min="6145" max="6145" width="2" style="149" customWidth="1"/>
    <col min="6146" max="6146" width="2.69921875" style="149" customWidth="1"/>
    <col min="6147" max="6163" width="3.296875" style="149" customWidth="1"/>
    <col min="6164" max="6170" width="3.09765625" style="149"/>
    <col min="6171" max="6171" width="2" style="149" customWidth="1"/>
    <col min="6172" max="6400" width="3.09765625" style="149"/>
    <col min="6401" max="6401" width="2" style="149" customWidth="1"/>
    <col min="6402" max="6402" width="2.69921875" style="149" customWidth="1"/>
    <col min="6403" max="6419" width="3.296875" style="149" customWidth="1"/>
    <col min="6420" max="6426" width="3.09765625" style="149"/>
    <col min="6427" max="6427" width="2" style="149" customWidth="1"/>
    <col min="6428" max="6656" width="3.09765625" style="149"/>
    <col min="6657" max="6657" width="2" style="149" customWidth="1"/>
    <col min="6658" max="6658" width="2.69921875" style="149" customWidth="1"/>
    <col min="6659" max="6675" width="3.296875" style="149" customWidth="1"/>
    <col min="6676" max="6682" width="3.09765625" style="149"/>
    <col min="6683" max="6683" width="2" style="149" customWidth="1"/>
    <col min="6684" max="6912" width="3.09765625" style="149"/>
    <col min="6913" max="6913" width="2" style="149" customWidth="1"/>
    <col min="6914" max="6914" width="2.69921875" style="149" customWidth="1"/>
    <col min="6915" max="6931" width="3.296875" style="149" customWidth="1"/>
    <col min="6932" max="6938" width="3.09765625" style="149"/>
    <col min="6939" max="6939" width="2" style="149" customWidth="1"/>
    <col min="6940" max="7168" width="3.09765625" style="149"/>
    <col min="7169" max="7169" width="2" style="149" customWidth="1"/>
    <col min="7170" max="7170" width="2.69921875" style="149" customWidth="1"/>
    <col min="7171" max="7187" width="3.296875" style="149" customWidth="1"/>
    <col min="7188" max="7194" width="3.09765625" style="149"/>
    <col min="7195" max="7195" width="2" style="149" customWidth="1"/>
    <col min="7196" max="7424" width="3.09765625" style="149"/>
    <col min="7425" max="7425" width="2" style="149" customWidth="1"/>
    <col min="7426" max="7426" width="2.69921875" style="149" customWidth="1"/>
    <col min="7427" max="7443" width="3.296875" style="149" customWidth="1"/>
    <col min="7444" max="7450" width="3.09765625" style="149"/>
    <col min="7451" max="7451" width="2" style="149" customWidth="1"/>
    <col min="7452" max="7680" width="3.09765625" style="149"/>
    <col min="7681" max="7681" width="2" style="149" customWidth="1"/>
    <col min="7682" max="7682" width="2.69921875" style="149" customWidth="1"/>
    <col min="7683" max="7699" width="3.296875" style="149" customWidth="1"/>
    <col min="7700" max="7706" width="3.09765625" style="149"/>
    <col min="7707" max="7707" width="2" style="149" customWidth="1"/>
    <col min="7708" max="7936" width="3.09765625" style="149"/>
    <col min="7937" max="7937" width="2" style="149" customWidth="1"/>
    <col min="7938" max="7938" width="2.69921875" style="149" customWidth="1"/>
    <col min="7939" max="7955" width="3.296875" style="149" customWidth="1"/>
    <col min="7956" max="7962" width="3.09765625" style="149"/>
    <col min="7963" max="7963" width="2" style="149" customWidth="1"/>
    <col min="7964" max="8192" width="3.09765625" style="149"/>
    <col min="8193" max="8193" width="2" style="149" customWidth="1"/>
    <col min="8194" max="8194" width="2.69921875" style="149" customWidth="1"/>
    <col min="8195" max="8211" width="3.296875" style="149" customWidth="1"/>
    <col min="8212" max="8218" width="3.09765625" style="149"/>
    <col min="8219" max="8219" width="2" style="149" customWidth="1"/>
    <col min="8220" max="8448" width="3.09765625" style="149"/>
    <col min="8449" max="8449" width="2" style="149" customWidth="1"/>
    <col min="8450" max="8450" width="2.69921875" style="149" customWidth="1"/>
    <col min="8451" max="8467" width="3.296875" style="149" customWidth="1"/>
    <col min="8468" max="8474" width="3.09765625" style="149"/>
    <col min="8475" max="8475" width="2" style="149" customWidth="1"/>
    <col min="8476" max="8704" width="3.09765625" style="149"/>
    <col min="8705" max="8705" width="2" style="149" customWidth="1"/>
    <col min="8706" max="8706" width="2.69921875" style="149" customWidth="1"/>
    <col min="8707" max="8723" width="3.296875" style="149" customWidth="1"/>
    <col min="8724" max="8730" width="3.09765625" style="149"/>
    <col min="8731" max="8731" width="2" style="149" customWidth="1"/>
    <col min="8732" max="8960" width="3.09765625" style="149"/>
    <col min="8961" max="8961" width="2" style="149" customWidth="1"/>
    <col min="8962" max="8962" width="2.69921875" style="149" customWidth="1"/>
    <col min="8963" max="8979" width="3.296875" style="149" customWidth="1"/>
    <col min="8980" max="8986" width="3.09765625" style="149"/>
    <col min="8987" max="8987" width="2" style="149" customWidth="1"/>
    <col min="8988" max="9216" width="3.09765625" style="149"/>
    <col min="9217" max="9217" width="2" style="149" customWidth="1"/>
    <col min="9218" max="9218" width="2.69921875" style="149" customWidth="1"/>
    <col min="9219" max="9235" width="3.296875" style="149" customWidth="1"/>
    <col min="9236" max="9242" width="3.09765625" style="149"/>
    <col min="9243" max="9243" width="2" style="149" customWidth="1"/>
    <col min="9244" max="9472" width="3.09765625" style="149"/>
    <col min="9473" max="9473" width="2" style="149" customWidth="1"/>
    <col min="9474" max="9474" width="2.69921875" style="149" customWidth="1"/>
    <col min="9475" max="9491" width="3.296875" style="149" customWidth="1"/>
    <col min="9492" max="9498" width="3.09765625" style="149"/>
    <col min="9499" max="9499" width="2" style="149" customWidth="1"/>
    <col min="9500" max="9728" width="3.09765625" style="149"/>
    <col min="9729" max="9729" width="2" style="149" customWidth="1"/>
    <col min="9730" max="9730" width="2.69921875" style="149" customWidth="1"/>
    <col min="9731" max="9747" width="3.296875" style="149" customWidth="1"/>
    <col min="9748" max="9754" width="3.09765625" style="149"/>
    <col min="9755" max="9755" width="2" style="149" customWidth="1"/>
    <col min="9756" max="9984" width="3.09765625" style="149"/>
    <col min="9985" max="9985" width="2" style="149" customWidth="1"/>
    <col min="9986" max="9986" width="2.69921875" style="149" customWidth="1"/>
    <col min="9987" max="10003" width="3.296875" style="149" customWidth="1"/>
    <col min="10004" max="10010" width="3.09765625" style="149"/>
    <col min="10011" max="10011" width="2" style="149" customWidth="1"/>
    <col min="10012" max="10240" width="3.09765625" style="149"/>
    <col min="10241" max="10241" width="2" style="149" customWidth="1"/>
    <col min="10242" max="10242" width="2.69921875" style="149" customWidth="1"/>
    <col min="10243" max="10259" width="3.296875" style="149" customWidth="1"/>
    <col min="10260" max="10266" width="3.09765625" style="149"/>
    <col min="10267" max="10267" width="2" style="149" customWidth="1"/>
    <col min="10268" max="10496" width="3.09765625" style="149"/>
    <col min="10497" max="10497" width="2" style="149" customWidth="1"/>
    <col min="10498" max="10498" width="2.69921875" style="149" customWidth="1"/>
    <col min="10499" max="10515" width="3.296875" style="149" customWidth="1"/>
    <col min="10516" max="10522" width="3.09765625" style="149"/>
    <col min="10523" max="10523" width="2" style="149" customWidth="1"/>
    <col min="10524" max="10752" width="3.09765625" style="149"/>
    <col min="10753" max="10753" width="2" style="149" customWidth="1"/>
    <col min="10754" max="10754" width="2.69921875" style="149" customWidth="1"/>
    <col min="10755" max="10771" width="3.296875" style="149" customWidth="1"/>
    <col min="10772" max="10778" width="3.09765625" style="149"/>
    <col min="10779" max="10779" width="2" style="149" customWidth="1"/>
    <col min="10780" max="11008" width="3.09765625" style="149"/>
    <col min="11009" max="11009" width="2" style="149" customWidth="1"/>
    <col min="11010" max="11010" width="2.69921875" style="149" customWidth="1"/>
    <col min="11011" max="11027" width="3.296875" style="149" customWidth="1"/>
    <col min="11028" max="11034" width="3.09765625" style="149"/>
    <col min="11035" max="11035" width="2" style="149" customWidth="1"/>
    <col min="11036" max="11264" width="3.09765625" style="149"/>
    <col min="11265" max="11265" width="2" style="149" customWidth="1"/>
    <col min="11266" max="11266" width="2.69921875" style="149" customWidth="1"/>
    <col min="11267" max="11283" width="3.296875" style="149" customWidth="1"/>
    <col min="11284" max="11290" width="3.09765625" style="149"/>
    <col min="11291" max="11291" width="2" style="149" customWidth="1"/>
    <col min="11292" max="11520" width="3.09765625" style="149"/>
    <col min="11521" max="11521" width="2" style="149" customWidth="1"/>
    <col min="11522" max="11522" width="2.69921875" style="149" customWidth="1"/>
    <col min="11523" max="11539" width="3.296875" style="149" customWidth="1"/>
    <col min="11540" max="11546" width="3.09765625" style="149"/>
    <col min="11547" max="11547" width="2" style="149" customWidth="1"/>
    <col min="11548" max="11776" width="3.09765625" style="149"/>
    <col min="11777" max="11777" width="2" style="149" customWidth="1"/>
    <col min="11778" max="11778" width="2.69921875" style="149" customWidth="1"/>
    <col min="11779" max="11795" width="3.296875" style="149" customWidth="1"/>
    <col min="11796" max="11802" width="3.09765625" style="149"/>
    <col min="11803" max="11803" width="2" style="149" customWidth="1"/>
    <col min="11804" max="12032" width="3.09765625" style="149"/>
    <col min="12033" max="12033" width="2" style="149" customWidth="1"/>
    <col min="12034" max="12034" width="2.69921875" style="149" customWidth="1"/>
    <col min="12035" max="12051" width="3.296875" style="149" customWidth="1"/>
    <col min="12052" max="12058" width="3.09765625" style="149"/>
    <col min="12059" max="12059" width="2" style="149" customWidth="1"/>
    <col min="12060" max="12288" width="3.09765625" style="149"/>
    <col min="12289" max="12289" width="2" style="149" customWidth="1"/>
    <col min="12290" max="12290" width="2.69921875" style="149" customWidth="1"/>
    <col min="12291" max="12307" width="3.296875" style="149" customWidth="1"/>
    <col min="12308" max="12314" width="3.09765625" style="149"/>
    <col min="12315" max="12315" width="2" style="149" customWidth="1"/>
    <col min="12316" max="12544" width="3.09765625" style="149"/>
    <col min="12545" max="12545" width="2" style="149" customWidth="1"/>
    <col min="12546" max="12546" width="2.69921875" style="149" customWidth="1"/>
    <col min="12547" max="12563" width="3.296875" style="149" customWidth="1"/>
    <col min="12564" max="12570" width="3.09765625" style="149"/>
    <col min="12571" max="12571" width="2" style="149" customWidth="1"/>
    <col min="12572" max="12800" width="3.09765625" style="149"/>
    <col min="12801" max="12801" width="2" style="149" customWidth="1"/>
    <col min="12802" max="12802" width="2.69921875" style="149" customWidth="1"/>
    <col min="12803" max="12819" width="3.296875" style="149" customWidth="1"/>
    <col min="12820" max="12826" width="3.09765625" style="149"/>
    <col min="12827" max="12827" width="2" style="149" customWidth="1"/>
    <col min="12828" max="13056" width="3.09765625" style="149"/>
    <col min="13057" max="13057" width="2" style="149" customWidth="1"/>
    <col min="13058" max="13058" width="2.69921875" style="149" customWidth="1"/>
    <col min="13059" max="13075" width="3.296875" style="149" customWidth="1"/>
    <col min="13076" max="13082" width="3.09765625" style="149"/>
    <col min="13083" max="13083" width="2" style="149" customWidth="1"/>
    <col min="13084" max="13312" width="3.09765625" style="149"/>
    <col min="13313" max="13313" width="2" style="149" customWidth="1"/>
    <col min="13314" max="13314" width="2.69921875" style="149" customWidth="1"/>
    <col min="13315" max="13331" width="3.296875" style="149" customWidth="1"/>
    <col min="13332" max="13338" width="3.09765625" style="149"/>
    <col min="13339" max="13339" width="2" style="149" customWidth="1"/>
    <col min="13340" max="13568" width="3.09765625" style="149"/>
    <col min="13569" max="13569" width="2" style="149" customWidth="1"/>
    <col min="13570" max="13570" width="2.69921875" style="149" customWidth="1"/>
    <col min="13571" max="13587" width="3.296875" style="149" customWidth="1"/>
    <col min="13588" max="13594" width="3.09765625" style="149"/>
    <col min="13595" max="13595" width="2" style="149" customWidth="1"/>
    <col min="13596" max="13824" width="3.09765625" style="149"/>
    <col min="13825" max="13825" width="2" style="149" customWidth="1"/>
    <col min="13826" max="13826" width="2.69921875" style="149" customWidth="1"/>
    <col min="13827" max="13843" width="3.296875" style="149" customWidth="1"/>
    <col min="13844" max="13850" width="3.09765625" style="149"/>
    <col min="13851" max="13851" width="2" style="149" customWidth="1"/>
    <col min="13852" max="14080" width="3.09765625" style="149"/>
    <col min="14081" max="14081" width="2" style="149" customWidth="1"/>
    <col min="14082" max="14082" width="2.69921875" style="149" customWidth="1"/>
    <col min="14083" max="14099" width="3.296875" style="149" customWidth="1"/>
    <col min="14100" max="14106" width="3.09765625" style="149"/>
    <col min="14107" max="14107" width="2" style="149" customWidth="1"/>
    <col min="14108" max="14336" width="3.09765625" style="149"/>
    <col min="14337" max="14337" width="2" style="149" customWidth="1"/>
    <col min="14338" max="14338" width="2.69921875" style="149" customWidth="1"/>
    <col min="14339" max="14355" width="3.296875" style="149" customWidth="1"/>
    <col min="14356" max="14362" width="3.09765625" style="149"/>
    <col min="14363" max="14363" width="2" style="149" customWidth="1"/>
    <col min="14364" max="14592" width="3.09765625" style="149"/>
    <col min="14593" max="14593" width="2" style="149" customWidth="1"/>
    <col min="14594" max="14594" width="2.69921875" style="149" customWidth="1"/>
    <col min="14595" max="14611" width="3.296875" style="149" customWidth="1"/>
    <col min="14612" max="14618" width="3.09765625" style="149"/>
    <col min="14619" max="14619" width="2" style="149" customWidth="1"/>
    <col min="14620" max="14848" width="3.09765625" style="149"/>
    <col min="14849" max="14849" width="2" style="149" customWidth="1"/>
    <col min="14850" max="14850" width="2.69921875" style="149" customWidth="1"/>
    <col min="14851" max="14867" width="3.296875" style="149" customWidth="1"/>
    <col min="14868" max="14874" width="3.09765625" style="149"/>
    <col min="14875" max="14875" width="2" style="149" customWidth="1"/>
    <col min="14876" max="15104" width="3.09765625" style="149"/>
    <col min="15105" max="15105" width="2" style="149" customWidth="1"/>
    <col min="15106" max="15106" width="2.69921875" style="149" customWidth="1"/>
    <col min="15107" max="15123" width="3.296875" style="149" customWidth="1"/>
    <col min="15124" max="15130" width="3.09765625" style="149"/>
    <col min="15131" max="15131" width="2" style="149" customWidth="1"/>
    <col min="15132" max="15360" width="3.09765625" style="149"/>
    <col min="15361" max="15361" width="2" style="149" customWidth="1"/>
    <col min="15362" max="15362" width="2.69921875" style="149" customWidth="1"/>
    <col min="15363" max="15379" width="3.296875" style="149" customWidth="1"/>
    <col min="15380" max="15386" width="3.09765625" style="149"/>
    <col min="15387" max="15387" width="2" style="149" customWidth="1"/>
    <col min="15388" max="15616" width="3.09765625" style="149"/>
    <col min="15617" max="15617" width="2" style="149" customWidth="1"/>
    <col min="15618" max="15618" width="2.69921875" style="149" customWidth="1"/>
    <col min="15619" max="15635" width="3.296875" style="149" customWidth="1"/>
    <col min="15636" max="15642" width="3.09765625" style="149"/>
    <col min="15643" max="15643" width="2" style="149" customWidth="1"/>
    <col min="15644" max="15872" width="3.09765625" style="149"/>
    <col min="15873" max="15873" width="2" style="149" customWidth="1"/>
    <col min="15874" max="15874" width="2.69921875" style="149" customWidth="1"/>
    <col min="15875" max="15891" width="3.296875" style="149" customWidth="1"/>
    <col min="15892" max="15898" width="3.09765625" style="149"/>
    <col min="15899" max="15899" width="2" style="149" customWidth="1"/>
    <col min="15900" max="16128" width="3.09765625" style="149"/>
    <col min="16129" max="16129" width="2" style="149" customWidth="1"/>
    <col min="16130" max="16130" width="2.69921875" style="149" customWidth="1"/>
    <col min="16131" max="16147" width="3.296875" style="149" customWidth="1"/>
    <col min="16148" max="16154" width="3.09765625" style="149"/>
    <col min="16155" max="16155" width="2" style="149" customWidth="1"/>
    <col min="16156" max="16384" width="3.09765625" style="149"/>
  </cols>
  <sheetData>
    <row r="1" spans="2:26" s="96" customFormat="1" x14ac:dyDescent="0.45"/>
    <row r="2" spans="2:26" s="96" customFormat="1" x14ac:dyDescent="0.45">
      <c r="B2" s="96" t="s">
        <v>951</v>
      </c>
    </row>
    <row r="3" spans="2:26" s="96" customFormat="1" x14ac:dyDescent="0.45"/>
    <row r="4" spans="2:26" s="96" customFormat="1" x14ac:dyDescent="0.45">
      <c r="B4" s="767" t="s">
        <v>952</v>
      </c>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2:26" s="96" customFormat="1" x14ac:dyDescent="0.45"/>
    <row r="6" spans="2:26" s="96" customFormat="1" ht="31.5" customHeight="1" x14ac:dyDescent="0.45">
      <c r="B6" s="867" t="s">
        <v>694</v>
      </c>
      <c r="C6" s="867"/>
      <c r="D6" s="867"/>
      <c r="E6" s="867"/>
      <c r="F6" s="867"/>
      <c r="G6" s="644"/>
      <c r="H6" s="645"/>
      <c r="I6" s="645"/>
      <c r="J6" s="645"/>
      <c r="K6" s="645"/>
      <c r="L6" s="645"/>
      <c r="M6" s="645"/>
      <c r="N6" s="645"/>
      <c r="O6" s="645"/>
      <c r="P6" s="645"/>
      <c r="Q6" s="645"/>
      <c r="R6" s="645"/>
      <c r="S6" s="645"/>
      <c r="T6" s="645"/>
      <c r="U6" s="645"/>
      <c r="V6" s="645"/>
      <c r="W6" s="645"/>
      <c r="X6" s="645"/>
      <c r="Y6" s="645"/>
      <c r="Z6" s="646"/>
    </row>
    <row r="7" spans="2:26" s="96" customFormat="1" ht="31.5" customHeight="1" x14ac:dyDescent="0.45">
      <c r="B7" s="768" t="s">
        <v>819</v>
      </c>
      <c r="C7" s="769"/>
      <c r="D7" s="769"/>
      <c r="E7" s="769"/>
      <c r="F7" s="770"/>
      <c r="G7" s="443" t="s">
        <v>176</v>
      </c>
      <c r="H7" s="365" t="s">
        <v>776</v>
      </c>
      <c r="I7" s="365"/>
      <c r="J7" s="365"/>
      <c r="K7" s="365"/>
      <c r="L7" s="443" t="s">
        <v>176</v>
      </c>
      <c r="M7" s="365" t="s">
        <v>777</v>
      </c>
      <c r="N7" s="365"/>
      <c r="O7" s="365"/>
      <c r="P7" s="365"/>
      <c r="Q7" s="443" t="s">
        <v>176</v>
      </c>
      <c r="R7" s="365" t="s">
        <v>778</v>
      </c>
      <c r="S7" s="365"/>
      <c r="T7" s="365"/>
      <c r="U7" s="365"/>
      <c r="V7" s="365"/>
      <c r="W7" s="365"/>
      <c r="X7" s="365"/>
      <c r="Y7" s="365"/>
      <c r="Z7" s="409"/>
    </row>
    <row r="8" spans="2:26" s="96" customFormat="1" ht="31.5" customHeight="1" x14ac:dyDescent="0.45">
      <c r="B8" s="768" t="s">
        <v>821</v>
      </c>
      <c r="C8" s="769"/>
      <c r="D8" s="769"/>
      <c r="E8" s="769"/>
      <c r="F8" s="770"/>
      <c r="G8" s="446" t="s">
        <v>176</v>
      </c>
      <c r="H8" s="515" t="s">
        <v>953</v>
      </c>
      <c r="I8" s="515"/>
      <c r="J8" s="515"/>
      <c r="K8" s="515"/>
      <c r="L8" s="515"/>
      <c r="M8" s="515"/>
      <c r="N8" s="515"/>
      <c r="O8" s="366" t="s">
        <v>176</v>
      </c>
      <c r="P8" s="367" t="s">
        <v>954</v>
      </c>
      <c r="Q8" s="367"/>
      <c r="R8" s="367"/>
      <c r="S8" s="387"/>
      <c r="T8" s="387"/>
      <c r="U8" s="387"/>
      <c r="V8" s="387"/>
      <c r="W8" s="387"/>
      <c r="X8" s="387"/>
      <c r="Y8" s="387"/>
      <c r="Z8" s="143"/>
    </row>
    <row r="9" spans="2:26" s="96" customFormat="1" x14ac:dyDescent="0.45"/>
    <row r="10" spans="2:26" s="96" customFormat="1" x14ac:dyDescent="0.45">
      <c r="B10" s="100"/>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71"/>
    </row>
    <row r="11" spans="2:26" s="96" customFormat="1" x14ac:dyDescent="0.45">
      <c r="B11" s="117" t="s">
        <v>955</v>
      </c>
      <c r="Z11" s="372"/>
    </row>
    <row r="12" spans="2:26" s="96" customFormat="1" x14ac:dyDescent="0.45">
      <c r="B12" s="117"/>
      <c r="Z12" s="372"/>
    </row>
    <row r="13" spans="2:26" s="96" customFormat="1" x14ac:dyDescent="0.45">
      <c r="B13" s="117"/>
      <c r="C13" s="96" t="s">
        <v>890</v>
      </c>
      <c r="Z13" s="372"/>
    </row>
    <row r="14" spans="2:26" s="96" customFormat="1" ht="6.75" customHeight="1" x14ac:dyDescent="0.45">
      <c r="B14" s="117"/>
      <c r="Z14" s="372"/>
    </row>
    <row r="15" spans="2:26" s="96" customFormat="1" ht="26.25" customHeight="1" x14ac:dyDescent="0.45">
      <c r="B15" s="117"/>
      <c r="C15" s="373" t="s">
        <v>956</v>
      </c>
      <c r="D15" s="367"/>
      <c r="E15" s="367"/>
      <c r="F15" s="367"/>
      <c r="G15" s="368"/>
      <c r="H15" s="827" t="s">
        <v>942</v>
      </c>
      <c r="I15" s="828"/>
      <c r="J15" s="828"/>
      <c r="K15" s="645"/>
      <c r="L15" s="645"/>
      <c r="M15" s="645"/>
      <c r="N15" s="97" t="s">
        <v>943</v>
      </c>
      <c r="O15" s="117"/>
      <c r="U15" s="85"/>
      <c r="Z15" s="372"/>
    </row>
    <row r="16" spans="2:26" s="96" customFormat="1" x14ac:dyDescent="0.45">
      <c r="B16" s="117"/>
      <c r="L16" s="85"/>
      <c r="Q16" s="85"/>
      <c r="V16" s="85"/>
      <c r="Z16" s="372"/>
    </row>
    <row r="17" spans="2:26" s="96" customFormat="1" x14ac:dyDescent="0.45">
      <c r="B17" s="117"/>
      <c r="C17" s="96" t="s">
        <v>957</v>
      </c>
      <c r="Z17" s="372"/>
    </row>
    <row r="18" spans="2:26" s="96" customFormat="1" ht="4.5" customHeight="1" x14ac:dyDescent="0.45">
      <c r="B18" s="117"/>
      <c r="Z18" s="372"/>
    </row>
    <row r="19" spans="2:26" s="96" customFormat="1" ht="24" customHeight="1" x14ac:dyDescent="0.45">
      <c r="B19" s="117"/>
      <c r="C19" s="768" t="s">
        <v>958</v>
      </c>
      <c r="D19" s="769"/>
      <c r="E19" s="769"/>
      <c r="F19" s="769"/>
      <c r="G19" s="769"/>
      <c r="H19" s="769"/>
      <c r="I19" s="769"/>
      <c r="J19" s="769"/>
      <c r="K19" s="769"/>
      <c r="L19" s="769"/>
      <c r="M19" s="769"/>
      <c r="N19" s="769"/>
      <c r="O19" s="770"/>
      <c r="P19" s="768" t="s">
        <v>676</v>
      </c>
      <c r="Q19" s="769"/>
      <c r="R19" s="769"/>
      <c r="S19" s="769"/>
      <c r="T19" s="769"/>
      <c r="U19" s="769"/>
      <c r="V19" s="769"/>
      <c r="W19" s="769"/>
      <c r="X19" s="769"/>
      <c r="Y19" s="770"/>
      <c r="Z19" s="115"/>
    </row>
    <row r="20" spans="2:26" s="96" customFormat="1" ht="21" customHeight="1" x14ac:dyDescent="0.45">
      <c r="B20" s="117"/>
      <c r="C20" s="895"/>
      <c r="D20" s="896"/>
      <c r="E20" s="896"/>
      <c r="F20" s="896"/>
      <c r="G20" s="896"/>
      <c r="H20" s="896"/>
      <c r="I20" s="896"/>
      <c r="J20" s="896"/>
      <c r="K20" s="896"/>
      <c r="L20" s="896"/>
      <c r="M20" s="896"/>
      <c r="N20" s="896"/>
      <c r="O20" s="897"/>
      <c r="P20" s="895"/>
      <c r="Q20" s="896"/>
      <c r="R20" s="896"/>
      <c r="S20" s="896"/>
      <c r="T20" s="896"/>
      <c r="U20" s="896"/>
      <c r="V20" s="896"/>
      <c r="W20" s="896"/>
      <c r="X20" s="896"/>
      <c r="Y20" s="897"/>
      <c r="Z20" s="372"/>
    </row>
    <row r="21" spans="2:26" s="96" customFormat="1" ht="21" customHeight="1" x14ac:dyDescent="0.45">
      <c r="B21" s="117"/>
      <c r="C21" s="895"/>
      <c r="D21" s="896"/>
      <c r="E21" s="896"/>
      <c r="F21" s="896"/>
      <c r="G21" s="896"/>
      <c r="H21" s="896"/>
      <c r="I21" s="896"/>
      <c r="J21" s="896"/>
      <c r="K21" s="896"/>
      <c r="L21" s="896"/>
      <c r="M21" s="896"/>
      <c r="N21" s="896"/>
      <c r="O21" s="897"/>
      <c r="P21" s="895"/>
      <c r="Q21" s="896"/>
      <c r="R21" s="896"/>
      <c r="S21" s="896"/>
      <c r="T21" s="896"/>
      <c r="U21" s="896"/>
      <c r="V21" s="896"/>
      <c r="W21" s="896"/>
      <c r="X21" s="896"/>
      <c r="Y21" s="897"/>
      <c r="Z21" s="372"/>
    </row>
    <row r="22" spans="2:26" s="96" customFormat="1" ht="21" customHeight="1" x14ac:dyDescent="0.45">
      <c r="B22" s="117"/>
      <c r="C22" s="895"/>
      <c r="D22" s="896"/>
      <c r="E22" s="896"/>
      <c r="F22" s="896"/>
      <c r="G22" s="896"/>
      <c r="H22" s="896"/>
      <c r="I22" s="896"/>
      <c r="J22" s="896"/>
      <c r="K22" s="896"/>
      <c r="L22" s="896"/>
      <c r="M22" s="896"/>
      <c r="N22" s="896"/>
      <c r="O22" s="897"/>
      <c r="P22" s="895"/>
      <c r="Q22" s="896"/>
      <c r="R22" s="896"/>
      <c r="S22" s="896"/>
      <c r="T22" s="896"/>
      <c r="U22" s="896"/>
      <c r="V22" s="896"/>
      <c r="W22" s="896"/>
      <c r="X22" s="896"/>
      <c r="Y22" s="897"/>
      <c r="Z22" s="372"/>
    </row>
    <row r="23" spans="2:26" s="96" customFormat="1" ht="21" customHeight="1" x14ac:dyDescent="0.45">
      <c r="B23" s="117"/>
      <c r="C23" s="895"/>
      <c r="D23" s="896"/>
      <c r="E23" s="896"/>
      <c r="F23" s="896"/>
      <c r="G23" s="896"/>
      <c r="H23" s="896"/>
      <c r="I23" s="896"/>
      <c r="J23" s="896"/>
      <c r="K23" s="896"/>
      <c r="L23" s="896"/>
      <c r="M23" s="896"/>
      <c r="N23" s="896"/>
      <c r="O23" s="897"/>
      <c r="P23" s="895"/>
      <c r="Q23" s="896"/>
      <c r="R23" s="896"/>
      <c r="S23" s="896"/>
      <c r="T23" s="896"/>
      <c r="U23" s="896"/>
      <c r="V23" s="896"/>
      <c r="W23" s="896"/>
      <c r="X23" s="896"/>
      <c r="Y23" s="897"/>
      <c r="Z23" s="372"/>
    </row>
    <row r="24" spans="2:26" s="96" customFormat="1" ht="21" customHeight="1" x14ac:dyDescent="0.45">
      <c r="B24" s="117"/>
      <c r="C24" s="895"/>
      <c r="D24" s="896"/>
      <c r="E24" s="896"/>
      <c r="F24" s="896"/>
      <c r="G24" s="896"/>
      <c r="H24" s="896"/>
      <c r="I24" s="896"/>
      <c r="J24" s="896"/>
      <c r="K24" s="896"/>
      <c r="L24" s="896"/>
      <c r="M24" s="896"/>
      <c r="N24" s="896"/>
      <c r="O24" s="897"/>
      <c r="P24" s="895"/>
      <c r="Q24" s="896"/>
      <c r="R24" s="896"/>
      <c r="S24" s="896"/>
      <c r="T24" s="896"/>
      <c r="U24" s="896"/>
      <c r="V24" s="896"/>
      <c r="W24" s="896"/>
      <c r="X24" s="896"/>
      <c r="Y24" s="897"/>
      <c r="Z24" s="372"/>
    </row>
    <row r="25" spans="2:26" s="96" customFormat="1" ht="21" customHeight="1" x14ac:dyDescent="0.45">
      <c r="B25" s="117"/>
      <c r="C25" s="370"/>
      <c r="D25" s="370"/>
      <c r="E25" s="370"/>
      <c r="F25" s="370"/>
      <c r="G25" s="370"/>
      <c r="H25" s="370"/>
      <c r="I25" s="370"/>
      <c r="J25" s="370"/>
      <c r="K25" s="370"/>
      <c r="L25" s="370"/>
      <c r="M25" s="370"/>
      <c r="N25" s="370"/>
      <c r="O25" s="370"/>
      <c r="P25" s="369"/>
      <c r="Q25" s="369"/>
      <c r="R25" s="369"/>
      <c r="S25" s="369"/>
      <c r="T25" s="369"/>
      <c r="U25" s="369"/>
      <c r="V25" s="369"/>
      <c r="W25" s="369"/>
      <c r="X25" s="369"/>
      <c r="Y25" s="369"/>
      <c r="Z25" s="372"/>
    </row>
    <row r="26" spans="2:26" s="96" customFormat="1" ht="21" customHeight="1" x14ac:dyDescent="0.45">
      <c r="B26" s="117"/>
      <c r="C26" s="380"/>
      <c r="D26" s="380"/>
      <c r="E26" s="380"/>
      <c r="F26" s="380"/>
      <c r="G26" s="380"/>
      <c r="H26" s="380"/>
      <c r="I26" s="380"/>
      <c r="J26" s="380"/>
      <c r="K26" s="380"/>
      <c r="L26" s="380"/>
      <c r="M26" s="380"/>
      <c r="N26" s="380"/>
      <c r="O26" s="380"/>
      <c r="P26" s="377"/>
      <c r="Q26" s="377"/>
      <c r="R26" s="377"/>
      <c r="S26" s="377"/>
      <c r="T26" s="377"/>
      <c r="U26" s="373"/>
      <c r="V26" s="410" t="s">
        <v>711</v>
      </c>
      <c r="W26" s="410" t="s">
        <v>712</v>
      </c>
      <c r="X26" s="410" t="s">
        <v>713</v>
      </c>
      <c r="Y26" s="368"/>
      <c r="Z26" s="372"/>
    </row>
    <row r="27" spans="2:26" s="96" customFormat="1" ht="38.25" customHeight="1" x14ac:dyDescent="0.45">
      <c r="B27" s="117"/>
      <c r="C27" s="762" t="s">
        <v>959</v>
      </c>
      <c r="D27" s="763"/>
      <c r="E27" s="763"/>
      <c r="F27" s="763"/>
      <c r="G27" s="763"/>
      <c r="H27" s="763"/>
      <c r="I27" s="763"/>
      <c r="J27" s="763"/>
      <c r="K27" s="763"/>
      <c r="L27" s="763"/>
      <c r="M27" s="763"/>
      <c r="N27" s="763"/>
      <c r="O27" s="763"/>
      <c r="P27" s="763"/>
      <c r="Q27" s="763"/>
      <c r="R27" s="763"/>
      <c r="S27" s="763"/>
      <c r="T27" s="145"/>
      <c r="U27" s="365"/>
      <c r="V27" s="447" t="s">
        <v>176</v>
      </c>
      <c r="W27" s="366" t="s">
        <v>712</v>
      </c>
      <c r="X27" s="447" t="s">
        <v>176</v>
      </c>
      <c r="Y27" s="409"/>
      <c r="Z27" s="372"/>
    </row>
    <row r="28" spans="2:26" s="96" customFormat="1" ht="70.5" customHeight="1" x14ac:dyDescent="0.45">
      <c r="B28" s="117"/>
      <c r="C28" s="899" t="s">
        <v>960</v>
      </c>
      <c r="D28" s="900"/>
      <c r="E28" s="900"/>
      <c r="F28" s="900"/>
      <c r="G28" s="900"/>
      <c r="H28" s="900"/>
      <c r="I28" s="900"/>
      <c r="J28" s="900"/>
      <c r="K28" s="900"/>
      <c r="L28" s="900"/>
      <c r="M28" s="900"/>
      <c r="N28" s="900"/>
      <c r="O28" s="900"/>
      <c r="P28" s="900"/>
      <c r="Q28" s="900"/>
      <c r="R28" s="900"/>
      <c r="S28" s="900"/>
      <c r="T28" s="901"/>
      <c r="U28" s="365"/>
      <c r="V28" s="447" t="s">
        <v>176</v>
      </c>
      <c r="W28" s="366" t="s">
        <v>712</v>
      </c>
      <c r="X28" s="447" t="s">
        <v>176</v>
      </c>
      <c r="Y28" s="409"/>
      <c r="Z28" s="372"/>
    </row>
    <row r="29" spans="2:26" s="96" customFormat="1" ht="38.25" customHeight="1" x14ac:dyDescent="0.45">
      <c r="B29" s="117"/>
      <c r="C29" s="827" t="s">
        <v>961</v>
      </c>
      <c r="D29" s="828"/>
      <c r="E29" s="828"/>
      <c r="F29" s="828"/>
      <c r="G29" s="828"/>
      <c r="H29" s="828"/>
      <c r="I29" s="828"/>
      <c r="J29" s="828"/>
      <c r="K29" s="828"/>
      <c r="L29" s="828"/>
      <c r="M29" s="828"/>
      <c r="N29" s="828"/>
      <c r="O29" s="828"/>
      <c r="P29" s="828"/>
      <c r="Q29" s="828"/>
      <c r="R29" s="828"/>
      <c r="S29" s="828"/>
      <c r="T29" s="409"/>
      <c r="U29" s="365"/>
      <c r="V29" s="447" t="s">
        <v>176</v>
      </c>
      <c r="W29" s="366" t="s">
        <v>712</v>
      </c>
      <c r="X29" s="447" t="s">
        <v>176</v>
      </c>
      <c r="Y29" s="409"/>
      <c r="Z29" s="372"/>
    </row>
    <row r="30" spans="2:26" s="96" customFormat="1" ht="38.25" customHeight="1" x14ac:dyDescent="0.45">
      <c r="B30" s="117"/>
      <c r="C30" s="899" t="s">
        <v>962</v>
      </c>
      <c r="D30" s="900"/>
      <c r="E30" s="900"/>
      <c r="F30" s="900"/>
      <c r="G30" s="900"/>
      <c r="H30" s="900"/>
      <c r="I30" s="900"/>
      <c r="J30" s="900"/>
      <c r="K30" s="900"/>
      <c r="L30" s="900"/>
      <c r="M30" s="900"/>
      <c r="N30" s="900"/>
      <c r="O30" s="900"/>
      <c r="P30" s="900"/>
      <c r="Q30" s="900"/>
      <c r="R30" s="900"/>
      <c r="S30" s="900"/>
      <c r="T30" s="901"/>
      <c r="U30" s="365"/>
      <c r="V30" s="447" t="s">
        <v>176</v>
      </c>
      <c r="W30" s="366" t="s">
        <v>712</v>
      </c>
      <c r="X30" s="447" t="s">
        <v>176</v>
      </c>
      <c r="Y30" s="409"/>
      <c r="Z30" s="372"/>
    </row>
    <row r="31" spans="2:26" s="96" customFormat="1" ht="38.25" customHeight="1" x14ac:dyDescent="0.45">
      <c r="B31" s="117"/>
      <c r="C31" s="899" t="s">
        <v>963</v>
      </c>
      <c r="D31" s="900"/>
      <c r="E31" s="900"/>
      <c r="F31" s="900"/>
      <c r="G31" s="900"/>
      <c r="H31" s="900"/>
      <c r="I31" s="900"/>
      <c r="J31" s="900"/>
      <c r="K31" s="900"/>
      <c r="L31" s="900"/>
      <c r="M31" s="900"/>
      <c r="N31" s="900"/>
      <c r="O31" s="900"/>
      <c r="P31" s="900"/>
      <c r="Q31" s="900"/>
      <c r="R31" s="900"/>
      <c r="S31" s="900"/>
      <c r="T31" s="901"/>
      <c r="U31" s="365"/>
      <c r="V31" s="447" t="s">
        <v>176</v>
      </c>
      <c r="W31" s="366" t="s">
        <v>712</v>
      </c>
      <c r="X31" s="447" t="s">
        <v>176</v>
      </c>
      <c r="Y31" s="409"/>
      <c r="Z31" s="372"/>
    </row>
    <row r="32" spans="2:26" s="96" customFormat="1" x14ac:dyDescent="0.45">
      <c r="B32" s="141"/>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8"/>
    </row>
    <row r="33" s="96" customFormat="1" x14ac:dyDescent="0.4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T28"/>
    <mergeCell ref="C29:S29"/>
    <mergeCell ref="C30:T30"/>
    <mergeCell ref="C31:T31"/>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1:G65542 JC65541:JC65542 SY65541:SY65542 ACU65541:ACU65542 AMQ65541:AMQ65542 AWM65541:AWM65542 BGI65541:BGI65542 BQE65541:BQE65542 CAA65541:CAA65542 CJW65541:CJW65542 CTS65541:CTS65542 DDO65541:DDO65542 DNK65541:DNK65542 DXG65541:DXG65542 EHC65541:EHC65542 EQY65541:EQY65542 FAU65541:FAU65542 FKQ65541:FKQ65542 FUM65541:FUM65542 GEI65541:GEI65542 GOE65541:GOE65542 GYA65541:GYA65542 HHW65541:HHW65542 HRS65541:HRS65542 IBO65541:IBO65542 ILK65541:ILK65542 IVG65541:IVG65542 JFC65541:JFC65542 JOY65541:JOY65542 JYU65541:JYU65542 KIQ65541:KIQ65542 KSM65541:KSM65542 LCI65541:LCI65542 LME65541:LME65542 LWA65541:LWA65542 MFW65541:MFW65542 MPS65541:MPS65542 MZO65541:MZO65542 NJK65541:NJK65542 NTG65541:NTG65542 ODC65541:ODC65542 OMY65541:OMY65542 OWU65541:OWU65542 PGQ65541:PGQ65542 PQM65541:PQM65542 QAI65541:QAI65542 QKE65541:QKE65542 QUA65541:QUA65542 RDW65541:RDW65542 RNS65541:RNS65542 RXO65541:RXO65542 SHK65541:SHK65542 SRG65541:SRG65542 TBC65541:TBC65542 TKY65541:TKY65542 TUU65541:TUU65542 UEQ65541:UEQ65542 UOM65541:UOM65542 UYI65541:UYI65542 VIE65541:VIE65542 VSA65541:VSA65542 WBW65541:WBW65542 WLS65541:WLS65542 WVO65541:WVO65542 G131077:G131078 JC131077:JC131078 SY131077:SY131078 ACU131077:ACU131078 AMQ131077:AMQ131078 AWM131077:AWM131078 BGI131077:BGI131078 BQE131077:BQE131078 CAA131077:CAA131078 CJW131077:CJW131078 CTS131077:CTS131078 DDO131077:DDO131078 DNK131077:DNK131078 DXG131077:DXG131078 EHC131077:EHC131078 EQY131077:EQY131078 FAU131077:FAU131078 FKQ131077:FKQ131078 FUM131077:FUM131078 GEI131077:GEI131078 GOE131077:GOE131078 GYA131077:GYA131078 HHW131077:HHW131078 HRS131077:HRS131078 IBO131077:IBO131078 ILK131077:ILK131078 IVG131077:IVG131078 JFC131077:JFC131078 JOY131077:JOY131078 JYU131077:JYU131078 KIQ131077:KIQ131078 KSM131077:KSM131078 LCI131077:LCI131078 LME131077:LME131078 LWA131077:LWA131078 MFW131077:MFW131078 MPS131077:MPS131078 MZO131077:MZO131078 NJK131077:NJK131078 NTG131077:NTG131078 ODC131077:ODC131078 OMY131077:OMY131078 OWU131077:OWU131078 PGQ131077:PGQ131078 PQM131077:PQM131078 QAI131077:QAI131078 QKE131077:QKE131078 QUA131077:QUA131078 RDW131077:RDW131078 RNS131077:RNS131078 RXO131077:RXO131078 SHK131077:SHK131078 SRG131077:SRG131078 TBC131077:TBC131078 TKY131077:TKY131078 TUU131077:TUU131078 UEQ131077:UEQ131078 UOM131077:UOM131078 UYI131077:UYI131078 VIE131077:VIE131078 VSA131077:VSA131078 WBW131077:WBW131078 WLS131077:WLS131078 WVO131077:WVO131078 G196613:G196614 JC196613:JC196614 SY196613:SY196614 ACU196613:ACU196614 AMQ196613:AMQ196614 AWM196613:AWM196614 BGI196613:BGI196614 BQE196613:BQE196614 CAA196613:CAA196614 CJW196613:CJW196614 CTS196613:CTS196614 DDO196613:DDO196614 DNK196613:DNK196614 DXG196613:DXG196614 EHC196613:EHC196614 EQY196613:EQY196614 FAU196613:FAU196614 FKQ196613:FKQ196614 FUM196613:FUM196614 GEI196613:GEI196614 GOE196613:GOE196614 GYA196613:GYA196614 HHW196613:HHW196614 HRS196613:HRS196614 IBO196613:IBO196614 ILK196613:ILK196614 IVG196613:IVG196614 JFC196613:JFC196614 JOY196613:JOY196614 JYU196613:JYU196614 KIQ196613:KIQ196614 KSM196613:KSM196614 LCI196613:LCI196614 LME196613:LME196614 LWA196613:LWA196614 MFW196613:MFW196614 MPS196613:MPS196614 MZO196613:MZO196614 NJK196613:NJK196614 NTG196613:NTG196614 ODC196613:ODC196614 OMY196613:OMY196614 OWU196613:OWU196614 PGQ196613:PGQ196614 PQM196613:PQM196614 QAI196613:QAI196614 QKE196613:QKE196614 QUA196613:QUA196614 RDW196613:RDW196614 RNS196613:RNS196614 RXO196613:RXO196614 SHK196613:SHK196614 SRG196613:SRG196614 TBC196613:TBC196614 TKY196613:TKY196614 TUU196613:TUU196614 UEQ196613:UEQ196614 UOM196613:UOM196614 UYI196613:UYI196614 VIE196613:VIE196614 VSA196613:VSA196614 WBW196613:WBW196614 WLS196613:WLS196614 WVO196613:WVO196614 G262149:G262150 JC262149:JC262150 SY262149:SY262150 ACU262149:ACU262150 AMQ262149:AMQ262150 AWM262149:AWM262150 BGI262149:BGI262150 BQE262149:BQE262150 CAA262149:CAA262150 CJW262149:CJW262150 CTS262149:CTS262150 DDO262149:DDO262150 DNK262149:DNK262150 DXG262149:DXG262150 EHC262149:EHC262150 EQY262149:EQY262150 FAU262149:FAU262150 FKQ262149:FKQ262150 FUM262149:FUM262150 GEI262149:GEI262150 GOE262149:GOE262150 GYA262149:GYA262150 HHW262149:HHW262150 HRS262149:HRS262150 IBO262149:IBO262150 ILK262149:ILK262150 IVG262149:IVG262150 JFC262149:JFC262150 JOY262149:JOY262150 JYU262149:JYU262150 KIQ262149:KIQ262150 KSM262149:KSM262150 LCI262149:LCI262150 LME262149:LME262150 LWA262149:LWA262150 MFW262149:MFW262150 MPS262149:MPS262150 MZO262149:MZO262150 NJK262149:NJK262150 NTG262149:NTG262150 ODC262149:ODC262150 OMY262149:OMY262150 OWU262149:OWU262150 PGQ262149:PGQ262150 PQM262149:PQM262150 QAI262149:QAI262150 QKE262149:QKE262150 QUA262149:QUA262150 RDW262149:RDW262150 RNS262149:RNS262150 RXO262149:RXO262150 SHK262149:SHK262150 SRG262149:SRG262150 TBC262149:TBC262150 TKY262149:TKY262150 TUU262149:TUU262150 UEQ262149:UEQ262150 UOM262149:UOM262150 UYI262149:UYI262150 VIE262149:VIE262150 VSA262149:VSA262150 WBW262149:WBW262150 WLS262149:WLS262150 WVO262149:WVO262150 G327685:G327686 JC327685:JC327686 SY327685:SY327686 ACU327685:ACU327686 AMQ327685:AMQ327686 AWM327685:AWM327686 BGI327685:BGI327686 BQE327685:BQE327686 CAA327685:CAA327686 CJW327685:CJW327686 CTS327685:CTS327686 DDO327685:DDO327686 DNK327685:DNK327686 DXG327685:DXG327686 EHC327685:EHC327686 EQY327685:EQY327686 FAU327685:FAU327686 FKQ327685:FKQ327686 FUM327685:FUM327686 GEI327685:GEI327686 GOE327685:GOE327686 GYA327685:GYA327686 HHW327685:HHW327686 HRS327685:HRS327686 IBO327685:IBO327686 ILK327685:ILK327686 IVG327685:IVG327686 JFC327685:JFC327686 JOY327685:JOY327686 JYU327685:JYU327686 KIQ327685:KIQ327686 KSM327685:KSM327686 LCI327685:LCI327686 LME327685:LME327686 LWA327685:LWA327686 MFW327685:MFW327686 MPS327685:MPS327686 MZO327685:MZO327686 NJK327685:NJK327686 NTG327685:NTG327686 ODC327685:ODC327686 OMY327685:OMY327686 OWU327685:OWU327686 PGQ327685:PGQ327686 PQM327685:PQM327686 QAI327685:QAI327686 QKE327685:QKE327686 QUA327685:QUA327686 RDW327685:RDW327686 RNS327685:RNS327686 RXO327685:RXO327686 SHK327685:SHK327686 SRG327685:SRG327686 TBC327685:TBC327686 TKY327685:TKY327686 TUU327685:TUU327686 UEQ327685:UEQ327686 UOM327685:UOM327686 UYI327685:UYI327686 VIE327685:VIE327686 VSA327685:VSA327686 WBW327685:WBW327686 WLS327685:WLS327686 WVO327685:WVO327686 G393221:G393222 JC393221:JC393222 SY393221:SY393222 ACU393221:ACU393222 AMQ393221:AMQ393222 AWM393221:AWM393222 BGI393221:BGI393222 BQE393221:BQE393222 CAA393221:CAA393222 CJW393221:CJW393222 CTS393221:CTS393222 DDO393221:DDO393222 DNK393221:DNK393222 DXG393221:DXG393222 EHC393221:EHC393222 EQY393221:EQY393222 FAU393221:FAU393222 FKQ393221:FKQ393222 FUM393221:FUM393222 GEI393221:GEI393222 GOE393221:GOE393222 GYA393221:GYA393222 HHW393221:HHW393222 HRS393221:HRS393222 IBO393221:IBO393222 ILK393221:ILK393222 IVG393221:IVG393222 JFC393221:JFC393222 JOY393221:JOY393222 JYU393221:JYU393222 KIQ393221:KIQ393222 KSM393221:KSM393222 LCI393221:LCI393222 LME393221:LME393222 LWA393221:LWA393222 MFW393221:MFW393222 MPS393221:MPS393222 MZO393221:MZO393222 NJK393221:NJK393222 NTG393221:NTG393222 ODC393221:ODC393222 OMY393221:OMY393222 OWU393221:OWU393222 PGQ393221:PGQ393222 PQM393221:PQM393222 QAI393221:QAI393222 QKE393221:QKE393222 QUA393221:QUA393222 RDW393221:RDW393222 RNS393221:RNS393222 RXO393221:RXO393222 SHK393221:SHK393222 SRG393221:SRG393222 TBC393221:TBC393222 TKY393221:TKY393222 TUU393221:TUU393222 UEQ393221:UEQ393222 UOM393221:UOM393222 UYI393221:UYI393222 VIE393221:VIE393222 VSA393221:VSA393222 WBW393221:WBW393222 WLS393221:WLS393222 WVO393221:WVO393222 G458757:G458758 JC458757:JC458758 SY458757:SY458758 ACU458757:ACU458758 AMQ458757:AMQ458758 AWM458757:AWM458758 BGI458757:BGI458758 BQE458757:BQE458758 CAA458757:CAA458758 CJW458757:CJW458758 CTS458757:CTS458758 DDO458757:DDO458758 DNK458757:DNK458758 DXG458757:DXG458758 EHC458757:EHC458758 EQY458757:EQY458758 FAU458757:FAU458758 FKQ458757:FKQ458758 FUM458757:FUM458758 GEI458757:GEI458758 GOE458757:GOE458758 GYA458757:GYA458758 HHW458757:HHW458758 HRS458757:HRS458758 IBO458757:IBO458758 ILK458757:ILK458758 IVG458757:IVG458758 JFC458757:JFC458758 JOY458757:JOY458758 JYU458757:JYU458758 KIQ458757:KIQ458758 KSM458757:KSM458758 LCI458757:LCI458758 LME458757:LME458758 LWA458757:LWA458758 MFW458757:MFW458758 MPS458757:MPS458758 MZO458757:MZO458758 NJK458757:NJK458758 NTG458757:NTG458758 ODC458757:ODC458758 OMY458757:OMY458758 OWU458757:OWU458758 PGQ458757:PGQ458758 PQM458757:PQM458758 QAI458757:QAI458758 QKE458757:QKE458758 QUA458757:QUA458758 RDW458757:RDW458758 RNS458757:RNS458758 RXO458757:RXO458758 SHK458757:SHK458758 SRG458757:SRG458758 TBC458757:TBC458758 TKY458757:TKY458758 TUU458757:TUU458758 UEQ458757:UEQ458758 UOM458757:UOM458758 UYI458757:UYI458758 VIE458757:VIE458758 VSA458757:VSA458758 WBW458757:WBW458758 WLS458757:WLS458758 WVO458757:WVO458758 G524293:G524294 JC524293:JC524294 SY524293:SY524294 ACU524293:ACU524294 AMQ524293:AMQ524294 AWM524293:AWM524294 BGI524293:BGI524294 BQE524293:BQE524294 CAA524293:CAA524294 CJW524293:CJW524294 CTS524293:CTS524294 DDO524293:DDO524294 DNK524293:DNK524294 DXG524293:DXG524294 EHC524293:EHC524294 EQY524293:EQY524294 FAU524293:FAU524294 FKQ524293:FKQ524294 FUM524293:FUM524294 GEI524293:GEI524294 GOE524293:GOE524294 GYA524293:GYA524294 HHW524293:HHW524294 HRS524293:HRS524294 IBO524293:IBO524294 ILK524293:ILK524294 IVG524293:IVG524294 JFC524293:JFC524294 JOY524293:JOY524294 JYU524293:JYU524294 KIQ524293:KIQ524294 KSM524293:KSM524294 LCI524293:LCI524294 LME524293:LME524294 LWA524293:LWA524294 MFW524293:MFW524294 MPS524293:MPS524294 MZO524293:MZO524294 NJK524293:NJK524294 NTG524293:NTG524294 ODC524293:ODC524294 OMY524293:OMY524294 OWU524293:OWU524294 PGQ524293:PGQ524294 PQM524293:PQM524294 QAI524293:QAI524294 QKE524293:QKE524294 QUA524293:QUA524294 RDW524293:RDW524294 RNS524293:RNS524294 RXO524293:RXO524294 SHK524293:SHK524294 SRG524293:SRG524294 TBC524293:TBC524294 TKY524293:TKY524294 TUU524293:TUU524294 UEQ524293:UEQ524294 UOM524293:UOM524294 UYI524293:UYI524294 VIE524293:VIE524294 VSA524293:VSA524294 WBW524293:WBW524294 WLS524293:WLS524294 WVO524293:WVO524294 G589829:G589830 JC589829:JC589830 SY589829:SY589830 ACU589829:ACU589830 AMQ589829:AMQ589830 AWM589829:AWM589830 BGI589829:BGI589830 BQE589829:BQE589830 CAA589829:CAA589830 CJW589829:CJW589830 CTS589829:CTS589830 DDO589829:DDO589830 DNK589829:DNK589830 DXG589829:DXG589830 EHC589829:EHC589830 EQY589829:EQY589830 FAU589829:FAU589830 FKQ589829:FKQ589830 FUM589829:FUM589830 GEI589829:GEI589830 GOE589829:GOE589830 GYA589829:GYA589830 HHW589829:HHW589830 HRS589829:HRS589830 IBO589829:IBO589830 ILK589829:ILK589830 IVG589829:IVG589830 JFC589829:JFC589830 JOY589829:JOY589830 JYU589829:JYU589830 KIQ589829:KIQ589830 KSM589829:KSM589830 LCI589829:LCI589830 LME589829:LME589830 LWA589829:LWA589830 MFW589829:MFW589830 MPS589829:MPS589830 MZO589829:MZO589830 NJK589829:NJK589830 NTG589829:NTG589830 ODC589829:ODC589830 OMY589829:OMY589830 OWU589829:OWU589830 PGQ589829:PGQ589830 PQM589829:PQM589830 QAI589829:QAI589830 QKE589829:QKE589830 QUA589829:QUA589830 RDW589829:RDW589830 RNS589829:RNS589830 RXO589829:RXO589830 SHK589829:SHK589830 SRG589829:SRG589830 TBC589829:TBC589830 TKY589829:TKY589830 TUU589829:TUU589830 UEQ589829:UEQ589830 UOM589829:UOM589830 UYI589829:UYI589830 VIE589829:VIE589830 VSA589829:VSA589830 WBW589829:WBW589830 WLS589829:WLS589830 WVO589829:WVO589830 G655365:G655366 JC655365:JC655366 SY655365:SY655366 ACU655365:ACU655366 AMQ655365:AMQ655366 AWM655365:AWM655366 BGI655365:BGI655366 BQE655365:BQE655366 CAA655365:CAA655366 CJW655365:CJW655366 CTS655365:CTS655366 DDO655365:DDO655366 DNK655365:DNK655366 DXG655365:DXG655366 EHC655365:EHC655366 EQY655365:EQY655366 FAU655365:FAU655366 FKQ655365:FKQ655366 FUM655365:FUM655366 GEI655365:GEI655366 GOE655365:GOE655366 GYA655365:GYA655366 HHW655365:HHW655366 HRS655365:HRS655366 IBO655365:IBO655366 ILK655365:ILK655366 IVG655365:IVG655366 JFC655365:JFC655366 JOY655365:JOY655366 JYU655365:JYU655366 KIQ655365:KIQ655366 KSM655365:KSM655366 LCI655365:LCI655366 LME655365:LME655366 LWA655365:LWA655366 MFW655365:MFW655366 MPS655365:MPS655366 MZO655365:MZO655366 NJK655365:NJK655366 NTG655365:NTG655366 ODC655365:ODC655366 OMY655365:OMY655366 OWU655365:OWU655366 PGQ655365:PGQ655366 PQM655365:PQM655366 QAI655365:QAI655366 QKE655365:QKE655366 QUA655365:QUA655366 RDW655365:RDW655366 RNS655365:RNS655366 RXO655365:RXO655366 SHK655365:SHK655366 SRG655365:SRG655366 TBC655365:TBC655366 TKY655365:TKY655366 TUU655365:TUU655366 UEQ655365:UEQ655366 UOM655365:UOM655366 UYI655365:UYI655366 VIE655365:VIE655366 VSA655365:VSA655366 WBW655365:WBW655366 WLS655365:WLS655366 WVO655365:WVO655366 G720901:G720902 JC720901:JC720902 SY720901:SY720902 ACU720901:ACU720902 AMQ720901:AMQ720902 AWM720901:AWM720902 BGI720901:BGI720902 BQE720901:BQE720902 CAA720901:CAA720902 CJW720901:CJW720902 CTS720901:CTS720902 DDO720901:DDO720902 DNK720901:DNK720902 DXG720901:DXG720902 EHC720901:EHC720902 EQY720901:EQY720902 FAU720901:FAU720902 FKQ720901:FKQ720902 FUM720901:FUM720902 GEI720901:GEI720902 GOE720901:GOE720902 GYA720901:GYA720902 HHW720901:HHW720902 HRS720901:HRS720902 IBO720901:IBO720902 ILK720901:ILK720902 IVG720901:IVG720902 JFC720901:JFC720902 JOY720901:JOY720902 JYU720901:JYU720902 KIQ720901:KIQ720902 KSM720901:KSM720902 LCI720901:LCI720902 LME720901:LME720902 LWA720901:LWA720902 MFW720901:MFW720902 MPS720901:MPS720902 MZO720901:MZO720902 NJK720901:NJK720902 NTG720901:NTG720902 ODC720901:ODC720902 OMY720901:OMY720902 OWU720901:OWU720902 PGQ720901:PGQ720902 PQM720901:PQM720902 QAI720901:QAI720902 QKE720901:QKE720902 QUA720901:QUA720902 RDW720901:RDW720902 RNS720901:RNS720902 RXO720901:RXO720902 SHK720901:SHK720902 SRG720901:SRG720902 TBC720901:TBC720902 TKY720901:TKY720902 TUU720901:TUU720902 UEQ720901:UEQ720902 UOM720901:UOM720902 UYI720901:UYI720902 VIE720901:VIE720902 VSA720901:VSA720902 WBW720901:WBW720902 WLS720901:WLS720902 WVO720901:WVO720902 G786437:G786438 JC786437:JC786438 SY786437:SY786438 ACU786437:ACU786438 AMQ786437:AMQ786438 AWM786437:AWM786438 BGI786437:BGI786438 BQE786437:BQE786438 CAA786437:CAA786438 CJW786437:CJW786438 CTS786437:CTS786438 DDO786437:DDO786438 DNK786437:DNK786438 DXG786437:DXG786438 EHC786437:EHC786438 EQY786437:EQY786438 FAU786437:FAU786438 FKQ786437:FKQ786438 FUM786437:FUM786438 GEI786437:GEI786438 GOE786437:GOE786438 GYA786437:GYA786438 HHW786437:HHW786438 HRS786437:HRS786438 IBO786437:IBO786438 ILK786437:ILK786438 IVG786437:IVG786438 JFC786437:JFC786438 JOY786437:JOY786438 JYU786437:JYU786438 KIQ786437:KIQ786438 KSM786437:KSM786438 LCI786437:LCI786438 LME786437:LME786438 LWA786437:LWA786438 MFW786437:MFW786438 MPS786437:MPS786438 MZO786437:MZO786438 NJK786437:NJK786438 NTG786437:NTG786438 ODC786437:ODC786438 OMY786437:OMY786438 OWU786437:OWU786438 PGQ786437:PGQ786438 PQM786437:PQM786438 QAI786437:QAI786438 QKE786437:QKE786438 QUA786437:QUA786438 RDW786437:RDW786438 RNS786437:RNS786438 RXO786437:RXO786438 SHK786437:SHK786438 SRG786437:SRG786438 TBC786437:TBC786438 TKY786437:TKY786438 TUU786437:TUU786438 UEQ786437:UEQ786438 UOM786437:UOM786438 UYI786437:UYI786438 VIE786437:VIE786438 VSA786437:VSA786438 WBW786437:WBW786438 WLS786437:WLS786438 WVO786437:WVO786438 G851973:G851974 JC851973:JC851974 SY851973:SY851974 ACU851973:ACU851974 AMQ851973:AMQ851974 AWM851973:AWM851974 BGI851973:BGI851974 BQE851973:BQE851974 CAA851973:CAA851974 CJW851973:CJW851974 CTS851973:CTS851974 DDO851973:DDO851974 DNK851973:DNK851974 DXG851973:DXG851974 EHC851973:EHC851974 EQY851973:EQY851974 FAU851973:FAU851974 FKQ851973:FKQ851974 FUM851973:FUM851974 GEI851973:GEI851974 GOE851973:GOE851974 GYA851973:GYA851974 HHW851973:HHW851974 HRS851973:HRS851974 IBO851973:IBO851974 ILK851973:ILK851974 IVG851973:IVG851974 JFC851973:JFC851974 JOY851973:JOY851974 JYU851973:JYU851974 KIQ851973:KIQ851974 KSM851973:KSM851974 LCI851973:LCI851974 LME851973:LME851974 LWA851973:LWA851974 MFW851973:MFW851974 MPS851973:MPS851974 MZO851973:MZO851974 NJK851973:NJK851974 NTG851973:NTG851974 ODC851973:ODC851974 OMY851973:OMY851974 OWU851973:OWU851974 PGQ851973:PGQ851974 PQM851973:PQM851974 QAI851973:QAI851974 QKE851973:QKE851974 QUA851973:QUA851974 RDW851973:RDW851974 RNS851973:RNS851974 RXO851973:RXO851974 SHK851973:SHK851974 SRG851973:SRG851974 TBC851973:TBC851974 TKY851973:TKY851974 TUU851973:TUU851974 UEQ851973:UEQ851974 UOM851973:UOM851974 UYI851973:UYI851974 VIE851973:VIE851974 VSA851973:VSA851974 WBW851973:WBW851974 WLS851973:WLS851974 WVO851973:WVO851974 G917509:G917510 JC917509:JC917510 SY917509:SY917510 ACU917509:ACU917510 AMQ917509:AMQ917510 AWM917509:AWM917510 BGI917509:BGI917510 BQE917509:BQE917510 CAA917509:CAA917510 CJW917509:CJW917510 CTS917509:CTS917510 DDO917509:DDO917510 DNK917509:DNK917510 DXG917509:DXG917510 EHC917509:EHC917510 EQY917509:EQY917510 FAU917509:FAU917510 FKQ917509:FKQ917510 FUM917509:FUM917510 GEI917509:GEI917510 GOE917509:GOE917510 GYA917509:GYA917510 HHW917509:HHW917510 HRS917509:HRS917510 IBO917509:IBO917510 ILK917509:ILK917510 IVG917509:IVG917510 JFC917509:JFC917510 JOY917509:JOY917510 JYU917509:JYU917510 KIQ917509:KIQ917510 KSM917509:KSM917510 LCI917509:LCI917510 LME917509:LME917510 LWA917509:LWA917510 MFW917509:MFW917510 MPS917509:MPS917510 MZO917509:MZO917510 NJK917509:NJK917510 NTG917509:NTG917510 ODC917509:ODC917510 OMY917509:OMY917510 OWU917509:OWU917510 PGQ917509:PGQ917510 PQM917509:PQM917510 QAI917509:QAI917510 QKE917509:QKE917510 QUA917509:QUA917510 RDW917509:RDW917510 RNS917509:RNS917510 RXO917509:RXO917510 SHK917509:SHK917510 SRG917509:SRG917510 TBC917509:TBC917510 TKY917509:TKY917510 TUU917509:TUU917510 UEQ917509:UEQ917510 UOM917509:UOM917510 UYI917509:UYI917510 VIE917509:VIE917510 VSA917509:VSA917510 WBW917509:WBW917510 WLS917509:WLS917510 WVO917509:WVO917510 G983045:G983046 JC983045:JC983046 SY983045:SY983046 ACU983045:ACU983046 AMQ983045:AMQ983046 AWM983045:AWM983046 BGI983045:BGI983046 BQE983045:BQE983046 CAA983045:CAA983046 CJW983045:CJW983046 CTS983045:CTS983046 DDO983045:DDO983046 DNK983045:DNK983046 DXG983045:DXG983046 EHC983045:EHC983046 EQY983045:EQY983046 FAU983045:FAU983046 FKQ983045:FKQ983046 FUM983045:FUM983046 GEI983045:GEI983046 GOE983045:GOE983046 GYA983045:GYA983046 HHW983045:HHW983046 HRS983045:HRS983046 IBO983045:IBO983046 ILK983045:ILK983046 IVG983045:IVG983046 JFC983045:JFC983046 JOY983045:JOY983046 JYU983045:JYU983046 KIQ983045:KIQ983046 KSM983045:KSM983046 LCI983045:LCI983046 LME983045:LME983046 LWA983045:LWA983046 MFW983045:MFW983046 MPS983045:MPS983046 MZO983045:MZO983046 NJK983045:NJK983046 NTG983045:NTG983046 ODC983045:ODC983046 OMY983045:OMY983046 OWU983045:OWU983046 PGQ983045:PGQ983046 PQM983045:PQM983046 QAI983045:QAI983046 QKE983045:QKE983046 QUA983045:QUA983046 RDW983045:RDW983046 RNS983045:RNS983046 RXO983045:RXO983046 SHK983045:SHK983046 SRG983045:SRG983046 TBC983045:TBC983046 TKY983045:TKY983046 TUU983045:TUU983046 UEQ983045:UEQ983046 UOM983045:UOM983046 UYI983045:UYI983046 VIE983045:VIE983046 VSA983045:VSA983046 WBW983045:WBW983046 WLS983045:WLS983046 WVO983045:WVO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1:V65565 JR65561:JR65565 TN65561:TN65565 ADJ65561:ADJ65565 ANF65561:ANF65565 AXB65561:AXB65565 BGX65561:BGX65565 BQT65561:BQT65565 CAP65561:CAP65565 CKL65561:CKL65565 CUH65561:CUH65565 DED65561:DED65565 DNZ65561:DNZ65565 DXV65561:DXV65565 EHR65561:EHR65565 ERN65561:ERN65565 FBJ65561:FBJ65565 FLF65561:FLF65565 FVB65561:FVB65565 GEX65561:GEX65565 GOT65561:GOT65565 GYP65561:GYP65565 HIL65561:HIL65565 HSH65561:HSH65565 ICD65561:ICD65565 ILZ65561:ILZ65565 IVV65561:IVV65565 JFR65561:JFR65565 JPN65561:JPN65565 JZJ65561:JZJ65565 KJF65561:KJF65565 KTB65561:KTB65565 LCX65561:LCX65565 LMT65561:LMT65565 LWP65561:LWP65565 MGL65561:MGL65565 MQH65561:MQH65565 NAD65561:NAD65565 NJZ65561:NJZ65565 NTV65561:NTV65565 ODR65561:ODR65565 ONN65561:ONN65565 OXJ65561:OXJ65565 PHF65561:PHF65565 PRB65561:PRB65565 QAX65561:QAX65565 QKT65561:QKT65565 QUP65561:QUP65565 REL65561:REL65565 ROH65561:ROH65565 RYD65561:RYD65565 SHZ65561:SHZ65565 SRV65561:SRV65565 TBR65561:TBR65565 TLN65561:TLN65565 TVJ65561:TVJ65565 UFF65561:UFF65565 UPB65561:UPB65565 UYX65561:UYX65565 VIT65561:VIT65565 VSP65561:VSP65565 WCL65561:WCL65565 WMH65561:WMH65565 WWD65561:WWD65565 V131097:V131101 JR131097:JR131101 TN131097:TN131101 ADJ131097:ADJ131101 ANF131097:ANF131101 AXB131097:AXB131101 BGX131097:BGX131101 BQT131097:BQT131101 CAP131097:CAP131101 CKL131097:CKL131101 CUH131097:CUH131101 DED131097:DED131101 DNZ131097:DNZ131101 DXV131097:DXV131101 EHR131097:EHR131101 ERN131097:ERN131101 FBJ131097:FBJ131101 FLF131097:FLF131101 FVB131097:FVB131101 GEX131097:GEX131101 GOT131097:GOT131101 GYP131097:GYP131101 HIL131097:HIL131101 HSH131097:HSH131101 ICD131097:ICD131101 ILZ131097:ILZ131101 IVV131097:IVV131101 JFR131097:JFR131101 JPN131097:JPN131101 JZJ131097:JZJ131101 KJF131097:KJF131101 KTB131097:KTB131101 LCX131097:LCX131101 LMT131097:LMT131101 LWP131097:LWP131101 MGL131097:MGL131101 MQH131097:MQH131101 NAD131097:NAD131101 NJZ131097:NJZ131101 NTV131097:NTV131101 ODR131097:ODR131101 ONN131097:ONN131101 OXJ131097:OXJ131101 PHF131097:PHF131101 PRB131097:PRB131101 QAX131097:QAX131101 QKT131097:QKT131101 QUP131097:QUP131101 REL131097:REL131101 ROH131097:ROH131101 RYD131097:RYD131101 SHZ131097:SHZ131101 SRV131097:SRV131101 TBR131097:TBR131101 TLN131097:TLN131101 TVJ131097:TVJ131101 UFF131097:UFF131101 UPB131097:UPB131101 UYX131097:UYX131101 VIT131097:VIT131101 VSP131097:VSP131101 WCL131097:WCL131101 WMH131097:WMH131101 WWD131097:WWD131101 V196633:V196637 JR196633:JR196637 TN196633:TN196637 ADJ196633:ADJ196637 ANF196633:ANF196637 AXB196633:AXB196637 BGX196633:BGX196637 BQT196633:BQT196637 CAP196633:CAP196637 CKL196633:CKL196637 CUH196633:CUH196637 DED196633:DED196637 DNZ196633:DNZ196637 DXV196633:DXV196637 EHR196633:EHR196637 ERN196633:ERN196637 FBJ196633:FBJ196637 FLF196633:FLF196637 FVB196633:FVB196637 GEX196633:GEX196637 GOT196633:GOT196637 GYP196633:GYP196637 HIL196633:HIL196637 HSH196633:HSH196637 ICD196633:ICD196637 ILZ196633:ILZ196637 IVV196633:IVV196637 JFR196633:JFR196637 JPN196633:JPN196637 JZJ196633:JZJ196637 KJF196633:KJF196637 KTB196633:KTB196637 LCX196633:LCX196637 LMT196633:LMT196637 LWP196633:LWP196637 MGL196633:MGL196637 MQH196633:MQH196637 NAD196633:NAD196637 NJZ196633:NJZ196637 NTV196633:NTV196637 ODR196633:ODR196637 ONN196633:ONN196637 OXJ196633:OXJ196637 PHF196633:PHF196637 PRB196633:PRB196637 QAX196633:QAX196637 QKT196633:QKT196637 QUP196633:QUP196637 REL196633:REL196637 ROH196633:ROH196637 RYD196633:RYD196637 SHZ196633:SHZ196637 SRV196633:SRV196637 TBR196633:TBR196637 TLN196633:TLN196637 TVJ196633:TVJ196637 UFF196633:UFF196637 UPB196633:UPB196637 UYX196633:UYX196637 VIT196633:VIT196637 VSP196633:VSP196637 WCL196633:WCL196637 WMH196633:WMH196637 WWD196633:WWD196637 V262169:V262173 JR262169:JR262173 TN262169:TN262173 ADJ262169:ADJ262173 ANF262169:ANF262173 AXB262169:AXB262173 BGX262169:BGX262173 BQT262169:BQT262173 CAP262169:CAP262173 CKL262169:CKL262173 CUH262169:CUH262173 DED262169:DED262173 DNZ262169:DNZ262173 DXV262169:DXV262173 EHR262169:EHR262173 ERN262169:ERN262173 FBJ262169:FBJ262173 FLF262169:FLF262173 FVB262169:FVB262173 GEX262169:GEX262173 GOT262169:GOT262173 GYP262169:GYP262173 HIL262169:HIL262173 HSH262169:HSH262173 ICD262169:ICD262173 ILZ262169:ILZ262173 IVV262169:IVV262173 JFR262169:JFR262173 JPN262169:JPN262173 JZJ262169:JZJ262173 KJF262169:KJF262173 KTB262169:KTB262173 LCX262169:LCX262173 LMT262169:LMT262173 LWP262169:LWP262173 MGL262169:MGL262173 MQH262169:MQH262173 NAD262169:NAD262173 NJZ262169:NJZ262173 NTV262169:NTV262173 ODR262169:ODR262173 ONN262169:ONN262173 OXJ262169:OXJ262173 PHF262169:PHF262173 PRB262169:PRB262173 QAX262169:QAX262173 QKT262169:QKT262173 QUP262169:QUP262173 REL262169:REL262173 ROH262169:ROH262173 RYD262169:RYD262173 SHZ262169:SHZ262173 SRV262169:SRV262173 TBR262169:TBR262173 TLN262169:TLN262173 TVJ262169:TVJ262173 UFF262169:UFF262173 UPB262169:UPB262173 UYX262169:UYX262173 VIT262169:VIT262173 VSP262169:VSP262173 WCL262169:WCL262173 WMH262169:WMH262173 WWD262169:WWD262173 V327705:V327709 JR327705:JR327709 TN327705:TN327709 ADJ327705:ADJ327709 ANF327705:ANF327709 AXB327705:AXB327709 BGX327705:BGX327709 BQT327705:BQT327709 CAP327705:CAP327709 CKL327705:CKL327709 CUH327705:CUH327709 DED327705:DED327709 DNZ327705:DNZ327709 DXV327705:DXV327709 EHR327705:EHR327709 ERN327705:ERN327709 FBJ327705:FBJ327709 FLF327705:FLF327709 FVB327705:FVB327709 GEX327705:GEX327709 GOT327705:GOT327709 GYP327705:GYP327709 HIL327705:HIL327709 HSH327705:HSH327709 ICD327705:ICD327709 ILZ327705:ILZ327709 IVV327705:IVV327709 JFR327705:JFR327709 JPN327705:JPN327709 JZJ327705:JZJ327709 KJF327705:KJF327709 KTB327705:KTB327709 LCX327705:LCX327709 LMT327705:LMT327709 LWP327705:LWP327709 MGL327705:MGL327709 MQH327705:MQH327709 NAD327705:NAD327709 NJZ327705:NJZ327709 NTV327705:NTV327709 ODR327705:ODR327709 ONN327705:ONN327709 OXJ327705:OXJ327709 PHF327705:PHF327709 PRB327705:PRB327709 QAX327705:QAX327709 QKT327705:QKT327709 QUP327705:QUP327709 REL327705:REL327709 ROH327705:ROH327709 RYD327705:RYD327709 SHZ327705:SHZ327709 SRV327705:SRV327709 TBR327705:TBR327709 TLN327705:TLN327709 TVJ327705:TVJ327709 UFF327705:UFF327709 UPB327705:UPB327709 UYX327705:UYX327709 VIT327705:VIT327709 VSP327705:VSP327709 WCL327705:WCL327709 WMH327705:WMH327709 WWD327705:WWD327709 V393241:V393245 JR393241:JR393245 TN393241:TN393245 ADJ393241:ADJ393245 ANF393241:ANF393245 AXB393241:AXB393245 BGX393241:BGX393245 BQT393241:BQT393245 CAP393241:CAP393245 CKL393241:CKL393245 CUH393241:CUH393245 DED393241:DED393245 DNZ393241:DNZ393245 DXV393241:DXV393245 EHR393241:EHR393245 ERN393241:ERN393245 FBJ393241:FBJ393245 FLF393241:FLF393245 FVB393241:FVB393245 GEX393241:GEX393245 GOT393241:GOT393245 GYP393241:GYP393245 HIL393241:HIL393245 HSH393241:HSH393245 ICD393241:ICD393245 ILZ393241:ILZ393245 IVV393241:IVV393245 JFR393241:JFR393245 JPN393241:JPN393245 JZJ393241:JZJ393245 KJF393241:KJF393245 KTB393241:KTB393245 LCX393241:LCX393245 LMT393241:LMT393245 LWP393241:LWP393245 MGL393241:MGL393245 MQH393241:MQH393245 NAD393241:NAD393245 NJZ393241:NJZ393245 NTV393241:NTV393245 ODR393241:ODR393245 ONN393241:ONN393245 OXJ393241:OXJ393245 PHF393241:PHF393245 PRB393241:PRB393245 QAX393241:QAX393245 QKT393241:QKT393245 QUP393241:QUP393245 REL393241:REL393245 ROH393241:ROH393245 RYD393241:RYD393245 SHZ393241:SHZ393245 SRV393241:SRV393245 TBR393241:TBR393245 TLN393241:TLN393245 TVJ393241:TVJ393245 UFF393241:UFF393245 UPB393241:UPB393245 UYX393241:UYX393245 VIT393241:VIT393245 VSP393241:VSP393245 WCL393241:WCL393245 WMH393241:WMH393245 WWD393241:WWD393245 V458777:V458781 JR458777:JR458781 TN458777:TN458781 ADJ458777:ADJ458781 ANF458777:ANF458781 AXB458777:AXB458781 BGX458777:BGX458781 BQT458777:BQT458781 CAP458777:CAP458781 CKL458777:CKL458781 CUH458777:CUH458781 DED458777:DED458781 DNZ458777:DNZ458781 DXV458777:DXV458781 EHR458777:EHR458781 ERN458777:ERN458781 FBJ458777:FBJ458781 FLF458777:FLF458781 FVB458777:FVB458781 GEX458777:GEX458781 GOT458777:GOT458781 GYP458777:GYP458781 HIL458777:HIL458781 HSH458777:HSH458781 ICD458777:ICD458781 ILZ458777:ILZ458781 IVV458777:IVV458781 JFR458777:JFR458781 JPN458777:JPN458781 JZJ458777:JZJ458781 KJF458777:KJF458781 KTB458777:KTB458781 LCX458777:LCX458781 LMT458777:LMT458781 LWP458777:LWP458781 MGL458777:MGL458781 MQH458777:MQH458781 NAD458777:NAD458781 NJZ458777:NJZ458781 NTV458777:NTV458781 ODR458777:ODR458781 ONN458777:ONN458781 OXJ458777:OXJ458781 PHF458777:PHF458781 PRB458777:PRB458781 QAX458777:QAX458781 QKT458777:QKT458781 QUP458777:QUP458781 REL458777:REL458781 ROH458777:ROH458781 RYD458777:RYD458781 SHZ458777:SHZ458781 SRV458777:SRV458781 TBR458777:TBR458781 TLN458777:TLN458781 TVJ458777:TVJ458781 UFF458777:UFF458781 UPB458777:UPB458781 UYX458777:UYX458781 VIT458777:VIT458781 VSP458777:VSP458781 WCL458777:WCL458781 WMH458777:WMH458781 WWD458777:WWD458781 V524313:V524317 JR524313:JR524317 TN524313:TN524317 ADJ524313:ADJ524317 ANF524313:ANF524317 AXB524313:AXB524317 BGX524313:BGX524317 BQT524313:BQT524317 CAP524313:CAP524317 CKL524313:CKL524317 CUH524313:CUH524317 DED524313:DED524317 DNZ524313:DNZ524317 DXV524313:DXV524317 EHR524313:EHR524317 ERN524313:ERN524317 FBJ524313:FBJ524317 FLF524313:FLF524317 FVB524313:FVB524317 GEX524313:GEX524317 GOT524313:GOT524317 GYP524313:GYP524317 HIL524313:HIL524317 HSH524313:HSH524317 ICD524313:ICD524317 ILZ524313:ILZ524317 IVV524313:IVV524317 JFR524313:JFR524317 JPN524313:JPN524317 JZJ524313:JZJ524317 KJF524313:KJF524317 KTB524313:KTB524317 LCX524313:LCX524317 LMT524313:LMT524317 LWP524313:LWP524317 MGL524313:MGL524317 MQH524313:MQH524317 NAD524313:NAD524317 NJZ524313:NJZ524317 NTV524313:NTV524317 ODR524313:ODR524317 ONN524313:ONN524317 OXJ524313:OXJ524317 PHF524313:PHF524317 PRB524313:PRB524317 QAX524313:QAX524317 QKT524313:QKT524317 QUP524313:QUP524317 REL524313:REL524317 ROH524313:ROH524317 RYD524313:RYD524317 SHZ524313:SHZ524317 SRV524313:SRV524317 TBR524313:TBR524317 TLN524313:TLN524317 TVJ524313:TVJ524317 UFF524313:UFF524317 UPB524313:UPB524317 UYX524313:UYX524317 VIT524313:VIT524317 VSP524313:VSP524317 WCL524313:WCL524317 WMH524313:WMH524317 WWD524313:WWD524317 V589849:V589853 JR589849:JR589853 TN589849:TN589853 ADJ589849:ADJ589853 ANF589849:ANF589853 AXB589849:AXB589853 BGX589849:BGX589853 BQT589849:BQT589853 CAP589849:CAP589853 CKL589849:CKL589853 CUH589849:CUH589853 DED589849:DED589853 DNZ589849:DNZ589853 DXV589849:DXV589853 EHR589849:EHR589853 ERN589849:ERN589853 FBJ589849:FBJ589853 FLF589849:FLF589853 FVB589849:FVB589853 GEX589849:GEX589853 GOT589849:GOT589853 GYP589849:GYP589853 HIL589849:HIL589853 HSH589849:HSH589853 ICD589849:ICD589853 ILZ589849:ILZ589853 IVV589849:IVV589853 JFR589849:JFR589853 JPN589849:JPN589853 JZJ589849:JZJ589853 KJF589849:KJF589853 KTB589849:KTB589853 LCX589849:LCX589853 LMT589849:LMT589853 LWP589849:LWP589853 MGL589849:MGL589853 MQH589849:MQH589853 NAD589849:NAD589853 NJZ589849:NJZ589853 NTV589849:NTV589853 ODR589849:ODR589853 ONN589849:ONN589853 OXJ589849:OXJ589853 PHF589849:PHF589853 PRB589849:PRB589853 QAX589849:QAX589853 QKT589849:QKT589853 QUP589849:QUP589853 REL589849:REL589853 ROH589849:ROH589853 RYD589849:RYD589853 SHZ589849:SHZ589853 SRV589849:SRV589853 TBR589849:TBR589853 TLN589849:TLN589853 TVJ589849:TVJ589853 UFF589849:UFF589853 UPB589849:UPB589853 UYX589849:UYX589853 VIT589849:VIT589853 VSP589849:VSP589853 WCL589849:WCL589853 WMH589849:WMH589853 WWD589849:WWD589853 V655385:V655389 JR655385:JR655389 TN655385:TN655389 ADJ655385:ADJ655389 ANF655385:ANF655389 AXB655385:AXB655389 BGX655385:BGX655389 BQT655385:BQT655389 CAP655385:CAP655389 CKL655385:CKL655389 CUH655385:CUH655389 DED655385:DED655389 DNZ655385:DNZ655389 DXV655385:DXV655389 EHR655385:EHR655389 ERN655385:ERN655389 FBJ655385:FBJ655389 FLF655385:FLF655389 FVB655385:FVB655389 GEX655385:GEX655389 GOT655385:GOT655389 GYP655385:GYP655389 HIL655385:HIL655389 HSH655385:HSH655389 ICD655385:ICD655389 ILZ655385:ILZ655389 IVV655385:IVV655389 JFR655385:JFR655389 JPN655385:JPN655389 JZJ655385:JZJ655389 KJF655385:KJF655389 KTB655385:KTB655389 LCX655385:LCX655389 LMT655385:LMT655389 LWP655385:LWP655389 MGL655385:MGL655389 MQH655385:MQH655389 NAD655385:NAD655389 NJZ655385:NJZ655389 NTV655385:NTV655389 ODR655385:ODR655389 ONN655385:ONN655389 OXJ655385:OXJ655389 PHF655385:PHF655389 PRB655385:PRB655389 QAX655385:QAX655389 QKT655385:QKT655389 QUP655385:QUP655389 REL655385:REL655389 ROH655385:ROH655389 RYD655385:RYD655389 SHZ655385:SHZ655389 SRV655385:SRV655389 TBR655385:TBR655389 TLN655385:TLN655389 TVJ655385:TVJ655389 UFF655385:UFF655389 UPB655385:UPB655389 UYX655385:UYX655389 VIT655385:VIT655389 VSP655385:VSP655389 WCL655385:WCL655389 WMH655385:WMH655389 WWD655385:WWD655389 V720921:V720925 JR720921:JR720925 TN720921:TN720925 ADJ720921:ADJ720925 ANF720921:ANF720925 AXB720921:AXB720925 BGX720921:BGX720925 BQT720921:BQT720925 CAP720921:CAP720925 CKL720921:CKL720925 CUH720921:CUH720925 DED720921:DED720925 DNZ720921:DNZ720925 DXV720921:DXV720925 EHR720921:EHR720925 ERN720921:ERN720925 FBJ720921:FBJ720925 FLF720921:FLF720925 FVB720921:FVB720925 GEX720921:GEX720925 GOT720921:GOT720925 GYP720921:GYP720925 HIL720921:HIL720925 HSH720921:HSH720925 ICD720921:ICD720925 ILZ720921:ILZ720925 IVV720921:IVV720925 JFR720921:JFR720925 JPN720921:JPN720925 JZJ720921:JZJ720925 KJF720921:KJF720925 KTB720921:KTB720925 LCX720921:LCX720925 LMT720921:LMT720925 LWP720921:LWP720925 MGL720921:MGL720925 MQH720921:MQH720925 NAD720921:NAD720925 NJZ720921:NJZ720925 NTV720921:NTV720925 ODR720921:ODR720925 ONN720921:ONN720925 OXJ720921:OXJ720925 PHF720921:PHF720925 PRB720921:PRB720925 QAX720921:QAX720925 QKT720921:QKT720925 QUP720921:QUP720925 REL720921:REL720925 ROH720921:ROH720925 RYD720921:RYD720925 SHZ720921:SHZ720925 SRV720921:SRV720925 TBR720921:TBR720925 TLN720921:TLN720925 TVJ720921:TVJ720925 UFF720921:UFF720925 UPB720921:UPB720925 UYX720921:UYX720925 VIT720921:VIT720925 VSP720921:VSP720925 WCL720921:WCL720925 WMH720921:WMH720925 WWD720921:WWD720925 V786457:V786461 JR786457:JR786461 TN786457:TN786461 ADJ786457:ADJ786461 ANF786457:ANF786461 AXB786457:AXB786461 BGX786457:BGX786461 BQT786457:BQT786461 CAP786457:CAP786461 CKL786457:CKL786461 CUH786457:CUH786461 DED786457:DED786461 DNZ786457:DNZ786461 DXV786457:DXV786461 EHR786457:EHR786461 ERN786457:ERN786461 FBJ786457:FBJ786461 FLF786457:FLF786461 FVB786457:FVB786461 GEX786457:GEX786461 GOT786457:GOT786461 GYP786457:GYP786461 HIL786457:HIL786461 HSH786457:HSH786461 ICD786457:ICD786461 ILZ786457:ILZ786461 IVV786457:IVV786461 JFR786457:JFR786461 JPN786457:JPN786461 JZJ786457:JZJ786461 KJF786457:KJF786461 KTB786457:KTB786461 LCX786457:LCX786461 LMT786457:LMT786461 LWP786457:LWP786461 MGL786457:MGL786461 MQH786457:MQH786461 NAD786457:NAD786461 NJZ786457:NJZ786461 NTV786457:NTV786461 ODR786457:ODR786461 ONN786457:ONN786461 OXJ786457:OXJ786461 PHF786457:PHF786461 PRB786457:PRB786461 QAX786457:QAX786461 QKT786457:QKT786461 QUP786457:QUP786461 REL786457:REL786461 ROH786457:ROH786461 RYD786457:RYD786461 SHZ786457:SHZ786461 SRV786457:SRV786461 TBR786457:TBR786461 TLN786457:TLN786461 TVJ786457:TVJ786461 UFF786457:UFF786461 UPB786457:UPB786461 UYX786457:UYX786461 VIT786457:VIT786461 VSP786457:VSP786461 WCL786457:WCL786461 WMH786457:WMH786461 WWD786457:WWD786461 V851993:V851997 JR851993:JR851997 TN851993:TN851997 ADJ851993:ADJ851997 ANF851993:ANF851997 AXB851993:AXB851997 BGX851993:BGX851997 BQT851993:BQT851997 CAP851993:CAP851997 CKL851993:CKL851997 CUH851993:CUH851997 DED851993:DED851997 DNZ851993:DNZ851997 DXV851993:DXV851997 EHR851993:EHR851997 ERN851993:ERN851997 FBJ851993:FBJ851997 FLF851993:FLF851997 FVB851993:FVB851997 GEX851993:GEX851997 GOT851993:GOT851997 GYP851993:GYP851997 HIL851993:HIL851997 HSH851993:HSH851997 ICD851993:ICD851997 ILZ851993:ILZ851997 IVV851993:IVV851997 JFR851993:JFR851997 JPN851993:JPN851997 JZJ851993:JZJ851997 KJF851993:KJF851997 KTB851993:KTB851997 LCX851993:LCX851997 LMT851993:LMT851997 LWP851993:LWP851997 MGL851993:MGL851997 MQH851993:MQH851997 NAD851993:NAD851997 NJZ851993:NJZ851997 NTV851993:NTV851997 ODR851993:ODR851997 ONN851993:ONN851997 OXJ851993:OXJ851997 PHF851993:PHF851997 PRB851993:PRB851997 QAX851993:QAX851997 QKT851993:QKT851997 QUP851993:QUP851997 REL851993:REL851997 ROH851993:ROH851997 RYD851993:RYD851997 SHZ851993:SHZ851997 SRV851993:SRV851997 TBR851993:TBR851997 TLN851993:TLN851997 TVJ851993:TVJ851997 UFF851993:UFF851997 UPB851993:UPB851997 UYX851993:UYX851997 VIT851993:VIT851997 VSP851993:VSP851997 WCL851993:WCL851997 WMH851993:WMH851997 WWD851993:WWD851997 V917529:V917533 JR917529:JR917533 TN917529:TN917533 ADJ917529:ADJ917533 ANF917529:ANF917533 AXB917529:AXB917533 BGX917529:BGX917533 BQT917529:BQT917533 CAP917529:CAP917533 CKL917529:CKL917533 CUH917529:CUH917533 DED917529:DED917533 DNZ917529:DNZ917533 DXV917529:DXV917533 EHR917529:EHR917533 ERN917529:ERN917533 FBJ917529:FBJ917533 FLF917529:FLF917533 FVB917529:FVB917533 GEX917529:GEX917533 GOT917529:GOT917533 GYP917529:GYP917533 HIL917529:HIL917533 HSH917529:HSH917533 ICD917529:ICD917533 ILZ917529:ILZ917533 IVV917529:IVV917533 JFR917529:JFR917533 JPN917529:JPN917533 JZJ917529:JZJ917533 KJF917529:KJF917533 KTB917529:KTB917533 LCX917529:LCX917533 LMT917529:LMT917533 LWP917529:LWP917533 MGL917529:MGL917533 MQH917529:MQH917533 NAD917529:NAD917533 NJZ917529:NJZ917533 NTV917529:NTV917533 ODR917529:ODR917533 ONN917529:ONN917533 OXJ917529:OXJ917533 PHF917529:PHF917533 PRB917529:PRB917533 QAX917529:QAX917533 QKT917529:QKT917533 QUP917529:QUP917533 REL917529:REL917533 ROH917529:ROH917533 RYD917529:RYD917533 SHZ917529:SHZ917533 SRV917529:SRV917533 TBR917529:TBR917533 TLN917529:TLN917533 TVJ917529:TVJ917533 UFF917529:UFF917533 UPB917529:UPB917533 UYX917529:UYX917533 VIT917529:VIT917533 VSP917529:VSP917533 WCL917529:WCL917533 WMH917529:WMH917533 WWD917529:WWD917533 V983065:V983069 JR983065:JR983069 TN983065:TN983069 ADJ983065:ADJ983069 ANF983065:ANF983069 AXB983065:AXB983069 BGX983065:BGX983069 BQT983065:BQT983069 CAP983065:CAP983069 CKL983065:CKL983069 CUH983065:CUH983069 DED983065:DED983069 DNZ983065:DNZ983069 DXV983065:DXV983069 EHR983065:EHR983069 ERN983065:ERN983069 FBJ983065:FBJ983069 FLF983065:FLF983069 FVB983065:FVB983069 GEX983065:GEX983069 GOT983065:GOT983069 GYP983065:GYP983069 HIL983065:HIL983069 HSH983065:HSH983069 ICD983065:ICD983069 ILZ983065:ILZ983069 IVV983065:IVV983069 JFR983065:JFR983069 JPN983065:JPN983069 JZJ983065:JZJ983069 KJF983065:KJF983069 KTB983065:KTB983069 LCX983065:LCX983069 LMT983065:LMT983069 LWP983065:LWP983069 MGL983065:MGL983069 MQH983065:MQH983069 NAD983065:NAD983069 NJZ983065:NJZ983069 NTV983065:NTV983069 ODR983065:ODR983069 ONN983065:ONN983069 OXJ983065:OXJ983069 PHF983065:PHF983069 PRB983065:PRB983069 QAX983065:QAX983069 QKT983065:QKT983069 QUP983065:QUP983069 REL983065:REL983069 ROH983065:ROH983069 RYD983065:RYD983069 SHZ983065:SHZ983069 SRV983065:SRV983069 TBR983065:TBR983069 TLN983065:TLN983069 TVJ983065:TVJ983069 UFF983065:UFF983069 UPB983065:UPB983069 UYX983065:UYX983069 VIT983065:VIT983069 VSP983065:VSP983069 WCL983065:WCL983069 WMH983065:WMH983069 WWD983065:WWD983069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1:X65565 JT65561:JT65565 TP65561:TP65565 ADL65561:ADL65565 ANH65561:ANH65565 AXD65561:AXD65565 BGZ65561:BGZ65565 BQV65561:BQV65565 CAR65561:CAR65565 CKN65561:CKN65565 CUJ65561:CUJ65565 DEF65561:DEF65565 DOB65561:DOB65565 DXX65561:DXX65565 EHT65561:EHT65565 ERP65561:ERP65565 FBL65561:FBL65565 FLH65561:FLH65565 FVD65561:FVD65565 GEZ65561:GEZ65565 GOV65561:GOV65565 GYR65561:GYR65565 HIN65561:HIN65565 HSJ65561:HSJ65565 ICF65561:ICF65565 IMB65561:IMB65565 IVX65561:IVX65565 JFT65561:JFT65565 JPP65561:JPP65565 JZL65561:JZL65565 KJH65561:KJH65565 KTD65561:KTD65565 LCZ65561:LCZ65565 LMV65561:LMV65565 LWR65561:LWR65565 MGN65561:MGN65565 MQJ65561:MQJ65565 NAF65561:NAF65565 NKB65561:NKB65565 NTX65561:NTX65565 ODT65561:ODT65565 ONP65561:ONP65565 OXL65561:OXL65565 PHH65561:PHH65565 PRD65561:PRD65565 QAZ65561:QAZ65565 QKV65561:QKV65565 QUR65561:QUR65565 REN65561:REN65565 ROJ65561:ROJ65565 RYF65561:RYF65565 SIB65561:SIB65565 SRX65561:SRX65565 TBT65561:TBT65565 TLP65561:TLP65565 TVL65561:TVL65565 UFH65561:UFH65565 UPD65561:UPD65565 UYZ65561:UYZ65565 VIV65561:VIV65565 VSR65561:VSR65565 WCN65561:WCN65565 WMJ65561:WMJ65565 WWF65561:WWF65565 X131097:X131101 JT131097:JT131101 TP131097:TP131101 ADL131097:ADL131101 ANH131097:ANH131101 AXD131097:AXD131101 BGZ131097:BGZ131101 BQV131097:BQV131101 CAR131097:CAR131101 CKN131097:CKN131101 CUJ131097:CUJ131101 DEF131097:DEF131101 DOB131097:DOB131101 DXX131097:DXX131101 EHT131097:EHT131101 ERP131097:ERP131101 FBL131097:FBL131101 FLH131097:FLH131101 FVD131097:FVD131101 GEZ131097:GEZ131101 GOV131097:GOV131101 GYR131097:GYR131101 HIN131097:HIN131101 HSJ131097:HSJ131101 ICF131097:ICF131101 IMB131097:IMB131101 IVX131097:IVX131101 JFT131097:JFT131101 JPP131097:JPP131101 JZL131097:JZL131101 KJH131097:KJH131101 KTD131097:KTD131101 LCZ131097:LCZ131101 LMV131097:LMV131101 LWR131097:LWR131101 MGN131097:MGN131101 MQJ131097:MQJ131101 NAF131097:NAF131101 NKB131097:NKB131101 NTX131097:NTX131101 ODT131097:ODT131101 ONP131097:ONP131101 OXL131097:OXL131101 PHH131097:PHH131101 PRD131097:PRD131101 QAZ131097:QAZ131101 QKV131097:QKV131101 QUR131097:QUR131101 REN131097:REN131101 ROJ131097:ROJ131101 RYF131097:RYF131101 SIB131097:SIB131101 SRX131097:SRX131101 TBT131097:TBT131101 TLP131097:TLP131101 TVL131097:TVL131101 UFH131097:UFH131101 UPD131097:UPD131101 UYZ131097:UYZ131101 VIV131097:VIV131101 VSR131097:VSR131101 WCN131097:WCN131101 WMJ131097:WMJ131101 WWF131097:WWF131101 X196633:X196637 JT196633:JT196637 TP196633:TP196637 ADL196633:ADL196637 ANH196633:ANH196637 AXD196633:AXD196637 BGZ196633:BGZ196637 BQV196633:BQV196637 CAR196633:CAR196637 CKN196633:CKN196637 CUJ196633:CUJ196637 DEF196633:DEF196637 DOB196633:DOB196637 DXX196633:DXX196637 EHT196633:EHT196637 ERP196633:ERP196637 FBL196633:FBL196637 FLH196633:FLH196637 FVD196633:FVD196637 GEZ196633:GEZ196637 GOV196633:GOV196637 GYR196633:GYR196637 HIN196633:HIN196637 HSJ196633:HSJ196637 ICF196633:ICF196637 IMB196633:IMB196637 IVX196633:IVX196637 JFT196633:JFT196637 JPP196633:JPP196637 JZL196633:JZL196637 KJH196633:KJH196637 KTD196633:KTD196637 LCZ196633:LCZ196637 LMV196633:LMV196637 LWR196633:LWR196637 MGN196633:MGN196637 MQJ196633:MQJ196637 NAF196633:NAF196637 NKB196633:NKB196637 NTX196633:NTX196637 ODT196633:ODT196637 ONP196633:ONP196637 OXL196633:OXL196637 PHH196633:PHH196637 PRD196633:PRD196637 QAZ196633:QAZ196637 QKV196633:QKV196637 QUR196633:QUR196637 REN196633:REN196637 ROJ196633:ROJ196637 RYF196633:RYF196637 SIB196633:SIB196637 SRX196633:SRX196637 TBT196633:TBT196637 TLP196633:TLP196637 TVL196633:TVL196637 UFH196633:UFH196637 UPD196633:UPD196637 UYZ196633:UYZ196637 VIV196633:VIV196637 VSR196633:VSR196637 WCN196633:WCN196637 WMJ196633:WMJ196637 WWF196633:WWF196637 X262169:X262173 JT262169:JT262173 TP262169:TP262173 ADL262169:ADL262173 ANH262169:ANH262173 AXD262169:AXD262173 BGZ262169:BGZ262173 BQV262169:BQV262173 CAR262169:CAR262173 CKN262169:CKN262173 CUJ262169:CUJ262173 DEF262169:DEF262173 DOB262169:DOB262173 DXX262169:DXX262173 EHT262169:EHT262173 ERP262169:ERP262173 FBL262169:FBL262173 FLH262169:FLH262173 FVD262169:FVD262173 GEZ262169:GEZ262173 GOV262169:GOV262173 GYR262169:GYR262173 HIN262169:HIN262173 HSJ262169:HSJ262173 ICF262169:ICF262173 IMB262169:IMB262173 IVX262169:IVX262173 JFT262169:JFT262173 JPP262169:JPP262173 JZL262169:JZL262173 KJH262169:KJH262173 KTD262169:KTD262173 LCZ262169:LCZ262173 LMV262169:LMV262173 LWR262169:LWR262173 MGN262169:MGN262173 MQJ262169:MQJ262173 NAF262169:NAF262173 NKB262169:NKB262173 NTX262169:NTX262173 ODT262169:ODT262173 ONP262169:ONP262173 OXL262169:OXL262173 PHH262169:PHH262173 PRD262169:PRD262173 QAZ262169:QAZ262173 QKV262169:QKV262173 QUR262169:QUR262173 REN262169:REN262173 ROJ262169:ROJ262173 RYF262169:RYF262173 SIB262169:SIB262173 SRX262169:SRX262173 TBT262169:TBT262173 TLP262169:TLP262173 TVL262169:TVL262173 UFH262169:UFH262173 UPD262169:UPD262173 UYZ262169:UYZ262173 VIV262169:VIV262173 VSR262169:VSR262173 WCN262169:WCN262173 WMJ262169:WMJ262173 WWF262169:WWF262173 X327705:X327709 JT327705:JT327709 TP327705:TP327709 ADL327705:ADL327709 ANH327705:ANH327709 AXD327705:AXD327709 BGZ327705:BGZ327709 BQV327705:BQV327709 CAR327705:CAR327709 CKN327705:CKN327709 CUJ327705:CUJ327709 DEF327705:DEF327709 DOB327705:DOB327709 DXX327705:DXX327709 EHT327705:EHT327709 ERP327705:ERP327709 FBL327705:FBL327709 FLH327705:FLH327709 FVD327705:FVD327709 GEZ327705:GEZ327709 GOV327705:GOV327709 GYR327705:GYR327709 HIN327705:HIN327709 HSJ327705:HSJ327709 ICF327705:ICF327709 IMB327705:IMB327709 IVX327705:IVX327709 JFT327705:JFT327709 JPP327705:JPP327709 JZL327705:JZL327709 KJH327705:KJH327709 KTD327705:KTD327709 LCZ327705:LCZ327709 LMV327705:LMV327709 LWR327705:LWR327709 MGN327705:MGN327709 MQJ327705:MQJ327709 NAF327705:NAF327709 NKB327705:NKB327709 NTX327705:NTX327709 ODT327705:ODT327709 ONP327705:ONP327709 OXL327705:OXL327709 PHH327705:PHH327709 PRD327705:PRD327709 QAZ327705:QAZ327709 QKV327705:QKV327709 QUR327705:QUR327709 REN327705:REN327709 ROJ327705:ROJ327709 RYF327705:RYF327709 SIB327705:SIB327709 SRX327705:SRX327709 TBT327705:TBT327709 TLP327705:TLP327709 TVL327705:TVL327709 UFH327705:UFH327709 UPD327705:UPD327709 UYZ327705:UYZ327709 VIV327705:VIV327709 VSR327705:VSR327709 WCN327705:WCN327709 WMJ327705:WMJ327709 WWF327705:WWF327709 X393241:X393245 JT393241:JT393245 TP393241:TP393245 ADL393241:ADL393245 ANH393241:ANH393245 AXD393241:AXD393245 BGZ393241:BGZ393245 BQV393241:BQV393245 CAR393241:CAR393245 CKN393241:CKN393245 CUJ393241:CUJ393245 DEF393241:DEF393245 DOB393241:DOB393245 DXX393241:DXX393245 EHT393241:EHT393245 ERP393241:ERP393245 FBL393241:FBL393245 FLH393241:FLH393245 FVD393241:FVD393245 GEZ393241:GEZ393245 GOV393241:GOV393245 GYR393241:GYR393245 HIN393241:HIN393245 HSJ393241:HSJ393245 ICF393241:ICF393245 IMB393241:IMB393245 IVX393241:IVX393245 JFT393241:JFT393245 JPP393241:JPP393245 JZL393241:JZL393245 KJH393241:KJH393245 KTD393241:KTD393245 LCZ393241:LCZ393245 LMV393241:LMV393245 LWR393241:LWR393245 MGN393241:MGN393245 MQJ393241:MQJ393245 NAF393241:NAF393245 NKB393241:NKB393245 NTX393241:NTX393245 ODT393241:ODT393245 ONP393241:ONP393245 OXL393241:OXL393245 PHH393241:PHH393245 PRD393241:PRD393245 QAZ393241:QAZ393245 QKV393241:QKV393245 QUR393241:QUR393245 REN393241:REN393245 ROJ393241:ROJ393245 RYF393241:RYF393245 SIB393241:SIB393245 SRX393241:SRX393245 TBT393241:TBT393245 TLP393241:TLP393245 TVL393241:TVL393245 UFH393241:UFH393245 UPD393241:UPD393245 UYZ393241:UYZ393245 VIV393241:VIV393245 VSR393241:VSR393245 WCN393241:WCN393245 WMJ393241:WMJ393245 WWF393241:WWF393245 X458777:X458781 JT458777:JT458781 TP458777:TP458781 ADL458777:ADL458781 ANH458777:ANH458781 AXD458777:AXD458781 BGZ458777:BGZ458781 BQV458777:BQV458781 CAR458777:CAR458781 CKN458777:CKN458781 CUJ458777:CUJ458781 DEF458777:DEF458781 DOB458777:DOB458781 DXX458777:DXX458781 EHT458777:EHT458781 ERP458777:ERP458781 FBL458777:FBL458781 FLH458777:FLH458781 FVD458777:FVD458781 GEZ458777:GEZ458781 GOV458777:GOV458781 GYR458777:GYR458781 HIN458777:HIN458781 HSJ458777:HSJ458781 ICF458777:ICF458781 IMB458777:IMB458781 IVX458777:IVX458781 JFT458777:JFT458781 JPP458777:JPP458781 JZL458777:JZL458781 KJH458777:KJH458781 KTD458777:KTD458781 LCZ458777:LCZ458781 LMV458777:LMV458781 LWR458777:LWR458781 MGN458777:MGN458781 MQJ458777:MQJ458781 NAF458777:NAF458781 NKB458777:NKB458781 NTX458777:NTX458781 ODT458777:ODT458781 ONP458777:ONP458781 OXL458777:OXL458781 PHH458777:PHH458781 PRD458777:PRD458781 QAZ458777:QAZ458781 QKV458777:QKV458781 QUR458777:QUR458781 REN458777:REN458781 ROJ458777:ROJ458781 RYF458777:RYF458781 SIB458777:SIB458781 SRX458777:SRX458781 TBT458777:TBT458781 TLP458777:TLP458781 TVL458777:TVL458781 UFH458777:UFH458781 UPD458777:UPD458781 UYZ458777:UYZ458781 VIV458777:VIV458781 VSR458777:VSR458781 WCN458777:WCN458781 WMJ458777:WMJ458781 WWF458777:WWF458781 X524313:X524317 JT524313:JT524317 TP524313:TP524317 ADL524313:ADL524317 ANH524313:ANH524317 AXD524313:AXD524317 BGZ524313:BGZ524317 BQV524313:BQV524317 CAR524313:CAR524317 CKN524313:CKN524317 CUJ524313:CUJ524317 DEF524313:DEF524317 DOB524313:DOB524317 DXX524313:DXX524317 EHT524313:EHT524317 ERP524313:ERP524317 FBL524313:FBL524317 FLH524313:FLH524317 FVD524313:FVD524317 GEZ524313:GEZ524317 GOV524313:GOV524317 GYR524313:GYR524317 HIN524313:HIN524317 HSJ524313:HSJ524317 ICF524313:ICF524317 IMB524313:IMB524317 IVX524313:IVX524317 JFT524313:JFT524317 JPP524313:JPP524317 JZL524313:JZL524317 KJH524313:KJH524317 KTD524313:KTD524317 LCZ524313:LCZ524317 LMV524313:LMV524317 LWR524313:LWR524317 MGN524313:MGN524317 MQJ524313:MQJ524317 NAF524313:NAF524317 NKB524313:NKB524317 NTX524313:NTX524317 ODT524313:ODT524317 ONP524313:ONP524317 OXL524313:OXL524317 PHH524313:PHH524317 PRD524313:PRD524317 QAZ524313:QAZ524317 QKV524313:QKV524317 QUR524313:QUR524317 REN524313:REN524317 ROJ524313:ROJ524317 RYF524313:RYF524317 SIB524313:SIB524317 SRX524313:SRX524317 TBT524313:TBT524317 TLP524313:TLP524317 TVL524313:TVL524317 UFH524313:UFH524317 UPD524313:UPD524317 UYZ524313:UYZ524317 VIV524313:VIV524317 VSR524313:VSR524317 WCN524313:WCN524317 WMJ524313:WMJ524317 WWF524313:WWF524317 X589849:X589853 JT589849:JT589853 TP589849:TP589853 ADL589849:ADL589853 ANH589849:ANH589853 AXD589849:AXD589853 BGZ589849:BGZ589853 BQV589849:BQV589853 CAR589849:CAR589853 CKN589849:CKN589853 CUJ589849:CUJ589853 DEF589849:DEF589853 DOB589849:DOB589853 DXX589849:DXX589853 EHT589849:EHT589853 ERP589849:ERP589853 FBL589849:FBL589853 FLH589849:FLH589853 FVD589849:FVD589853 GEZ589849:GEZ589853 GOV589849:GOV589853 GYR589849:GYR589853 HIN589849:HIN589853 HSJ589849:HSJ589853 ICF589849:ICF589853 IMB589849:IMB589853 IVX589849:IVX589853 JFT589849:JFT589853 JPP589849:JPP589853 JZL589849:JZL589853 KJH589849:KJH589853 KTD589849:KTD589853 LCZ589849:LCZ589853 LMV589849:LMV589853 LWR589849:LWR589853 MGN589849:MGN589853 MQJ589849:MQJ589853 NAF589849:NAF589853 NKB589849:NKB589853 NTX589849:NTX589853 ODT589849:ODT589853 ONP589849:ONP589853 OXL589849:OXL589853 PHH589849:PHH589853 PRD589849:PRD589853 QAZ589849:QAZ589853 QKV589849:QKV589853 QUR589849:QUR589853 REN589849:REN589853 ROJ589849:ROJ589853 RYF589849:RYF589853 SIB589849:SIB589853 SRX589849:SRX589853 TBT589849:TBT589853 TLP589849:TLP589853 TVL589849:TVL589853 UFH589849:UFH589853 UPD589849:UPD589853 UYZ589849:UYZ589853 VIV589849:VIV589853 VSR589849:VSR589853 WCN589849:WCN589853 WMJ589849:WMJ589853 WWF589849:WWF589853 X655385:X655389 JT655385:JT655389 TP655385:TP655389 ADL655385:ADL655389 ANH655385:ANH655389 AXD655385:AXD655389 BGZ655385:BGZ655389 BQV655385:BQV655389 CAR655385:CAR655389 CKN655385:CKN655389 CUJ655385:CUJ655389 DEF655385:DEF655389 DOB655385:DOB655389 DXX655385:DXX655389 EHT655385:EHT655389 ERP655385:ERP655389 FBL655385:FBL655389 FLH655385:FLH655389 FVD655385:FVD655389 GEZ655385:GEZ655389 GOV655385:GOV655389 GYR655385:GYR655389 HIN655385:HIN655389 HSJ655385:HSJ655389 ICF655385:ICF655389 IMB655385:IMB655389 IVX655385:IVX655389 JFT655385:JFT655389 JPP655385:JPP655389 JZL655385:JZL655389 KJH655385:KJH655389 KTD655385:KTD655389 LCZ655385:LCZ655389 LMV655385:LMV655389 LWR655385:LWR655389 MGN655385:MGN655389 MQJ655385:MQJ655389 NAF655385:NAF655389 NKB655385:NKB655389 NTX655385:NTX655389 ODT655385:ODT655389 ONP655385:ONP655389 OXL655385:OXL655389 PHH655385:PHH655389 PRD655385:PRD655389 QAZ655385:QAZ655389 QKV655385:QKV655389 QUR655385:QUR655389 REN655385:REN655389 ROJ655385:ROJ655389 RYF655385:RYF655389 SIB655385:SIB655389 SRX655385:SRX655389 TBT655385:TBT655389 TLP655385:TLP655389 TVL655385:TVL655389 UFH655385:UFH655389 UPD655385:UPD655389 UYZ655385:UYZ655389 VIV655385:VIV655389 VSR655385:VSR655389 WCN655385:WCN655389 WMJ655385:WMJ655389 WWF655385:WWF655389 X720921:X720925 JT720921:JT720925 TP720921:TP720925 ADL720921:ADL720925 ANH720921:ANH720925 AXD720921:AXD720925 BGZ720921:BGZ720925 BQV720921:BQV720925 CAR720921:CAR720925 CKN720921:CKN720925 CUJ720921:CUJ720925 DEF720921:DEF720925 DOB720921:DOB720925 DXX720921:DXX720925 EHT720921:EHT720925 ERP720921:ERP720925 FBL720921:FBL720925 FLH720921:FLH720925 FVD720921:FVD720925 GEZ720921:GEZ720925 GOV720921:GOV720925 GYR720921:GYR720925 HIN720921:HIN720925 HSJ720921:HSJ720925 ICF720921:ICF720925 IMB720921:IMB720925 IVX720921:IVX720925 JFT720921:JFT720925 JPP720921:JPP720925 JZL720921:JZL720925 KJH720921:KJH720925 KTD720921:KTD720925 LCZ720921:LCZ720925 LMV720921:LMV720925 LWR720921:LWR720925 MGN720921:MGN720925 MQJ720921:MQJ720925 NAF720921:NAF720925 NKB720921:NKB720925 NTX720921:NTX720925 ODT720921:ODT720925 ONP720921:ONP720925 OXL720921:OXL720925 PHH720921:PHH720925 PRD720921:PRD720925 QAZ720921:QAZ720925 QKV720921:QKV720925 QUR720921:QUR720925 REN720921:REN720925 ROJ720921:ROJ720925 RYF720921:RYF720925 SIB720921:SIB720925 SRX720921:SRX720925 TBT720921:TBT720925 TLP720921:TLP720925 TVL720921:TVL720925 UFH720921:UFH720925 UPD720921:UPD720925 UYZ720921:UYZ720925 VIV720921:VIV720925 VSR720921:VSR720925 WCN720921:WCN720925 WMJ720921:WMJ720925 WWF720921:WWF720925 X786457:X786461 JT786457:JT786461 TP786457:TP786461 ADL786457:ADL786461 ANH786457:ANH786461 AXD786457:AXD786461 BGZ786457:BGZ786461 BQV786457:BQV786461 CAR786457:CAR786461 CKN786457:CKN786461 CUJ786457:CUJ786461 DEF786457:DEF786461 DOB786457:DOB786461 DXX786457:DXX786461 EHT786457:EHT786461 ERP786457:ERP786461 FBL786457:FBL786461 FLH786457:FLH786461 FVD786457:FVD786461 GEZ786457:GEZ786461 GOV786457:GOV786461 GYR786457:GYR786461 HIN786457:HIN786461 HSJ786457:HSJ786461 ICF786457:ICF786461 IMB786457:IMB786461 IVX786457:IVX786461 JFT786457:JFT786461 JPP786457:JPP786461 JZL786457:JZL786461 KJH786457:KJH786461 KTD786457:KTD786461 LCZ786457:LCZ786461 LMV786457:LMV786461 LWR786457:LWR786461 MGN786457:MGN786461 MQJ786457:MQJ786461 NAF786457:NAF786461 NKB786457:NKB786461 NTX786457:NTX786461 ODT786457:ODT786461 ONP786457:ONP786461 OXL786457:OXL786461 PHH786457:PHH786461 PRD786457:PRD786461 QAZ786457:QAZ786461 QKV786457:QKV786461 QUR786457:QUR786461 REN786457:REN786461 ROJ786457:ROJ786461 RYF786457:RYF786461 SIB786457:SIB786461 SRX786457:SRX786461 TBT786457:TBT786461 TLP786457:TLP786461 TVL786457:TVL786461 UFH786457:UFH786461 UPD786457:UPD786461 UYZ786457:UYZ786461 VIV786457:VIV786461 VSR786457:VSR786461 WCN786457:WCN786461 WMJ786457:WMJ786461 WWF786457:WWF786461 X851993:X851997 JT851993:JT851997 TP851993:TP851997 ADL851993:ADL851997 ANH851993:ANH851997 AXD851993:AXD851997 BGZ851993:BGZ851997 BQV851993:BQV851997 CAR851993:CAR851997 CKN851993:CKN851997 CUJ851993:CUJ851997 DEF851993:DEF851997 DOB851993:DOB851997 DXX851993:DXX851997 EHT851993:EHT851997 ERP851993:ERP851997 FBL851993:FBL851997 FLH851993:FLH851997 FVD851993:FVD851997 GEZ851993:GEZ851997 GOV851993:GOV851997 GYR851993:GYR851997 HIN851993:HIN851997 HSJ851993:HSJ851997 ICF851993:ICF851997 IMB851993:IMB851997 IVX851993:IVX851997 JFT851993:JFT851997 JPP851993:JPP851997 JZL851993:JZL851997 KJH851993:KJH851997 KTD851993:KTD851997 LCZ851993:LCZ851997 LMV851993:LMV851997 LWR851993:LWR851997 MGN851993:MGN851997 MQJ851993:MQJ851997 NAF851993:NAF851997 NKB851993:NKB851997 NTX851993:NTX851997 ODT851993:ODT851997 ONP851993:ONP851997 OXL851993:OXL851997 PHH851993:PHH851997 PRD851993:PRD851997 QAZ851993:QAZ851997 QKV851993:QKV851997 QUR851993:QUR851997 REN851993:REN851997 ROJ851993:ROJ851997 RYF851993:RYF851997 SIB851993:SIB851997 SRX851993:SRX851997 TBT851993:TBT851997 TLP851993:TLP851997 TVL851993:TVL851997 UFH851993:UFH851997 UPD851993:UPD851997 UYZ851993:UYZ851997 VIV851993:VIV851997 VSR851993:VSR851997 WCN851993:WCN851997 WMJ851993:WMJ851997 WWF851993:WWF851997 X917529:X917533 JT917529:JT917533 TP917529:TP917533 ADL917529:ADL917533 ANH917529:ANH917533 AXD917529:AXD917533 BGZ917529:BGZ917533 BQV917529:BQV917533 CAR917529:CAR917533 CKN917529:CKN917533 CUJ917529:CUJ917533 DEF917529:DEF917533 DOB917529:DOB917533 DXX917529:DXX917533 EHT917529:EHT917533 ERP917529:ERP917533 FBL917529:FBL917533 FLH917529:FLH917533 FVD917529:FVD917533 GEZ917529:GEZ917533 GOV917529:GOV917533 GYR917529:GYR917533 HIN917529:HIN917533 HSJ917529:HSJ917533 ICF917529:ICF917533 IMB917529:IMB917533 IVX917529:IVX917533 JFT917529:JFT917533 JPP917529:JPP917533 JZL917529:JZL917533 KJH917529:KJH917533 KTD917529:KTD917533 LCZ917529:LCZ917533 LMV917529:LMV917533 LWR917529:LWR917533 MGN917529:MGN917533 MQJ917529:MQJ917533 NAF917529:NAF917533 NKB917529:NKB917533 NTX917529:NTX917533 ODT917529:ODT917533 ONP917529:ONP917533 OXL917529:OXL917533 PHH917529:PHH917533 PRD917529:PRD917533 QAZ917529:QAZ917533 QKV917529:QKV917533 QUR917529:QUR917533 REN917529:REN917533 ROJ917529:ROJ917533 RYF917529:RYF917533 SIB917529:SIB917533 SRX917529:SRX917533 TBT917529:TBT917533 TLP917529:TLP917533 TVL917529:TVL917533 UFH917529:UFH917533 UPD917529:UPD917533 UYZ917529:UYZ917533 VIV917529:VIV917533 VSR917529:VSR917533 WCN917529:WCN917533 WMJ917529:WMJ917533 WWF917529:WWF917533 X983065:X983069 JT983065:JT983069 TP983065:TP983069 ADL983065:ADL983069 ANH983065:ANH983069 AXD983065:AXD983069 BGZ983065:BGZ983069 BQV983065:BQV983069 CAR983065:CAR983069 CKN983065:CKN983069 CUJ983065:CUJ983069 DEF983065:DEF983069 DOB983065:DOB983069 DXX983065:DXX983069 EHT983065:EHT983069 ERP983065:ERP983069 FBL983065:FBL983069 FLH983065:FLH983069 FVD983065:FVD983069 GEZ983065:GEZ983069 GOV983065:GOV983069 GYR983065:GYR983069 HIN983065:HIN983069 HSJ983065:HSJ983069 ICF983065:ICF983069 IMB983065:IMB983069 IVX983065:IVX983069 JFT983065:JFT983069 JPP983065:JPP983069 JZL983065:JZL983069 KJH983065:KJH983069 KTD983065:KTD983069 LCZ983065:LCZ983069 LMV983065:LMV983069 LWR983065:LWR983069 MGN983065:MGN983069 MQJ983065:MQJ983069 NAF983065:NAF983069 NKB983065:NKB983069 NTX983065:NTX983069 ODT983065:ODT983069 ONP983065:ONP983069 OXL983065:OXL983069 PHH983065:PHH983069 PRD983065:PRD983069 QAZ983065:QAZ983069 QKV983065:QKV983069 QUR983065:QUR983069 REN983065:REN983069 ROJ983065:ROJ983069 RYF983065:RYF983069 SIB983065:SIB983069 SRX983065:SRX983069 TBT983065:TBT983069 TLP983065:TLP983069 TVL983065:TVL983069 UFH983065:UFH983069 UPD983065:UPD983069 UYZ983065:UYZ983069 VIV983065:VIV983069 VSR983065:VSR983069 WCN983065:WCN983069 WMJ983065:WMJ983069 WWF983065:WWF983069"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K54"/>
  <sheetViews>
    <sheetView view="pageBreakPreview" zoomScaleNormal="100" zoomScaleSheetLayoutView="100" workbookViewId="0">
      <selection activeCell="J2" sqref="J2"/>
    </sheetView>
  </sheetViews>
  <sheetFormatPr defaultColWidth="3.09765625" defaultRowHeight="13.2" x14ac:dyDescent="0.2"/>
  <cols>
    <col min="1" max="1" width="1.09765625" style="149" customWidth="1"/>
    <col min="2" max="2" width="2.796875" style="148" customWidth="1"/>
    <col min="3" max="30" width="2.796875" style="149" customWidth="1"/>
    <col min="31" max="33" width="2.8984375" style="149" customWidth="1"/>
    <col min="34" max="34" width="2.796875" style="149" customWidth="1"/>
    <col min="35" max="35" width="1.09765625" style="149" customWidth="1"/>
    <col min="36" max="256" width="3.09765625" style="149"/>
    <col min="257" max="257" width="1.09765625" style="149" customWidth="1"/>
    <col min="258" max="286" width="2.796875" style="149" customWidth="1"/>
    <col min="287" max="289" width="2.8984375" style="149" customWidth="1"/>
    <col min="290" max="290" width="2.796875" style="149" customWidth="1"/>
    <col min="291" max="291" width="1.09765625" style="149" customWidth="1"/>
    <col min="292" max="512" width="3.09765625" style="149"/>
    <col min="513" max="513" width="1.09765625" style="149" customWidth="1"/>
    <col min="514" max="542" width="2.796875" style="149" customWidth="1"/>
    <col min="543" max="545" width="2.8984375" style="149" customWidth="1"/>
    <col min="546" max="546" width="2.796875" style="149" customWidth="1"/>
    <col min="547" max="547" width="1.09765625" style="149" customWidth="1"/>
    <col min="548" max="768" width="3.09765625" style="149"/>
    <col min="769" max="769" width="1.09765625" style="149" customWidth="1"/>
    <col min="770" max="798" width="2.796875" style="149" customWidth="1"/>
    <col min="799" max="801" width="2.8984375" style="149" customWidth="1"/>
    <col min="802" max="802" width="2.796875" style="149" customWidth="1"/>
    <col min="803" max="803" width="1.09765625" style="149" customWidth="1"/>
    <col min="804" max="1024" width="3.09765625" style="149"/>
    <col min="1025" max="1025" width="1.09765625" style="149" customWidth="1"/>
    <col min="1026" max="1054" width="2.796875" style="149" customWidth="1"/>
    <col min="1055" max="1057" width="2.8984375" style="149" customWidth="1"/>
    <col min="1058" max="1058" width="2.796875" style="149" customWidth="1"/>
    <col min="1059" max="1059" width="1.09765625" style="149" customWidth="1"/>
    <col min="1060" max="1280" width="3.09765625" style="149"/>
    <col min="1281" max="1281" width="1.09765625" style="149" customWidth="1"/>
    <col min="1282" max="1310" width="2.796875" style="149" customWidth="1"/>
    <col min="1311" max="1313" width="2.8984375" style="149" customWidth="1"/>
    <col min="1314" max="1314" width="2.796875" style="149" customWidth="1"/>
    <col min="1315" max="1315" width="1.09765625" style="149" customWidth="1"/>
    <col min="1316" max="1536" width="3.09765625" style="149"/>
    <col min="1537" max="1537" width="1.09765625" style="149" customWidth="1"/>
    <col min="1538" max="1566" width="2.796875" style="149" customWidth="1"/>
    <col min="1567" max="1569" width="2.8984375" style="149" customWidth="1"/>
    <col min="1570" max="1570" width="2.796875" style="149" customWidth="1"/>
    <col min="1571" max="1571" width="1.09765625" style="149" customWidth="1"/>
    <col min="1572" max="1792" width="3.09765625" style="149"/>
    <col min="1793" max="1793" width="1.09765625" style="149" customWidth="1"/>
    <col min="1794" max="1822" width="2.796875" style="149" customWidth="1"/>
    <col min="1823" max="1825" width="2.8984375" style="149" customWidth="1"/>
    <col min="1826" max="1826" width="2.796875" style="149" customWidth="1"/>
    <col min="1827" max="1827" width="1.09765625" style="149" customWidth="1"/>
    <col min="1828" max="2048" width="3.09765625" style="149"/>
    <col min="2049" max="2049" width="1.09765625" style="149" customWidth="1"/>
    <col min="2050" max="2078" width="2.796875" style="149" customWidth="1"/>
    <col min="2079" max="2081" width="2.8984375" style="149" customWidth="1"/>
    <col min="2082" max="2082" width="2.796875" style="149" customWidth="1"/>
    <col min="2083" max="2083" width="1.09765625" style="149" customWidth="1"/>
    <col min="2084" max="2304" width="3.09765625" style="149"/>
    <col min="2305" max="2305" width="1.09765625" style="149" customWidth="1"/>
    <col min="2306" max="2334" width="2.796875" style="149" customWidth="1"/>
    <col min="2335" max="2337" width="2.8984375" style="149" customWidth="1"/>
    <col min="2338" max="2338" width="2.796875" style="149" customWidth="1"/>
    <col min="2339" max="2339" width="1.09765625" style="149" customWidth="1"/>
    <col min="2340" max="2560" width="3.09765625" style="149"/>
    <col min="2561" max="2561" width="1.09765625" style="149" customWidth="1"/>
    <col min="2562" max="2590" width="2.796875" style="149" customWidth="1"/>
    <col min="2591" max="2593" width="2.8984375" style="149" customWidth="1"/>
    <col min="2594" max="2594" width="2.796875" style="149" customWidth="1"/>
    <col min="2595" max="2595" width="1.09765625" style="149" customWidth="1"/>
    <col min="2596" max="2816" width="3.09765625" style="149"/>
    <col min="2817" max="2817" width="1.09765625" style="149" customWidth="1"/>
    <col min="2818" max="2846" width="2.796875" style="149" customWidth="1"/>
    <col min="2847" max="2849" width="2.8984375" style="149" customWidth="1"/>
    <col min="2850" max="2850" width="2.796875" style="149" customWidth="1"/>
    <col min="2851" max="2851" width="1.09765625" style="149" customWidth="1"/>
    <col min="2852" max="3072" width="3.09765625" style="149"/>
    <col min="3073" max="3073" width="1.09765625" style="149" customWidth="1"/>
    <col min="3074" max="3102" width="2.796875" style="149" customWidth="1"/>
    <col min="3103" max="3105" width="2.8984375" style="149" customWidth="1"/>
    <col min="3106" max="3106" width="2.796875" style="149" customWidth="1"/>
    <col min="3107" max="3107" width="1.09765625" style="149" customWidth="1"/>
    <col min="3108" max="3328" width="3.09765625" style="149"/>
    <col min="3329" max="3329" width="1.09765625" style="149" customWidth="1"/>
    <col min="3330" max="3358" width="2.796875" style="149" customWidth="1"/>
    <col min="3359" max="3361" width="2.8984375" style="149" customWidth="1"/>
    <col min="3362" max="3362" width="2.796875" style="149" customWidth="1"/>
    <col min="3363" max="3363" width="1.09765625" style="149" customWidth="1"/>
    <col min="3364" max="3584" width="3.09765625" style="149"/>
    <col min="3585" max="3585" width="1.09765625" style="149" customWidth="1"/>
    <col min="3586" max="3614" width="2.796875" style="149" customWidth="1"/>
    <col min="3615" max="3617" width="2.8984375" style="149" customWidth="1"/>
    <col min="3618" max="3618" width="2.796875" style="149" customWidth="1"/>
    <col min="3619" max="3619" width="1.09765625" style="149" customWidth="1"/>
    <col min="3620" max="3840" width="3.09765625" style="149"/>
    <col min="3841" max="3841" width="1.09765625" style="149" customWidth="1"/>
    <col min="3842" max="3870" width="2.796875" style="149" customWidth="1"/>
    <col min="3871" max="3873" width="2.8984375" style="149" customWidth="1"/>
    <col min="3874" max="3874" width="2.796875" style="149" customWidth="1"/>
    <col min="3875" max="3875" width="1.09765625" style="149" customWidth="1"/>
    <col min="3876" max="4096" width="3.09765625" style="149"/>
    <col min="4097" max="4097" width="1.09765625" style="149" customWidth="1"/>
    <col min="4098" max="4126" width="2.796875" style="149" customWidth="1"/>
    <col min="4127" max="4129" width="2.8984375" style="149" customWidth="1"/>
    <col min="4130" max="4130" width="2.796875" style="149" customWidth="1"/>
    <col min="4131" max="4131" width="1.09765625" style="149" customWidth="1"/>
    <col min="4132" max="4352" width="3.09765625" style="149"/>
    <col min="4353" max="4353" width="1.09765625" style="149" customWidth="1"/>
    <col min="4354" max="4382" width="2.796875" style="149" customWidth="1"/>
    <col min="4383" max="4385" width="2.8984375" style="149" customWidth="1"/>
    <col min="4386" max="4386" width="2.796875" style="149" customWidth="1"/>
    <col min="4387" max="4387" width="1.09765625" style="149" customWidth="1"/>
    <col min="4388" max="4608" width="3.09765625" style="149"/>
    <col min="4609" max="4609" width="1.09765625" style="149" customWidth="1"/>
    <col min="4610" max="4638" width="2.796875" style="149" customWidth="1"/>
    <col min="4639" max="4641" width="2.8984375" style="149" customWidth="1"/>
    <col min="4642" max="4642" width="2.796875" style="149" customWidth="1"/>
    <col min="4643" max="4643" width="1.09765625" style="149" customWidth="1"/>
    <col min="4644" max="4864" width="3.09765625" style="149"/>
    <col min="4865" max="4865" width="1.09765625" style="149" customWidth="1"/>
    <col min="4866" max="4894" width="2.796875" style="149" customWidth="1"/>
    <col min="4895" max="4897" width="2.8984375" style="149" customWidth="1"/>
    <col min="4898" max="4898" width="2.796875" style="149" customWidth="1"/>
    <col min="4899" max="4899" width="1.09765625" style="149" customWidth="1"/>
    <col min="4900" max="5120" width="3.09765625" style="149"/>
    <col min="5121" max="5121" width="1.09765625" style="149" customWidth="1"/>
    <col min="5122" max="5150" width="2.796875" style="149" customWidth="1"/>
    <col min="5151" max="5153" width="2.8984375" style="149" customWidth="1"/>
    <col min="5154" max="5154" width="2.796875" style="149" customWidth="1"/>
    <col min="5155" max="5155" width="1.09765625" style="149" customWidth="1"/>
    <col min="5156" max="5376" width="3.09765625" style="149"/>
    <col min="5377" max="5377" width="1.09765625" style="149" customWidth="1"/>
    <col min="5378" max="5406" width="2.796875" style="149" customWidth="1"/>
    <col min="5407" max="5409" width="2.8984375" style="149" customWidth="1"/>
    <col min="5410" max="5410" width="2.796875" style="149" customWidth="1"/>
    <col min="5411" max="5411" width="1.09765625" style="149" customWidth="1"/>
    <col min="5412" max="5632" width="3.09765625" style="149"/>
    <col min="5633" max="5633" width="1.09765625" style="149" customWidth="1"/>
    <col min="5634" max="5662" width="2.796875" style="149" customWidth="1"/>
    <col min="5663" max="5665" width="2.8984375" style="149" customWidth="1"/>
    <col min="5666" max="5666" width="2.796875" style="149" customWidth="1"/>
    <col min="5667" max="5667" width="1.09765625" style="149" customWidth="1"/>
    <col min="5668" max="5888" width="3.09765625" style="149"/>
    <col min="5889" max="5889" width="1.09765625" style="149" customWidth="1"/>
    <col min="5890" max="5918" width="2.796875" style="149" customWidth="1"/>
    <col min="5919" max="5921" width="2.8984375" style="149" customWidth="1"/>
    <col min="5922" max="5922" width="2.796875" style="149" customWidth="1"/>
    <col min="5923" max="5923" width="1.09765625" style="149" customWidth="1"/>
    <col min="5924" max="6144" width="3.09765625" style="149"/>
    <col min="6145" max="6145" width="1.09765625" style="149" customWidth="1"/>
    <col min="6146" max="6174" width="2.796875" style="149" customWidth="1"/>
    <col min="6175" max="6177" width="2.8984375" style="149" customWidth="1"/>
    <col min="6178" max="6178" width="2.796875" style="149" customWidth="1"/>
    <col min="6179" max="6179" width="1.09765625" style="149" customWidth="1"/>
    <col min="6180" max="6400" width="3.09765625" style="149"/>
    <col min="6401" max="6401" width="1.09765625" style="149" customWidth="1"/>
    <col min="6402" max="6430" width="2.796875" style="149" customWidth="1"/>
    <col min="6431" max="6433" width="2.8984375" style="149" customWidth="1"/>
    <col min="6434" max="6434" width="2.796875" style="149" customWidth="1"/>
    <col min="6435" max="6435" width="1.09765625" style="149" customWidth="1"/>
    <col min="6436" max="6656" width="3.09765625" style="149"/>
    <col min="6657" max="6657" width="1.09765625" style="149" customWidth="1"/>
    <col min="6658" max="6686" width="2.796875" style="149" customWidth="1"/>
    <col min="6687" max="6689" width="2.8984375" style="149" customWidth="1"/>
    <col min="6690" max="6690" width="2.796875" style="149" customWidth="1"/>
    <col min="6691" max="6691" width="1.09765625" style="149" customWidth="1"/>
    <col min="6692" max="6912" width="3.09765625" style="149"/>
    <col min="6913" max="6913" width="1.09765625" style="149" customWidth="1"/>
    <col min="6914" max="6942" width="2.796875" style="149" customWidth="1"/>
    <col min="6943" max="6945" width="2.8984375" style="149" customWidth="1"/>
    <col min="6946" max="6946" width="2.796875" style="149" customWidth="1"/>
    <col min="6947" max="6947" width="1.09765625" style="149" customWidth="1"/>
    <col min="6948" max="7168" width="3.09765625" style="149"/>
    <col min="7169" max="7169" width="1.09765625" style="149" customWidth="1"/>
    <col min="7170" max="7198" width="2.796875" style="149" customWidth="1"/>
    <col min="7199" max="7201" width="2.8984375" style="149" customWidth="1"/>
    <col min="7202" max="7202" width="2.796875" style="149" customWidth="1"/>
    <col min="7203" max="7203" width="1.09765625" style="149" customWidth="1"/>
    <col min="7204" max="7424" width="3.09765625" style="149"/>
    <col min="7425" max="7425" width="1.09765625" style="149" customWidth="1"/>
    <col min="7426" max="7454" width="2.796875" style="149" customWidth="1"/>
    <col min="7455" max="7457" width="2.8984375" style="149" customWidth="1"/>
    <col min="7458" max="7458" width="2.796875" style="149" customWidth="1"/>
    <col min="7459" max="7459" width="1.09765625" style="149" customWidth="1"/>
    <col min="7460" max="7680" width="3.09765625" style="149"/>
    <col min="7681" max="7681" width="1.09765625" style="149" customWidth="1"/>
    <col min="7682" max="7710" width="2.796875" style="149" customWidth="1"/>
    <col min="7711" max="7713" width="2.8984375" style="149" customWidth="1"/>
    <col min="7714" max="7714" width="2.796875" style="149" customWidth="1"/>
    <col min="7715" max="7715" width="1.09765625" style="149" customWidth="1"/>
    <col min="7716" max="7936" width="3.09765625" style="149"/>
    <col min="7937" max="7937" width="1.09765625" style="149" customWidth="1"/>
    <col min="7938" max="7966" width="2.796875" style="149" customWidth="1"/>
    <col min="7967" max="7969" width="2.8984375" style="149" customWidth="1"/>
    <col min="7970" max="7970" width="2.796875" style="149" customWidth="1"/>
    <col min="7971" max="7971" width="1.09765625" style="149" customWidth="1"/>
    <col min="7972" max="8192" width="3.09765625" style="149"/>
    <col min="8193" max="8193" width="1.09765625" style="149" customWidth="1"/>
    <col min="8194" max="8222" width="2.796875" style="149" customWidth="1"/>
    <col min="8223" max="8225" width="2.8984375" style="149" customWidth="1"/>
    <col min="8226" max="8226" width="2.796875" style="149" customWidth="1"/>
    <col min="8227" max="8227" width="1.09765625" style="149" customWidth="1"/>
    <col min="8228" max="8448" width="3.09765625" style="149"/>
    <col min="8449" max="8449" width="1.09765625" style="149" customWidth="1"/>
    <col min="8450" max="8478" width="2.796875" style="149" customWidth="1"/>
    <col min="8479" max="8481" width="2.8984375" style="149" customWidth="1"/>
    <col min="8482" max="8482" width="2.796875" style="149" customWidth="1"/>
    <col min="8483" max="8483" width="1.09765625" style="149" customWidth="1"/>
    <col min="8484" max="8704" width="3.09765625" style="149"/>
    <col min="8705" max="8705" width="1.09765625" style="149" customWidth="1"/>
    <col min="8706" max="8734" width="2.796875" style="149" customWidth="1"/>
    <col min="8735" max="8737" width="2.8984375" style="149" customWidth="1"/>
    <col min="8738" max="8738" width="2.796875" style="149" customWidth="1"/>
    <col min="8739" max="8739" width="1.09765625" style="149" customWidth="1"/>
    <col min="8740" max="8960" width="3.09765625" style="149"/>
    <col min="8961" max="8961" width="1.09765625" style="149" customWidth="1"/>
    <col min="8962" max="8990" width="2.796875" style="149" customWidth="1"/>
    <col min="8991" max="8993" width="2.8984375" style="149" customWidth="1"/>
    <col min="8994" max="8994" width="2.796875" style="149" customWidth="1"/>
    <col min="8995" max="8995" width="1.09765625" style="149" customWidth="1"/>
    <col min="8996" max="9216" width="3.09765625" style="149"/>
    <col min="9217" max="9217" width="1.09765625" style="149" customWidth="1"/>
    <col min="9218" max="9246" width="2.796875" style="149" customWidth="1"/>
    <col min="9247" max="9249" width="2.8984375" style="149" customWidth="1"/>
    <col min="9250" max="9250" width="2.796875" style="149" customWidth="1"/>
    <col min="9251" max="9251" width="1.09765625" style="149" customWidth="1"/>
    <col min="9252" max="9472" width="3.09765625" style="149"/>
    <col min="9473" max="9473" width="1.09765625" style="149" customWidth="1"/>
    <col min="9474" max="9502" width="2.796875" style="149" customWidth="1"/>
    <col min="9503" max="9505" width="2.8984375" style="149" customWidth="1"/>
    <col min="9506" max="9506" width="2.796875" style="149" customWidth="1"/>
    <col min="9507" max="9507" width="1.09765625" style="149" customWidth="1"/>
    <col min="9508" max="9728" width="3.09765625" style="149"/>
    <col min="9729" max="9729" width="1.09765625" style="149" customWidth="1"/>
    <col min="9730" max="9758" width="2.796875" style="149" customWidth="1"/>
    <col min="9759" max="9761" width="2.8984375" style="149" customWidth="1"/>
    <col min="9762" max="9762" width="2.796875" style="149" customWidth="1"/>
    <col min="9763" max="9763" width="1.09765625" style="149" customWidth="1"/>
    <col min="9764" max="9984" width="3.09765625" style="149"/>
    <col min="9985" max="9985" width="1.09765625" style="149" customWidth="1"/>
    <col min="9986" max="10014" width="2.796875" style="149" customWidth="1"/>
    <col min="10015" max="10017" width="2.8984375" style="149" customWidth="1"/>
    <col min="10018" max="10018" width="2.796875" style="149" customWidth="1"/>
    <col min="10019" max="10019" width="1.09765625" style="149" customWidth="1"/>
    <col min="10020" max="10240" width="3.09765625" style="149"/>
    <col min="10241" max="10241" width="1.09765625" style="149" customWidth="1"/>
    <col min="10242" max="10270" width="2.796875" style="149" customWidth="1"/>
    <col min="10271" max="10273" width="2.8984375" style="149" customWidth="1"/>
    <col min="10274" max="10274" width="2.796875" style="149" customWidth="1"/>
    <col min="10275" max="10275" width="1.09765625" style="149" customWidth="1"/>
    <col min="10276" max="10496" width="3.09765625" style="149"/>
    <col min="10497" max="10497" width="1.09765625" style="149" customWidth="1"/>
    <col min="10498" max="10526" width="2.796875" style="149" customWidth="1"/>
    <col min="10527" max="10529" width="2.8984375" style="149" customWidth="1"/>
    <col min="10530" max="10530" width="2.796875" style="149" customWidth="1"/>
    <col min="10531" max="10531" width="1.09765625" style="149" customWidth="1"/>
    <col min="10532" max="10752" width="3.09765625" style="149"/>
    <col min="10753" max="10753" width="1.09765625" style="149" customWidth="1"/>
    <col min="10754" max="10782" width="2.796875" style="149" customWidth="1"/>
    <col min="10783" max="10785" width="2.8984375" style="149" customWidth="1"/>
    <col min="10786" max="10786" width="2.796875" style="149" customWidth="1"/>
    <col min="10787" max="10787" width="1.09765625" style="149" customWidth="1"/>
    <col min="10788" max="11008" width="3.09765625" style="149"/>
    <col min="11009" max="11009" width="1.09765625" style="149" customWidth="1"/>
    <col min="11010" max="11038" width="2.796875" style="149" customWidth="1"/>
    <col min="11039" max="11041" width="2.8984375" style="149" customWidth="1"/>
    <col min="11042" max="11042" width="2.796875" style="149" customWidth="1"/>
    <col min="11043" max="11043" width="1.09765625" style="149" customWidth="1"/>
    <col min="11044" max="11264" width="3.09765625" style="149"/>
    <col min="11265" max="11265" width="1.09765625" style="149" customWidth="1"/>
    <col min="11266" max="11294" width="2.796875" style="149" customWidth="1"/>
    <col min="11295" max="11297" width="2.8984375" style="149" customWidth="1"/>
    <col min="11298" max="11298" width="2.796875" style="149" customWidth="1"/>
    <col min="11299" max="11299" width="1.09765625" style="149" customWidth="1"/>
    <col min="11300" max="11520" width="3.09765625" style="149"/>
    <col min="11521" max="11521" width="1.09765625" style="149" customWidth="1"/>
    <col min="11522" max="11550" width="2.796875" style="149" customWidth="1"/>
    <col min="11551" max="11553" width="2.8984375" style="149" customWidth="1"/>
    <col min="11554" max="11554" width="2.796875" style="149" customWidth="1"/>
    <col min="11555" max="11555" width="1.09765625" style="149" customWidth="1"/>
    <col min="11556" max="11776" width="3.09765625" style="149"/>
    <col min="11777" max="11777" width="1.09765625" style="149" customWidth="1"/>
    <col min="11778" max="11806" width="2.796875" style="149" customWidth="1"/>
    <col min="11807" max="11809" width="2.8984375" style="149" customWidth="1"/>
    <col min="11810" max="11810" width="2.796875" style="149" customWidth="1"/>
    <col min="11811" max="11811" width="1.09765625" style="149" customWidth="1"/>
    <col min="11812" max="12032" width="3.09765625" style="149"/>
    <col min="12033" max="12033" width="1.09765625" style="149" customWidth="1"/>
    <col min="12034" max="12062" width="2.796875" style="149" customWidth="1"/>
    <col min="12063" max="12065" width="2.8984375" style="149" customWidth="1"/>
    <col min="12066" max="12066" width="2.796875" style="149" customWidth="1"/>
    <col min="12067" max="12067" width="1.09765625" style="149" customWidth="1"/>
    <col min="12068" max="12288" width="3.09765625" style="149"/>
    <col min="12289" max="12289" width="1.09765625" style="149" customWidth="1"/>
    <col min="12290" max="12318" width="2.796875" style="149" customWidth="1"/>
    <col min="12319" max="12321" width="2.8984375" style="149" customWidth="1"/>
    <col min="12322" max="12322" width="2.796875" style="149" customWidth="1"/>
    <col min="12323" max="12323" width="1.09765625" style="149" customWidth="1"/>
    <col min="12324" max="12544" width="3.09765625" style="149"/>
    <col min="12545" max="12545" width="1.09765625" style="149" customWidth="1"/>
    <col min="12546" max="12574" width="2.796875" style="149" customWidth="1"/>
    <col min="12575" max="12577" width="2.8984375" style="149" customWidth="1"/>
    <col min="12578" max="12578" width="2.796875" style="149" customWidth="1"/>
    <col min="12579" max="12579" width="1.09765625" style="149" customWidth="1"/>
    <col min="12580" max="12800" width="3.09765625" style="149"/>
    <col min="12801" max="12801" width="1.09765625" style="149" customWidth="1"/>
    <col min="12802" max="12830" width="2.796875" style="149" customWidth="1"/>
    <col min="12831" max="12833" width="2.8984375" style="149" customWidth="1"/>
    <col min="12834" max="12834" width="2.796875" style="149" customWidth="1"/>
    <col min="12835" max="12835" width="1.09765625" style="149" customWidth="1"/>
    <col min="12836" max="13056" width="3.09765625" style="149"/>
    <col min="13057" max="13057" width="1.09765625" style="149" customWidth="1"/>
    <col min="13058" max="13086" width="2.796875" style="149" customWidth="1"/>
    <col min="13087" max="13089" width="2.8984375" style="149" customWidth="1"/>
    <col min="13090" max="13090" width="2.796875" style="149" customWidth="1"/>
    <col min="13091" max="13091" width="1.09765625" style="149" customWidth="1"/>
    <col min="13092" max="13312" width="3.09765625" style="149"/>
    <col min="13313" max="13313" width="1.09765625" style="149" customWidth="1"/>
    <col min="13314" max="13342" width="2.796875" style="149" customWidth="1"/>
    <col min="13343" max="13345" width="2.8984375" style="149" customWidth="1"/>
    <col min="13346" max="13346" width="2.796875" style="149" customWidth="1"/>
    <col min="13347" max="13347" width="1.09765625" style="149" customWidth="1"/>
    <col min="13348" max="13568" width="3.09765625" style="149"/>
    <col min="13569" max="13569" width="1.09765625" style="149" customWidth="1"/>
    <col min="13570" max="13598" width="2.796875" style="149" customWidth="1"/>
    <col min="13599" max="13601" width="2.8984375" style="149" customWidth="1"/>
    <col min="13602" max="13602" width="2.796875" style="149" customWidth="1"/>
    <col min="13603" max="13603" width="1.09765625" style="149" customWidth="1"/>
    <col min="13604" max="13824" width="3.09765625" style="149"/>
    <col min="13825" max="13825" width="1.09765625" style="149" customWidth="1"/>
    <col min="13826" max="13854" width="2.796875" style="149" customWidth="1"/>
    <col min="13855" max="13857" width="2.8984375" style="149" customWidth="1"/>
    <col min="13858" max="13858" width="2.796875" style="149" customWidth="1"/>
    <col min="13859" max="13859" width="1.09765625" style="149" customWidth="1"/>
    <col min="13860" max="14080" width="3.09765625" style="149"/>
    <col min="14081" max="14081" width="1.09765625" style="149" customWidth="1"/>
    <col min="14082" max="14110" width="2.796875" style="149" customWidth="1"/>
    <col min="14111" max="14113" width="2.8984375" style="149" customWidth="1"/>
    <col min="14114" max="14114" width="2.796875" style="149" customWidth="1"/>
    <col min="14115" max="14115" width="1.09765625" style="149" customWidth="1"/>
    <col min="14116" max="14336" width="3.09765625" style="149"/>
    <col min="14337" max="14337" width="1.09765625" style="149" customWidth="1"/>
    <col min="14338" max="14366" width="2.796875" style="149" customWidth="1"/>
    <col min="14367" max="14369" width="2.8984375" style="149" customWidth="1"/>
    <col min="14370" max="14370" width="2.796875" style="149" customWidth="1"/>
    <col min="14371" max="14371" width="1.09765625" style="149" customWidth="1"/>
    <col min="14372" max="14592" width="3.09765625" style="149"/>
    <col min="14593" max="14593" width="1.09765625" style="149" customWidth="1"/>
    <col min="14594" max="14622" width="2.796875" style="149" customWidth="1"/>
    <col min="14623" max="14625" width="2.8984375" style="149" customWidth="1"/>
    <col min="14626" max="14626" width="2.796875" style="149" customWidth="1"/>
    <col min="14627" max="14627" width="1.09765625" style="149" customWidth="1"/>
    <col min="14628" max="14848" width="3.09765625" style="149"/>
    <col min="14849" max="14849" width="1.09765625" style="149" customWidth="1"/>
    <col min="14850" max="14878" width="2.796875" style="149" customWidth="1"/>
    <col min="14879" max="14881" width="2.8984375" style="149" customWidth="1"/>
    <col min="14882" max="14882" width="2.796875" style="149" customWidth="1"/>
    <col min="14883" max="14883" width="1.09765625" style="149" customWidth="1"/>
    <col min="14884" max="15104" width="3.09765625" style="149"/>
    <col min="15105" max="15105" width="1.09765625" style="149" customWidth="1"/>
    <col min="15106" max="15134" width="2.796875" style="149" customWidth="1"/>
    <col min="15135" max="15137" width="2.8984375" style="149" customWidth="1"/>
    <col min="15138" max="15138" width="2.796875" style="149" customWidth="1"/>
    <col min="15139" max="15139" width="1.09765625" style="149" customWidth="1"/>
    <col min="15140" max="15360" width="3.09765625" style="149"/>
    <col min="15361" max="15361" width="1.09765625" style="149" customWidth="1"/>
    <col min="15362" max="15390" width="2.796875" style="149" customWidth="1"/>
    <col min="15391" max="15393" width="2.8984375" style="149" customWidth="1"/>
    <col min="15394" max="15394" width="2.796875" style="149" customWidth="1"/>
    <col min="15395" max="15395" width="1.09765625" style="149" customWidth="1"/>
    <col min="15396" max="15616" width="3.09765625" style="149"/>
    <col min="15617" max="15617" width="1.09765625" style="149" customWidth="1"/>
    <col min="15618" max="15646" width="2.796875" style="149" customWidth="1"/>
    <col min="15647" max="15649" width="2.8984375" style="149" customWidth="1"/>
    <col min="15650" max="15650" width="2.796875" style="149" customWidth="1"/>
    <col min="15651" max="15651" width="1.09765625" style="149" customWidth="1"/>
    <col min="15652" max="15872" width="3.09765625" style="149"/>
    <col min="15873" max="15873" width="1.09765625" style="149" customWidth="1"/>
    <col min="15874" max="15902" width="2.796875" style="149" customWidth="1"/>
    <col min="15903" max="15905" width="2.8984375" style="149" customWidth="1"/>
    <col min="15906" max="15906" width="2.796875" style="149" customWidth="1"/>
    <col min="15907" max="15907" width="1.09765625" style="149" customWidth="1"/>
    <col min="15908" max="16128" width="3.09765625" style="149"/>
    <col min="16129" max="16129" width="1.09765625" style="149" customWidth="1"/>
    <col min="16130" max="16158" width="2.796875" style="149" customWidth="1"/>
    <col min="16159" max="16161" width="2.8984375" style="149" customWidth="1"/>
    <col min="16162" max="16162" width="2.796875" style="149" customWidth="1"/>
    <col min="16163" max="16163" width="1.09765625" style="149" customWidth="1"/>
    <col min="16164" max="16384" width="3.09765625" style="149"/>
  </cols>
  <sheetData>
    <row r="1" spans="2:35" s="96" customFormat="1" x14ac:dyDescent="0.45"/>
    <row r="2" spans="2:35" s="96" customFormat="1" x14ac:dyDescent="0.45">
      <c r="B2" s="96" t="s">
        <v>964</v>
      </c>
    </row>
    <row r="3" spans="2:35" s="96" customFormat="1" x14ac:dyDescent="0.45">
      <c r="Y3" s="87" t="s">
        <v>128</v>
      </c>
      <c r="Z3" s="750"/>
      <c r="AA3" s="750"/>
      <c r="AB3" s="87" t="s">
        <v>129</v>
      </c>
      <c r="AC3" s="750"/>
      <c r="AD3" s="750"/>
      <c r="AE3" s="87" t="s">
        <v>130</v>
      </c>
      <c r="AF3" s="750"/>
      <c r="AG3" s="750"/>
      <c r="AH3" s="87" t="s">
        <v>690</v>
      </c>
    </row>
    <row r="4" spans="2:35" s="96" customFormat="1" x14ac:dyDescent="0.45">
      <c r="AH4" s="87"/>
    </row>
    <row r="5" spans="2:35" s="96" customFormat="1" x14ac:dyDescent="0.45">
      <c r="B5" s="767" t="s">
        <v>965</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row>
    <row r="6" spans="2:35" s="96" customFormat="1" x14ac:dyDescent="0.45"/>
    <row r="7" spans="2:35" s="96" customFormat="1" ht="21" customHeight="1" x14ac:dyDescent="0.45">
      <c r="B7" s="839" t="s">
        <v>774</v>
      </c>
      <c r="C7" s="839"/>
      <c r="D7" s="839"/>
      <c r="E7" s="839"/>
      <c r="F7" s="82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3"/>
    </row>
    <row r="8" spans="2:35" ht="21" customHeight="1" x14ac:dyDescent="0.2">
      <c r="B8" s="827" t="s">
        <v>775</v>
      </c>
      <c r="C8" s="828"/>
      <c r="D8" s="828"/>
      <c r="E8" s="828"/>
      <c r="F8" s="898"/>
      <c r="G8" s="446" t="s">
        <v>176</v>
      </c>
      <c r="H8" s="365" t="s">
        <v>776</v>
      </c>
      <c r="I8" s="365"/>
      <c r="J8" s="365"/>
      <c r="K8" s="365"/>
      <c r="L8" s="447" t="s">
        <v>176</v>
      </c>
      <c r="M8" s="365" t="s">
        <v>777</v>
      </c>
      <c r="N8" s="365"/>
      <c r="O8" s="365"/>
      <c r="P8" s="365"/>
      <c r="Q8" s="447" t="s">
        <v>176</v>
      </c>
      <c r="R8" s="365" t="s">
        <v>778</v>
      </c>
      <c r="S8" s="82"/>
      <c r="T8" s="84"/>
      <c r="U8" s="82"/>
      <c r="V8" s="381"/>
      <c r="W8" s="381"/>
      <c r="X8" s="381"/>
      <c r="Y8" s="381"/>
      <c r="Z8" s="381"/>
      <c r="AA8" s="381"/>
      <c r="AB8" s="381"/>
      <c r="AC8" s="381"/>
      <c r="AD8" s="381"/>
      <c r="AE8" s="381"/>
      <c r="AF8" s="381"/>
      <c r="AG8" s="381"/>
      <c r="AH8" s="382"/>
    </row>
    <row r="9" spans="2:35" ht="21" customHeight="1" x14ac:dyDescent="0.2">
      <c r="B9" s="829" t="s">
        <v>779</v>
      </c>
      <c r="C9" s="830"/>
      <c r="D9" s="830"/>
      <c r="E9" s="830"/>
      <c r="F9" s="831"/>
      <c r="G9" s="449" t="s">
        <v>176</v>
      </c>
      <c r="H9" s="511" t="s">
        <v>966</v>
      </c>
      <c r="I9" s="492"/>
      <c r="J9" s="492"/>
      <c r="K9" s="492"/>
      <c r="L9" s="492"/>
      <c r="M9" s="492"/>
      <c r="N9" s="492"/>
      <c r="O9" s="492"/>
      <c r="P9" s="492"/>
      <c r="Q9" s="492"/>
      <c r="R9" s="492"/>
      <c r="S9" s="492"/>
      <c r="T9" s="90"/>
      <c r="U9" s="370" t="s">
        <v>176</v>
      </c>
      <c r="V9" s="369" t="s">
        <v>781</v>
      </c>
      <c r="W9" s="369"/>
      <c r="X9" s="385"/>
      <c r="Y9" s="385"/>
      <c r="Z9" s="385"/>
      <c r="AA9" s="385"/>
      <c r="AB9" s="385"/>
      <c r="AC9" s="385"/>
      <c r="AD9" s="385"/>
      <c r="AE9" s="385"/>
      <c r="AF9" s="385"/>
      <c r="AG9" s="385"/>
      <c r="AH9" s="386"/>
    </row>
    <row r="10" spans="2:35" ht="21" customHeight="1" x14ac:dyDescent="0.2">
      <c r="B10" s="832"/>
      <c r="C10" s="786"/>
      <c r="D10" s="786"/>
      <c r="E10" s="786"/>
      <c r="F10" s="786"/>
      <c r="G10" s="374" t="s">
        <v>176</v>
      </c>
      <c r="H10" s="96" t="s">
        <v>967</v>
      </c>
      <c r="I10" s="86"/>
      <c r="J10" s="86"/>
      <c r="K10" s="86"/>
      <c r="L10" s="86"/>
      <c r="M10" s="86"/>
      <c r="N10" s="86"/>
      <c r="O10" s="86"/>
      <c r="P10" s="86"/>
      <c r="Q10" s="86"/>
      <c r="R10" s="86"/>
      <c r="S10" s="86"/>
      <c r="T10" s="82"/>
      <c r="U10" s="85" t="s">
        <v>176</v>
      </c>
      <c r="V10" s="96" t="s">
        <v>968</v>
      </c>
      <c r="W10" s="96"/>
      <c r="X10" s="383"/>
      <c r="Y10" s="383"/>
      <c r="Z10" s="383"/>
      <c r="AA10" s="383"/>
      <c r="AB10" s="383"/>
      <c r="AC10" s="383"/>
      <c r="AD10" s="383"/>
      <c r="AE10" s="383"/>
      <c r="AF10" s="383"/>
      <c r="AG10" s="383"/>
      <c r="AH10" s="384"/>
    </row>
    <row r="11" spans="2:35" ht="21" customHeight="1" x14ac:dyDescent="0.2">
      <c r="B11" s="832"/>
      <c r="C11" s="786"/>
      <c r="D11" s="786"/>
      <c r="E11" s="786"/>
      <c r="F11" s="786"/>
      <c r="G11" s="374" t="s">
        <v>176</v>
      </c>
      <c r="H11" s="96" t="s">
        <v>969</v>
      </c>
      <c r="I11" s="86"/>
      <c r="J11" s="86"/>
      <c r="K11" s="86"/>
      <c r="L11" s="86"/>
      <c r="M11" s="86"/>
      <c r="N11" s="86"/>
      <c r="O11" s="86"/>
      <c r="P11" s="86"/>
      <c r="Q11" s="86"/>
      <c r="R11" s="86"/>
      <c r="S11" s="86"/>
      <c r="T11" s="82"/>
      <c r="U11" s="85" t="s">
        <v>176</v>
      </c>
      <c r="V11" s="86" t="s">
        <v>970</v>
      </c>
      <c r="W11" s="86"/>
      <c r="X11" s="383"/>
      <c r="Y11" s="383"/>
      <c r="Z11" s="383"/>
      <c r="AA11" s="383"/>
      <c r="AB11" s="383"/>
      <c r="AC11" s="383"/>
      <c r="AD11" s="383"/>
      <c r="AE11" s="383"/>
      <c r="AF11" s="383"/>
      <c r="AG11" s="383"/>
      <c r="AH11" s="384"/>
      <c r="AI11" s="411"/>
    </row>
    <row r="12" spans="2:35" ht="21" customHeight="1" x14ac:dyDescent="0.2">
      <c r="B12" s="834"/>
      <c r="C12" s="835"/>
      <c r="D12" s="835"/>
      <c r="E12" s="835"/>
      <c r="F12" s="836"/>
      <c r="G12" s="379" t="s">
        <v>176</v>
      </c>
      <c r="H12" s="377" t="s">
        <v>971</v>
      </c>
      <c r="I12" s="387"/>
      <c r="J12" s="387"/>
      <c r="K12" s="387"/>
      <c r="L12" s="387"/>
      <c r="M12" s="387"/>
      <c r="N12" s="387"/>
      <c r="O12" s="387"/>
      <c r="P12" s="387"/>
      <c r="Q12" s="387"/>
      <c r="R12" s="387"/>
      <c r="S12" s="387"/>
      <c r="T12" s="380"/>
      <c r="U12" s="387"/>
      <c r="V12" s="387"/>
      <c r="W12" s="387"/>
      <c r="X12" s="388"/>
      <c r="Y12" s="388"/>
      <c r="Z12" s="388"/>
      <c r="AA12" s="388"/>
      <c r="AB12" s="388"/>
      <c r="AC12" s="388"/>
      <c r="AD12" s="388"/>
      <c r="AE12" s="388"/>
      <c r="AF12" s="388"/>
      <c r="AG12" s="388"/>
      <c r="AH12" s="389"/>
    </row>
    <row r="13" spans="2:35" ht="21" customHeight="1" x14ac:dyDescent="0.2">
      <c r="B13" s="829" t="s">
        <v>783</v>
      </c>
      <c r="C13" s="830"/>
      <c r="D13" s="830"/>
      <c r="E13" s="830"/>
      <c r="F13" s="831"/>
      <c r="G13" s="449" t="s">
        <v>176</v>
      </c>
      <c r="H13" s="369" t="s">
        <v>972</v>
      </c>
      <c r="I13" s="112"/>
      <c r="J13" s="112"/>
      <c r="K13" s="112"/>
      <c r="L13" s="112"/>
      <c r="M13" s="112"/>
      <c r="N13" s="112"/>
      <c r="O13" s="112"/>
      <c r="P13" s="112"/>
      <c r="Q13" s="112"/>
      <c r="R13" s="112"/>
      <c r="S13" s="86"/>
      <c r="T13" s="112"/>
      <c r="U13" s="370"/>
      <c r="V13" s="370"/>
      <c r="W13" s="370"/>
      <c r="X13" s="369"/>
      <c r="Y13" s="385"/>
      <c r="Z13" s="385"/>
      <c r="AA13" s="385"/>
      <c r="AB13" s="385"/>
      <c r="AC13" s="385"/>
      <c r="AD13" s="385"/>
      <c r="AE13" s="385"/>
      <c r="AF13" s="385"/>
      <c r="AG13" s="385"/>
      <c r="AH13" s="386"/>
    </row>
    <row r="14" spans="2:35" ht="21" customHeight="1" x14ac:dyDescent="0.2">
      <c r="B14" s="834"/>
      <c r="C14" s="835"/>
      <c r="D14" s="835"/>
      <c r="E14" s="835"/>
      <c r="F14" s="836"/>
      <c r="G14" s="450" t="s">
        <v>176</v>
      </c>
      <c r="H14" s="377" t="s">
        <v>973</v>
      </c>
      <c r="I14" s="387"/>
      <c r="J14" s="387"/>
      <c r="K14" s="387"/>
      <c r="L14" s="387"/>
      <c r="M14" s="387"/>
      <c r="N14" s="387"/>
      <c r="O14" s="387"/>
      <c r="P14" s="387"/>
      <c r="Q14" s="387"/>
      <c r="R14" s="387"/>
      <c r="S14" s="387"/>
      <c r="T14" s="387"/>
      <c r="U14" s="388"/>
      <c r="V14" s="388"/>
      <c r="W14" s="388"/>
      <c r="X14" s="388"/>
      <c r="Y14" s="388"/>
      <c r="Z14" s="388"/>
      <c r="AA14" s="388"/>
      <c r="AB14" s="388"/>
      <c r="AC14" s="388"/>
      <c r="AD14" s="388"/>
      <c r="AE14" s="388"/>
      <c r="AF14" s="388"/>
      <c r="AG14" s="388"/>
      <c r="AH14" s="389"/>
    </row>
    <row r="15" spans="2:35" ht="13.5" customHeight="1" x14ac:dyDescent="0.2">
      <c r="B15" s="96"/>
      <c r="C15" s="96"/>
      <c r="D15" s="96"/>
      <c r="E15" s="96"/>
      <c r="F15" s="96"/>
      <c r="G15" s="85"/>
      <c r="H15" s="96"/>
      <c r="I15" s="86"/>
      <c r="J15" s="86"/>
      <c r="K15" s="86"/>
      <c r="L15" s="86"/>
      <c r="M15" s="86"/>
      <c r="N15" s="86"/>
      <c r="O15" s="86"/>
      <c r="P15" s="86"/>
      <c r="Q15" s="86"/>
      <c r="R15" s="86"/>
      <c r="S15" s="86"/>
      <c r="T15" s="86"/>
      <c r="U15" s="383"/>
      <c r="V15" s="383"/>
      <c r="W15" s="383"/>
      <c r="X15" s="383"/>
      <c r="Y15" s="383"/>
      <c r="Z15" s="383"/>
      <c r="AA15" s="383"/>
      <c r="AB15" s="383"/>
      <c r="AC15" s="383"/>
      <c r="AD15" s="383"/>
      <c r="AE15" s="383"/>
      <c r="AF15" s="383"/>
      <c r="AG15" s="383"/>
      <c r="AH15" s="383"/>
    </row>
    <row r="16" spans="2:35" ht="21" customHeight="1" x14ac:dyDescent="0.2">
      <c r="B16" s="100" t="s">
        <v>974</v>
      </c>
      <c r="C16" s="369"/>
      <c r="D16" s="369"/>
      <c r="E16" s="369"/>
      <c r="F16" s="369"/>
      <c r="G16" s="370"/>
      <c r="H16" s="369"/>
      <c r="I16" s="112"/>
      <c r="J16" s="112"/>
      <c r="K16" s="112"/>
      <c r="L16" s="112"/>
      <c r="M16" s="112"/>
      <c r="N16" s="112"/>
      <c r="O16" s="112"/>
      <c r="P16" s="112"/>
      <c r="Q16" s="112"/>
      <c r="R16" s="112"/>
      <c r="S16" s="112"/>
      <c r="T16" s="112"/>
      <c r="U16" s="385"/>
      <c r="V16" s="385"/>
      <c r="W16" s="385"/>
      <c r="X16" s="385"/>
      <c r="Y16" s="385"/>
      <c r="Z16" s="385"/>
      <c r="AA16" s="385"/>
      <c r="AB16" s="385"/>
      <c r="AC16" s="385"/>
      <c r="AD16" s="385"/>
      <c r="AE16" s="385"/>
      <c r="AF16" s="385"/>
      <c r="AG16" s="385"/>
      <c r="AH16" s="386"/>
    </row>
    <row r="17" spans="2:37" ht="21" customHeight="1" x14ac:dyDescent="0.2">
      <c r="B17" s="117"/>
      <c r="C17" s="96" t="s">
        <v>975</v>
      </c>
      <c r="D17" s="96"/>
      <c r="E17" s="96"/>
      <c r="F17" s="96"/>
      <c r="G17" s="85"/>
      <c r="H17" s="96"/>
      <c r="I17" s="86"/>
      <c r="J17" s="86"/>
      <c r="K17" s="86"/>
      <c r="L17" s="86"/>
      <c r="M17" s="86"/>
      <c r="N17" s="86"/>
      <c r="O17" s="86"/>
      <c r="P17" s="86"/>
      <c r="Q17" s="86"/>
      <c r="R17" s="86"/>
      <c r="S17" s="86"/>
      <c r="T17" s="86"/>
      <c r="U17" s="383"/>
      <c r="V17" s="383"/>
      <c r="W17" s="383"/>
      <c r="X17" s="383"/>
      <c r="Y17" s="383"/>
      <c r="Z17" s="383"/>
      <c r="AA17" s="383"/>
      <c r="AB17" s="383"/>
      <c r="AC17" s="383"/>
      <c r="AD17" s="383"/>
      <c r="AE17" s="383"/>
      <c r="AF17" s="383"/>
      <c r="AG17" s="383"/>
      <c r="AH17" s="384"/>
    </row>
    <row r="18" spans="2:37" ht="21" customHeight="1" x14ac:dyDescent="0.2">
      <c r="B18" s="408"/>
      <c r="C18" s="903" t="s">
        <v>976</v>
      </c>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12" t="s">
        <v>977</v>
      </c>
      <c r="AB18" s="912"/>
      <c r="AC18" s="912"/>
      <c r="AD18" s="912"/>
      <c r="AE18" s="912"/>
      <c r="AF18" s="912"/>
      <c r="AG18" s="912"/>
      <c r="AH18" s="384"/>
      <c r="AK18" s="412"/>
    </row>
    <row r="19" spans="2:37" ht="21" customHeight="1" x14ac:dyDescent="0.2">
      <c r="B19" s="408"/>
      <c r="C19" s="915"/>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516"/>
      <c r="AB19" s="516"/>
      <c r="AC19" s="516"/>
      <c r="AD19" s="516"/>
      <c r="AE19" s="516"/>
      <c r="AF19" s="516"/>
      <c r="AG19" s="516"/>
      <c r="AH19" s="384"/>
      <c r="AK19" s="412"/>
    </row>
    <row r="20" spans="2:37" ht="9" customHeight="1" x14ac:dyDescent="0.2">
      <c r="B20" s="40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85"/>
      <c r="AB20" s="385"/>
      <c r="AC20" s="385"/>
      <c r="AD20" s="385"/>
      <c r="AE20" s="385"/>
      <c r="AF20" s="385"/>
      <c r="AG20" s="385"/>
      <c r="AH20" s="384"/>
      <c r="AK20" s="413"/>
    </row>
    <row r="21" spans="2:37" ht="21" customHeight="1" x14ac:dyDescent="0.2">
      <c r="B21" s="408"/>
      <c r="C21" s="143" t="s">
        <v>978</v>
      </c>
      <c r="D21" s="140"/>
      <c r="E21" s="140"/>
      <c r="F21" s="140"/>
      <c r="G21" s="414"/>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4"/>
    </row>
    <row r="22" spans="2:37" ht="21" customHeight="1" x14ac:dyDescent="0.2">
      <c r="B22" s="408"/>
      <c r="C22" s="903" t="s">
        <v>979</v>
      </c>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12" t="s">
        <v>977</v>
      </c>
      <c r="AB22" s="912"/>
      <c r="AC22" s="912"/>
      <c r="AD22" s="912"/>
      <c r="AE22" s="912"/>
      <c r="AF22" s="912"/>
      <c r="AG22" s="912"/>
      <c r="AH22" s="384"/>
    </row>
    <row r="23" spans="2:37" ht="20.100000000000001" customHeight="1" x14ac:dyDescent="0.2">
      <c r="B23" s="114"/>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5"/>
      <c r="AA23" s="517"/>
      <c r="AB23" s="517"/>
      <c r="AC23" s="517"/>
      <c r="AD23" s="517"/>
      <c r="AE23" s="517"/>
      <c r="AF23" s="517"/>
      <c r="AG23" s="517"/>
      <c r="AH23" s="415"/>
    </row>
    <row r="24" spans="2:37" s="96" customFormat="1" ht="20.100000000000001" customHeight="1" x14ac:dyDescent="0.2">
      <c r="B24" s="114"/>
      <c r="C24" s="716" t="s">
        <v>980</v>
      </c>
      <c r="D24" s="717"/>
      <c r="E24" s="717"/>
      <c r="F24" s="717"/>
      <c r="G24" s="717"/>
      <c r="H24" s="717"/>
      <c r="I24" s="717"/>
      <c r="J24" s="717"/>
      <c r="K24" s="717"/>
      <c r="L24" s="717"/>
      <c r="M24" s="449" t="s">
        <v>176</v>
      </c>
      <c r="N24" s="369" t="s">
        <v>981</v>
      </c>
      <c r="O24" s="369"/>
      <c r="P24" s="369"/>
      <c r="Q24" s="112"/>
      <c r="R24" s="112"/>
      <c r="S24" s="112"/>
      <c r="T24" s="112"/>
      <c r="U24" s="112"/>
      <c r="V24" s="112"/>
      <c r="W24" s="451" t="s">
        <v>176</v>
      </c>
      <c r="X24" s="369" t="s">
        <v>982</v>
      </c>
      <c r="Y24" s="416"/>
      <c r="Z24" s="416"/>
      <c r="AA24" s="112"/>
      <c r="AB24" s="112"/>
      <c r="AC24" s="112"/>
      <c r="AD24" s="112"/>
      <c r="AE24" s="112"/>
      <c r="AF24" s="112"/>
      <c r="AG24" s="145"/>
      <c r="AH24" s="384"/>
    </row>
    <row r="25" spans="2:37" s="96" customFormat="1" ht="20.100000000000001" customHeight="1" x14ac:dyDescent="0.2">
      <c r="B25" s="408"/>
      <c r="C25" s="812"/>
      <c r="D25" s="813"/>
      <c r="E25" s="813"/>
      <c r="F25" s="813"/>
      <c r="G25" s="813"/>
      <c r="H25" s="813"/>
      <c r="I25" s="813"/>
      <c r="J25" s="813"/>
      <c r="K25" s="813"/>
      <c r="L25" s="813"/>
      <c r="M25" s="450" t="s">
        <v>176</v>
      </c>
      <c r="N25" s="377" t="s">
        <v>983</v>
      </c>
      <c r="O25" s="377"/>
      <c r="P25" s="377"/>
      <c r="Q25" s="387"/>
      <c r="R25" s="387"/>
      <c r="S25" s="387"/>
      <c r="T25" s="387"/>
      <c r="U25" s="387"/>
      <c r="V25" s="387"/>
      <c r="W25" s="513" t="s">
        <v>176</v>
      </c>
      <c r="X25" s="377" t="s">
        <v>984</v>
      </c>
      <c r="Y25" s="417"/>
      <c r="Z25" s="417"/>
      <c r="AA25" s="387"/>
      <c r="AB25" s="387"/>
      <c r="AC25" s="387"/>
      <c r="AD25" s="387"/>
      <c r="AE25" s="387"/>
      <c r="AF25" s="387"/>
      <c r="AG25" s="143"/>
      <c r="AH25" s="384"/>
    </row>
    <row r="26" spans="2:37" s="96" customFormat="1" ht="9" customHeight="1" x14ac:dyDescent="0.2">
      <c r="B26" s="408"/>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82"/>
      <c r="AC26" s="86"/>
      <c r="AD26" s="86"/>
      <c r="AE26" s="86"/>
      <c r="AF26" s="86"/>
      <c r="AG26" s="86"/>
      <c r="AH26" s="384"/>
    </row>
    <row r="27" spans="2:37" s="96" customFormat="1" ht="20.100000000000001" customHeight="1" x14ac:dyDescent="0.45">
      <c r="B27" s="408"/>
      <c r="C27" s="916" t="s">
        <v>985</v>
      </c>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383"/>
      <c r="AB27" s="383"/>
      <c r="AC27" s="383"/>
      <c r="AD27" s="383"/>
      <c r="AE27" s="383"/>
      <c r="AF27" s="383"/>
      <c r="AG27" s="383"/>
      <c r="AH27" s="384"/>
    </row>
    <row r="28" spans="2:37" s="96" customFormat="1" ht="20.100000000000001" customHeight="1" x14ac:dyDescent="0.45">
      <c r="B28" s="114"/>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114"/>
      <c r="AB28" s="86"/>
      <c r="AC28" s="86"/>
      <c r="AD28" s="86"/>
      <c r="AE28" s="86"/>
      <c r="AF28" s="86"/>
      <c r="AG28" s="86"/>
      <c r="AH28" s="131"/>
    </row>
    <row r="29" spans="2:37" s="96" customFormat="1" ht="9" customHeight="1" x14ac:dyDescent="0.45">
      <c r="B29" s="114"/>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131"/>
    </row>
    <row r="30" spans="2:37" s="96" customFormat="1" ht="20.100000000000001" customHeight="1" x14ac:dyDescent="0.45">
      <c r="B30" s="408"/>
      <c r="C30" s="918" t="s">
        <v>986</v>
      </c>
      <c r="D30" s="918"/>
      <c r="E30" s="918"/>
      <c r="F30" s="918"/>
      <c r="G30" s="918"/>
      <c r="H30" s="918"/>
      <c r="I30" s="918"/>
      <c r="J30" s="918"/>
      <c r="K30" s="908"/>
      <c r="L30" s="908"/>
      <c r="M30" s="908"/>
      <c r="N30" s="908"/>
      <c r="O30" s="908"/>
      <c r="P30" s="908"/>
      <c r="Q30" s="908"/>
      <c r="R30" s="919" t="s">
        <v>129</v>
      </c>
      <c r="S30" s="908"/>
      <c r="T30" s="908"/>
      <c r="U30" s="908"/>
      <c r="V30" s="908"/>
      <c r="W30" s="908"/>
      <c r="X30" s="908"/>
      <c r="Y30" s="908"/>
      <c r="Z30" s="919" t="s">
        <v>987</v>
      </c>
      <c r="AA30" s="908"/>
      <c r="AB30" s="908"/>
      <c r="AC30" s="908"/>
      <c r="AD30" s="908"/>
      <c r="AE30" s="908"/>
      <c r="AF30" s="908"/>
      <c r="AG30" s="910" t="s">
        <v>690</v>
      </c>
      <c r="AH30" s="384"/>
    </row>
    <row r="31" spans="2:37" s="96" customFormat="1" ht="20.100000000000001" customHeight="1" x14ac:dyDescent="0.45">
      <c r="B31" s="408"/>
      <c r="C31" s="918"/>
      <c r="D31" s="918"/>
      <c r="E31" s="918"/>
      <c r="F31" s="918"/>
      <c r="G31" s="918"/>
      <c r="H31" s="918"/>
      <c r="I31" s="918"/>
      <c r="J31" s="918"/>
      <c r="K31" s="909"/>
      <c r="L31" s="909"/>
      <c r="M31" s="909"/>
      <c r="N31" s="909"/>
      <c r="O31" s="909"/>
      <c r="P31" s="909"/>
      <c r="Q31" s="909"/>
      <c r="R31" s="920"/>
      <c r="S31" s="909"/>
      <c r="T31" s="909"/>
      <c r="U31" s="909"/>
      <c r="V31" s="909"/>
      <c r="W31" s="909"/>
      <c r="X31" s="909"/>
      <c r="Y31" s="909"/>
      <c r="Z31" s="920"/>
      <c r="AA31" s="909"/>
      <c r="AB31" s="909"/>
      <c r="AC31" s="909"/>
      <c r="AD31" s="909"/>
      <c r="AE31" s="909"/>
      <c r="AF31" s="909"/>
      <c r="AG31" s="911"/>
      <c r="AH31" s="384"/>
    </row>
    <row r="32" spans="2:37" s="96" customFormat="1" ht="13.5" customHeight="1" x14ac:dyDescent="0.45">
      <c r="B32" s="141"/>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8"/>
    </row>
    <row r="33" spans="2:34" s="96" customFormat="1" ht="13.5" customHeight="1" x14ac:dyDescent="0.45"/>
    <row r="34" spans="2:34" s="96" customFormat="1" ht="20.100000000000001" customHeight="1" x14ac:dyDescent="0.45">
      <c r="B34" s="100" t="s">
        <v>988</v>
      </c>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1"/>
    </row>
    <row r="35" spans="2:34" s="96" customFormat="1" ht="20.100000000000001" customHeight="1" x14ac:dyDescent="0.45">
      <c r="B35" s="408"/>
      <c r="C35" s="738" t="s">
        <v>989</v>
      </c>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383"/>
      <c r="AG35" s="383"/>
      <c r="AH35" s="384"/>
    </row>
    <row r="36" spans="2:34" s="96" customFormat="1" ht="20.100000000000001" customHeight="1" x14ac:dyDescent="0.45">
      <c r="B36" s="146"/>
      <c r="C36" s="592" t="s">
        <v>976</v>
      </c>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12" t="s">
        <v>977</v>
      </c>
      <c r="AB36" s="912"/>
      <c r="AC36" s="912"/>
      <c r="AD36" s="912"/>
      <c r="AE36" s="912"/>
      <c r="AF36" s="912"/>
      <c r="AG36" s="912"/>
      <c r="AH36" s="418"/>
    </row>
    <row r="37" spans="2:34" s="96" customFormat="1" ht="20.100000000000001" customHeight="1" x14ac:dyDescent="0.45">
      <c r="B37" s="116"/>
      <c r="C37" s="913"/>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518"/>
      <c r="AB37" s="517"/>
      <c r="AC37" s="517"/>
      <c r="AD37" s="517"/>
      <c r="AE37" s="517"/>
      <c r="AF37" s="517"/>
      <c r="AG37" s="519"/>
      <c r="AH37" s="418"/>
    </row>
    <row r="38" spans="2:34" s="96" customFormat="1" ht="9" customHeight="1" x14ac:dyDescent="0.45">
      <c r="B38" s="114"/>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388"/>
      <c r="AB38" s="388"/>
      <c r="AC38" s="388"/>
      <c r="AD38" s="388"/>
      <c r="AE38" s="388"/>
      <c r="AF38" s="388"/>
      <c r="AG38" s="383"/>
      <c r="AH38" s="384"/>
    </row>
    <row r="39" spans="2:34" s="96" customFormat="1" ht="20.100000000000001" customHeight="1" x14ac:dyDescent="0.2">
      <c r="B39" s="114"/>
      <c r="C39" s="716" t="s">
        <v>980</v>
      </c>
      <c r="D39" s="798"/>
      <c r="E39" s="798"/>
      <c r="F39" s="798"/>
      <c r="G39" s="798"/>
      <c r="H39" s="798"/>
      <c r="I39" s="798"/>
      <c r="J39" s="798"/>
      <c r="K39" s="798"/>
      <c r="L39" s="798"/>
      <c r="M39" s="494" t="s">
        <v>176</v>
      </c>
      <c r="N39" s="96" t="s">
        <v>981</v>
      </c>
      <c r="Q39" s="86"/>
      <c r="R39" s="86"/>
      <c r="S39" s="86"/>
      <c r="T39" s="86"/>
      <c r="U39" s="86"/>
      <c r="V39" s="86"/>
      <c r="W39" s="443" t="s">
        <v>176</v>
      </c>
      <c r="X39" s="96" t="s">
        <v>982</v>
      </c>
      <c r="Y39" s="82"/>
      <c r="Z39" s="82"/>
      <c r="AA39" s="86"/>
      <c r="AB39" s="86"/>
      <c r="AC39" s="86"/>
      <c r="AD39" s="86"/>
      <c r="AE39" s="86"/>
      <c r="AF39" s="86"/>
      <c r="AG39" s="112"/>
      <c r="AH39" s="418"/>
    </row>
    <row r="40" spans="2:34" s="96" customFormat="1" ht="20.100000000000001" customHeight="1" x14ac:dyDescent="0.2">
      <c r="B40" s="114"/>
      <c r="C40" s="812"/>
      <c r="D40" s="813"/>
      <c r="E40" s="813"/>
      <c r="F40" s="813"/>
      <c r="G40" s="813"/>
      <c r="H40" s="813"/>
      <c r="I40" s="813"/>
      <c r="J40" s="813"/>
      <c r="K40" s="813"/>
      <c r="L40" s="813"/>
      <c r="M40" s="450" t="s">
        <v>176</v>
      </c>
      <c r="N40" s="377" t="s">
        <v>983</v>
      </c>
      <c r="O40" s="377"/>
      <c r="P40" s="377"/>
      <c r="Q40" s="387"/>
      <c r="R40" s="387"/>
      <c r="S40" s="387"/>
      <c r="T40" s="387"/>
      <c r="U40" s="387"/>
      <c r="V40" s="387"/>
      <c r="W40" s="387"/>
      <c r="X40" s="387"/>
      <c r="Y40" s="380"/>
      <c r="Z40" s="377"/>
      <c r="AA40" s="387"/>
      <c r="AB40" s="417"/>
      <c r="AC40" s="417"/>
      <c r="AD40" s="417"/>
      <c r="AE40" s="417"/>
      <c r="AF40" s="417"/>
      <c r="AG40" s="387"/>
      <c r="AH40" s="418"/>
    </row>
    <row r="41" spans="2:34" s="96" customFormat="1" ht="9" customHeight="1" x14ac:dyDescent="0.45">
      <c r="B41" s="114"/>
      <c r="C41" s="405"/>
      <c r="D41" s="405"/>
      <c r="E41" s="405"/>
      <c r="F41" s="405"/>
      <c r="G41" s="405"/>
      <c r="H41" s="405"/>
      <c r="I41" s="405"/>
      <c r="J41" s="405"/>
      <c r="K41" s="405"/>
      <c r="L41" s="405"/>
      <c r="M41" s="85"/>
      <c r="Q41" s="86"/>
      <c r="R41" s="86"/>
      <c r="S41" s="86"/>
      <c r="T41" s="86"/>
      <c r="U41" s="86"/>
      <c r="V41" s="86"/>
      <c r="W41" s="86"/>
      <c r="X41" s="86"/>
      <c r="Y41" s="85"/>
      <c r="AA41" s="86"/>
      <c r="AB41" s="86"/>
      <c r="AC41" s="86"/>
      <c r="AD41" s="86"/>
      <c r="AE41" s="86"/>
      <c r="AF41" s="86"/>
      <c r="AG41" s="86"/>
      <c r="AH41" s="384"/>
    </row>
    <row r="42" spans="2:34" s="96" customFormat="1" ht="20.100000000000001" customHeight="1" x14ac:dyDescent="0.45">
      <c r="B42" s="408"/>
      <c r="C42" s="903" t="s">
        <v>990</v>
      </c>
      <c r="D42" s="903"/>
      <c r="E42" s="903"/>
      <c r="F42" s="903"/>
      <c r="G42" s="903"/>
      <c r="H42" s="903"/>
      <c r="I42" s="903"/>
      <c r="J42" s="903"/>
      <c r="K42" s="904"/>
      <c r="L42" s="905"/>
      <c r="M42" s="905"/>
      <c r="N42" s="905"/>
      <c r="O42" s="905"/>
      <c r="P42" s="905"/>
      <c r="Q42" s="905"/>
      <c r="R42" s="419" t="s">
        <v>129</v>
      </c>
      <c r="S42" s="905"/>
      <c r="T42" s="905"/>
      <c r="U42" s="905"/>
      <c r="V42" s="905"/>
      <c r="W42" s="905"/>
      <c r="X42" s="905"/>
      <c r="Y42" s="905"/>
      <c r="Z42" s="419" t="s">
        <v>987</v>
      </c>
      <c r="AA42" s="905"/>
      <c r="AB42" s="905"/>
      <c r="AC42" s="905"/>
      <c r="AD42" s="905"/>
      <c r="AE42" s="905"/>
      <c r="AF42" s="905"/>
      <c r="AG42" s="420" t="s">
        <v>690</v>
      </c>
      <c r="AH42" s="421"/>
    </row>
    <row r="43" spans="2:34" s="96" customFormat="1" ht="10.5" customHeight="1" x14ac:dyDescent="0.45">
      <c r="B43" s="422"/>
      <c r="C43" s="403"/>
      <c r="D43" s="403"/>
      <c r="E43" s="403"/>
      <c r="F43" s="403"/>
      <c r="G43" s="403"/>
      <c r="H43" s="403"/>
      <c r="I43" s="403"/>
      <c r="J43" s="40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4"/>
    </row>
    <row r="44" spans="2:34" s="96" customFormat="1" ht="6" customHeight="1" x14ac:dyDescent="0.45">
      <c r="B44" s="405"/>
      <c r="C44" s="405"/>
      <c r="D44" s="405"/>
      <c r="E44" s="405"/>
      <c r="F44" s="405"/>
      <c r="X44" s="394"/>
      <c r="Y44" s="394"/>
    </row>
    <row r="45" spans="2:34" s="96" customFormat="1" x14ac:dyDescent="0.45">
      <c r="B45" s="906" t="s">
        <v>991</v>
      </c>
      <c r="C45" s="906"/>
      <c r="D45" s="406" t="s">
        <v>992</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row>
    <row r="46" spans="2:34" s="96" customFormat="1" ht="13.5" customHeight="1" x14ac:dyDescent="0.45">
      <c r="B46" s="906" t="s">
        <v>993</v>
      </c>
      <c r="C46" s="906"/>
      <c r="D46" s="907" t="s">
        <v>994</v>
      </c>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7"/>
      <c r="AH46" s="907"/>
    </row>
    <row r="47" spans="2:34" s="96" customFormat="1" ht="13.5" customHeight="1" x14ac:dyDescent="0.45">
      <c r="B47" s="426"/>
      <c r="C47" s="426"/>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row>
    <row r="48" spans="2:34" s="96" customFormat="1" x14ac:dyDescent="0.45">
      <c r="B48" s="906" t="s">
        <v>995</v>
      </c>
      <c r="C48" s="906"/>
      <c r="D48" s="427" t="s">
        <v>996</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7" ht="13.5" customHeight="1" x14ac:dyDescent="0.2">
      <c r="B49" s="906" t="s">
        <v>997</v>
      </c>
      <c r="C49" s="906"/>
      <c r="D49" s="907" t="s">
        <v>998</v>
      </c>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row>
    <row r="50" spans="1:37" s="407" customFormat="1" ht="25.2" customHeight="1" x14ac:dyDescent="0.2">
      <c r="B50" s="85"/>
      <c r="C50" s="86"/>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row>
    <row r="51" spans="1:37" s="407" customFormat="1" ht="13.5" customHeight="1" x14ac:dyDescent="0.2">
      <c r="A51" s="82"/>
      <c r="B51" s="428" t="s">
        <v>999</v>
      </c>
      <c r="C51" s="428"/>
      <c r="D51" s="902" t="s">
        <v>1000</v>
      </c>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82"/>
      <c r="AJ51" s="82"/>
      <c r="AK51" s="82"/>
    </row>
    <row r="52" spans="1:37" s="407" customFormat="1"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row>
    <row r="53" spans="1:37" s="407" customFormat="1"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spans="1:37" s="407" customFormat="1"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sheetData>
  <mergeCells count="41">
    <mergeCell ref="C22:Z22"/>
    <mergeCell ref="AA22:AG22"/>
    <mergeCell ref="Z3:AA3"/>
    <mergeCell ref="AC3:AD3"/>
    <mergeCell ref="AF3:AG3"/>
    <mergeCell ref="B5:AH5"/>
    <mergeCell ref="B7:F7"/>
    <mergeCell ref="B8:F8"/>
    <mergeCell ref="G7:AH7"/>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G65542:G65551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G131078:G131087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G196614:G196623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G262150:G262159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G327686:G327695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G393222:G393231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G458758:G458767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G524294:G524303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G589830:G589839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G655366:G655375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G720902:G720911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G786438:G786447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G851974:G851983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G917510:G917519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G983046:G983055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WVO983046:WVO983055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TLM983051:TLO983051 TVI983051:TVK983051 UFE983051:UFG983051 UPA983051:UPC983051 UYW983051:UYY983051 VIS983051:VIU983051 VSO983051:VSQ983051 WCK983051:WCM983051 WMG983051:WMI983051 WWC983051:WWE983051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U65543:U65545 JQ65543:JQ65545 TM65543:TM65545 ADI65543:ADI65545 ANE65543:ANE65545 AXA65543:AXA65545 BGW65543:BGW65545 BQS65543:BQS65545 CAO65543:CAO65545 CKK65543:CKK65545 CUG65543:CUG65545 DEC65543:DEC65545 DNY65543:DNY65545 DXU65543:DXU65545 EHQ65543:EHQ65545 ERM65543:ERM65545 FBI65543:FBI65545 FLE65543:FLE65545 FVA65543:FVA65545 GEW65543:GEW65545 GOS65543:GOS65545 GYO65543:GYO65545 HIK65543:HIK65545 HSG65543:HSG65545 ICC65543:ICC65545 ILY65543:ILY65545 IVU65543:IVU65545 JFQ65543:JFQ65545 JPM65543:JPM65545 JZI65543:JZI65545 KJE65543:KJE65545 KTA65543:KTA65545 LCW65543:LCW65545 LMS65543:LMS65545 LWO65543:LWO65545 MGK65543:MGK65545 MQG65543:MQG65545 NAC65543:NAC65545 NJY65543:NJY65545 NTU65543:NTU65545 ODQ65543:ODQ65545 ONM65543:ONM65545 OXI65543:OXI65545 PHE65543:PHE65545 PRA65543:PRA65545 QAW65543:QAW65545 QKS65543:QKS65545 QUO65543:QUO65545 REK65543:REK65545 ROG65543:ROG65545 RYC65543:RYC65545 SHY65543:SHY65545 SRU65543:SRU65545 TBQ65543:TBQ65545 TLM65543:TLM65545 TVI65543:TVI65545 UFE65543:UFE65545 UPA65543:UPA65545 UYW65543:UYW65545 VIS65543:VIS65545 VSO65543:VSO65545 WCK65543:WCK65545 WMG65543:WMG65545 WWC65543:WWC65545 U131079:U131081 JQ131079:JQ131081 TM131079:TM131081 ADI131079:ADI131081 ANE131079:ANE131081 AXA131079:AXA131081 BGW131079:BGW131081 BQS131079:BQS131081 CAO131079:CAO131081 CKK131079:CKK131081 CUG131079:CUG131081 DEC131079:DEC131081 DNY131079:DNY131081 DXU131079:DXU131081 EHQ131079:EHQ131081 ERM131079:ERM131081 FBI131079:FBI131081 FLE131079:FLE131081 FVA131079:FVA131081 GEW131079:GEW131081 GOS131079:GOS131081 GYO131079:GYO131081 HIK131079:HIK131081 HSG131079:HSG131081 ICC131079:ICC131081 ILY131079:ILY131081 IVU131079:IVU131081 JFQ131079:JFQ131081 JPM131079:JPM131081 JZI131079:JZI131081 KJE131079:KJE131081 KTA131079:KTA131081 LCW131079:LCW131081 LMS131079:LMS131081 LWO131079:LWO131081 MGK131079:MGK131081 MQG131079:MQG131081 NAC131079:NAC131081 NJY131079:NJY131081 NTU131079:NTU131081 ODQ131079:ODQ131081 ONM131079:ONM131081 OXI131079:OXI131081 PHE131079:PHE131081 PRA131079:PRA131081 QAW131079:QAW131081 QKS131079:QKS131081 QUO131079:QUO131081 REK131079:REK131081 ROG131079:ROG131081 RYC131079:RYC131081 SHY131079:SHY131081 SRU131079:SRU131081 TBQ131079:TBQ131081 TLM131079:TLM131081 TVI131079:TVI131081 UFE131079:UFE131081 UPA131079:UPA131081 UYW131079:UYW131081 VIS131079:VIS131081 VSO131079:VSO131081 WCK131079:WCK131081 WMG131079:WMG131081 WWC131079:WWC131081 U196615:U196617 JQ196615:JQ196617 TM196615:TM196617 ADI196615:ADI196617 ANE196615:ANE196617 AXA196615:AXA196617 BGW196615:BGW196617 BQS196615:BQS196617 CAO196615:CAO196617 CKK196615:CKK196617 CUG196615:CUG196617 DEC196615:DEC196617 DNY196615:DNY196617 DXU196615:DXU196617 EHQ196615:EHQ196617 ERM196615:ERM196617 FBI196615:FBI196617 FLE196615:FLE196617 FVA196615:FVA196617 GEW196615:GEW196617 GOS196615:GOS196617 GYO196615:GYO196617 HIK196615:HIK196617 HSG196615:HSG196617 ICC196615:ICC196617 ILY196615:ILY196617 IVU196615:IVU196617 JFQ196615:JFQ196617 JPM196615:JPM196617 JZI196615:JZI196617 KJE196615:KJE196617 KTA196615:KTA196617 LCW196615:LCW196617 LMS196615:LMS196617 LWO196615:LWO196617 MGK196615:MGK196617 MQG196615:MQG196617 NAC196615:NAC196617 NJY196615:NJY196617 NTU196615:NTU196617 ODQ196615:ODQ196617 ONM196615:ONM196617 OXI196615:OXI196617 PHE196615:PHE196617 PRA196615:PRA196617 QAW196615:QAW196617 QKS196615:QKS196617 QUO196615:QUO196617 REK196615:REK196617 ROG196615:ROG196617 RYC196615:RYC196617 SHY196615:SHY196617 SRU196615:SRU196617 TBQ196615:TBQ196617 TLM196615:TLM196617 TVI196615:TVI196617 UFE196615:UFE196617 UPA196615:UPA196617 UYW196615:UYW196617 VIS196615:VIS196617 VSO196615:VSO196617 WCK196615:WCK196617 WMG196615:WMG196617 WWC196615:WWC196617 U262151:U262153 JQ262151:JQ262153 TM262151:TM262153 ADI262151:ADI262153 ANE262151:ANE262153 AXA262151:AXA262153 BGW262151:BGW262153 BQS262151:BQS262153 CAO262151:CAO262153 CKK262151:CKK262153 CUG262151:CUG262153 DEC262151:DEC262153 DNY262151:DNY262153 DXU262151:DXU262153 EHQ262151:EHQ262153 ERM262151:ERM262153 FBI262151:FBI262153 FLE262151:FLE262153 FVA262151:FVA262153 GEW262151:GEW262153 GOS262151:GOS262153 GYO262151:GYO262153 HIK262151:HIK262153 HSG262151:HSG262153 ICC262151:ICC262153 ILY262151:ILY262153 IVU262151:IVU262153 JFQ262151:JFQ262153 JPM262151:JPM262153 JZI262151:JZI262153 KJE262151:KJE262153 KTA262151:KTA262153 LCW262151:LCW262153 LMS262151:LMS262153 LWO262151:LWO262153 MGK262151:MGK262153 MQG262151:MQG262153 NAC262151:NAC262153 NJY262151:NJY262153 NTU262151:NTU262153 ODQ262151:ODQ262153 ONM262151:ONM262153 OXI262151:OXI262153 PHE262151:PHE262153 PRA262151:PRA262153 QAW262151:QAW262153 QKS262151:QKS262153 QUO262151:QUO262153 REK262151:REK262153 ROG262151:ROG262153 RYC262151:RYC262153 SHY262151:SHY262153 SRU262151:SRU262153 TBQ262151:TBQ262153 TLM262151:TLM262153 TVI262151:TVI262153 UFE262151:UFE262153 UPA262151:UPA262153 UYW262151:UYW262153 VIS262151:VIS262153 VSO262151:VSO262153 WCK262151:WCK262153 WMG262151:WMG262153 WWC262151:WWC262153 U327687:U327689 JQ327687:JQ327689 TM327687:TM327689 ADI327687:ADI327689 ANE327687:ANE327689 AXA327687:AXA327689 BGW327687:BGW327689 BQS327687:BQS327689 CAO327687:CAO327689 CKK327687:CKK327689 CUG327687:CUG327689 DEC327687:DEC327689 DNY327687:DNY327689 DXU327687:DXU327689 EHQ327687:EHQ327689 ERM327687:ERM327689 FBI327687:FBI327689 FLE327687:FLE327689 FVA327687:FVA327689 GEW327687:GEW327689 GOS327687:GOS327689 GYO327687:GYO327689 HIK327687:HIK327689 HSG327687:HSG327689 ICC327687:ICC327689 ILY327687:ILY327689 IVU327687:IVU327689 JFQ327687:JFQ327689 JPM327687:JPM327689 JZI327687:JZI327689 KJE327687:KJE327689 KTA327687:KTA327689 LCW327687:LCW327689 LMS327687:LMS327689 LWO327687:LWO327689 MGK327687:MGK327689 MQG327687:MQG327689 NAC327687:NAC327689 NJY327687:NJY327689 NTU327687:NTU327689 ODQ327687:ODQ327689 ONM327687:ONM327689 OXI327687:OXI327689 PHE327687:PHE327689 PRA327687:PRA327689 QAW327687:QAW327689 QKS327687:QKS327689 QUO327687:QUO327689 REK327687:REK327689 ROG327687:ROG327689 RYC327687:RYC327689 SHY327687:SHY327689 SRU327687:SRU327689 TBQ327687:TBQ327689 TLM327687:TLM327689 TVI327687:TVI327689 UFE327687:UFE327689 UPA327687:UPA327689 UYW327687:UYW327689 VIS327687:VIS327689 VSO327687:VSO327689 WCK327687:WCK327689 WMG327687:WMG327689 WWC327687:WWC327689 U393223:U393225 JQ393223:JQ393225 TM393223:TM393225 ADI393223:ADI393225 ANE393223:ANE393225 AXA393223:AXA393225 BGW393223:BGW393225 BQS393223:BQS393225 CAO393223:CAO393225 CKK393223:CKK393225 CUG393223:CUG393225 DEC393223:DEC393225 DNY393223:DNY393225 DXU393223:DXU393225 EHQ393223:EHQ393225 ERM393223:ERM393225 FBI393223:FBI393225 FLE393223:FLE393225 FVA393223:FVA393225 GEW393223:GEW393225 GOS393223:GOS393225 GYO393223:GYO393225 HIK393223:HIK393225 HSG393223:HSG393225 ICC393223:ICC393225 ILY393223:ILY393225 IVU393223:IVU393225 JFQ393223:JFQ393225 JPM393223:JPM393225 JZI393223:JZI393225 KJE393223:KJE393225 KTA393223:KTA393225 LCW393223:LCW393225 LMS393223:LMS393225 LWO393223:LWO393225 MGK393223:MGK393225 MQG393223:MQG393225 NAC393223:NAC393225 NJY393223:NJY393225 NTU393223:NTU393225 ODQ393223:ODQ393225 ONM393223:ONM393225 OXI393223:OXI393225 PHE393223:PHE393225 PRA393223:PRA393225 QAW393223:QAW393225 QKS393223:QKS393225 QUO393223:QUO393225 REK393223:REK393225 ROG393223:ROG393225 RYC393223:RYC393225 SHY393223:SHY393225 SRU393223:SRU393225 TBQ393223:TBQ393225 TLM393223:TLM393225 TVI393223:TVI393225 UFE393223:UFE393225 UPA393223:UPA393225 UYW393223:UYW393225 VIS393223:VIS393225 VSO393223:VSO393225 WCK393223:WCK393225 WMG393223:WMG393225 WWC393223:WWC393225 U458759:U458761 JQ458759:JQ458761 TM458759:TM458761 ADI458759:ADI458761 ANE458759:ANE458761 AXA458759:AXA458761 BGW458759:BGW458761 BQS458759:BQS458761 CAO458759:CAO458761 CKK458759:CKK458761 CUG458759:CUG458761 DEC458759:DEC458761 DNY458759:DNY458761 DXU458759:DXU458761 EHQ458759:EHQ458761 ERM458759:ERM458761 FBI458759:FBI458761 FLE458759:FLE458761 FVA458759:FVA458761 GEW458759:GEW458761 GOS458759:GOS458761 GYO458759:GYO458761 HIK458759:HIK458761 HSG458759:HSG458761 ICC458759:ICC458761 ILY458759:ILY458761 IVU458759:IVU458761 JFQ458759:JFQ458761 JPM458759:JPM458761 JZI458759:JZI458761 KJE458759:KJE458761 KTA458759:KTA458761 LCW458759:LCW458761 LMS458759:LMS458761 LWO458759:LWO458761 MGK458759:MGK458761 MQG458759:MQG458761 NAC458759:NAC458761 NJY458759:NJY458761 NTU458759:NTU458761 ODQ458759:ODQ458761 ONM458759:ONM458761 OXI458759:OXI458761 PHE458759:PHE458761 PRA458759:PRA458761 QAW458759:QAW458761 QKS458759:QKS458761 QUO458759:QUO458761 REK458759:REK458761 ROG458759:ROG458761 RYC458759:RYC458761 SHY458759:SHY458761 SRU458759:SRU458761 TBQ458759:TBQ458761 TLM458759:TLM458761 TVI458759:TVI458761 UFE458759:UFE458761 UPA458759:UPA458761 UYW458759:UYW458761 VIS458759:VIS458761 VSO458759:VSO458761 WCK458759:WCK458761 WMG458759:WMG458761 WWC458759:WWC458761 U524295:U524297 JQ524295:JQ524297 TM524295:TM524297 ADI524295:ADI524297 ANE524295:ANE524297 AXA524295:AXA524297 BGW524295:BGW524297 BQS524295:BQS524297 CAO524295:CAO524297 CKK524295:CKK524297 CUG524295:CUG524297 DEC524295:DEC524297 DNY524295:DNY524297 DXU524295:DXU524297 EHQ524295:EHQ524297 ERM524295:ERM524297 FBI524295:FBI524297 FLE524295:FLE524297 FVA524295:FVA524297 GEW524295:GEW524297 GOS524295:GOS524297 GYO524295:GYO524297 HIK524295:HIK524297 HSG524295:HSG524297 ICC524295:ICC524297 ILY524295:ILY524297 IVU524295:IVU524297 JFQ524295:JFQ524297 JPM524295:JPM524297 JZI524295:JZI524297 KJE524295:KJE524297 KTA524295:KTA524297 LCW524295:LCW524297 LMS524295:LMS524297 LWO524295:LWO524297 MGK524295:MGK524297 MQG524295:MQG524297 NAC524295:NAC524297 NJY524295:NJY524297 NTU524295:NTU524297 ODQ524295:ODQ524297 ONM524295:ONM524297 OXI524295:OXI524297 PHE524295:PHE524297 PRA524295:PRA524297 QAW524295:QAW524297 QKS524295:QKS524297 QUO524295:QUO524297 REK524295:REK524297 ROG524295:ROG524297 RYC524295:RYC524297 SHY524295:SHY524297 SRU524295:SRU524297 TBQ524295:TBQ524297 TLM524295:TLM524297 TVI524295:TVI524297 UFE524295:UFE524297 UPA524295:UPA524297 UYW524295:UYW524297 VIS524295:VIS524297 VSO524295:VSO524297 WCK524295:WCK524297 WMG524295:WMG524297 WWC524295:WWC524297 U589831:U589833 JQ589831:JQ589833 TM589831:TM589833 ADI589831:ADI589833 ANE589831:ANE589833 AXA589831:AXA589833 BGW589831:BGW589833 BQS589831:BQS589833 CAO589831:CAO589833 CKK589831:CKK589833 CUG589831:CUG589833 DEC589831:DEC589833 DNY589831:DNY589833 DXU589831:DXU589833 EHQ589831:EHQ589833 ERM589831:ERM589833 FBI589831:FBI589833 FLE589831:FLE589833 FVA589831:FVA589833 GEW589831:GEW589833 GOS589831:GOS589833 GYO589831:GYO589833 HIK589831:HIK589833 HSG589831:HSG589833 ICC589831:ICC589833 ILY589831:ILY589833 IVU589831:IVU589833 JFQ589831:JFQ589833 JPM589831:JPM589833 JZI589831:JZI589833 KJE589831:KJE589833 KTA589831:KTA589833 LCW589831:LCW589833 LMS589831:LMS589833 LWO589831:LWO589833 MGK589831:MGK589833 MQG589831:MQG589833 NAC589831:NAC589833 NJY589831:NJY589833 NTU589831:NTU589833 ODQ589831:ODQ589833 ONM589831:ONM589833 OXI589831:OXI589833 PHE589831:PHE589833 PRA589831:PRA589833 QAW589831:QAW589833 QKS589831:QKS589833 QUO589831:QUO589833 REK589831:REK589833 ROG589831:ROG589833 RYC589831:RYC589833 SHY589831:SHY589833 SRU589831:SRU589833 TBQ589831:TBQ589833 TLM589831:TLM589833 TVI589831:TVI589833 UFE589831:UFE589833 UPA589831:UPA589833 UYW589831:UYW589833 VIS589831:VIS589833 VSO589831:VSO589833 WCK589831:WCK589833 WMG589831:WMG589833 WWC589831:WWC589833 U655367:U655369 JQ655367:JQ655369 TM655367:TM655369 ADI655367:ADI655369 ANE655367:ANE655369 AXA655367:AXA655369 BGW655367:BGW655369 BQS655367:BQS655369 CAO655367:CAO655369 CKK655367:CKK655369 CUG655367:CUG655369 DEC655367:DEC655369 DNY655367:DNY655369 DXU655367:DXU655369 EHQ655367:EHQ655369 ERM655367:ERM655369 FBI655367:FBI655369 FLE655367:FLE655369 FVA655367:FVA655369 GEW655367:GEW655369 GOS655367:GOS655369 GYO655367:GYO655369 HIK655367:HIK655369 HSG655367:HSG655369 ICC655367:ICC655369 ILY655367:ILY655369 IVU655367:IVU655369 JFQ655367:JFQ655369 JPM655367:JPM655369 JZI655367:JZI655369 KJE655367:KJE655369 KTA655367:KTA655369 LCW655367:LCW655369 LMS655367:LMS655369 LWO655367:LWO655369 MGK655367:MGK655369 MQG655367:MQG655369 NAC655367:NAC655369 NJY655367:NJY655369 NTU655367:NTU655369 ODQ655367:ODQ655369 ONM655367:ONM655369 OXI655367:OXI655369 PHE655367:PHE655369 PRA655367:PRA655369 QAW655367:QAW655369 QKS655367:QKS655369 QUO655367:QUO655369 REK655367:REK655369 ROG655367:ROG655369 RYC655367:RYC655369 SHY655367:SHY655369 SRU655367:SRU655369 TBQ655367:TBQ655369 TLM655367:TLM655369 TVI655367:TVI655369 UFE655367:UFE655369 UPA655367:UPA655369 UYW655367:UYW655369 VIS655367:VIS655369 VSO655367:VSO655369 WCK655367:WCK655369 WMG655367:WMG655369 WWC655367:WWC655369 U720903:U720905 JQ720903:JQ720905 TM720903:TM720905 ADI720903:ADI720905 ANE720903:ANE720905 AXA720903:AXA720905 BGW720903:BGW720905 BQS720903:BQS720905 CAO720903:CAO720905 CKK720903:CKK720905 CUG720903:CUG720905 DEC720903:DEC720905 DNY720903:DNY720905 DXU720903:DXU720905 EHQ720903:EHQ720905 ERM720903:ERM720905 FBI720903:FBI720905 FLE720903:FLE720905 FVA720903:FVA720905 GEW720903:GEW720905 GOS720903:GOS720905 GYO720903:GYO720905 HIK720903:HIK720905 HSG720903:HSG720905 ICC720903:ICC720905 ILY720903:ILY720905 IVU720903:IVU720905 JFQ720903:JFQ720905 JPM720903:JPM720905 JZI720903:JZI720905 KJE720903:KJE720905 KTA720903:KTA720905 LCW720903:LCW720905 LMS720903:LMS720905 LWO720903:LWO720905 MGK720903:MGK720905 MQG720903:MQG720905 NAC720903:NAC720905 NJY720903:NJY720905 NTU720903:NTU720905 ODQ720903:ODQ720905 ONM720903:ONM720905 OXI720903:OXI720905 PHE720903:PHE720905 PRA720903:PRA720905 QAW720903:QAW720905 QKS720903:QKS720905 QUO720903:QUO720905 REK720903:REK720905 ROG720903:ROG720905 RYC720903:RYC720905 SHY720903:SHY720905 SRU720903:SRU720905 TBQ720903:TBQ720905 TLM720903:TLM720905 TVI720903:TVI720905 UFE720903:UFE720905 UPA720903:UPA720905 UYW720903:UYW720905 VIS720903:VIS720905 VSO720903:VSO720905 WCK720903:WCK720905 WMG720903:WMG720905 WWC720903:WWC720905 U786439:U786441 JQ786439:JQ786441 TM786439:TM786441 ADI786439:ADI786441 ANE786439:ANE786441 AXA786439:AXA786441 BGW786439:BGW786441 BQS786439:BQS786441 CAO786439:CAO786441 CKK786439:CKK786441 CUG786439:CUG786441 DEC786439:DEC786441 DNY786439:DNY786441 DXU786439:DXU786441 EHQ786439:EHQ786441 ERM786439:ERM786441 FBI786439:FBI786441 FLE786439:FLE786441 FVA786439:FVA786441 GEW786439:GEW786441 GOS786439:GOS786441 GYO786439:GYO786441 HIK786439:HIK786441 HSG786439:HSG786441 ICC786439:ICC786441 ILY786439:ILY786441 IVU786439:IVU786441 JFQ786439:JFQ786441 JPM786439:JPM786441 JZI786439:JZI786441 KJE786439:KJE786441 KTA786439:KTA786441 LCW786439:LCW786441 LMS786439:LMS786441 LWO786439:LWO786441 MGK786439:MGK786441 MQG786439:MQG786441 NAC786439:NAC786441 NJY786439:NJY786441 NTU786439:NTU786441 ODQ786439:ODQ786441 ONM786439:ONM786441 OXI786439:OXI786441 PHE786439:PHE786441 PRA786439:PRA786441 QAW786439:QAW786441 QKS786439:QKS786441 QUO786439:QUO786441 REK786439:REK786441 ROG786439:ROG786441 RYC786439:RYC786441 SHY786439:SHY786441 SRU786439:SRU786441 TBQ786439:TBQ786441 TLM786439:TLM786441 TVI786439:TVI786441 UFE786439:UFE786441 UPA786439:UPA786441 UYW786439:UYW786441 VIS786439:VIS786441 VSO786439:VSO786441 WCK786439:WCK786441 WMG786439:WMG786441 WWC786439:WWC786441 U851975:U851977 JQ851975:JQ851977 TM851975:TM851977 ADI851975:ADI851977 ANE851975:ANE851977 AXA851975:AXA851977 BGW851975:BGW851977 BQS851975:BQS851977 CAO851975:CAO851977 CKK851975:CKK851977 CUG851975:CUG851977 DEC851975:DEC851977 DNY851975:DNY851977 DXU851975:DXU851977 EHQ851975:EHQ851977 ERM851975:ERM851977 FBI851975:FBI851977 FLE851975:FLE851977 FVA851975:FVA851977 GEW851975:GEW851977 GOS851975:GOS851977 GYO851975:GYO851977 HIK851975:HIK851977 HSG851975:HSG851977 ICC851975:ICC851977 ILY851975:ILY851977 IVU851975:IVU851977 JFQ851975:JFQ851977 JPM851975:JPM851977 JZI851975:JZI851977 KJE851975:KJE851977 KTA851975:KTA851977 LCW851975:LCW851977 LMS851975:LMS851977 LWO851975:LWO851977 MGK851975:MGK851977 MQG851975:MQG851977 NAC851975:NAC851977 NJY851975:NJY851977 NTU851975:NTU851977 ODQ851975:ODQ851977 ONM851975:ONM851977 OXI851975:OXI851977 PHE851975:PHE851977 PRA851975:PRA851977 QAW851975:QAW851977 QKS851975:QKS851977 QUO851975:QUO851977 REK851975:REK851977 ROG851975:ROG851977 RYC851975:RYC851977 SHY851975:SHY851977 SRU851975:SRU851977 TBQ851975:TBQ851977 TLM851975:TLM851977 TVI851975:TVI851977 UFE851975:UFE851977 UPA851975:UPA851977 UYW851975:UYW851977 VIS851975:VIS851977 VSO851975:VSO851977 WCK851975:WCK851977 WMG851975:WMG851977 WWC851975:WWC851977 U917511:U917513 JQ917511:JQ917513 TM917511:TM917513 ADI917511:ADI917513 ANE917511:ANE917513 AXA917511:AXA917513 BGW917511:BGW917513 BQS917511:BQS917513 CAO917511:CAO917513 CKK917511:CKK917513 CUG917511:CUG917513 DEC917511:DEC917513 DNY917511:DNY917513 DXU917511:DXU917513 EHQ917511:EHQ917513 ERM917511:ERM917513 FBI917511:FBI917513 FLE917511:FLE917513 FVA917511:FVA917513 GEW917511:GEW917513 GOS917511:GOS917513 GYO917511:GYO917513 HIK917511:HIK917513 HSG917511:HSG917513 ICC917511:ICC917513 ILY917511:ILY917513 IVU917511:IVU917513 JFQ917511:JFQ917513 JPM917511:JPM917513 JZI917511:JZI917513 KJE917511:KJE917513 KTA917511:KTA917513 LCW917511:LCW917513 LMS917511:LMS917513 LWO917511:LWO917513 MGK917511:MGK917513 MQG917511:MQG917513 NAC917511:NAC917513 NJY917511:NJY917513 NTU917511:NTU917513 ODQ917511:ODQ917513 ONM917511:ONM917513 OXI917511:OXI917513 PHE917511:PHE917513 PRA917511:PRA917513 QAW917511:QAW917513 QKS917511:QKS917513 QUO917511:QUO917513 REK917511:REK917513 ROG917511:ROG917513 RYC917511:RYC917513 SHY917511:SHY917513 SRU917511:SRU917513 TBQ917511:TBQ917513 TLM917511:TLM917513 TVI917511:TVI917513 UFE917511:UFE917513 UPA917511:UPA917513 UYW917511:UYW917513 VIS917511:VIS917513 VSO917511:VSO917513 WCK917511:WCK917513 WMG917511:WMG917513 WWC917511:WWC917513 U983047:U983049 JQ983047:JQ983049 TM983047:TM983049 ADI983047:ADI983049 ANE983047:ANE983049 AXA983047:AXA983049 BGW983047:BGW983049 BQS983047:BQS983049 CAO983047:CAO983049 CKK983047:CKK983049 CUG983047:CUG983049 DEC983047:DEC983049 DNY983047:DNY983049 DXU983047:DXU983049 EHQ983047:EHQ983049 ERM983047:ERM983049 FBI983047:FBI983049 FLE983047:FLE983049 FVA983047:FVA983049 GEW983047:GEW983049 GOS983047:GOS983049 GYO983047:GYO983049 HIK983047:HIK983049 HSG983047:HSG983049 ICC983047:ICC983049 ILY983047:ILY983049 IVU983047:IVU983049 JFQ983047:JFQ983049 JPM983047:JPM983049 JZI983047:JZI983049 KJE983047:KJE983049 KTA983047:KTA983049 LCW983047:LCW983049 LMS983047:LMS983049 LWO983047:LWO983049 MGK983047:MGK983049 MQG983047:MQG983049 NAC983047:NAC983049 NJY983047:NJY983049 NTU983047:NTU983049 ODQ983047:ODQ983049 ONM983047:ONM983049 OXI983047:OXI983049 PHE983047:PHE983049 PRA983047:PRA983049 QAW983047:QAW983049 QKS983047:QKS983049 QUO983047:QUO983049 REK983047:REK983049 ROG983047:ROG983049 RYC983047:RYC983049 SHY983047:SHY983049 SRU983047:SRU983049 TBQ983047:TBQ983049 TLM983047:TLM983049 TVI983047:TVI983049 UFE983047:UFE983049 UPA983047:UPA983049 UYW983047:UYW983049 VIS983047:VIS983049 VSO983047:VSO983049 WCK983047:WCK983049 WMG983047:WMG983049 WWC983047:WWC983049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W65558:W65559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W131094:W131095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W196630:W196631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W262166:W262167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W327702:W327703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W393238:W393239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W458774:W458775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W524310:W524311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W589846:W589847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W655382:W655383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W720918:W720919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W786454:W786455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W851990:W851991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W917526:W917527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W983062:W983063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M65573:M65575 JI65573:JI65575 TE65573:TE65575 ADA65573:ADA65575 AMW65573:AMW65575 AWS65573:AWS65575 BGO65573:BGO65575 BQK65573:BQK65575 CAG65573:CAG65575 CKC65573:CKC65575 CTY65573:CTY65575 DDU65573:DDU65575 DNQ65573:DNQ65575 DXM65573:DXM65575 EHI65573:EHI65575 ERE65573:ERE65575 FBA65573:FBA65575 FKW65573:FKW65575 FUS65573:FUS65575 GEO65573:GEO65575 GOK65573:GOK65575 GYG65573:GYG65575 HIC65573:HIC65575 HRY65573:HRY65575 IBU65573:IBU65575 ILQ65573:ILQ65575 IVM65573:IVM65575 JFI65573:JFI65575 JPE65573:JPE65575 JZA65573:JZA65575 KIW65573:KIW65575 KSS65573:KSS65575 LCO65573:LCO65575 LMK65573:LMK65575 LWG65573:LWG65575 MGC65573:MGC65575 MPY65573:MPY65575 MZU65573:MZU65575 NJQ65573:NJQ65575 NTM65573:NTM65575 ODI65573:ODI65575 ONE65573:ONE65575 OXA65573:OXA65575 PGW65573:PGW65575 PQS65573:PQS65575 QAO65573:QAO65575 QKK65573:QKK65575 QUG65573:QUG65575 REC65573:REC65575 RNY65573:RNY65575 RXU65573:RXU65575 SHQ65573:SHQ65575 SRM65573:SRM65575 TBI65573:TBI65575 TLE65573:TLE65575 TVA65573:TVA65575 UEW65573:UEW65575 UOS65573:UOS65575 UYO65573:UYO65575 VIK65573:VIK65575 VSG65573:VSG65575 WCC65573:WCC65575 WLY65573:WLY65575 WVU65573:WVU65575 M131109:M131111 JI131109:JI131111 TE131109:TE131111 ADA131109:ADA131111 AMW131109:AMW131111 AWS131109:AWS131111 BGO131109:BGO131111 BQK131109:BQK131111 CAG131109:CAG131111 CKC131109:CKC131111 CTY131109:CTY131111 DDU131109:DDU131111 DNQ131109:DNQ131111 DXM131109:DXM131111 EHI131109:EHI131111 ERE131109:ERE131111 FBA131109:FBA131111 FKW131109:FKW131111 FUS131109:FUS131111 GEO131109:GEO131111 GOK131109:GOK131111 GYG131109:GYG131111 HIC131109:HIC131111 HRY131109:HRY131111 IBU131109:IBU131111 ILQ131109:ILQ131111 IVM131109:IVM131111 JFI131109:JFI131111 JPE131109:JPE131111 JZA131109:JZA131111 KIW131109:KIW131111 KSS131109:KSS131111 LCO131109:LCO131111 LMK131109:LMK131111 LWG131109:LWG131111 MGC131109:MGC131111 MPY131109:MPY131111 MZU131109:MZU131111 NJQ131109:NJQ131111 NTM131109:NTM131111 ODI131109:ODI131111 ONE131109:ONE131111 OXA131109:OXA131111 PGW131109:PGW131111 PQS131109:PQS131111 QAO131109:QAO131111 QKK131109:QKK131111 QUG131109:QUG131111 REC131109:REC131111 RNY131109:RNY131111 RXU131109:RXU131111 SHQ131109:SHQ131111 SRM131109:SRM131111 TBI131109:TBI131111 TLE131109:TLE131111 TVA131109:TVA131111 UEW131109:UEW131111 UOS131109:UOS131111 UYO131109:UYO131111 VIK131109:VIK131111 VSG131109:VSG131111 WCC131109:WCC131111 WLY131109:WLY131111 WVU131109:WVU131111 M196645:M196647 JI196645:JI196647 TE196645:TE196647 ADA196645:ADA196647 AMW196645:AMW196647 AWS196645:AWS196647 BGO196645:BGO196647 BQK196645:BQK196647 CAG196645:CAG196647 CKC196645:CKC196647 CTY196645:CTY196647 DDU196645:DDU196647 DNQ196645:DNQ196647 DXM196645:DXM196647 EHI196645:EHI196647 ERE196645:ERE196647 FBA196645:FBA196647 FKW196645:FKW196647 FUS196645:FUS196647 GEO196645:GEO196647 GOK196645:GOK196647 GYG196645:GYG196647 HIC196645:HIC196647 HRY196645:HRY196647 IBU196645:IBU196647 ILQ196645:ILQ196647 IVM196645:IVM196647 JFI196645:JFI196647 JPE196645:JPE196647 JZA196645:JZA196647 KIW196645:KIW196647 KSS196645:KSS196647 LCO196645:LCO196647 LMK196645:LMK196647 LWG196645:LWG196647 MGC196645:MGC196647 MPY196645:MPY196647 MZU196645:MZU196647 NJQ196645:NJQ196647 NTM196645:NTM196647 ODI196645:ODI196647 ONE196645:ONE196647 OXA196645:OXA196647 PGW196645:PGW196647 PQS196645:PQS196647 QAO196645:QAO196647 QKK196645:QKK196647 QUG196645:QUG196647 REC196645:REC196647 RNY196645:RNY196647 RXU196645:RXU196647 SHQ196645:SHQ196647 SRM196645:SRM196647 TBI196645:TBI196647 TLE196645:TLE196647 TVA196645:TVA196647 UEW196645:UEW196647 UOS196645:UOS196647 UYO196645:UYO196647 VIK196645:VIK196647 VSG196645:VSG196647 WCC196645:WCC196647 WLY196645:WLY196647 WVU196645:WVU196647 M262181:M262183 JI262181:JI262183 TE262181:TE262183 ADA262181:ADA262183 AMW262181:AMW262183 AWS262181:AWS262183 BGO262181:BGO262183 BQK262181:BQK262183 CAG262181:CAG262183 CKC262181:CKC262183 CTY262181:CTY262183 DDU262181:DDU262183 DNQ262181:DNQ262183 DXM262181:DXM262183 EHI262181:EHI262183 ERE262181:ERE262183 FBA262181:FBA262183 FKW262181:FKW262183 FUS262181:FUS262183 GEO262181:GEO262183 GOK262181:GOK262183 GYG262181:GYG262183 HIC262181:HIC262183 HRY262181:HRY262183 IBU262181:IBU262183 ILQ262181:ILQ262183 IVM262181:IVM262183 JFI262181:JFI262183 JPE262181:JPE262183 JZA262181:JZA262183 KIW262181:KIW262183 KSS262181:KSS262183 LCO262181:LCO262183 LMK262181:LMK262183 LWG262181:LWG262183 MGC262181:MGC262183 MPY262181:MPY262183 MZU262181:MZU262183 NJQ262181:NJQ262183 NTM262181:NTM262183 ODI262181:ODI262183 ONE262181:ONE262183 OXA262181:OXA262183 PGW262181:PGW262183 PQS262181:PQS262183 QAO262181:QAO262183 QKK262181:QKK262183 QUG262181:QUG262183 REC262181:REC262183 RNY262181:RNY262183 RXU262181:RXU262183 SHQ262181:SHQ262183 SRM262181:SRM262183 TBI262181:TBI262183 TLE262181:TLE262183 TVA262181:TVA262183 UEW262181:UEW262183 UOS262181:UOS262183 UYO262181:UYO262183 VIK262181:VIK262183 VSG262181:VSG262183 WCC262181:WCC262183 WLY262181:WLY262183 WVU262181:WVU262183 M327717:M327719 JI327717:JI327719 TE327717:TE327719 ADA327717:ADA327719 AMW327717:AMW327719 AWS327717:AWS327719 BGO327717:BGO327719 BQK327717:BQK327719 CAG327717:CAG327719 CKC327717:CKC327719 CTY327717:CTY327719 DDU327717:DDU327719 DNQ327717:DNQ327719 DXM327717:DXM327719 EHI327717:EHI327719 ERE327717:ERE327719 FBA327717:FBA327719 FKW327717:FKW327719 FUS327717:FUS327719 GEO327717:GEO327719 GOK327717:GOK327719 GYG327717:GYG327719 HIC327717:HIC327719 HRY327717:HRY327719 IBU327717:IBU327719 ILQ327717:ILQ327719 IVM327717:IVM327719 JFI327717:JFI327719 JPE327717:JPE327719 JZA327717:JZA327719 KIW327717:KIW327719 KSS327717:KSS327719 LCO327717:LCO327719 LMK327717:LMK327719 LWG327717:LWG327719 MGC327717:MGC327719 MPY327717:MPY327719 MZU327717:MZU327719 NJQ327717:NJQ327719 NTM327717:NTM327719 ODI327717:ODI327719 ONE327717:ONE327719 OXA327717:OXA327719 PGW327717:PGW327719 PQS327717:PQS327719 QAO327717:QAO327719 QKK327717:QKK327719 QUG327717:QUG327719 REC327717:REC327719 RNY327717:RNY327719 RXU327717:RXU327719 SHQ327717:SHQ327719 SRM327717:SRM327719 TBI327717:TBI327719 TLE327717:TLE327719 TVA327717:TVA327719 UEW327717:UEW327719 UOS327717:UOS327719 UYO327717:UYO327719 VIK327717:VIK327719 VSG327717:VSG327719 WCC327717:WCC327719 WLY327717:WLY327719 WVU327717:WVU327719 M393253:M393255 JI393253:JI393255 TE393253:TE393255 ADA393253:ADA393255 AMW393253:AMW393255 AWS393253:AWS393255 BGO393253:BGO393255 BQK393253:BQK393255 CAG393253:CAG393255 CKC393253:CKC393255 CTY393253:CTY393255 DDU393253:DDU393255 DNQ393253:DNQ393255 DXM393253:DXM393255 EHI393253:EHI393255 ERE393253:ERE393255 FBA393253:FBA393255 FKW393253:FKW393255 FUS393253:FUS393255 GEO393253:GEO393255 GOK393253:GOK393255 GYG393253:GYG393255 HIC393253:HIC393255 HRY393253:HRY393255 IBU393253:IBU393255 ILQ393253:ILQ393255 IVM393253:IVM393255 JFI393253:JFI393255 JPE393253:JPE393255 JZA393253:JZA393255 KIW393253:KIW393255 KSS393253:KSS393255 LCO393253:LCO393255 LMK393253:LMK393255 LWG393253:LWG393255 MGC393253:MGC393255 MPY393253:MPY393255 MZU393253:MZU393255 NJQ393253:NJQ393255 NTM393253:NTM393255 ODI393253:ODI393255 ONE393253:ONE393255 OXA393253:OXA393255 PGW393253:PGW393255 PQS393253:PQS393255 QAO393253:QAO393255 QKK393253:QKK393255 QUG393253:QUG393255 REC393253:REC393255 RNY393253:RNY393255 RXU393253:RXU393255 SHQ393253:SHQ393255 SRM393253:SRM393255 TBI393253:TBI393255 TLE393253:TLE393255 TVA393253:TVA393255 UEW393253:UEW393255 UOS393253:UOS393255 UYO393253:UYO393255 VIK393253:VIK393255 VSG393253:VSG393255 WCC393253:WCC393255 WLY393253:WLY393255 WVU393253:WVU393255 M458789:M458791 JI458789:JI458791 TE458789:TE458791 ADA458789:ADA458791 AMW458789:AMW458791 AWS458789:AWS458791 BGO458789:BGO458791 BQK458789:BQK458791 CAG458789:CAG458791 CKC458789:CKC458791 CTY458789:CTY458791 DDU458789:DDU458791 DNQ458789:DNQ458791 DXM458789:DXM458791 EHI458789:EHI458791 ERE458789:ERE458791 FBA458789:FBA458791 FKW458789:FKW458791 FUS458789:FUS458791 GEO458789:GEO458791 GOK458789:GOK458791 GYG458789:GYG458791 HIC458789:HIC458791 HRY458789:HRY458791 IBU458789:IBU458791 ILQ458789:ILQ458791 IVM458789:IVM458791 JFI458789:JFI458791 JPE458789:JPE458791 JZA458789:JZA458791 KIW458789:KIW458791 KSS458789:KSS458791 LCO458789:LCO458791 LMK458789:LMK458791 LWG458789:LWG458791 MGC458789:MGC458791 MPY458789:MPY458791 MZU458789:MZU458791 NJQ458789:NJQ458791 NTM458789:NTM458791 ODI458789:ODI458791 ONE458789:ONE458791 OXA458789:OXA458791 PGW458789:PGW458791 PQS458789:PQS458791 QAO458789:QAO458791 QKK458789:QKK458791 QUG458789:QUG458791 REC458789:REC458791 RNY458789:RNY458791 RXU458789:RXU458791 SHQ458789:SHQ458791 SRM458789:SRM458791 TBI458789:TBI458791 TLE458789:TLE458791 TVA458789:TVA458791 UEW458789:UEW458791 UOS458789:UOS458791 UYO458789:UYO458791 VIK458789:VIK458791 VSG458789:VSG458791 WCC458789:WCC458791 WLY458789:WLY458791 WVU458789:WVU458791 M524325:M524327 JI524325:JI524327 TE524325:TE524327 ADA524325:ADA524327 AMW524325:AMW524327 AWS524325:AWS524327 BGO524325:BGO524327 BQK524325:BQK524327 CAG524325:CAG524327 CKC524325:CKC524327 CTY524325:CTY524327 DDU524325:DDU524327 DNQ524325:DNQ524327 DXM524325:DXM524327 EHI524325:EHI524327 ERE524325:ERE524327 FBA524325:FBA524327 FKW524325:FKW524327 FUS524325:FUS524327 GEO524325:GEO524327 GOK524325:GOK524327 GYG524325:GYG524327 HIC524325:HIC524327 HRY524325:HRY524327 IBU524325:IBU524327 ILQ524325:ILQ524327 IVM524325:IVM524327 JFI524325:JFI524327 JPE524325:JPE524327 JZA524325:JZA524327 KIW524325:KIW524327 KSS524325:KSS524327 LCO524325:LCO524327 LMK524325:LMK524327 LWG524325:LWG524327 MGC524325:MGC524327 MPY524325:MPY524327 MZU524325:MZU524327 NJQ524325:NJQ524327 NTM524325:NTM524327 ODI524325:ODI524327 ONE524325:ONE524327 OXA524325:OXA524327 PGW524325:PGW524327 PQS524325:PQS524327 QAO524325:QAO524327 QKK524325:QKK524327 QUG524325:QUG524327 REC524325:REC524327 RNY524325:RNY524327 RXU524325:RXU524327 SHQ524325:SHQ524327 SRM524325:SRM524327 TBI524325:TBI524327 TLE524325:TLE524327 TVA524325:TVA524327 UEW524325:UEW524327 UOS524325:UOS524327 UYO524325:UYO524327 VIK524325:VIK524327 VSG524325:VSG524327 WCC524325:WCC524327 WLY524325:WLY524327 WVU524325:WVU524327 M589861:M589863 JI589861:JI589863 TE589861:TE589863 ADA589861:ADA589863 AMW589861:AMW589863 AWS589861:AWS589863 BGO589861:BGO589863 BQK589861:BQK589863 CAG589861:CAG589863 CKC589861:CKC589863 CTY589861:CTY589863 DDU589861:DDU589863 DNQ589861:DNQ589863 DXM589861:DXM589863 EHI589861:EHI589863 ERE589861:ERE589863 FBA589861:FBA589863 FKW589861:FKW589863 FUS589861:FUS589863 GEO589861:GEO589863 GOK589861:GOK589863 GYG589861:GYG589863 HIC589861:HIC589863 HRY589861:HRY589863 IBU589861:IBU589863 ILQ589861:ILQ589863 IVM589861:IVM589863 JFI589861:JFI589863 JPE589861:JPE589863 JZA589861:JZA589863 KIW589861:KIW589863 KSS589861:KSS589863 LCO589861:LCO589863 LMK589861:LMK589863 LWG589861:LWG589863 MGC589861:MGC589863 MPY589861:MPY589863 MZU589861:MZU589863 NJQ589861:NJQ589863 NTM589861:NTM589863 ODI589861:ODI589863 ONE589861:ONE589863 OXA589861:OXA589863 PGW589861:PGW589863 PQS589861:PQS589863 QAO589861:QAO589863 QKK589861:QKK589863 QUG589861:QUG589863 REC589861:REC589863 RNY589861:RNY589863 RXU589861:RXU589863 SHQ589861:SHQ589863 SRM589861:SRM589863 TBI589861:TBI589863 TLE589861:TLE589863 TVA589861:TVA589863 UEW589861:UEW589863 UOS589861:UOS589863 UYO589861:UYO589863 VIK589861:VIK589863 VSG589861:VSG589863 WCC589861:WCC589863 WLY589861:WLY589863 WVU589861:WVU589863 M655397:M655399 JI655397:JI655399 TE655397:TE655399 ADA655397:ADA655399 AMW655397:AMW655399 AWS655397:AWS655399 BGO655397:BGO655399 BQK655397:BQK655399 CAG655397:CAG655399 CKC655397:CKC655399 CTY655397:CTY655399 DDU655397:DDU655399 DNQ655397:DNQ655399 DXM655397:DXM655399 EHI655397:EHI655399 ERE655397:ERE655399 FBA655397:FBA655399 FKW655397:FKW655399 FUS655397:FUS655399 GEO655397:GEO655399 GOK655397:GOK655399 GYG655397:GYG655399 HIC655397:HIC655399 HRY655397:HRY655399 IBU655397:IBU655399 ILQ655397:ILQ655399 IVM655397:IVM655399 JFI655397:JFI655399 JPE655397:JPE655399 JZA655397:JZA655399 KIW655397:KIW655399 KSS655397:KSS655399 LCO655397:LCO655399 LMK655397:LMK655399 LWG655397:LWG655399 MGC655397:MGC655399 MPY655397:MPY655399 MZU655397:MZU655399 NJQ655397:NJQ655399 NTM655397:NTM655399 ODI655397:ODI655399 ONE655397:ONE655399 OXA655397:OXA655399 PGW655397:PGW655399 PQS655397:PQS655399 QAO655397:QAO655399 QKK655397:QKK655399 QUG655397:QUG655399 REC655397:REC655399 RNY655397:RNY655399 RXU655397:RXU655399 SHQ655397:SHQ655399 SRM655397:SRM655399 TBI655397:TBI655399 TLE655397:TLE655399 TVA655397:TVA655399 UEW655397:UEW655399 UOS655397:UOS655399 UYO655397:UYO655399 VIK655397:VIK655399 VSG655397:VSG655399 WCC655397:WCC655399 WLY655397:WLY655399 WVU655397:WVU655399 M720933:M720935 JI720933:JI720935 TE720933:TE720935 ADA720933:ADA720935 AMW720933:AMW720935 AWS720933:AWS720935 BGO720933:BGO720935 BQK720933:BQK720935 CAG720933:CAG720935 CKC720933:CKC720935 CTY720933:CTY720935 DDU720933:DDU720935 DNQ720933:DNQ720935 DXM720933:DXM720935 EHI720933:EHI720935 ERE720933:ERE720935 FBA720933:FBA720935 FKW720933:FKW720935 FUS720933:FUS720935 GEO720933:GEO720935 GOK720933:GOK720935 GYG720933:GYG720935 HIC720933:HIC720935 HRY720933:HRY720935 IBU720933:IBU720935 ILQ720933:ILQ720935 IVM720933:IVM720935 JFI720933:JFI720935 JPE720933:JPE720935 JZA720933:JZA720935 KIW720933:KIW720935 KSS720933:KSS720935 LCO720933:LCO720935 LMK720933:LMK720935 LWG720933:LWG720935 MGC720933:MGC720935 MPY720933:MPY720935 MZU720933:MZU720935 NJQ720933:NJQ720935 NTM720933:NTM720935 ODI720933:ODI720935 ONE720933:ONE720935 OXA720933:OXA720935 PGW720933:PGW720935 PQS720933:PQS720935 QAO720933:QAO720935 QKK720933:QKK720935 QUG720933:QUG720935 REC720933:REC720935 RNY720933:RNY720935 RXU720933:RXU720935 SHQ720933:SHQ720935 SRM720933:SRM720935 TBI720933:TBI720935 TLE720933:TLE720935 TVA720933:TVA720935 UEW720933:UEW720935 UOS720933:UOS720935 UYO720933:UYO720935 VIK720933:VIK720935 VSG720933:VSG720935 WCC720933:WCC720935 WLY720933:WLY720935 WVU720933:WVU720935 M786469:M786471 JI786469:JI786471 TE786469:TE786471 ADA786469:ADA786471 AMW786469:AMW786471 AWS786469:AWS786471 BGO786469:BGO786471 BQK786469:BQK786471 CAG786469:CAG786471 CKC786469:CKC786471 CTY786469:CTY786471 DDU786469:DDU786471 DNQ786469:DNQ786471 DXM786469:DXM786471 EHI786469:EHI786471 ERE786469:ERE786471 FBA786469:FBA786471 FKW786469:FKW786471 FUS786469:FUS786471 GEO786469:GEO786471 GOK786469:GOK786471 GYG786469:GYG786471 HIC786469:HIC786471 HRY786469:HRY786471 IBU786469:IBU786471 ILQ786469:ILQ786471 IVM786469:IVM786471 JFI786469:JFI786471 JPE786469:JPE786471 JZA786469:JZA786471 KIW786469:KIW786471 KSS786469:KSS786471 LCO786469:LCO786471 LMK786469:LMK786471 LWG786469:LWG786471 MGC786469:MGC786471 MPY786469:MPY786471 MZU786469:MZU786471 NJQ786469:NJQ786471 NTM786469:NTM786471 ODI786469:ODI786471 ONE786469:ONE786471 OXA786469:OXA786471 PGW786469:PGW786471 PQS786469:PQS786471 QAO786469:QAO786471 QKK786469:QKK786471 QUG786469:QUG786471 REC786469:REC786471 RNY786469:RNY786471 RXU786469:RXU786471 SHQ786469:SHQ786471 SRM786469:SRM786471 TBI786469:TBI786471 TLE786469:TLE786471 TVA786469:TVA786471 UEW786469:UEW786471 UOS786469:UOS786471 UYO786469:UYO786471 VIK786469:VIK786471 VSG786469:VSG786471 WCC786469:WCC786471 WLY786469:WLY786471 WVU786469:WVU786471 M852005:M852007 JI852005:JI852007 TE852005:TE852007 ADA852005:ADA852007 AMW852005:AMW852007 AWS852005:AWS852007 BGO852005:BGO852007 BQK852005:BQK852007 CAG852005:CAG852007 CKC852005:CKC852007 CTY852005:CTY852007 DDU852005:DDU852007 DNQ852005:DNQ852007 DXM852005:DXM852007 EHI852005:EHI852007 ERE852005:ERE852007 FBA852005:FBA852007 FKW852005:FKW852007 FUS852005:FUS852007 GEO852005:GEO852007 GOK852005:GOK852007 GYG852005:GYG852007 HIC852005:HIC852007 HRY852005:HRY852007 IBU852005:IBU852007 ILQ852005:ILQ852007 IVM852005:IVM852007 JFI852005:JFI852007 JPE852005:JPE852007 JZA852005:JZA852007 KIW852005:KIW852007 KSS852005:KSS852007 LCO852005:LCO852007 LMK852005:LMK852007 LWG852005:LWG852007 MGC852005:MGC852007 MPY852005:MPY852007 MZU852005:MZU852007 NJQ852005:NJQ852007 NTM852005:NTM852007 ODI852005:ODI852007 ONE852005:ONE852007 OXA852005:OXA852007 PGW852005:PGW852007 PQS852005:PQS852007 QAO852005:QAO852007 QKK852005:QKK852007 QUG852005:QUG852007 REC852005:REC852007 RNY852005:RNY852007 RXU852005:RXU852007 SHQ852005:SHQ852007 SRM852005:SRM852007 TBI852005:TBI852007 TLE852005:TLE852007 TVA852005:TVA852007 UEW852005:UEW852007 UOS852005:UOS852007 UYO852005:UYO852007 VIK852005:VIK852007 VSG852005:VSG852007 WCC852005:WCC852007 WLY852005:WLY852007 WVU852005:WVU852007 M917541:M917543 JI917541:JI917543 TE917541:TE917543 ADA917541:ADA917543 AMW917541:AMW917543 AWS917541:AWS917543 BGO917541:BGO917543 BQK917541:BQK917543 CAG917541:CAG917543 CKC917541:CKC917543 CTY917541:CTY917543 DDU917541:DDU917543 DNQ917541:DNQ917543 DXM917541:DXM917543 EHI917541:EHI917543 ERE917541:ERE917543 FBA917541:FBA917543 FKW917541:FKW917543 FUS917541:FUS917543 GEO917541:GEO917543 GOK917541:GOK917543 GYG917541:GYG917543 HIC917541:HIC917543 HRY917541:HRY917543 IBU917541:IBU917543 ILQ917541:ILQ917543 IVM917541:IVM917543 JFI917541:JFI917543 JPE917541:JPE917543 JZA917541:JZA917543 KIW917541:KIW917543 KSS917541:KSS917543 LCO917541:LCO917543 LMK917541:LMK917543 LWG917541:LWG917543 MGC917541:MGC917543 MPY917541:MPY917543 MZU917541:MZU917543 NJQ917541:NJQ917543 NTM917541:NTM917543 ODI917541:ODI917543 ONE917541:ONE917543 OXA917541:OXA917543 PGW917541:PGW917543 PQS917541:PQS917543 QAO917541:QAO917543 QKK917541:QKK917543 QUG917541:QUG917543 REC917541:REC917543 RNY917541:RNY917543 RXU917541:RXU917543 SHQ917541:SHQ917543 SRM917541:SRM917543 TBI917541:TBI917543 TLE917541:TLE917543 TVA917541:TVA917543 UEW917541:UEW917543 UOS917541:UOS917543 UYO917541:UYO917543 VIK917541:VIK917543 VSG917541:VSG917543 WCC917541:WCC917543 WLY917541:WLY917543 WVU917541:WVU917543 M983077:M983079 JI983077:JI983079 TE983077:TE983079 ADA983077:ADA983079 AMW983077:AMW983079 AWS983077:AWS983079 BGO983077:BGO983079 BQK983077:BQK983079 CAG983077:CAG983079 CKC983077:CKC983079 CTY983077:CTY983079 DDU983077:DDU983079 DNQ983077:DNQ983079 DXM983077:DXM983079 EHI983077:EHI983079 ERE983077:ERE983079 FBA983077:FBA983079 FKW983077:FKW983079 FUS983077:FUS983079 GEO983077:GEO983079 GOK983077:GOK983079 GYG983077:GYG983079 HIC983077:HIC983079 HRY983077:HRY983079 IBU983077:IBU983079 ILQ983077:ILQ983079 IVM983077:IVM983079 JFI983077:JFI983079 JPE983077:JPE983079 JZA983077:JZA983079 KIW983077:KIW983079 KSS983077:KSS983079 LCO983077:LCO983079 LMK983077:LMK983079 LWG983077:LWG983079 MGC983077:MGC983079 MPY983077:MPY983079 MZU983077:MZU983079 NJQ983077:NJQ983079 NTM983077:NTM983079 ODI983077:ODI983079 ONE983077:ONE983079 OXA983077:OXA983079 PGW983077:PGW983079 PQS983077:PQS983079 QAO983077:QAO983079 QKK983077:QKK983079 QUG983077:QUG983079 REC983077:REC983079 RNY983077:RNY983079 RXU983077:RXU983079 SHQ983077:SHQ983079 SRM983077:SRM983079 TBI983077:TBI983079 TLE983077:TLE983079 TVA983077:TVA983079 UEW983077:UEW983079 UOS983077:UOS983079 UYO983077:UYO983079 VIK983077:VIK983079 VSG983077:VSG983079 WCC983077:WCC983079 WLY983077:WLY983079 WVU983077:WVU983079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Y65574:Y65575 JU65574:JU65575 TQ65574:TQ65575 ADM65574:ADM65575 ANI65574:ANI65575 AXE65574:AXE65575 BHA65574:BHA65575 BQW65574:BQW65575 CAS65574:CAS65575 CKO65574:CKO65575 CUK65574:CUK65575 DEG65574:DEG65575 DOC65574:DOC65575 DXY65574:DXY65575 EHU65574:EHU65575 ERQ65574:ERQ65575 FBM65574:FBM65575 FLI65574:FLI65575 FVE65574:FVE65575 GFA65574:GFA65575 GOW65574:GOW65575 GYS65574:GYS65575 HIO65574:HIO65575 HSK65574:HSK65575 ICG65574:ICG65575 IMC65574:IMC65575 IVY65574:IVY65575 JFU65574:JFU65575 JPQ65574:JPQ65575 JZM65574:JZM65575 KJI65574:KJI65575 KTE65574:KTE65575 LDA65574:LDA65575 LMW65574:LMW65575 LWS65574:LWS65575 MGO65574:MGO65575 MQK65574:MQK65575 NAG65574:NAG65575 NKC65574:NKC65575 NTY65574:NTY65575 ODU65574:ODU65575 ONQ65574:ONQ65575 OXM65574:OXM65575 PHI65574:PHI65575 PRE65574:PRE65575 QBA65574:QBA65575 QKW65574:QKW65575 QUS65574:QUS65575 REO65574:REO65575 ROK65574:ROK65575 RYG65574:RYG65575 SIC65574:SIC65575 SRY65574:SRY65575 TBU65574:TBU65575 TLQ65574:TLQ65575 TVM65574:TVM65575 UFI65574:UFI65575 UPE65574:UPE65575 UZA65574:UZA65575 VIW65574:VIW65575 VSS65574:VSS65575 WCO65574:WCO65575 WMK65574:WMK65575 WWG65574:WWG65575 Y131110:Y131111 JU131110:JU131111 TQ131110:TQ131111 ADM131110:ADM131111 ANI131110:ANI131111 AXE131110:AXE131111 BHA131110:BHA131111 BQW131110:BQW131111 CAS131110:CAS131111 CKO131110:CKO131111 CUK131110:CUK131111 DEG131110:DEG131111 DOC131110:DOC131111 DXY131110:DXY131111 EHU131110:EHU131111 ERQ131110:ERQ131111 FBM131110:FBM131111 FLI131110:FLI131111 FVE131110:FVE131111 GFA131110:GFA131111 GOW131110:GOW131111 GYS131110:GYS131111 HIO131110:HIO131111 HSK131110:HSK131111 ICG131110:ICG131111 IMC131110:IMC131111 IVY131110:IVY131111 JFU131110:JFU131111 JPQ131110:JPQ131111 JZM131110:JZM131111 KJI131110:KJI131111 KTE131110:KTE131111 LDA131110:LDA131111 LMW131110:LMW131111 LWS131110:LWS131111 MGO131110:MGO131111 MQK131110:MQK131111 NAG131110:NAG131111 NKC131110:NKC131111 NTY131110:NTY131111 ODU131110:ODU131111 ONQ131110:ONQ131111 OXM131110:OXM131111 PHI131110:PHI131111 PRE131110:PRE131111 QBA131110:QBA131111 QKW131110:QKW131111 QUS131110:QUS131111 REO131110:REO131111 ROK131110:ROK131111 RYG131110:RYG131111 SIC131110:SIC131111 SRY131110:SRY131111 TBU131110:TBU131111 TLQ131110:TLQ131111 TVM131110:TVM131111 UFI131110:UFI131111 UPE131110:UPE131111 UZA131110:UZA131111 VIW131110:VIW131111 VSS131110:VSS131111 WCO131110:WCO131111 WMK131110:WMK131111 WWG131110:WWG131111 Y196646:Y196647 JU196646:JU196647 TQ196646:TQ196647 ADM196646:ADM196647 ANI196646:ANI196647 AXE196646:AXE196647 BHA196646:BHA196647 BQW196646:BQW196647 CAS196646:CAS196647 CKO196646:CKO196647 CUK196646:CUK196647 DEG196646:DEG196647 DOC196646:DOC196647 DXY196646:DXY196647 EHU196646:EHU196647 ERQ196646:ERQ196647 FBM196646:FBM196647 FLI196646:FLI196647 FVE196646:FVE196647 GFA196646:GFA196647 GOW196646:GOW196647 GYS196646:GYS196647 HIO196646:HIO196647 HSK196646:HSK196647 ICG196646:ICG196647 IMC196646:IMC196647 IVY196646:IVY196647 JFU196646:JFU196647 JPQ196646:JPQ196647 JZM196646:JZM196647 KJI196646:KJI196647 KTE196646:KTE196647 LDA196646:LDA196647 LMW196646:LMW196647 LWS196646:LWS196647 MGO196646:MGO196647 MQK196646:MQK196647 NAG196646:NAG196647 NKC196646:NKC196647 NTY196646:NTY196647 ODU196646:ODU196647 ONQ196646:ONQ196647 OXM196646:OXM196647 PHI196646:PHI196647 PRE196646:PRE196647 QBA196646:QBA196647 QKW196646:QKW196647 QUS196646:QUS196647 REO196646:REO196647 ROK196646:ROK196647 RYG196646:RYG196647 SIC196646:SIC196647 SRY196646:SRY196647 TBU196646:TBU196647 TLQ196646:TLQ196647 TVM196646:TVM196647 UFI196646:UFI196647 UPE196646:UPE196647 UZA196646:UZA196647 VIW196646:VIW196647 VSS196646:VSS196647 WCO196646:WCO196647 WMK196646:WMK196647 WWG196646:WWG196647 Y262182:Y262183 JU262182:JU262183 TQ262182:TQ262183 ADM262182:ADM262183 ANI262182:ANI262183 AXE262182:AXE262183 BHA262182:BHA262183 BQW262182:BQW262183 CAS262182:CAS262183 CKO262182:CKO262183 CUK262182:CUK262183 DEG262182:DEG262183 DOC262182:DOC262183 DXY262182:DXY262183 EHU262182:EHU262183 ERQ262182:ERQ262183 FBM262182:FBM262183 FLI262182:FLI262183 FVE262182:FVE262183 GFA262182:GFA262183 GOW262182:GOW262183 GYS262182:GYS262183 HIO262182:HIO262183 HSK262182:HSK262183 ICG262182:ICG262183 IMC262182:IMC262183 IVY262182:IVY262183 JFU262182:JFU262183 JPQ262182:JPQ262183 JZM262182:JZM262183 KJI262182:KJI262183 KTE262182:KTE262183 LDA262182:LDA262183 LMW262182:LMW262183 LWS262182:LWS262183 MGO262182:MGO262183 MQK262182:MQK262183 NAG262182:NAG262183 NKC262182:NKC262183 NTY262182:NTY262183 ODU262182:ODU262183 ONQ262182:ONQ262183 OXM262182:OXM262183 PHI262182:PHI262183 PRE262182:PRE262183 QBA262182:QBA262183 QKW262182:QKW262183 QUS262182:QUS262183 REO262182:REO262183 ROK262182:ROK262183 RYG262182:RYG262183 SIC262182:SIC262183 SRY262182:SRY262183 TBU262182:TBU262183 TLQ262182:TLQ262183 TVM262182:TVM262183 UFI262182:UFI262183 UPE262182:UPE262183 UZA262182:UZA262183 VIW262182:VIW262183 VSS262182:VSS262183 WCO262182:WCO262183 WMK262182:WMK262183 WWG262182:WWG262183 Y327718:Y327719 JU327718:JU327719 TQ327718:TQ327719 ADM327718:ADM327719 ANI327718:ANI327719 AXE327718:AXE327719 BHA327718:BHA327719 BQW327718:BQW327719 CAS327718:CAS327719 CKO327718:CKO327719 CUK327718:CUK327719 DEG327718:DEG327719 DOC327718:DOC327719 DXY327718:DXY327719 EHU327718:EHU327719 ERQ327718:ERQ327719 FBM327718:FBM327719 FLI327718:FLI327719 FVE327718:FVE327719 GFA327718:GFA327719 GOW327718:GOW327719 GYS327718:GYS327719 HIO327718:HIO327719 HSK327718:HSK327719 ICG327718:ICG327719 IMC327718:IMC327719 IVY327718:IVY327719 JFU327718:JFU327719 JPQ327718:JPQ327719 JZM327718:JZM327719 KJI327718:KJI327719 KTE327718:KTE327719 LDA327718:LDA327719 LMW327718:LMW327719 LWS327718:LWS327719 MGO327718:MGO327719 MQK327718:MQK327719 NAG327718:NAG327719 NKC327718:NKC327719 NTY327718:NTY327719 ODU327718:ODU327719 ONQ327718:ONQ327719 OXM327718:OXM327719 PHI327718:PHI327719 PRE327718:PRE327719 QBA327718:QBA327719 QKW327718:QKW327719 QUS327718:QUS327719 REO327718:REO327719 ROK327718:ROK327719 RYG327718:RYG327719 SIC327718:SIC327719 SRY327718:SRY327719 TBU327718:TBU327719 TLQ327718:TLQ327719 TVM327718:TVM327719 UFI327718:UFI327719 UPE327718:UPE327719 UZA327718:UZA327719 VIW327718:VIW327719 VSS327718:VSS327719 WCO327718:WCO327719 WMK327718:WMK327719 WWG327718:WWG327719 Y393254:Y393255 JU393254:JU393255 TQ393254:TQ393255 ADM393254:ADM393255 ANI393254:ANI393255 AXE393254:AXE393255 BHA393254:BHA393255 BQW393254:BQW393255 CAS393254:CAS393255 CKO393254:CKO393255 CUK393254:CUK393255 DEG393254:DEG393255 DOC393254:DOC393255 DXY393254:DXY393255 EHU393254:EHU393255 ERQ393254:ERQ393255 FBM393254:FBM393255 FLI393254:FLI393255 FVE393254:FVE393255 GFA393254:GFA393255 GOW393254:GOW393255 GYS393254:GYS393255 HIO393254:HIO393255 HSK393254:HSK393255 ICG393254:ICG393255 IMC393254:IMC393255 IVY393254:IVY393255 JFU393254:JFU393255 JPQ393254:JPQ393255 JZM393254:JZM393255 KJI393254:KJI393255 KTE393254:KTE393255 LDA393254:LDA393255 LMW393254:LMW393255 LWS393254:LWS393255 MGO393254:MGO393255 MQK393254:MQK393255 NAG393254:NAG393255 NKC393254:NKC393255 NTY393254:NTY393255 ODU393254:ODU393255 ONQ393254:ONQ393255 OXM393254:OXM393255 PHI393254:PHI393255 PRE393254:PRE393255 QBA393254:QBA393255 QKW393254:QKW393255 QUS393254:QUS393255 REO393254:REO393255 ROK393254:ROK393255 RYG393254:RYG393255 SIC393254:SIC393255 SRY393254:SRY393255 TBU393254:TBU393255 TLQ393254:TLQ393255 TVM393254:TVM393255 UFI393254:UFI393255 UPE393254:UPE393255 UZA393254:UZA393255 VIW393254:VIW393255 VSS393254:VSS393255 WCO393254:WCO393255 WMK393254:WMK393255 WWG393254:WWG393255 Y458790:Y458791 JU458790:JU458791 TQ458790:TQ458791 ADM458790:ADM458791 ANI458790:ANI458791 AXE458790:AXE458791 BHA458790:BHA458791 BQW458790:BQW458791 CAS458790:CAS458791 CKO458790:CKO458791 CUK458790:CUK458791 DEG458790:DEG458791 DOC458790:DOC458791 DXY458790:DXY458791 EHU458790:EHU458791 ERQ458790:ERQ458791 FBM458790:FBM458791 FLI458790:FLI458791 FVE458790:FVE458791 GFA458790:GFA458791 GOW458790:GOW458791 GYS458790:GYS458791 HIO458790:HIO458791 HSK458790:HSK458791 ICG458790:ICG458791 IMC458790:IMC458791 IVY458790:IVY458791 JFU458790:JFU458791 JPQ458790:JPQ458791 JZM458790:JZM458791 KJI458790:KJI458791 KTE458790:KTE458791 LDA458790:LDA458791 LMW458790:LMW458791 LWS458790:LWS458791 MGO458790:MGO458791 MQK458790:MQK458791 NAG458790:NAG458791 NKC458790:NKC458791 NTY458790:NTY458791 ODU458790:ODU458791 ONQ458790:ONQ458791 OXM458790:OXM458791 PHI458790:PHI458791 PRE458790:PRE458791 QBA458790:QBA458791 QKW458790:QKW458791 QUS458790:QUS458791 REO458790:REO458791 ROK458790:ROK458791 RYG458790:RYG458791 SIC458790:SIC458791 SRY458790:SRY458791 TBU458790:TBU458791 TLQ458790:TLQ458791 TVM458790:TVM458791 UFI458790:UFI458791 UPE458790:UPE458791 UZA458790:UZA458791 VIW458790:VIW458791 VSS458790:VSS458791 WCO458790:WCO458791 WMK458790:WMK458791 WWG458790:WWG458791 Y524326:Y524327 JU524326:JU524327 TQ524326:TQ524327 ADM524326:ADM524327 ANI524326:ANI524327 AXE524326:AXE524327 BHA524326:BHA524327 BQW524326:BQW524327 CAS524326:CAS524327 CKO524326:CKO524327 CUK524326:CUK524327 DEG524326:DEG524327 DOC524326:DOC524327 DXY524326:DXY524327 EHU524326:EHU524327 ERQ524326:ERQ524327 FBM524326:FBM524327 FLI524326:FLI524327 FVE524326:FVE524327 GFA524326:GFA524327 GOW524326:GOW524327 GYS524326:GYS524327 HIO524326:HIO524327 HSK524326:HSK524327 ICG524326:ICG524327 IMC524326:IMC524327 IVY524326:IVY524327 JFU524326:JFU524327 JPQ524326:JPQ524327 JZM524326:JZM524327 KJI524326:KJI524327 KTE524326:KTE524327 LDA524326:LDA524327 LMW524326:LMW524327 LWS524326:LWS524327 MGO524326:MGO524327 MQK524326:MQK524327 NAG524326:NAG524327 NKC524326:NKC524327 NTY524326:NTY524327 ODU524326:ODU524327 ONQ524326:ONQ524327 OXM524326:OXM524327 PHI524326:PHI524327 PRE524326:PRE524327 QBA524326:QBA524327 QKW524326:QKW524327 QUS524326:QUS524327 REO524326:REO524327 ROK524326:ROK524327 RYG524326:RYG524327 SIC524326:SIC524327 SRY524326:SRY524327 TBU524326:TBU524327 TLQ524326:TLQ524327 TVM524326:TVM524327 UFI524326:UFI524327 UPE524326:UPE524327 UZA524326:UZA524327 VIW524326:VIW524327 VSS524326:VSS524327 WCO524326:WCO524327 WMK524326:WMK524327 WWG524326:WWG524327 Y589862:Y589863 JU589862:JU589863 TQ589862:TQ589863 ADM589862:ADM589863 ANI589862:ANI589863 AXE589862:AXE589863 BHA589862:BHA589863 BQW589862:BQW589863 CAS589862:CAS589863 CKO589862:CKO589863 CUK589862:CUK589863 DEG589862:DEG589863 DOC589862:DOC589863 DXY589862:DXY589863 EHU589862:EHU589863 ERQ589862:ERQ589863 FBM589862:FBM589863 FLI589862:FLI589863 FVE589862:FVE589863 GFA589862:GFA589863 GOW589862:GOW589863 GYS589862:GYS589863 HIO589862:HIO589863 HSK589862:HSK589863 ICG589862:ICG589863 IMC589862:IMC589863 IVY589862:IVY589863 JFU589862:JFU589863 JPQ589862:JPQ589863 JZM589862:JZM589863 KJI589862:KJI589863 KTE589862:KTE589863 LDA589862:LDA589863 LMW589862:LMW589863 LWS589862:LWS589863 MGO589862:MGO589863 MQK589862:MQK589863 NAG589862:NAG589863 NKC589862:NKC589863 NTY589862:NTY589863 ODU589862:ODU589863 ONQ589862:ONQ589863 OXM589862:OXM589863 PHI589862:PHI589863 PRE589862:PRE589863 QBA589862:QBA589863 QKW589862:QKW589863 QUS589862:QUS589863 REO589862:REO589863 ROK589862:ROK589863 RYG589862:RYG589863 SIC589862:SIC589863 SRY589862:SRY589863 TBU589862:TBU589863 TLQ589862:TLQ589863 TVM589862:TVM589863 UFI589862:UFI589863 UPE589862:UPE589863 UZA589862:UZA589863 VIW589862:VIW589863 VSS589862:VSS589863 WCO589862:WCO589863 WMK589862:WMK589863 WWG589862:WWG589863 Y655398:Y655399 JU655398:JU655399 TQ655398:TQ655399 ADM655398:ADM655399 ANI655398:ANI655399 AXE655398:AXE655399 BHA655398:BHA655399 BQW655398:BQW655399 CAS655398:CAS655399 CKO655398:CKO655399 CUK655398:CUK655399 DEG655398:DEG655399 DOC655398:DOC655399 DXY655398:DXY655399 EHU655398:EHU655399 ERQ655398:ERQ655399 FBM655398:FBM655399 FLI655398:FLI655399 FVE655398:FVE655399 GFA655398:GFA655399 GOW655398:GOW655399 GYS655398:GYS655399 HIO655398:HIO655399 HSK655398:HSK655399 ICG655398:ICG655399 IMC655398:IMC655399 IVY655398:IVY655399 JFU655398:JFU655399 JPQ655398:JPQ655399 JZM655398:JZM655399 KJI655398:KJI655399 KTE655398:KTE655399 LDA655398:LDA655399 LMW655398:LMW655399 LWS655398:LWS655399 MGO655398:MGO655399 MQK655398:MQK655399 NAG655398:NAG655399 NKC655398:NKC655399 NTY655398:NTY655399 ODU655398:ODU655399 ONQ655398:ONQ655399 OXM655398:OXM655399 PHI655398:PHI655399 PRE655398:PRE655399 QBA655398:QBA655399 QKW655398:QKW655399 QUS655398:QUS655399 REO655398:REO655399 ROK655398:ROK655399 RYG655398:RYG655399 SIC655398:SIC655399 SRY655398:SRY655399 TBU655398:TBU655399 TLQ655398:TLQ655399 TVM655398:TVM655399 UFI655398:UFI655399 UPE655398:UPE655399 UZA655398:UZA655399 VIW655398:VIW655399 VSS655398:VSS655399 WCO655398:WCO655399 WMK655398:WMK655399 WWG655398:WWG655399 Y720934:Y720935 JU720934:JU720935 TQ720934:TQ720935 ADM720934:ADM720935 ANI720934:ANI720935 AXE720934:AXE720935 BHA720934:BHA720935 BQW720934:BQW720935 CAS720934:CAS720935 CKO720934:CKO720935 CUK720934:CUK720935 DEG720934:DEG720935 DOC720934:DOC720935 DXY720934:DXY720935 EHU720934:EHU720935 ERQ720934:ERQ720935 FBM720934:FBM720935 FLI720934:FLI720935 FVE720934:FVE720935 GFA720934:GFA720935 GOW720934:GOW720935 GYS720934:GYS720935 HIO720934:HIO720935 HSK720934:HSK720935 ICG720934:ICG720935 IMC720934:IMC720935 IVY720934:IVY720935 JFU720934:JFU720935 JPQ720934:JPQ720935 JZM720934:JZM720935 KJI720934:KJI720935 KTE720934:KTE720935 LDA720934:LDA720935 LMW720934:LMW720935 LWS720934:LWS720935 MGO720934:MGO720935 MQK720934:MQK720935 NAG720934:NAG720935 NKC720934:NKC720935 NTY720934:NTY720935 ODU720934:ODU720935 ONQ720934:ONQ720935 OXM720934:OXM720935 PHI720934:PHI720935 PRE720934:PRE720935 QBA720934:QBA720935 QKW720934:QKW720935 QUS720934:QUS720935 REO720934:REO720935 ROK720934:ROK720935 RYG720934:RYG720935 SIC720934:SIC720935 SRY720934:SRY720935 TBU720934:TBU720935 TLQ720934:TLQ720935 TVM720934:TVM720935 UFI720934:UFI720935 UPE720934:UPE720935 UZA720934:UZA720935 VIW720934:VIW720935 VSS720934:VSS720935 WCO720934:WCO720935 WMK720934:WMK720935 WWG720934:WWG720935 Y786470:Y786471 JU786470:JU786471 TQ786470:TQ786471 ADM786470:ADM786471 ANI786470:ANI786471 AXE786470:AXE786471 BHA786470:BHA786471 BQW786470:BQW786471 CAS786470:CAS786471 CKO786470:CKO786471 CUK786470:CUK786471 DEG786470:DEG786471 DOC786470:DOC786471 DXY786470:DXY786471 EHU786470:EHU786471 ERQ786470:ERQ786471 FBM786470:FBM786471 FLI786470:FLI786471 FVE786470:FVE786471 GFA786470:GFA786471 GOW786470:GOW786471 GYS786470:GYS786471 HIO786470:HIO786471 HSK786470:HSK786471 ICG786470:ICG786471 IMC786470:IMC786471 IVY786470:IVY786471 JFU786470:JFU786471 JPQ786470:JPQ786471 JZM786470:JZM786471 KJI786470:KJI786471 KTE786470:KTE786471 LDA786470:LDA786471 LMW786470:LMW786471 LWS786470:LWS786471 MGO786470:MGO786471 MQK786470:MQK786471 NAG786470:NAG786471 NKC786470:NKC786471 NTY786470:NTY786471 ODU786470:ODU786471 ONQ786470:ONQ786471 OXM786470:OXM786471 PHI786470:PHI786471 PRE786470:PRE786471 QBA786470:QBA786471 QKW786470:QKW786471 QUS786470:QUS786471 REO786470:REO786471 ROK786470:ROK786471 RYG786470:RYG786471 SIC786470:SIC786471 SRY786470:SRY786471 TBU786470:TBU786471 TLQ786470:TLQ786471 TVM786470:TVM786471 UFI786470:UFI786471 UPE786470:UPE786471 UZA786470:UZA786471 VIW786470:VIW786471 VSS786470:VSS786471 WCO786470:WCO786471 WMK786470:WMK786471 WWG786470:WWG786471 Y852006:Y852007 JU852006:JU852007 TQ852006:TQ852007 ADM852006:ADM852007 ANI852006:ANI852007 AXE852006:AXE852007 BHA852006:BHA852007 BQW852006:BQW852007 CAS852006:CAS852007 CKO852006:CKO852007 CUK852006:CUK852007 DEG852006:DEG852007 DOC852006:DOC852007 DXY852006:DXY852007 EHU852006:EHU852007 ERQ852006:ERQ852007 FBM852006:FBM852007 FLI852006:FLI852007 FVE852006:FVE852007 GFA852006:GFA852007 GOW852006:GOW852007 GYS852006:GYS852007 HIO852006:HIO852007 HSK852006:HSK852007 ICG852006:ICG852007 IMC852006:IMC852007 IVY852006:IVY852007 JFU852006:JFU852007 JPQ852006:JPQ852007 JZM852006:JZM852007 KJI852006:KJI852007 KTE852006:KTE852007 LDA852006:LDA852007 LMW852006:LMW852007 LWS852006:LWS852007 MGO852006:MGO852007 MQK852006:MQK852007 NAG852006:NAG852007 NKC852006:NKC852007 NTY852006:NTY852007 ODU852006:ODU852007 ONQ852006:ONQ852007 OXM852006:OXM852007 PHI852006:PHI852007 PRE852006:PRE852007 QBA852006:QBA852007 QKW852006:QKW852007 QUS852006:QUS852007 REO852006:REO852007 ROK852006:ROK852007 RYG852006:RYG852007 SIC852006:SIC852007 SRY852006:SRY852007 TBU852006:TBU852007 TLQ852006:TLQ852007 TVM852006:TVM852007 UFI852006:UFI852007 UPE852006:UPE852007 UZA852006:UZA852007 VIW852006:VIW852007 VSS852006:VSS852007 WCO852006:WCO852007 WMK852006:WMK852007 WWG852006:WWG852007 Y917542:Y917543 JU917542:JU917543 TQ917542:TQ917543 ADM917542:ADM917543 ANI917542:ANI917543 AXE917542:AXE917543 BHA917542:BHA917543 BQW917542:BQW917543 CAS917542:CAS917543 CKO917542:CKO917543 CUK917542:CUK917543 DEG917542:DEG917543 DOC917542:DOC917543 DXY917542:DXY917543 EHU917542:EHU917543 ERQ917542:ERQ917543 FBM917542:FBM917543 FLI917542:FLI917543 FVE917542:FVE917543 GFA917542:GFA917543 GOW917542:GOW917543 GYS917542:GYS917543 HIO917542:HIO917543 HSK917542:HSK917543 ICG917542:ICG917543 IMC917542:IMC917543 IVY917542:IVY917543 JFU917542:JFU917543 JPQ917542:JPQ917543 JZM917542:JZM917543 KJI917542:KJI917543 KTE917542:KTE917543 LDA917542:LDA917543 LMW917542:LMW917543 LWS917542:LWS917543 MGO917542:MGO917543 MQK917542:MQK917543 NAG917542:NAG917543 NKC917542:NKC917543 NTY917542:NTY917543 ODU917542:ODU917543 ONQ917542:ONQ917543 OXM917542:OXM917543 PHI917542:PHI917543 PRE917542:PRE917543 QBA917542:QBA917543 QKW917542:QKW917543 QUS917542:QUS917543 REO917542:REO917543 ROK917542:ROK917543 RYG917542:RYG917543 SIC917542:SIC917543 SRY917542:SRY917543 TBU917542:TBU917543 TLQ917542:TLQ917543 TVM917542:TVM917543 UFI917542:UFI917543 UPE917542:UPE917543 UZA917542:UZA917543 VIW917542:VIW917543 VSS917542:VSS917543 WCO917542:WCO917543 WMK917542:WMK917543 WWG917542:WWG917543 Y983078:Y983079 JU983078:JU983079 TQ983078:TQ983079 ADM983078:ADM983079 ANI983078:ANI983079 AXE983078:AXE983079 BHA983078:BHA983079 BQW983078:BQW983079 CAS983078:CAS983079 CKO983078:CKO983079 CUK983078:CUK983079 DEG983078:DEG983079 DOC983078:DOC983079 DXY983078:DXY983079 EHU983078:EHU983079 ERQ983078:ERQ983079 FBM983078:FBM983079 FLI983078:FLI983079 FVE983078:FVE983079 GFA983078:GFA983079 GOW983078:GOW983079 GYS983078:GYS983079 HIO983078:HIO983079 HSK983078:HSK983079 ICG983078:ICG983079 IMC983078:IMC983079 IVY983078:IVY983079 JFU983078:JFU983079 JPQ983078:JPQ983079 JZM983078:JZM983079 KJI983078:KJI983079 KTE983078:KTE983079 LDA983078:LDA983079 LMW983078:LMW983079 LWS983078:LWS983079 MGO983078:MGO983079 MQK983078:MQK983079 NAG983078:NAG983079 NKC983078:NKC983079 NTY983078:NTY983079 ODU983078:ODU983079 ONQ983078:ONQ983079 OXM983078:OXM983079 PHI983078:PHI983079 PRE983078:PRE983079 QBA983078:QBA983079 QKW983078:QKW983079 QUS983078:QUS983079 REO983078:REO983079 ROK983078:ROK983079 RYG983078:RYG983079 SIC983078:SIC983079 SRY983078:SRY983079 TBU983078:TBU983079 TLQ983078:TLQ983079 TVM983078:TVM983079 UFI983078:UFI983079 UPE983078:UPE983079 UZA983078:UZA983079 VIW983078:VIW983079 VSS983078:VSS983079 WCO983078:WCO983079 WMK983078:WMK983079 WWG983078:WWG983079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W53"/>
  <sheetViews>
    <sheetView view="pageBreakPreview" topLeftCell="A55" zoomScaleNormal="100" zoomScaleSheetLayoutView="100" workbookViewId="0">
      <selection activeCell="T15" sqref="T15"/>
    </sheetView>
  </sheetViews>
  <sheetFormatPr defaultColWidth="8.09765625" defaultRowHeight="10.8" x14ac:dyDescent="0.45"/>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3984375" style="11" customWidth="1"/>
    <col min="18" max="20" width="8.3984375" style="2" customWidth="1"/>
    <col min="21" max="258" width="8.09765625" style="2"/>
    <col min="259" max="259" width="5.296875" style="2" customWidth="1"/>
    <col min="260" max="260" width="17.5" style="2" customWidth="1"/>
    <col min="261" max="261" width="2.5" style="2" customWidth="1"/>
    <col min="262" max="262" width="8.19921875" style="2" customWidth="1"/>
    <col min="263" max="263" width="2.09765625" style="2" customWidth="1"/>
    <col min="264" max="264" width="7.19921875" style="2" customWidth="1"/>
    <col min="265" max="265" width="3.796875" style="2" customWidth="1"/>
    <col min="266" max="266" width="1.796875" style="2" customWidth="1"/>
    <col min="267" max="267" width="4.5" style="2" customWidth="1"/>
    <col min="268" max="268" width="10.59765625" style="2" customWidth="1"/>
    <col min="269" max="269" width="2.19921875" style="2" customWidth="1"/>
    <col min="270" max="270" width="8" style="2" customWidth="1"/>
    <col min="271" max="271" width="2.19921875" style="2" customWidth="1"/>
    <col min="272" max="272" width="8" style="2" customWidth="1"/>
    <col min="273" max="273" width="5.3984375" style="2" customWidth="1"/>
    <col min="274" max="276" width="8.3984375" style="2" customWidth="1"/>
    <col min="277" max="514" width="8.09765625" style="2"/>
    <col min="515" max="515" width="5.296875" style="2" customWidth="1"/>
    <col min="516" max="516" width="17.5" style="2" customWidth="1"/>
    <col min="517" max="517" width="2.5" style="2" customWidth="1"/>
    <col min="518" max="518" width="8.19921875" style="2" customWidth="1"/>
    <col min="519" max="519" width="2.09765625" style="2" customWidth="1"/>
    <col min="520" max="520" width="7.19921875" style="2" customWidth="1"/>
    <col min="521" max="521" width="3.796875" style="2" customWidth="1"/>
    <col min="522" max="522" width="1.796875" style="2" customWidth="1"/>
    <col min="523" max="523" width="4.5" style="2" customWidth="1"/>
    <col min="524" max="524" width="10.59765625" style="2" customWidth="1"/>
    <col min="525" max="525" width="2.19921875" style="2" customWidth="1"/>
    <col min="526" max="526" width="8" style="2" customWidth="1"/>
    <col min="527" max="527" width="2.19921875" style="2" customWidth="1"/>
    <col min="528" max="528" width="8" style="2" customWidth="1"/>
    <col min="529" max="529" width="5.3984375" style="2" customWidth="1"/>
    <col min="530" max="532" width="8.3984375" style="2" customWidth="1"/>
    <col min="533" max="770" width="8.09765625" style="2"/>
    <col min="771" max="771" width="5.296875" style="2" customWidth="1"/>
    <col min="772" max="772" width="17.5" style="2" customWidth="1"/>
    <col min="773" max="773" width="2.5" style="2" customWidth="1"/>
    <col min="774" max="774" width="8.19921875" style="2" customWidth="1"/>
    <col min="775" max="775" width="2.09765625" style="2" customWidth="1"/>
    <col min="776" max="776" width="7.19921875" style="2" customWidth="1"/>
    <col min="777" max="777" width="3.796875" style="2" customWidth="1"/>
    <col min="778" max="778" width="1.796875" style="2" customWidth="1"/>
    <col min="779" max="779" width="4.5" style="2" customWidth="1"/>
    <col min="780" max="780" width="10.59765625" style="2" customWidth="1"/>
    <col min="781" max="781" width="2.19921875" style="2" customWidth="1"/>
    <col min="782" max="782" width="8" style="2" customWidth="1"/>
    <col min="783" max="783" width="2.19921875" style="2" customWidth="1"/>
    <col min="784" max="784" width="8" style="2" customWidth="1"/>
    <col min="785" max="785" width="5.3984375" style="2" customWidth="1"/>
    <col min="786" max="788" width="8.3984375" style="2" customWidth="1"/>
    <col min="789" max="1026" width="8.09765625" style="2"/>
    <col min="1027" max="1027" width="5.296875" style="2" customWidth="1"/>
    <col min="1028" max="1028" width="17.5" style="2" customWidth="1"/>
    <col min="1029" max="1029" width="2.5" style="2" customWidth="1"/>
    <col min="1030" max="1030" width="8.19921875" style="2" customWidth="1"/>
    <col min="1031" max="1031" width="2.09765625" style="2" customWidth="1"/>
    <col min="1032" max="1032" width="7.19921875" style="2" customWidth="1"/>
    <col min="1033" max="1033" width="3.796875" style="2" customWidth="1"/>
    <col min="1034" max="1034" width="1.796875" style="2" customWidth="1"/>
    <col min="1035" max="1035" width="4.5" style="2" customWidth="1"/>
    <col min="1036" max="1036" width="10.59765625" style="2" customWidth="1"/>
    <col min="1037" max="1037" width="2.19921875" style="2" customWidth="1"/>
    <col min="1038" max="1038" width="8" style="2" customWidth="1"/>
    <col min="1039" max="1039" width="2.19921875" style="2" customWidth="1"/>
    <col min="1040" max="1040" width="8" style="2" customWidth="1"/>
    <col min="1041" max="1041" width="5.3984375" style="2" customWidth="1"/>
    <col min="1042" max="1044" width="8.3984375" style="2" customWidth="1"/>
    <col min="1045" max="1282" width="8.09765625" style="2"/>
    <col min="1283" max="1283" width="5.296875" style="2" customWidth="1"/>
    <col min="1284" max="1284" width="17.5" style="2" customWidth="1"/>
    <col min="1285" max="1285" width="2.5" style="2" customWidth="1"/>
    <col min="1286" max="1286" width="8.19921875" style="2" customWidth="1"/>
    <col min="1287" max="1287" width="2.09765625" style="2" customWidth="1"/>
    <col min="1288" max="1288" width="7.19921875" style="2" customWidth="1"/>
    <col min="1289" max="1289" width="3.796875" style="2" customWidth="1"/>
    <col min="1290" max="1290" width="1.796875" style="2" customWidth="1"/>
    <col min="1291" max="1291" width="4.5" style="2" customWidth="1"/>
    <col min="1292" max="1292" width="10.59765625" style="2" customWidth="1"/>
    <col min="1293" max="1293" width="2.19921875" style="2" customWidth="1"/>
    <col min="1294" max="1294" width="8" style="2" customWidth="1"/>
    <col min="1295" max="1295" width="2.19921875" style="2" customWidth="1"/>
    <col min="1296" max="1296" width="8" style="2" customWidth="1"/>
    <col min="1297" max="1297" width="5.3984375" style="2" customWidth="1"/>
    <col min="1298" max="1300" width="8.3984375" style="2" customWidth="1"/>
    <col min="1301" max="1538" width="8.09765625" style="2"/>
    <col min="1539" max="1539" width="5.296875" style="2" customWidth="1"/>
    <col min="1540" max="1540" width="17.5" style="2" customWidth="1"/>
    <col min="1541" max="1541" width="2.5" style="2" customWidth="1"/>
    <col min="1542" max="1542" width="8.19921875" style="2" customWidth="1"/>
    <col min="1543" max="1543" width="2.09765625" style="2" customWidth="1"/>
    <col min="1544" max="1544" width="7.19921875" style="2" customWidth="1"/>
    <col min="1545" max="1545" width="3.796875" style="2" customWidth="1"/>
    <col min="1546" max="1546" width="1.796875" style="2" customWidth="1"/>
    <col min="1547" max="1547" width="4.5" style="2" customWidth="1"/>
    <col min="1548" max="1548" width="10.59765625" style="2" customWidth="1"/>
    <col min="1549" max="1549" width="2.19921875" style="2" customWidth="1"/>
    <col min="1550" max="1550" width="8" style="2" customWidth="1"/>
    <col min="1551" max="1551" width="2.19921875" style="2" customWidth="1"/>
    <col min="1552" max="1552" width="8" style="2" customWidth="1"/>
    <col min="1553" max="1553" width="5.3984375" style="2" customWidth="1"/>
    <col min="1554" max="1556" width="8.3984375" style="2" customWidth="1"/>
    <col min="1557" max="1794" width="8.09765625" style="2"/>
    <col min="1795" max="1795" width="5.296875" style="2" customWidth="1"/>
    <col min="1796" max="1796" width="17.5" style="2" customWidth="1"/>
    <col min="1797" max="1797" width="2.5" style="2" customWidth="1"/>
    <col min="1798" max="1798" width="8.19921875" style="2" customWidth="1"/>
    <col min="1799" max="1799" width="2.09765625" style="2" customWidth="1"/>
    <col min="1800" max="1800" width="7.19921875" style="2" customWidth="1"/>
    <col min="1801" max="1801" width="3.796875" style="2" customWidth="1"/>
    <col min="1802" max="1802" width="1.796875" style="2" customWidth="1"/>
    <col min="1803" max="1803" width="4.5" style="2" customWidth="1"/>
    <col min="1804" max="1804" width="10.59765625" style="2" customWidth="1"/>
    <col min="1805" max="1805" width="2.19921875" style="2" customWidth="1"/>
    <col min="1806" max="1806" width="8" style="2" customWidth="1"/>
    <col min="1807" max="1807" width="2.19921875" style="2" customWidth="1"/>
    <col min="1808" max="1808" width="8" style="2" customWidth="1"/>
    <col min="1809" max="1809" width="5.3984375" style="2" customWidth="1"/>
    <col min="1810" max="1812" width="8.3984375" style="2" customWidth="1"/>
    <col min="1813" max="2050" width="8.09765625" style="2"/>
    <col min="2051" max="2051" width="5.296875" style="2" customWidth="1"/>
    <col min="2052" max="2052" width="17.5" style="2" customWidth="1"/>
    <col min="2053" max="2053" width="2.5" style="2" customWidth="1"/>
    <col min="2054" max="2054" width="8.19921875" style="2" customWidth="1"/>
    <col min="2055" max="2055" width="2.09765625" style="2" customWidth="1"/>
    <col min="2056" max="2056" width="7.19921875" style="2" customWidth="1"/>
    <col min="2057" max="2057" width="3.796875" style="2" customWidth="1"/>
    <col min="2058" max="2058" width="1.796875" style="2" customWidth="1"/>
    <col min="2059" max="2059" width="4.5" style="2" customWidth="1"/>
    <col min="2060" max="2060" width="10.59765625" style="2" customWidth="1"/>
    <col min="2061" max="2061" width="2.19921875" style="2" customWidth="1"/>
    <col min="2062" max="2062" width="8" style="2" customWidth="1"/>
    <col min="2063" max="2063" width="2.19921875" style="2" customWidth="1"/>
    <col min="2064" max="2064" width="8" style="2" customWidth="1"/>
    <col min="2065" max="2065" width="5.3984375" style="2" customWidth="1"/>
    <col min="2066" max="2068" width="8.3984375" style="2" customWidth="1"/>
    <col min="2069" max="2306" width="8.09765625" style="2"/>
    <col min="2307" max="2307" width="5.296875" style="2" customWidth="1"/>
    <col min="2308" max="2308" width="17.5" style="2" customWidth="1"/>
    <col min="2309" max="2309" width="2.5" style="2" customWidth="1"/>
    <col min="2310" max="2310" width="8.19921875" style="2" customWidth="1"/>
    <col min="2311" max="2311" width="2.09765625" style="2" customWidth="1"/>
    <col min="2312" max="2312" width="7.19921875" style="2" customWidth="1"/>
    <col min="2313" max="2313" width="3.796875" style="2" customWidth="1"/>
    <col min="2314" max="2314" width="1.796875" style="2" customWidth="1"/>
    <col min="2315" max="2315" width="4.5" style="2" customWidth="1"/>
    <col min="2316" max="2316" width="10.59765625" style="2" customWidth="1"/>
    <col min="2317" max="2317" width="2.19921875" style="2" customWidth="1"/>
    <col min="2318" max="2318" width="8" style="2" customWidth="1"/>
    <col min="2319" max="2319" width="2.19921875" style="2" customWidth="1"/>
    <col min="2320" max="2320" width="8" style="2" customWidth="1"/>
    <col min="2321" max="2321" width="5.3984375" style="2" customWidth="1"/>
    <col min="2322" max="2324" width="8.3984375" style="2" customWidth="1"/>
    <col min="2325" max="2562" width="8.09765625" style="2"/>
    <col min="2563" max="2563" width="5.296875" style="2" customWidth="1"/>
    <col min="2564" max="2564" width="17.5" style="2" customWidth="1"/>
    <col min="2565" max="2565" width="2.5" style="2" customWidth="1"/>
    <col min="2566" max="2566" width="8.19921875" style="2" customWidth="1"/>
    <col min="2567" max="2567" width="2.09765625" style="2" customWidth="1"/>
    <col min="2568" max="2568" width="7.19921875" style="2" customWidth="1"/>
    <col min="2569" max="2569" width="3.796875" style="2" customWidth="1"/>
    <col min="2570" max="2570" width="1.796875" style="2" customWidth="1"/>
    <col min="2571" max="2571" width="4.5" style="2" customWidth="1"/>
    <col min="2572" max="2572" width="10.59765625" style="2" customWidth="1"/>
    <col min="2573" max="2573" width="2.19921875" style="2" customWidth="1"/>
    <col min="2574" max="2574" width="8" style="2" customWidth="1"/>
    <col min="2575" max="2575" width="2.19921875" style="2" customWidth="1"/>
    <col min="2576" max="2576" width="8" style="2" customWidth="1"/>
    <col min="2577" max="2577" width="5.3984375" style="2" customWidth="1"/>
    <col min="2578" max="2580" width="8.3984375" style="2" customWidth="1"/>
    <col min="2581" max="2818" width="8.09765625" style="2"/>
    <col min="2819" max="2819" width="5.296875" style="2" customWidth="1"/>
    <col min="2820" max="2820" width="17.5" style="2" customWidth="1"/>
    <col min="2821" max="2821" width="2.5" style="2" customWidth="1"/>
    <col min="2822" max="2822" width="8.19921875" style="2" customWidth="1"/>
    <col min="2823" max="2823" width="2.09765625" style="2" customWidth="1"/>
    <col min="2824" max="2824" width="7.19921875" style="2" customWidth="1"/>
    <col min="2825" max="2825" width="3.796875" style="2" customWidth="1"/>
    <col min="2826" max="2826" width="1.796875" style="2" customWidth="1"/>
    <col min="2827" max="2827" width="4.5" style="2" customWidth="1"/>
    <col min="2828" max="2828" width="10.59765625" style="2" customWidth="1"/>
    <col min="2829" max="2829" width="2.19921875" style="2" customWidth="1"/>
    <col min="2830" max="2830" width="8" style="2" customWidth="1"/>
    <col min="2831" max="2831" width="2.19921875" style="2" customWidth="1"/>
    <col min="2832" max="2832" width="8" style="2" customWidth="1"/>
    <col min="2833" max="2833" width="5.3984375" style="2" customWidth="1"/>
    <col min="2834" max="2836" width="8.3984375" style="2" customWidth="1"/>
    <col min="2837" max="3074" width="8.09765625" style="2"/>
    <col min="3075" max="3075" width="5.296875" style="2" customWidth="1"/>
    <col min="3076" max="3076" width="17.5" style="2" customWidth="1"/>
    <col min="3077" max="3077" width="2.5" style="2" customWidth="1"/>
    <col min="3078" max="3078" width="8.19921875" style="2" customWidth="1"/>
    <col min="3079" max="3079" width="2.09765625" style="2" customWidth="1"/>
    <col min="3080" max="3080" width="7.19921875" style="2" customWidth="1"/>
    <col min="3081" max="3081" width="3.796875" style="2" customWidth="1"/>
    <col min="3082" max="3082" width="1.796875" style="2" customWidth="1"/>
    <col min="3083" max="3083" width="4.5" style="2" customWidth="1"/>
    <col min="3084" max="3084" width="10.59765625" style="2" customWidth="1"/>
    <col min="3085" max="3085" width="2.19921875" style="2" customWidth="1"/>
    <col min="3086" max="3086" width="8" style="2" customWidth="1"/>
    <col min="3087" max="3087" width="2.19921875" style="2" customWidth="1"/>
    <col min="3088" max="3088" width="8" style="2" customWidth="1"/>
    <col min="3089" max="3089" width="5.3984375" style="2" customWidth="1"/>
    <col min="3090" max="3092" width="8.3984375" style="2" customWidth="1"/>
    <col min="3093" max="3330" width="8.09765625" style="2"/>
    <col min="3331" max="3331" width="5.296875" style="2" customWidth="1"/>
    <col min="3332" max="3332" width="17.5" style="2" customWidth="1"/>
    <col min="3333" max="3333" width="2.5" style="2" customWidth="1"/>
    <col min="3334" max="3334" width="8.19921875" style="2" customWidth="1"/>
    <col min="3335" max="3335" width="2.09765625" style="2" customWidth="1"/>
    <col min="3336" max="3336" width="7.19921875" style="2" customWidth="1"/>
    <col min="3337" max="3337" width="3.796875" style="2" customWidth="1"/>
    <col min="3338" max="3338" width="1.796875" style="2" customWidth="1"/>
    <col min="3339" max="3339" width="4.5" style="2" customWidth="1"/>
    <col min="3340" max="3340" width="10.59765625" style="2" customWidth="1"/>
    <col min="3341" max="3341" width="2.19921875" style="2" customWidth="1"/>
    <col min="3342" max="3342" width="8" style="2" customWidth="1"/>
    <col min="3343" max="3343" width="2.19921875" style="2" customWidth="1"/>
    <col min="3344" max="3344" width="8" style="2" customWidth="1"/>
    <col min="3345" max="3345" width="5.3984375" style="2" customWidth="1"/>
    <col min="3346" max="3348" width="8.3984375" style="2" customWidth="1"/>
    <col min="3349" max="3586" width="8.09765625" style="2"/>
    <col min="3587" max="3587" width="5.296875" style="2" customWidth="1"/>
    <col min="3588" max="3588" width="17.5" style="2" customWidth="1"/>
    <col min="3589" max="3589" width="2.5" style="2" customWidth="1"/>
    <col min="3590" max="3590" width="8.19921875" style="2" customWidth="1"/>
    <col min="3591" max="3591" width="2.09765625" style="2" customWidth="1"/>
    <col min="3592" max="3592" width="7.19921875" style="2" customWidth="1"/>
    <col min="3593" max="3593" width="3.796875" style="2" customWidth="1"/>
    <col min="3594" max="3594" width="1.796875" style="2" customWidth="1"/>
    <col min="3595" max="3595" width="4.5" style="2" customWidth="1"/>
    <col min="3596" max="3596" width="10.59765625" style="2" customWidth="1"/>
    <col min="3597" max="3597" width="2.19921875" style="2" customWidth="1"/>
    <col min="3598" max="3598" width="8" style="2" customWidth="1"/>
    <col min="3599" max="3599" width="2.19921875" style="2" customWidth="1"/>
    <col min="3600" max="3600" width="8" style="2" customWidth="1"/>
    <col min="3601" max="3601" width="5.3984375" style="2" customWidth="1"/>
    <col min="3602" max="3604" width="8.3984375" style="2" customWidth="1"/>
    <col min="3605" max="3842" width="8.09765625" style="2"/>
    <col min="3843" max="3843" width="5.296875" style="2" customWidth="1"/>
    <col min="3844" max="3844" width="17.5" style="2" customWidth="1"/>
    <col min="3845" max="3845" width="2.5" style="2" customWidth="1"/>
    <col min="3846" max="3846" width="8.19921875" style="2" customWidth="1"/>
    <col min="3847" max="3847" width="2.09765625" style="2" customWidth="1"/>
    <col min="3848" max="3848" width="7.19921875" style="2" customWidth="1"/>
    <col min="3849" max="3849" width="3.796875" style="2" customWidth="1"/>
    <col min="3850" max="3850" width="1.796875" style="2" customWidth="1"/>
    <col min="3851" max="3851" width="4.5" style="2" customWidth="1"/>
    <col min="3852" max="3852" width="10.59765625" style="2" customWidth="1"/>
    <col min="3853" max="3853" width="2.19921875" style="2" customWidth="1"/>
    <col min="3854" max="3854" width="8" style="2" customWidth="1"/>
    <col min="3855" max="3855" width="2.19921875" style="2" customWidth="1"/>
    <col min="3856" max="3856" width="8" style="2" customWidth="1"/>
    <col min="3857" max="3857" width="5.3984375" style="2" customWidth="1"/>
    <col min="3858" max="3860" width="8.3984375" style="2" customWidth="1"/>
    <col min="3861" max="4098" width="8.09765625" style="2"/>
    <col min="4099" max="4099" width="5.296875" style="2" customWidth="1"/>
    <col min="4100" max="4100" width="17.5" style="2" customWidth="1"/>
    <col min="4101" max="4101" width="2.5" style="2" customWidth="1"/>
    <col min="4102" max="4102" width="8.19921875" style="2" customWidth="1"/>
    <col min="4103" max="4103" width="2.09765625" style="2" customWidth="1"/>
    <col min="4104" max="4104" width="7.19921875" style="2" customWidth="1"/>
    <col min="4105" max="4105" width="3.796875" style="2" customWidth="1"/>
    <col min="4106" max="4106" width="1.796875" style="2" customWidth="1"/>
    <col min="4107" max="4107" width="4.5" style="2" customWidth="1"/>
    <col min="4108" max="4108" width="10.59765625" style="2" customWidth="1"/>
    <col min="4109" max="4109" width="2.19921875" style="2" customWidth="1"/>
    <col min="4110" max="4110" width="8" style="2" customWidth="1"/>
    <col min="4111" max="4111" width="2.19921875" style="2" customWidth="1"/>
    <col min="4112" max="4112" width="8" style="2" customWidth="1"/>
    <col min="4113" max="4113" width="5.3984375" style="2" customWidth="1"/>
    <col min="4114" max="4116" width="8.3984375" style="2" customWidth="1"/>
    <col min="4117" max="4354" width="8.09765625" style="2"/>
    <col min="4355" max="4355" width="5.296875" style="2" customWidth="1"/>
    <col min="4356" max="4356" width="17.5" style="2" customWidth="1"/>
    <col min="4357" max="4357" width="2.5" style="2" customWidth="1"/>
    <col min="4358" max="4358" width="8.19921875" style="2" customWidth="1"/>
    <col min="4359" max="4359" width="2.09765625" style="2" customWidth="1"/>
    <col min="4360" max="4360" width="7.19921875" style="2" customWidth="1"/>
    <col min="4361" max="4361" width="3.796875" style="2" customWidth="1"/>
    <col min="4362" max="4362" width="1.796875" style="2" customWidth="1"/>
    <col min="4363" max="4363" width="4.5" style="2" customWidth="1"/>
    <col min="4364" max="4364" width="10.59765625" style="2" customWidth="1"/>
    <col min="4365" max="4365" width="2.19921875" style="2" customWidth="1"/>
    <col min="4366" max="4366" width="8" style="2" customWidth="1"/>
    <col min="4367" max="4367" width="2.19921875" style="2" customWidth="1"/>
    <col min="4368" max="4368" width="8" style="2" customWidth="1"/>
    <col min="4369" max="4369" width="5.3984375" style="2" customWidth="1"/>
    <col min="4370" max="4372" width="8.3984375" style="2" customWidth="1"/>
    <col min="4373" max="4610" width="8.09765625" style="2"/>
    <col min="4611" max="4611" width="5.296875" style="2" customWidth="1"/>
    <col min="4612" max="4612" width="17.5" style="2" customWidth="1"/>
    <col min="4613" max="4613" width="2.5" style="2" customWidth="1"/>
    <col min="4614" max="4614" width="8.19921875" style="2" customWidth="1"/>
    <col min="4615" max="4615" width="2.09765625" style="2" customWidth="1"/>
    <col min="4616" max="4616" width="7.19921875" style="2" customWidth="1"/>
    <col min="4617" max="4617" width="3.796875" style="2" customWidth="1"/>
    <col min="4618" max="4618" width="1.796875" style="2" customWidth="1"/>
    <col min="4619" max="4619" width="4.5" style="2" customWidth="1"/>
    <col min="4620" max="4620" width="10.59765625" style="2" customWidth="1"/>
    <col min="4621" max="4621" width="2.19921875" style="2" customWidth="1"/>
    <col min="4622" max="4622" width="8" style="2" customWidth="1"/>
    <col min="4623" max="4623" width="2.19921875" style="2" customWidth="1"/>
    <col min="4624" max="4624" width="8" style="2" customWidth="1"/>
    <col min="4625" max="4625" width="5.3984375" style="2" customWidth="1"/>
    <col min="4626" max="4628" width="8.3984375" style="2" customWidth="1"/>
    <col min="4629" max="4866" width="8.09765625" style="2"/>
    <col min="4867" max="4867" width="5.296875" style="2" customWidth="1"/>
    <col min="4868" max="4868" width="17.5" style="2" customWidth="1"/>
    <col min="4869" max="4869" width="2.5" style="2" customWidth="1"/>
    <col min="4870" max="4870" width="8.19921875" style="2" customWidth="1"/>
    <col min="4871" max="4871" width="2.09765625" style="2" customWidth="1"/>
    <col min="4872" max="4872" width="7.19921875" style="2" customWidth="1"/>
    <col min="4873" max="4873" width="3.796875" style="2" customWidth="1"/>
    <col min="4874" max="4874" width="1.796875" style="2" customWidth="1"/>
    <col min="4875" max="4875" width="4.5" style="2" customWidth="1"/>
    <col min="4876" max="4876" width="10.59765625" style="2" customWidth="1"/>
    <col min="4877" max="4877" width="2.19921875" style="2" customWidth="1"/>
    <col min="4878" max="4878" width="8" style="2" customWidth="1"/>
    <col min="4879" max="4879" width="2.19921875" style="2" customWidth="1"/>
    <col min="4880" max="4880" width="8" style="2" customWidth="1"/>
    <col min="4881" max="4881" width="5.3984375" style="2" customWidth="1"/>
    <col min="4882" max="4884" width="8.3984375" style="2" customWidth="1"/>
    <col min="4885" max="5122" width="8.09765625" style="2"/>
    <col min="5123" max="5123" width="5.296875" style="2" customWidth="1"/>
    <col min="5124" max="5124" width="17.5" style="2" customWidth="1"/>
    <col min="5125" max="5125" width="2.5" style="2" customWidth="1"/>
    <col min="5126" max="5126" width="8.19921875" style="2" customWidth="1"/>
    <col min="5127" max="5127" width="2.09765625" style="2" customWidth="1"/>
    <col min="5128" max="5128" width="7.19921875" style="2" customWidth="1"/>
    <col min="5129" max="5129" width="3.796875" style="2" customWidth="1"/>
    <col min="5130" max="5130" width="1.796875" style="2" customWidth="1"/>
    <col min="5131" max="5131" width="4.5" style="2" customWidth="1"/>
    <col min="5132" max="5132" width="10.59765625" style="2" customWidth="1"/>
    <col min="5133" max="5133" width="2.19921875" style="2" customWidth="1"/>
    <col min="5134" max="5134" width="8" style="2" customWidth="1"/>
    <col min="5135" max="5135" width="2.19921875" style="2" customWidth="1"/>
    <col min="5136" max="5136" width="8" style="2" customWidth="1"/>
    <col min="5137" max="5137" width="5.3984375" style="2" customWidth="1"/>
    <col min="5138" max="5140" width="8.3984375" style="2" customWidth="1"/>
    <col min="5141" max="5378" width="8.09765625" style="2"/>
    <col min="5379" max="5379" width="5.296875" style="2" customWidth="1"/>
    <col min="5380" max="5380" width="17.5" style="2" customWidth="1"/>
    <col min="5381" max="5381" width="2.5" style="2" customWidth="1"/>
    <col min="5382" max="5382" width="8.19921875" style="2" customWidth="1"/>
    <col min="5383" max="5383" width="2.09765625" style="2" customWidth="1"/>
    <col min="5384" max="5384" width="7.19921875" style="2" customWidth="1"/>
    <col min="5385" max="5385" width="3.796875" style="2" customWidth="1"/>
    <col min="5386" max="5386" width="1.796875" style="2" customWidth="1"/>
    <col min="5387" max="5387" width="4.5" style="2" customWidth="1"/>
    <col min="5388" max="5388" width="10.59765625" style="2" customWidth="1"/>
    <col min="5389" max="5389" width="2.19921875" style="2" customWidth="1"/>
    <col min="5390" max="5390" width="8" style="2" customWidth="1"/>
    <col min="5391" max="5391" width="2.19921875" style="2" customWidth="1"/>
    <col min="5392" max="5392" width="8" style="2" customWidth="1"/>
    <col min="5393" max="5393" width="5.3984375" style="2" customWidth="1"/>
    <col min="5394" max="5396" width="8.3984375" style="2" customWidth="1"/>
    <col min="5397" max="5634" width="8.09765625" style="2"/>
    <col min="5635" max="5635" width="5.296875" style="2" customWidth="1"/>
    <col min="5636" max="5636" width="17.5" style="2" customWidth="1"/>
    <col min="5637" max="5637" width="2.5" style="2" customWidth="1"/>
    <col min="5638" max="5638" width="8.19921875" style="2" customWidth="1"/>
    <col min="5639" max="5639" width="2.09765625" style="2" customWidth="1"/>
    <col min="5640" max="5640" width="7.19921875" style="2" customWidth="1"/>
    <col min="5641" max="5641" width="3.796875" style="2" customWidth="1"/>
    <col min="5642" max="5642" width="1.796875" style="2" customWidth="1"/>
    <col min="5643" max="5643" width="4.5" style="2" customWidth="1"/>
    <col min="5644" max="5644" width="10.59765625" style="2" customWidth="1"/>
    <col min="5645" max="5645" width="2.19921875" style="2" customWidth="1"/>
    <col min="5646" max="5646" width="8" style="2" customWidth="1"/>
    <col min="5647" max="5647" width="2.19921875" style="2" customWidth="1"/>
    <col min="5648" max="5648" width="8" style="2" customWidth="1"/>
    <col min="5649" max="5649" width="5.3984375" style="2" customWidth="1"/>
    <col min="5650" max="5652" width="8.3984375" style="2" customWidth="1"/>
    <col min="5653" max="5890" width="8.09765625" style="2"/>
    <col min="5891" max="5891" width="5.296875" style="2" customWidth="1"/>
    <col min="5892" max="5892" width="17.5" style="2" customWidth="1"/>
    <col min="5893" max="5893" width="2.5" style="2" customWidth="1"/>
    <col min="5894" max="5894" width="8.19921875" style="2" customWidth="1"/>
    <col min="5895" max="5895" width="2.09765625" style="2" customWidth="1"/>
    <col min="5896" max="5896" width="7.19921875" style="2" customWidth="1"/>
    <col min="5897" max="5897" width="3.796875" style="2" customWidth="1"/>
    <col min="5898" max="5898" width="1.796875" style="2" customWidth="1"/>
    <col min="5899" max="5899" width="4.5" style="2" customWidth="1"/>
    <col min="5900" max="5900" width="10.59765625" style="2" customWidth="1"/>
    <col min="5901" max="5901" width="2.19921875" style="2" customWidth="1"/>
    <col min="5902" max="5902" width="8" style="2" customWidth="1"/>
    <col min="5903" max="5903" width="2.19921875" style="2" customWidth="1"/>
    <col min="5904" max="5904" width="8" style="2" customWidth="1"/>
    <col min="5905" max="5905" width="5.3984375" style="2" customWidth="1"/>
    <col min="5906" max="5908" width="8.3984375" style="2" customWidth="1"/>
    <col min="5909" max="6146" width="8.09765625" style="2"/>
    <col min="6147" max="6147" width="5.296875" style="2" customWidth="1"/>
    <col min="6148" max="6148" width="17.5" style="2" customWidth="1"/>
    <col min="6149" max="6149" width="2.5" style="2" customWidth="1"/>
    <col min="6150" max="6150" width="8.19921875" style="2" customWidth="1"/>
    <col min="6151" max="6151" width="2.09765625" style="2" customWidth="1"/>
    <col min="6152" max="6152" width="7.19921875" style="2" customWidth="1"/>
    <col min="6153" max="6153" width="3.796875" style="2" customWidth="1"/>
    <col min="6154" max="6154" width="1.796875" style="2" customWidth="1"/>
    <col min="6155" max="6155" width="4.5" style="2" customWidth="1"/>
    <col min="6156" max="6156" width="10.59765625" style="2" customWidth="1"/>
    <col min="6157" max="6157" width="2.19921875" style="2" customWidth="1"/>
    <col min="6158" max="6158" width="8" style="2" customWidth="1"/>
    <col min="6159" max="6159" width="2.19921875" style="2" customWidth="1"/>
    <col min="6160" max="6160" width="8" style="2" customWidth="1"/>
    <col min="6161" max="6161" width="5.3984375" style="2" customWidth="1"/>
    <col min="6162" max="6164" width="8.3984375" style="2" customWidth="1"/>
    <col min="6165" max="6402" width="8.09765625" style="2"/>
    <col min="6403" max="6403" width="5.296875" style="2" customWidth="1"/>
    <col min="6404" max="6404" width="17.5" style="2" customWidth="1"/>
    <col min="6405" max="6405" width="2.5" style="2" customWidth="1"/>
    <col min="6406" max="6406" width="8.19921875" style="2" customWidth="1"/>
    <col min="6407" max="6407" width="2.09765625" style="2" customWidth="1"/>
    <col min="6408" max="6408" width="7.19921875" style="2" customWidth="1"/>
    <col min="6409" max="6409" width="3.796875" style="2" customWidth="1"/>
    <col min="6410" max="6410" width="1.796875" style="2" customWidth="1"/>
    <col min="6411" max="6411" width="4.5" style="2" customWidth="1"/>
    <col min="6412" max="6412" width="10.59765625" style="2" customWidth="1"/>
    <col min="6413" max="6413" width="2.19921875" style="2" customWidth="1"/>
    <col min="6414" max="6414" width="8" style="2" customWidth="1"/>
    <col min="6415" max="6415" width="2.19921875" style="2" customWidth="1"/>
    <col min="6416" max="6416" width="8" style="2" customWidth="1"/>
    <col min="6417" max="6417" width="5.3984375" style="2" customWidth="1"/>
    <col min="6418" max="6420" width="8.3984375" style="2" customWidth="1"/>
    <col min="6421" max="6658" width="8.09765625" style="2"/>
    <col min="6659" max="6659" width="5.296875" style="2" customWidth="1"/>
    <col min="6660" max="6660" width="17.5" style="2" customWidth="1"/>
    <col min="6661" max="6661" width="2.5" style="2" customWidth="1"/>
    <col min="6662" max="6662" width="8.19921875" style="2" customWidth="1"/>
    <col min="6663" max="6663" width="2.09765625" style="2" customWidth="1"/>
    <col min="6664" max="6664" width="7.19921875" style="2" customWidth="1"/>
    <col min="6665" max="6665" width="3.796875" style="2" customWidth="1"/>
    <col min="6666" max="6666" width="1.796875" style="2" customWidth="1"/>
    <col min="6667" max="6667" width="4.5" style="2" customWidth="1"/>
    <col min="6668" max="6668" width="10.59765625" style="2" customWidth="1"/>
    <col min="6669" max="6669" width="2.19921875" style="2" customWidth="1"/>
    <col min="6670" max="6670" width="8" style="2" customWidth="1"/>
    <col min="6671" max="6671" width="2.19921875" style="2" customWidth="1"/>
    <col min="6672" max="6672" width="8" style="2" customWidth="1"/>
    <col min="6673" max="6673" width="5.3984375" style="2" customWidth="1"/>
    <col min="6674" max="6676" width="8.3984375" style="2" customWidth="1"/>
    <col min="6677" max="6914" width="8.09765625" style="2"/>
    <col min="6915" max="6915" width="5.296875" style="2" customWidth="1"/>
    <col min="6916" max="6916" width="17.5" style="2" customWidth="1"/>
    <col min="6917" max="6917" width="2.5" style="2" customWidth="1"/>
    <col min="6918" max="6918" width="8.19921875" style="2" customWidth="1"/>
    <col min="6919" max="6919" width="2.09765625" style="2" customWidth="1"/>
    <col min="6920" max="6920" width="7.19921875" style="2" customWidth="1"/>
    <col min="6921" max="6921" width="3.796875" style="2" customWidth="1"/>
    <col min="6922" max="6922" width="1.796875" style="2" customWidth="1"/>
    <col min="6923" max="6923" width="4.5" style="2" customWidth="1"/>
    <col min="6924" max="6924" width="10.59765625" style="2" customWidth="1"/>
    <col min="6925" max="6925" width="2.19921875" style="2" customWidth="1"/>
    <col min="6926" max="6926" width="8" style="2" customWidth="1"/>
    <col min="6927" max="6927" width="2.19921875" style="2" customWidth="1"/>
    <col min="6928" max="6928" width="8" style="2" customWidth="1"/>
    <col min="6929" max="6929" width="5.3984375" style="2" customWidth="1"/>
    <col min="6930" max="6932" width="8.3984375" style="2" customWidth="1"/>
    <col min="6933" max="7170" width="8.09765625" style="2"/>
    <col min="7171" max="7171" width="5.296875" style="2" customWidth="1"/>
    <col min="7172" max="7172" width="17.5" style="2" customWidth="1"/>
    <col min="7173" max="7173" width="2.5" style="2" customWidth="1"/>
    <col min="7174" max="7174" width="8.19921875" style="2" customWidth="1"/>
    <col min="7175" max="7175" width="2.09765625" style="2" customWidth="1"/>
    <col min="7176" max="7176" width="7.19921875" style="2" customWidth="1"/>
    <col min="7177" max="7177" width="3.796875" style="2" customWidth="1"/>
    <col min="7178" max="7178" width="1.796875" style="2" customWidth="1"/>
    <col min="7179" max="7179" width="4.5" style="2" customWidth="1"/>
    <col min="7180" max="7180" width="10.59765625" style="2" customWidth="1"/>
    <col min="7181" max="7181" width="2.19921875" style="2" customWidth="1"/>
    <col min="7182" max="7182" width="8" style="2" customWidth="1"/>
    <col min="7183" max="7183" width="2.19921875" style="2" customWidth="1"/>
    <col min="7184" max="7184" width="8" style="2" customWidth="1"/>
    <col min="7185" max="7185" width="5.3984375" style="2" customWidth="1"/>
    <col min="7186" max="7188" width="8.3984375" style="2" customWidth="1"/>
    <col min="7189" max="7426" width="8.09765625" style="2"/>
    <col min="7427" max="7427" width="5.296875" style="2" customWidth="1"/>
    <col min="7428" max="7428" width="17.5" style="2" customWidth="1"/>
    <col min="7429" max="7429" width="2.5" style="2" customWidth="1"/>
    <col min="7430" max="7430" width="8.19921875" style="2" customWidth="1"/>
    <col min="7431" max="7431" width="2.09765625" style="2" customWidth="1"/>
    <col min="7432" max="7432" width="7.19921875" style="2" customWidth="1"/>
    <col min="7433" max="7433" width="3.796875" style="2" customWidth="1"/>
    <col min="7434" max="7434" width="1.796875" style="2" customWidth="1"/>
    <col min="7435" max="7435" width="4.5" style="2" customWidth="1"/>
    <col min="7436" max="7436" width="10.59765625" style="2" customWidth="1"/>
    <col min="7437" max="7437" width="2.19921875" style="2" customWidth="1"/>
    <col min="7438" max="7438" width="8" style="2" customWidth="1"/>
    <col min="7439" max="7439" width="2.19921875" style="2" customWidth="1"/>
    <col min="7440" max="7440" width="8" style="2" customWidth="1"/>
    <col min="7441" max="7441" width="5.3984375" style="2" customWidth="1"/>
    <col min="7442" max="7444" width="8.3984375" style="2" customWidth="1"/>
    <col min="7445" max="7682" width="8.09765625" style="2"/>
    <col min="7683" max="7683" width="5.296875" style="2" customWidth="1"/>
    <col min="7684" max="7684" width="17.5" style="2" customWidth="1"/>
    <col min="7685" max="7685" width="2.5" style="2" customWidth="1"/>
    <col min="7686" max="7686" width="8.19921875" style="2" customWidth="1"/>
    <col min="7687" max="7687" width="2.09765625" style="2" customWidth="1"/>
    <col min="7688" max="7688" width="7.19921875" style="2" customWidth="1"/>
    <col min="7689" max="7689" width="3.796875" style="2" customWidth="1"/>
    <col min="7690" max="7690" width="1.796875" style="2" customWidth="1"/>
    <col min="7691" max="7691" width="4.5" style="2" customWidth="1"/>
    <col min="7692" max="7692" width="10.59765625" style="2" customWidth="1"/>
    <col min="7693" max="7693" width="2.19921875" style="2" customWidth="1"/>
    <col min="7694" max="7694" width="8" style="2" customWidth="1"/>
    <col min="7695" max="7695" width="2.19921875" style="2" customWidth="1"/>
    <col min="7696" max="7696" width="8" style="2" customWidth="1"/>
    <col min="7697" max="7697" width="5.3984375" style="2" customWidth="1"/>
    <col min="7698" max="7700" width="8.3984375" style="2" customWidth="1"/>
    <col min="7701" max="7938" width="8.09765625" style="2"/>
    <col min="7939" max="7939" width="5.296875" style="2" customWidth="1"/>
    <col min="7940" max="7940" width="17.5" style="2" customWidth="1"/>
    <col min="7941" max="7941" width="2.5" style="2" customWidth="1"/>
    <col min="7942" max="7942" width="8.19921875" style="2" customWidth="1"/>
    <col min="7943" max="7943" width="2.09765625" style="2" customWidth="1"/>
    <col min="7944" max="7944" width="7.19921875" style="2" customWidth="1"/>
    <col min="7945" max="7945" width="3.796875" style="2" customWidth="1"/>
    <col min="7946" max="7946" width="1.796875" style="2" customWidth="1"/>
    <col min="7947" max="7947" width="4.5" style="2" customWidth="1"/>
    <col min="7948" max="7948" width="10.59765625" style="2" customWidth="1"/>
    <col min="7949" max="7949" width="2.19921875" style="2" customWidth="1"/>
    <col min="7950" max="7950" width="8" style="2" customWidth="1"/>
    <col min="7951" max="7951" width="2.19921875" style="2" customWidth="1"/>
    <col min="7952" max="7952" width="8" style="2" customWidth="1"/>
    <col min="7953" max="7953" width="5.3984375" style="2" customWidth="1"/>
    <col min="7954" max="7956" width="8.3984375" style="2" customWidth="1"/>
    <col min="7957" max="8194" width="8.09765625" style="2"/>
    <col min="8195" max="8195" width="5.296875" style="2" customWidth="1"/>
    <col min="8196" max="8196" width="17.5" style="2" customWidth="1"/>
    <col min="8197" max="8197" width="2.5" style="2" customWidth="1"/>
    <col min="8198" max="8198" width="8.19921875" style="2" customWidth="1"/>
    <col min="8199" max="8199" width="2.09765625" style="2" customWidth="1"/>
    <col min="8200" max="8200" width="7.19921875" style="2" customWidth="1"/>
    <col min="8201" max="8201" width="3.796875" style="2" customWidth="1"/>
    <col min="8202" max="8202" width="1.796875" style="2" customWidth="1"/>
    <col min="8203" max="8203" width="4.5" style="2" customWidth="1"/>
    <col min="8204" max="8204" width="10.59765625" style="2" customWidth="1"/>
    <col min="8205" max="8205" width="2.19921875" style="2" customWidth="1"/>
    <col min="8206" max="8206" width="8" style="2" customWidth="1"/>
    <col min="8207" max="8207" width="2.19921875" style="2" customWidth="1"/>
    <col min="8208" max="8208" width="8" style="2" customWidth="1"/>
    <col min="8209" max="8209" width="5.3984375" style="2" customWidth="1"/>
    <col min="8210" max="8212" width="8.3984375" style="2" customWidth="1"/>
    <col min="8213" max="8450" width="8.09765625" style="2"/>
    <col min="8451" max="8451" width="5.296875" style="2" customWidth="1"/>
    <col min="8452" max="8452" width="17.5" style="2" customWidth="1"/>
    <col min="8453" max="8453" width="2.5" style="2" customWidth="1"/>
    <col min="8454" max="8454" width="8.19921875" style="2" customWidth="1"/>
    <col min="8455" max="8455" width="2.09765625" style="2" customWidth="1"/>
    <col min="8456" max="8456" width="7.19921875" style="2" customWidth="1"/>
    <col min="8457" max="8457" width="3.796875" style="2" customWidth="1"/>
    <col min="8458" max="8458" width="1.796875" style="2" customWidth="1"/>
    <col min="8459" max="8459" width="4.5" style="2" customWidth="1"/>
    <col min="8460" max="8460" width="10.59765625" style="2" customWidth="1"/>
    <col min="8461" max="8461" width="2.19921875" style="2" customWidth="1"/>
    <col min="8462" max="8462" width="8" style="2" customWidth="1"/>
    <col min="8463" max="8463" width="2.19921875" style="2" customWidth="1"/>
    <col min="8464" max="8464" width="8" style="2" customWidth="1"/>
    <col min="8465" max="8465" width="5.3984375" style="2" customWidth="1"/>
    <col min="8466" max="8468" width="8.3984375" style="2" customWidth="1"/>
    <col min="8469" max="8706" width="8.09765625" style="2"/>
    <col min="8707" max="8707" width="5.296875" style="2" customWidth="1"/>
    <col min="8708" max="8708" width="17.5" style="2" customWidth="1"/>
    <col min="8709" max="8709" width="2.5" style="2" customWidth="1"/>
    <col min="8710" max="8710" width="8.19921875" style="2" customWidth="1"/>
    <col min="8711" max="8711" width="2.09765625" style="2" customWidth="1"/>
    <col min="8712" max="8712" width="7.19921875" style="2" customWidth="1"/>
    <col min="8713" max="8713" width="3.796875" style="2" customWidth="1"/>
    <col min="8714" max="8714" width="1.796875" style="2" customWidth="1"/>
    <col min="8715" max="8715" width="4.5" style="2" customWidth="1"/>
    <col min="8716" max="8716" width="10.59765625" style="2" customWidth="1"/>
    <col min="8717" max="8717" width="2.19921875" style="2" customWidth="1"/>
    <col min="8718" max="8718" width="8" style="2" customWidth="1"/>
    <col min="8719" max="8719" width="2.19921875" style="2" customWidth="1"/>
    <col min="8720" max="8720" width="8" style="2" customWidth="1"/>
    <col min="8721" max="8721" width="5.3984375" style="2" customWidth="1"/>
    <col min="8722" max="8724" width="8.3984375" style="2" customWidth="1"/>
    <col min="8725" max="8962" width="8.09765625" style="2"/>
    <col min="8963" max="8963" width="5.296875" style="2" customWidth="1"/>
    <col min="8964" max="8964" width="17.5" style="2" customWidth="1"/>
    <col min="8965" max="8965" width="2.5" style="2" customWidth="1"/>
    <col min="8966" max="8966" width="8.19921875" style="2" customWidth="1"/>
    <col min="8967" max="8967" width="2.09765625" style="2" customWidth="1"/>
    <col min="8968" max="8968" width="7.19921875" style="2" customWidth="1"/>
    <col min="8969" max="8969" width="3.796875" style="2" customWidth="1"/>
    <col min="8970" max="8970" width="1.796875" style="2" customWidth="1"/>
    <col min="8971" max="8971" width="4.5" style="2" customWidth="1"/>
    <col min="8972" max="8972" width="10.59765625" style="2" customWidth="1"/>
    <col min="8973" max="8973" width="2.19921875" style="2" customWidth="1"/>
    <col min="8974" max="8974" width="8" style="2" customWidth="1"/>
    <col min="8975" max="8975" width="2.19921875" style="2" customWidth="1"/>
    <col min="8976" max="8976" width="8" style="2" customWidth="1"/>
    <col min="8977" max="8977" width="5.3984375" style="2" customWidth="1"/>
    <col min="8978" max="8980" width="8.3984375" style="2" customWidth="1"/>
    <col min="8981" max="9218" width="8.09765625" style="2"/>
    <col min="9219" max="9219" width="5.296875" style="2" customWidth="1"/>
    <col min="9220" max="9220" width="17.5" style="2" customWidth="1"/>
    <col min="9221" max="9221" width="2.5" style="2" customWidth="1"/>
    <col min="9222" max="9222" width="8.19921875" style="2" customWidth="1"/>
    <col min="9223" max="9223" width="2.09765625" style="2" customWidth="1"/>
    <col min="9224" max="9224" width="7.19921875" style="2" customWidth="1"/>
    <col min="9225" max="9225" width="3.796875" style="2" customWidth="1"/>
    <col min="9226" max="9226" width="1.796875" style="2" customWidth="1"/>
    <col min="9227" max="9227" width="4.5" style="2" customWidth="1"/>
    <col min="9228" max="9228" width="10.59765625" style="2" customWidth="1"/>
    <col min="9229" max="9229" width="2.19921875" style="2" customWidth="1"/>
    <col min="9230" max="9230" width="8" style="2" customWidth="1"/>
    <col min="9231" max="9231" width="2.19921875" style="2" customWidth="1"/>
    <col min="9232" max="9232" width="8" style="2" customWidth="1"/>
    <col min="9233" max="9233" width="5.3984375" style="2" customWidth="1"/>
    <col min="9234" max="9236" width="8.3984375" style="2" customWidth="1"/>
    <col min="9237" max="9474" width="8.09765625" style="2"/>
    <col min="9475" max="9475" width="5.296875" style="2" customWidth="1"/>
    <col min="9476" max="9476" width="17.5" style="2" customWidth="1"/>
    <col min="9477" max="9477" width="2.5" style="2" customWidth="1"/>
    <col min="9478" max="9478" width="8.19921875" style="2" customWidth="1"/>
    <col min="9479" max="9479" width="2.09765625" style="2" customWidth="1"/>
    <col min="9480" max="9480" width="7.19921875" style="2" customWidth="1"/>
    <col min="9481" max="9481" width="3.796875" style="2" customWidth="1"/>
    <col min="9482" max="9482" width="1.796875" style="2" customWidth="1"/>
    <col min="9483" max="9483" width="4.5" style="2" customWidth="1"/>
    <col min="9484" max="9484" width="10.59765625" style="2" customWidth="1"/>
    <col min="9485" max="9485" width="2.19921875" style="2" customWidth="1"/>
    <col min="9486" max="9486" width="8" style="2" customWidth="1"/>
    <col min="9487" max="9487" width="2.19921875" style="2" customWidth="1"/>
    <col min="9488" max="9488" width="8" style="2" customWidth="1"/>
    <col min="9489" max="9489" width="5.3984375" style="2" customWidth="1"/>
    <col min="9490" max="9492" width="8.3984375" style="2" customWidth="1"/>
    <col min="9493" max="9730" width="8.09765625" style="2"/>
    <col min="9731" max="9731" width="5.296875" style="2" customWidth="1"/>
    <col min="9732" max="9732" width="17.5" style="2" customWidth="1"/>
    <col min="9733" max="9733" width="2.5" style="2" customWidth="1"/>
    <col min="9734" max="9734" width="8.19921875" style="2" customWidth="1"/>
    <col min="9735" max="9735" width="2.09765625" style="2" customWidth="1"/>
    <col min="9736" max="9736" width="7.19921875" style="2" customWidth="1"/>
    <col min="9737" max="9737" width="3.796875" style="2" customWidth="1"/>
    <col min="9738" max="9738" width="1.796875" style="2" customWidth="1"/>
    <col min="9739" max="9739" width="4.5" style="2" customWidth="1"/>
    <col min="9740" max="9740" width="10.59765625" style="2" customWidth="1"/>
    <col min="9741" max="9741" width="2.19921875" style="2" customWidth="1"/>
    <col min="9742" max="9742" width="8" style="2" customWidth="1"/>
    <col min="9743" max="9743" width="2.19921875" style="2" customWidth="1"/>
    <col min="9744" max="9744" width="8" style="2" customWidth="1"/>
    <col min="9745" max="9745" width="5.3984375" style="2" customWidth="1"/>
    <col min="9746" max="9748" width="8.3984375" style="2" customWidth="1"/>
    <col min="9749" max="9986" width="8.09765625" style="2"/>
    <col min="9987" max="9987" width="5.296875" style="2" customWidth="1"/>
    <col min="9988" max="9988" width="17.5" style="2" customWidth="1"/>
    <col min="9989" max="9989" width="2.5" style="2" customWidth="1"/>
    <col min="9990" max="9990" width="8.19921875" style="2" customWidth="1"/>
    <col min="9991" max="9991" width="2.09765625" style="2" customWidth="1"/>
    <col min="9992" max="9992" width="7.19921875" style="2" customWidth="1"/>
    <col min="9993" max="9993" width="3.796875" style="2" customWidth="1"/>
    <col min="9994" max="9994" width="1.796875" style="2" customWidth="1"/>
    <col min="9995" max="9995" width="4.5" style="2" customWidth="1"/>
    <col min="9996" max="9996" width="10.59765625" style="2" customWidth="1"/>
    <col min="9997" max="9997" width="2.19921875" style="2" customWidth="1"/>
    <col min="9998" max="9998" width="8" style="2" customWidth="1"/>
    <col min="9999" max="9999" width="2.19921875" style="2" customWidth="1"/>
    <col min="10000" max="10000" width="8" style="2" customWidth="1"/>
    <col min="10001" max="10001" width="5.3984375" style="2" customWidth="1"/>
    <col min="10002" max="10004" width="8.3984375" style="2" customWidth="1"/>
    <col min="10005" max="10242" width="8.09765625" style="2"/>
    <col min="10243" max="10243" width="5.296875" style="2" customWidth="1"/>
    <col min="10244" max="10244" width="17.5" style="2" customWidth="1"/>
    <col min="10245" max="10245" width="2.5" style="2" customWidth="1"/>
    <col min="10246" max="10246" width="8.19921875" style="2" customWidth="1"/>
    <col min="10247" max="10247" width="2.09765625" style="2" customWidth="1"/>
    <col min="10248" max="10248" width="7.19921875" style="2" customWidth="1"/>
    <col min="10249" max="10249" width="3.796875" style="2" customWidth="1"/>
    <col min="10250" max="10250" width="1.796875" style="2" customWidth="1"/>
    <col min="10251" max="10251" width="4.5" style="2" customWidth="1"/>
    <col min="10252" max="10252" width="10.59765625" style="2" customWidth="1"/>
    <col min="10253" max="10253" width="2.19921875" style="2" customWidth="1"/>
    <col min="10254" max="10254" width="8" style="2" customWidth="1"/>
    <col min="10255" max="10255" width="2.19921875" style="2" customWidth="1"/>
    <col min="10256" max="10256" width="8" style="2" customWidth="1"/>
    <col min="10257" max="10257" width="5.3984375" style="2" customWidth="1"/>
    <col min="10258" max="10260" width="8.3984375" style="2" customWidth="1"/>
    <col min="10261" max="10498" width="8.09765625" style="2"/>
    <col min="10499" max="10499" width="5.296875" style="2" customWidth="1"/>
    <col min="10500" max="10500" width="17.5" style="2" customWidth="1"/>
    <col min="10501" max="10501" width="2.5" style="2" customWidth="1"/>
    <col min="10502" max="10502" width="8.19921875" style="2" customWidth="1"/>
    <col min="10503" max="10503" width="2.09765625" style="2" customWidth="1"/>
    <col min="10504" max="10504" width="7.19921875" style="2" customWidth="1"/>
    <col min="10505" max="10505" width="3.796875" style="2" customWidth="1"/>
    <col min="10506" max="10506" width="1.796875" style="2" customWidth="1"/>
    <col min="10507" max="10507" width="4.5" style="2" customWidth="1"/>
    <col min="10508" max="10508" width="10.59765625" style="2" customWidth="1"/>
    <col min="10509" max="10509" width="2.19921875" style="2" customWidth="1"/>
    <col min="10510" max="10510" width="8" style="2" customWidth="1"/>
    <col min="10511" max="10511" width="2.19921875" style="2" customWidth="1"/>
    <col min="10512" max="10512" width="8" style="2" customWidth="1"/>
    <col min="10513" max="10513" width="5.3984375" style="2" customWidth="1"/>
    <col min="10514" max="10516" width="8.3984375" style="2" customWidth="1"/>
    <col min="10517" max="10754" width="8.09765625" style="2"/>
    <col min="10755" max="10755" width="5.296875" style="2" customWidth="1"/>
    <col min="10756" max="10756" width="17.5" style="2" customWidth="1"/>
    <col min="10757" max="10757" width="2.5" style="2" customWidth="1"/>
    <col min="10758" max="10758" width="8.19921875" style="2" customWidth="1"/>
    <col min="10759" max="10759" width="2.09765625" style="2" customWidth="1"/>
    <col min="10760" max="10760" width="7.19921875" style="2" customWidth="1"/>
    <col min="10761" max="10761" width="3.796875" style="2" customWidth="1"/>
    <col min="10762" max="10762" width="1.796875" style="2" customWidth="1"/>
    <col min="10763" max="10763" width="4.5" style="2" customWidth="1"/>
    <col min="10764" max="10764" width="10.59765625" style="2" customWidth="1"/>
    <col min="10765" max="10765" width="2.19921875" style="2" customWidth="1"/>
    <col min="10766" max="10766" width="8" style="2" customWidth="1"/>
    <col min="10767" max="10767" width="2.19921875" style="2" customWidth="1"/>
    <col min="10768" max="10768" width="8" style="2" customWidth="1"/>
    <col min="10769" max="10769" width="5.3984375" style="2" customWidth="1"/>
    <col min="10770" max="10772" width="8.3984375" style="2" customWidth="1"/>
    <col min="10773" max="11010" width="8.09765625" style="2"/>
    <col min="11011" max="11011" width="5.296875" style="2" customWidth="1"/>
    <col min="11012" max="11012" width="17.5" style="2" customWidth="1"/>
    <col min="11013" max="11013" width="2.5" style="2" customWidth="1"/>
    <col min="11014" max="11014" width="8.19921875" style="2" customWidth="1"/>
    <col min="11015" max="11015" width="2.09765625" style="2" customWidth="1"/>
    <col min="11016" max="11016" width="7.19921875" style="2" customWidth="1"/>
    <col min="11017" max="11017" width="3.796875" style="2" customWidth="1"/>
    <col min="11018" max="11018" width="1.796875" style="2" customWidth="1"/>
    <col min="11019" max="11019" width="4.5" style="2" customWidth="1"/>
    <col min="11020" max="11020" width="10.59765625" style="2" customWidth="1"/>
    <col min="11021" max="11021" width="2.19921875" style="2" customWidth="1"/>
    <col min="11022" max="11022" width="8" style="2" customWidth="1"/>
    <col min="11023" max="11023" width="2.19921875" style="2" customWidth="1"/>
    <col min="11024" max="11024" width="8" style="2" customWidth="1"/>
    <col min="11025" max="11025" width="5.3984375" style="2" customWidth="1"/>
    <col min="11026" max="11028" width="8.3984375" style="2" customWidth="1"/>
    <col min="11029" max="11266" width="8.09765625" style="2"/>
    <col min="11267" max="11267" width="5.296875" style="2" customWidth="1"/>
    <col min="11268" max="11268" width="17.5" style="2" customWidth="1"/>
    <col min="11269" max="11269" width="2.5" style="2" customWidth="1"/>
    <col min="11270" max="11270" width="8.19921875" style="2" customWidth="1"/>
    <col min="11271" max="11271" width="2.09765625" style="2" customWidth="1"/>
    <col min="11272" max="11272" width="7.19921875" style="2" customWidth="1"/>
    <col min="11273" max="11273" width="3.796875" style="2" customWidth="1"/>
    <col min="11274" max="11274" width="1.796875" style="2" customWidth="1"/>
    <col min="11275" max="11275" width="4.5" style="2" customWidth="1"/>
    <col min="11276" max="11276" width="10.59765625" style="2" customWidth="1"/>
    <col min="11277" max="11277" width="2.19921875" style="2" customWidth="1"/>
    <col min="11278" max="11278" width="8" style="2" customWidth="1"/>
    <col min="11279" max="11279" width="2.19921875" style="2" customWidth="1"/>
    <col min="11280" max="11280" width="8" style="2" customWidth="1"/>
    <col min="11281" max="11281" width="5.3984375" style="2" customWidth="1"/>
    <col min="11282" max="11284" width="8.3984375" style="2" customWidth="1"/>
    <col min="11285" max="11522" width="8.09765625" style="2"/>
    <col min="11523" max="11523" width="5.296875" style="2" customWidth="1"/>
    <col min="11524" max="11524" width="17.5" style="2" customWidth="1"/>
    <col min="11525" max="11525" width="2.5" style="2" customWidth="1"/>
    <col min="11526" max="11526" width="8.19921875" style="2" customWidth="1"/>
    <col min="11527" max="11527" width="2.09765625" style="2" customWidth="1"/>
    <col min="11528" max="11528" width="7.19921875" style="2" customWidth="1"/>
    <col min="11529" max="11529" width="3.796875" style="2" customWidth="1"/>
    <col min="11530" max="11530" width="1.796875" style="2" customWidth="1"/>
    <col min="11531" max="11531" width="4.5" style="2" customWidth="1"/>
    <col min="11532" max="11532" width="10.59765625" style="2" customWidth="1"/>
    <col min="11533" max="11533" width="2.19921875" style="2" customWidth="1"/>
    <col min="11534" max="11534" width="8" style="2" customWidth="1"/>
    <col min="11535" max="11535" width="2.19921875" style="2" customWidth="1"/>
    <col min="11536" max="11536" width="8" style="2" customWidth="1"/>
    <col min="11537" max="11537" width="5.3984375" style="2" customWidth="1"/>
    <col min="11538" max="11540" width="8.3984375" style="2" customWidth="1"/>
    <col min="11541" max="11778" width="8.09765625" style="2"/>
    <col min="11779" max="11779" width="5.296875" style="2" customWidth="1"/>
    <col min="11780" max="11780" width="17.5" style="2" customWidth="1"/>
    <col min="11781" max="11781" width="2.5" style="2" customWidth="1"/>
    <col min="11782" max="11782" width="8.19921875" style="2" customWidth="1"/>
    <col min="11783" max="11783" width="2.09765625" style="2" customWidth="1"/>
    <col min="11784" max="11784" width="7.19921875" style="2" customWidth="1"/>
    <col min="11785" max="11785" width="3.796875" style="2" customWidth="1"/>
    <col min="11786" max="11786" width="1.796875" style="2" customWidth="1"/>
    <col min="11787" max="11787" width="4.5" style="2" customWidth="1"/>
    <col min="11788" max="11788" width="10.59765625" style="2" customWidth="1"/>
    <col min="11789" max="11789" width="2.19921875" style="2" customWidth="1"/>
    <col min="11790" max="11790" width="8" style="2" customWidth="1"/>
    <col min="11791" max="11791" width="2.19921875" style="2" customWidth="1"/>
    <col min="11792" max="11792" width="8" style="2" customWidth="1"/>
    <col min="11793" max="11793" width="5.3984375" style="2" customWidth="1"/>
    <col min="11794" max="11796" width="8.3984375" style="2" customWidth="1"/>
    <col min="11797" max="12034" width="8.09765625" style="2"/>
    <col min="12035" max="12035" width="5.296875" style="2" customWidth="1"/>
    <col min="12036" max="12036" width="17.5" style="2" customWidth="1"/>
    <col min="12037" max="12037" width="2.5" style="2" customWidth="1"/>
    <col min="12038" max="12038" width="8.19921875" style="2" customWidth="1"/>
    <col min="12039" max="12039" width="2.09765625" style="2" customWidth="1"/>
    <col min="12040" max="12040" width="7.19921875" style="2" customWidth="1"/>
    <col min="12041" max="12041" width="3.796875" style="2" customWidth="1"/>
    <col min="12042" max="12042" width="1.796875" style="2" customWidth="1"/>
    <col min="12043" max="12043" width="4.5" style="2" customWidth="1"/>
    <col min="12044" max="12044" width="10.59765625" style="2" customWidth="1"/>
    <col min="12045" max="12045" width="2.19921875" style="2" customWidth="1"/>
    <col min="12046" max="12046" width="8" style="2" customWidth="1"/>
    <col min="12047" max="12047" width="2.19921875" style="2" customWidth="1"/>
    <col min="12048" max="12048" width="8" style="2" customWidth="1"/>
    <col min="12049" max="12049" width="5.3984375" style="2" customWidth="1"/>
    <col min="12050" max="12052" width="8.3984375" style="2" customWidth="1"/>
    <col min="12053" max="12290" width="8.09765625" style="2"/>
    <col min="12291" max="12291" width="5.296875" style="2" customWidth="1"/>
    <col min="12292" max="12292" width="17.5" style="2" customWidth="1"/>
    <col min="12293" max="12293" width="2.5" style="2" customWidth="1"/>
    <col min="12294" max="12294" width="8.19921875" style="2" customWidth="1"/>
    <col min="12295" max="12295" width="2.09765625" style="2" customWidth="1"/>
    <col min="12296" max="12296" width="7.19921875" style="2" customWidth="1"/>
    <col min="12297" max="12297" width="3.796875" style="2" customWidth="1"/>
    <col min="12298" max="12298" width="1.796875" style="2" customWidth="1"/>
    <col min="12299" max="12299" width="4.5" style="2" customWidth="1"/>
    <col min="12300" max="12300" width="10.59765625" style="2" customWidth="1"/>
    <col min="12301" max="12301" width="2.19921875" style="2" customWidth="1"/>
    <col min="12302" max="12302" width="8" style="2" customWidth="1"/>
    <col min="12303" max="12303" width="2.19921875" style="2" customWidth="1"/>
    <col min="12304" max="12304" width="8" style="2" customWidth="1"/>
    <col min="12305" max="12305" width="5.3984375" style="2" customWidth="1"/>
    <col min="12306" max="12308" width="8.3984375" style="2" customWidth="1"/>
    <col min="12309" max="12546" width="8.09765625" style="2"/>
    <col min="12547" max="12547" width="5.296875" style="2" customWidth="1"/>
    <col min="12548" max="12548" width="17.5" style="2" customWidth="1"/>
    <col min="12549" max="12549" width="2.5" style="2" customWidth="1"/>
    <col min="12550" max="12550" width="8.19921875" style="2" customWidth="1"/>
    <col min="12551" max="12551" width="2.09765625" style="2" customWidth="1"/>
    <col min="12552" max="12552" width="7.19921875" style="2" customWidth="1"/>
    <col min="12553" max="12553" width="3.796875" style="2" customWidth="1"/>
    <col min="12554" max="12554" width="1.796875" style="2" customWidth="1"/>
    <col min="12555" max="12555" width="4.5" style="2" customWidth="1"/>
    <col min="12556" max="12556" width="10.59765625" style="2" customWidth="1"/>
    <col min="12557" max="12557" width="2.19921875" style="2" customWidth="1"/>
    <col min="12558" max="12558" width="8" style="2" customWidth="1"/>
    <col min="12559" max="12559" width="2.19921875" style="2" customWidth="1"/>
    <col min="12560" max="12560" width="8" style="2" customWidth="1"/>
    <col min="12561" max="12561" width="5.3984375" style="2" customWidth="1"/>
    <col min="12562" max="12564" width="8.3984375" style="2" customWidth="1"/>
    <col min="12565" max="12802" width="8.09765625" style="2"/>
    <col min="12803" max="12803" width="5.296875" style="2" customWidth="1"/>
    <col min="12804" max="12804" width="17.5" style="2" customWidth="1"/>
    <col min="12805" max="12805" width="2.5" style="2" customWidth="1"/>
    <col min="12806" max="12806" width="8.19921875" style="2" customWidth="1"/>
    <col min="12807" max="12807" width="2.09765625" style="2" customWidth="1"/>
    <col min="12808" max="12808" width="7.19921875" style="2" customWidth="1"/>
    <col min="12809" max="12809" width="3.796875" style="2" customWidth="1"/>
    <col min="12810" max="12810" width="1.796875" style="2" customWidth="1"/>
    <col min="12811" max="12811" width="4.5" style="2" customWidth="1"/>
    <col min="12812" max="12812" width="10.59765625" style="2" customWidth="1"/>
    <col min="12813" max="12813" width="2.19921875" style="2" customWidth="1"/>
    <col min="12814" max="12814" width="8" style="2" customWidth="1"/>
    <col min="12815" max="12815" width="2.19921875" style="2" customWidth="1"/>
    <col min="12816" max="12816" width="8" style="2" customWidth="1"/>
    <col min="12817" max="12817" width="5.3984375" style="2" customWidth="1"/>
    <col min="12818" max="12820" width="8.3984375" style="2" customWidth="1"/>
    <col min="12821" max="13058" width="8.09765625" style="2"/>
    <col min="13059" max="13059" width="5.296875" style="2" customWidth="1"/>
    <col min="13060" max="13060" width="17.5" style="2" customWidth="1"/>
    <col min="13061" max="13061" width="2.5" style="2" customWidth="1"/>
    <col min="13062" max="13062" width="8.19921875" style="2" customWidth="1"/>
    <col min="13063" max="13063" width="2.09765625" style="2" customWidth="1"/>
    <col min="13064" max="13064" width="7.19921875" style="2" customWidth="1"/>
    <col min="13065" max="13065" width="3.796875" style="2" customWidth="1"/>
    <col min="13066" max="13066" width="1.796875" style="2" customWidth="1"/>
    <col min="13067" max="13067" width="4.5" style="2" customWidth="1"/>
    <col min="13068" max="13068" width="10.59765625" style="2" customWidth="1"/>
    <col min="13069" max="13069" width="2.19921875" style="2" customWidth="1"/>
    <col min="13070" max="13070" width="8" style="2" customWidth="1"/>
    <col min="13071" max="13071" width="2.19921875" style="2" customWidth="1"/>
    <col min="13072" max="13072" width="8" style="2" customWidth="1"/>
    <col min="13073" max="13073" width="5.3984375" style="2" customWidth="1"/>
    <col min="13074" max="13076" width="8.3984375" style="2" customWidth="1"/>
    <col min="13077" max="13314" width="8.09765625" style="2"/>
    <col min="13315" max="13315" width="5.296875" style="2" customWidth="1"/>
    <col min="13316" max="13316" width="17.5" style="2" customWidth="1"/>
    <col min="13317" max="13317" width="2.5" style="2" customWidth="1"/>
    <col min="13318" max="13318" width="8.19921875" style="2" customWidth="1"/>
    <col min="13319" max="13319" width="2.09765625" style="2" customWidth="1"/>
    <col min="13320" max="13320" width="7.19921875" style="2" customWidth="1"/>
    <col min="13321" max="13321" width="3.796875" style="2" customWidth="1"/>
    <col min="13322" max="13322" width="1.796875" style="2" customWidth="1"/>
    <col min="13323" max="13323" width="4.5" style="2" customWidth="1"/>
    <col min="13324" max="13324" width="10.59765625" style="2" customWidth="1"/>
    <col min="13325" max="13325" width="2.19921875" style="2" customWidth="1"/>
    <col min="13326" max="13326" width="8" style="2" customWidth="1"/>
    <col min="13327" max="13327" width="2.19921875" style="2" customWidth="1"/>
    <col min="13328" max="13328" width="8" style="2" customWidth="1"/>
    <col min="13329" max="13329" width="5.3984375" style="2" customWidth="1"/>
    <col min="13330" max="13332" width="8.3984375" style="2" customWidth="1"/>
    <col min="13333" max="13570" width="8.09765625" style="2"/>
    <col min="13571" max="13571" width="5.296875" style="2" customWidth="1"/>
    <col min="13572" max="13572" width="17.5" style="2" customWidth="1"/>
    <col min="13573" max="13573" width="2.5" style="2" customWidth="1"/>
    <col min="13574" max="13574" width="8.19921875" style="2" customWidth="1"/>
    <col min="13575" max="13575" width="2.09765625" style="2" customWidth="1"/>
    <col min="13576" max="13576" width="7.19921875" style="2" customWidth="1"/>
    <col min="13577" max="13577" width="3.796875" style="2" customWidth="1"/>
    <col min="13578" max="13578" width="1.796875" style="2" customWidth="1"/>
    <col min="13579" max="13579" width="4.5" style="2" customWidth="1"/>
    <col min="13580" max="13580" width="10.59765625" style="2" customWidth="1"/>
    <col min="13581" max="13581" width="2.19921875" style="2" customWidth="1"/>
    <col min="13582" max="13582" width="8" style="2" customWidth="1"/>
    <col min="13583" max="13583" width="2.19921875" style="2" customWidth="1"/>
    <col min="13584" max="13584" width="8" style="2" customWidth="1"/>
    <col min="13585" max="13585" width="5.3984375" style="2" customWidth="1"/>
    <col min="13586" max="13588" width="8.3984375" style="2" customWidth="1"/>
    <col min="13589" max="13826" width="8.09765625" style="2"/>
    <col min="13827" max="13827" width="5.296875" style="2" customWidth="1"/>
    <col min="13828" max="13828" width="17.5" style="2" customWidth="1"/>
    <col min="13829" max="13829" width="2.5" style="2" customWidth="1"/>
    <col min="13830" max="13830" width="8.19921875" style="2" customWidth="1"/>
    <col min="13831" max="13831" width="2.09765625" style="2" customWidth="1"/>
    <col min="13832" max="13832" width="7.19921875" style="2" customWidth="1"/>
    <col min="13833" max="13833" width="3.796875" style="2" customWidth="1"/>
    <col min="13834" max="13834" width="1.796875" style="2" customWidth="1"/>
    <col min="13835" max="13835" width="4.5" style="2" customWidth="1"/>
    <col min="13836" max="13836" width="10.59765625" style="2" customWidth="1"/>
    <col min="13837" max="13837" width="2.19921875" style="2" customWidth="1"/>
    <col min="13838" max="13838" width="8" style="2" customWidth="1"/>
    <col min="13839" max="13839" width="2.19921875" style="2" customWidth="1"/>
    <col min="13840" max="13840" width="8" style="2" customWidth="1"/>
    <col min="13841" max="13841" width="5.3984375" style="2" customWidth="1"/>
    <col min="13842" max="13844" width="8.3984375" style="2" customWidth="1"/>
    <col min="13845" max="14082" width="8.09765625" style="2"/>
    <col min="14083" max="14083" width="5.296875" style="2" customWidth="1"/>
    <col min="14084" max="14084" width="17.5" style="2" customWidth="1"/>
    <col min="14085" max="14085" width="2.5" style="2" customWidth="1"/>
    <col min="14086" max="14086" width="8.19921875" style="2" customWidth="1"/>
    <col min="14087" max="14087" width="2.09765625" style="2" customWidth="1"/>
    <col min="14088" max="14088" width="7.19921875" style="2" customWidth="1"/>
    <col min="14089" max="14089" width="3.796875" style="2" customWidth="1"/>
    <col min="14090" max="14090" width="1.796875" style="2" customWidth="1"/>
    <col min="14091" max="14091" width="4.5" style="2" customWidth="1"/>
    <col min="14092" max="14092" width="10.59765625" style="2" customWidth="1"/>
    <col min="14093" max="14093" width="2.19921875" style="2" customWidth="1"/>
    <col min="14094" max="14094" width="8" style="2" customWidth="1"/>
    <col min="14095" max="14095" width="2.19921875" style="2" customWidth="1"/>
    <col min="14096" max="14096" width="8" style="2" customWidth="1"/>
    <col min="14097" max="14097" width="5.3984375" style="2" customWidth="1"/>
    <col min="14098" max="14100" width="8.3984375" style="2" customWidth="1"/>
    <col min="14101" max="14338" width="8.09765625" style="2"/>
    <col min="14339" max="14339" width="5.296875" style="2" customWidth="1"/>
    <col min="14340" max="14340" width="17.5" style="2" customWidth="1"/>
    <col min="14341" max="14341" width="2.5" style="2" customWidth="1"/>
    <col min="14342" max="14342" width="8.19921875" style="2" customWidth="1"/>
    <col min="14343" max="14343" width="2.09765625" style="2" customWidth="1"/>
    <col min="14344" max="14344" width="7.19921875" style="2" customWidth="1"/>
    <col min="14345" max="14345" width="3.796875" style="2" customWidth="1"/>
    <col min="14346" max="14346" width="1.796875" style="2" customWidth="1"/>
    <col min="14347" max="14347" width="4.5" style="2" customWidth="1"/>
    <col min="14348" max="14348" width="10.59765625" style="2" customWidth="1"/>
    <col min="14349" max="14349" width="2.19921875" style="2" customWidth="1"/>
    <col min="14350" max="14350" width="8" style="2" customWidth="1"/>
    <col min="14351" max="14351" width="2.19921875" style="2" customWidth="1"/>
    <col min="14352" max="14352" width="8" style="2" customWidth="1"/>
    <col min="14353" max="14353" width="5.3984375" style="2" customWidth="1"/>
    <col min="14354" max="14356" width="8.3984375" style="2" customWidth="1"/>
    <col min="14357" max="14594" width="8.09765625" style="2"/>
    <col min="14595" max="14595" width="5.296875" style="2" customWidth="1"/>
    <col min="14596" max="14596" width="17.5" style="2" customWidth="1"/>
    <col min="14597" max="14597" width="2.5" style="2" customWidth="1"/>
    <col min="14598" max="14598" width="8.19921875" style="2" customWidth="1"/>
    <col min="14599" max="14599" width="2.09765625" style="2" customWidth="1"/>
    <col min="14600" max="14600" width="7.19921875" style="2" customWidth="1"/>
    <col min="14601" max="14601" width="3.796875" style="2" customWidth="1"/>
    <col min="14602" max="14602" width="1.796875" style="2" customWidth="1"/>
    <col min="14603" max="14603" width="4.5" style="2" customWidth="1"/>
    <col min="14604" max="14604" width="10.59765625" style="2" customWidth="1"/>
    <col min="14605" max="14605" width="2.19921875" style="2" customWidth="1"/>
    <col min="14606" max="14606" width="8" style="2" customWidth="1"/>
    <col min="14607" max="14607" width="2.19921875" style="2" customWidth="1"/>
    <col min="14608" max="14608" width="8" style="2" customWidth="1"/>
    <col min="14609" max="14609" width="5.3984375" style="2" customWidth="1"/>
    <col min="14610" max="14612" width="8.3984375" style="2" customWidth="1"/>
    <col min="14613" max="14850" width="8.09765625" style="2"/>
    <col min="14851" max="14851" width="5.296875" style="2" customWidth="1"/>
    <col min="14852" max="14852" width="17.5" style="2" customWidth="1"/>
    <col min="14853" max="14853" width="2.5" style="2" customWidth="1"/>
    <col min="14854" max="14854" width="8.19921875" style="2" customWidth="1"/>
    <col min="14855" max="14855" width="2.09765625" style="2" customWidth="1"/>
    <col min="14856" max="14856" width="7.19921875" style="2" customWidth="1"/>
    <col min="14857" max="14857" width="3.796875" style="2" customWidth="1"/>
    <col min="14858" max="14858" width="1.796875" style="2" customWidth="1"/>
    <col min="14859" max="14859" width="4.5" style="2" customWidth="1"/>
    <col min="14860" max="14860" width="10.59765625" style="2" customWidth="1"/>
    <col min="14861" max="14861" width="2.19921875" style="2" customWidth="1"/>
    <col min="14862" max="14862" width="8" style="2" customWidth="1"/>
    <col min="14863" max="14863" width="2.19921875" style="2" customWidth="1"/>
    <col min="14864" max="14864" width="8" style="2" customWidth="1"/>
    <col min="14865" max="14865" width="5.3984375" style="2" customWidth="1"/>
    <col min="14866" max="14868" width="8.3984375" style="2" customWidth="1"/>
    <col min="14869" max="15106" width="8.09765625" style="2"/>
    <col min="15107" max="15107" width="5.296875" style="2" customWidth="1"/>
    <col min="15108" max="15108" width="17.5" style="2" customWidth="1"/>
    <col min="15109" max="15109" width="2.5" style="2" customWidth="1"/>
    <col min="15110" max="15110" width="8.19921875" style="2" customWidth="1"/>
    <col min="15111" max="15111" width="2.09765625" style="2" customWidth="1"/>
    <col min="15112" max="15112" width="7.19921875" style="2" customWidth="1"/>
    <col min="15113" max="15113" width="3.796875" style="2" customWidth="1"/>
    <col min="15114" max="15114" width="1.796875" style="2" customWidth="1"/>
    <col min="15115" max="15115" width="4.5" style="2" customWidth="1"/>
    <col min="15116" max="15116" width="10.59765625" style="2" customWidth="1"/>
    <col min="15117" max="15117" width="2.19921875" style="2" customWidth="1"/>
    <col min="15118" max="15118" width="8" style="2" customWidth="1"/>
    <col min="15119" max="15119" width="2.19921875" style="2" customWidth="1"/>
    <col min="15120" max="15120" width="8" style="2" customWidth="1"/>
    <col min="15121" max="15121" width="5.3984375" style="2" customWidth="1"/>
    <col min="15122" max="15124" width="8.3984375" style="2" customWidth="1"/>
    <col min="15125" max="15362" width="8.09765625" style="2"/>
    <col min="15363" max="15363" width="5.296875" style="2" customWidth="1"/>
    <col min="15364" max="15364" width="17.5" style="2" customWidth="1"/>
    <col min="15365" max="15365" width="2.5" style="2" customWidth="1"/>
    <col min="15366" max="15366" width="8.19921875" style="2" customWidth="1"/>
    <col min="15367" max="15367" width="2.09765625" style="2" customWidth="1"/>
    <col min="15368" max="15368" width="7.19921875" style="2" customWidth="1"/>
    <col min="15369" max="15369" width="3.796875" style="2" customWidth="1"/>
    <col min="15370" max="15370" width="1.796875" style="2" customWidth="1"/>
    <col min="15371" max="15371" width="4.5" style="2" customWidth="1"/>
    <col min="15372" max="15372" width="10.59765625" style="2" customWidth="1"/>
    <col min="15373" max="15373" width="2.19921875" style="2" customWidth="1"/>
    <col min="15374" max="15374" width="8" style="2" customWidth="1"/>
    <col min="15375" max="15375" width="2.19921875" style="2" customWidth="1"/>
    <col min="15376" max="15376" width="8" style="2" customWidth="1"/>
    <col min="15377" max="15377" width="5.3984375" style="2" customWidth="1"/>
    <col min="15378" max="15380" width="8.3984375" style="2" customWidth="1"/>
    <col min="15381" max="15618" width="8.09765625" style="2"/>
    <col min="15619" max="15619" width="5.296875" style="2" customWidth="1"/>
    <col min="15620" max="15620" width="17.5" style="2" customWidth="1"/>
    <col min="15621" max="15621" width="2.5" style="2" customWidth="1"/>
    <col min="15622" max="15622" width="8.19921875" style="2" customWidth="1"/>
    <col min="15623" max="15623" width="2.09765625" style="2" customWidth="1"/>
    <col min="15624" max="15624" width="7.19921875" style="2" customWidth="1"/>
    <col min="15625" max="15625" width="3.796875" style="2" customWidth="1"/>
    <col min="15626" max="15626" width="1.796875" style="2" customWidth="1"/>
    <col min="15627" max="15627" width="4.5" style="2" customWidth="1"/>
    <col min="15628" max="15628" width="10.59765625" style="2" customWidth="1"/>
    <col min="15629" max="15629" width="2.19921875" style="2" customWidth="1"/>
    <col min="15630" max="15630" width="8" style="2" customWidth="1"/>
    <col min="15631" max="15631" width="2.19921875" style="2" customWidth="1"/>
    <col min="15632" max="15632" width="8" style="2" customWidth="1"/>
    <col min="15633" max="15633" width="5.3984375" style="2" customWidth="1"/>
    <col min="15634" max="15636" width="8.3984375" style="2" customWidth="1"/>
    <col min="15637" max="15874" width="8.09765625" style="2"/>
    <col min="15875" max="15875" width="5.296875" style="2" customWidth="1"/>
    <col min="15876" max="15876" width="17.5" style="2" customWidth="1"/>
    <col min="15877" max="15877" width="2.5" style="2" customWidth="1"/>
    <col min="15878" max="15878" width="8.19921875" style="2" customWidth="1"/>
    <col min="15879" max="15879" width="2.09765625" style="2" customWidth="1"/>
    <col min="15880" max="15880" width="7.19921875" style="2" customWidth="1"/>
    <col min="15881" max="15881" width="3.796875" style="2" customWidth="1"/>
    <col min="15882" max="15882" width="1.796875" style="2" customWidth="1"/>
    <col min="15883" max="15883" width="4.5" style="2" customWidth="1"/>
    <col min="15884" max="15884" width="10.59765625" style="2" customWidth="1"/>
    <col min="15885" max="15885" width="2.19921875" style="2" customWidth="1"/>
    <col min="15886" max="15886" width="8" style="2" customWidth="1"/>
    <col min="15887" max="15887" width="2.19921875" style="2" customWidth="1"/>
    <col min="15888" max="15888" width="8" style="2" customWidth="1"/>
    <col min="15889" max="15889" width="5.3984375" style="2" customWidth="1"/>
    <col min="15890" max="15892" width="8.3984375" style="2" customWidth="1"/>
    <col min="15893" max="16130" width="8.09765625" style="2"/>
    <col min="16131" max="16131" width="5.296875" style="2" customWidth="1"/>
    <col min="16132" max="16132" width="17.5" style="2" customWidth="1"/>
    <col min="16133" max="16133" width="2.5" style="2" customWidth="1"/>
    <col min="16134" max="16134" width="8.19921875" style="2" customWidth="1"/>
    <col min="16135" max="16135" width="2.09765625" style="2" customWidth="1"/>
    <col min="16136" max="16136" width="7.19921875" style="2" customWidth="1"/>
    <col min="16137" max="16137" width="3.796875" style="2" customWidth="1"/>
    <col min="16138" max="16138" width="1.796875" style="2" customWidth="1"/>
    <col min="16139" max="16139" width="4.5" style="2" customWidth="1"/>
    <col min="16140" max="16140" width="10.59765625" style="2" customWidth="1"/>
    <col min="16141" max="16141" width="2.19921875" style="2" customWidth="1"/>
    <col min="16142" max="16142" width="8" style="2" customWidth="1"/>
    <col min="16143" max="16143" width="2.19921875" style="2" customWidth="1"/>
    <col min="16144" max="16144" width="8" style="2" customWidth="1"/>
    <col min="16145" max="16145" width="5.3984375" style="2" customWidth="1"/>
    <col min="16146" max="16148" width="8.3984375" style="2" customWidth="1"/>
    <col min="16149" max="16384" width="8.09765625" style="2"/>
  </cols>
  <sheetData>
    <row r="1" spans="1:17" ht="27" customHeight="1" x14ac:dyDescent="0.45">
      <c r="A1" s="955" t="s">
        <v>15</v>
      </c>
      <c r="B1" s="956"/>
      <c r="C1" s="956"/>
      <c r="D1" s="956"/>
      <c r="E1" s="956"/>
      <c r="F1" s="956"/>
      <c r="G1" s="1"/>
      <c r="H1" s="957" t="s">
        <v>16</v>
      </c>
      <c r="I1" s="957"/>
      <c r="J1" s="958"/>
      <c r="K1" s="958"/>
      <c r="L1" s="958"/>
      <c r="M1" s="958"/>
      <c r="N1" s="958"/>
      <c r="O1" s="958"/>
      <c r="P1" s="958"/>
      <c r="Q1" s="958"/>
    </row>
    <row r="2" spans="1:17" ht="27" customHeight="1" x14ac:dyDescent="0.45">
      <c r="A2" s="956"/>
      <c r="B2" s="956"/>
      <c r="C2" s="956"/>
      <c r="D2" s="956"/>
      <c r="E2" s="956"/>
      <c r="F2" s="956"/>
      <c r="G2" s="1"/>
      <c r="H2" s="957" t="s">
        <v>17</v>
      </c>
      <c r="I2" s="957"/>
      <c r="J2" s="959"/>
      <c r="K2" s="959"/>
      <c r="L2" s="959"/>
      <c r="M2" s="959"/>
      <c r="N2" s="959"/>
      <c r="O2" s="959"/>
      <c r="P2" s="959"/>
      <c r="Q2" s="959"/>
    </row>
    <row r="3" spans="1:17" ht="51" customHeight="1" x14ac:dyDescent="0.45">
      <c r="A3" s="954" t="s">
        <v>18</v>
      </c>
      <c r="B3" s="954"/>
      <c r="C3" s="954"/>
      <c r="D3" s="954"/>
      <c r="E3" s="954"/>
      <c r="F3" s="954"/>
      <c r="G3" s="954"/>
      <c r="H3" s="954"/>
      <c r="I3" s="954"/>
      <c r="J3" s="954"/>
      <c r="K3" s="954"/>
      <c r="L3" s="954"/>
      <c r="M3" s="954"/>
      <c r="N3" s="954"/>
      <c r="O3" s="954"/>
      <c r="P3" s="954"/>
      <c r="Q3" s="954"/>
    </row>
    <row r="4" spans="1:17" ht="192" customHeight="1" x14ac:dyDescent="0.15">
      <c r="A4" s="941"/>
      <c r="B4" s="941"/>
      <c r="C4" s="941"/>
      <c r="D4" s="941"/>
      <c r="E4" s="941"/>
      <c r="F4" s="941"/>
      <c r="G4" s="941"/>
      <c r="H4" s="941"/>
      <c r="I4" s="941"/>
      <c r="J4" s="3"/>
      <c r="L4" s="4"/>
      <c r="M4" s="4"/>
      <c r="N4" s="5"/>
      <c r="O4" s="4"/>
      <c r="P4" s="5"/>
      <c r="Q4" s="5"/>
    </row>
    <row r="5" spans="1:17" ht="6" customHeight="1" x14ac:dyDescent="0.45">
      <c r="A5" s="6"/>
      <c r="B5" s="6"/>
      <c r="C5" s="6"/>
      <c r="D5" s="7"/>
      <c r="E5" s="8"/>
      <c r="F5" s="9"/>
      <c r="G5" s="9"/>
      <c r="H5" s="9"/>
      <c r="I5" s="9"/>
    </row>
    <row r="6" spans="1:17" ht="18" customHeight="1" x14ac:dyDescent="0.45">
      <c r="A6" s="6"/>
      <c r="B6" s="6"/>
      <c r="C6" s="6"/>
      <c r="D6" s="7"/>
      <c r="E6" s="8"/>
      <c r="F6" s="942"/>
      <c r="G6" s="942"/>
      <c r="H6" s="942"/>
      <c r="I6" s="942"/>
    </row>
    <row r="7" spans="1:17" ht="6" customHeight="1" x14ac:dyDescent="0.45">
      <c r="A7" s="6"/>
      <c r="B7" s="6"/>
      <c r="C7" s="6"/>
      <c r="D7" s="7"/>
      <c r="E7" s="8"/>
      <c r="F7" s="9"/>
      <c r="G7" s="9"/>
      <c r="H7" s="9"/>
      <c r="I7" s="9"/>
    </row>
    <row r="8" spans="1:17" ht="48" customHeight="1" thickBot="1" x14ac:dyDescent="0.5">
      <c r="A8" s="943" t="s">
        <v>19</v>
      </c>
      <c r="B8" s="943"/>
      <c r="C8" s="943"/>
      <c r="D8" s="943"/>
      <c r="E8" s="943"/>
      <c r="F8" s="943"/>
      <c r="G8" s="943"/>
      <c r="H8" s="943"/>
      <c r="I8" s="943"/>
      <c r="K8" s="944" t="s">
        <v>20</v>
      </c>
      <c r="L8" s="944"/>
      <c r="M8" s="944"/>
      <c r="N8" s="944"/>
      <c r="O8" s="944"/>
      <c r="P8" s="944"/>
    </row>
    <row r="9" spans="1:17" ht="16.8" customHeight="1" thickBot="1" x14ac:dyDescent="0.5">
      <c r="A9" s="924" t="s">
        <v>21</v>
      </c>
      <c r="B9" s="927" t="s">
        <v>22</v>
      </c>
      <c r="C9" s="928"/>
      <c r="D9" s="12" t="s">
        <v>23</v>
      </c>
      <c r="E9" s="13" t="s">
        <v>24</v>
      </c>
      <c r="F9" s="14" t="s">
        <v>25</v>
      </c>
      <c r="G9" s="14"/>
      <c r="H9" s="15"/>
      <c r="I9" s="16" t="s">
        <v>26</v>
      </c>
      <c r="K9" s="17"/>
      <c r="L9" s="945"/>
      <c r="M9" s="947" t="s">
        <v>27</v>
      </c>
      <c r="N9" s="948"/>
      <c r="O9" s="948"/>
      <c r="P9" s="949"/>
    </row>
    <row r="10" spans="1:17" ht="16.8" customHeight="1" thickTop="1" thickBot="1" x14ac:dyDescent="0.5">
      <c r="A10" s="925"/>
      <c r="B10" s="929"/>
      <c r="C10" s="930"/>
      <c r="D10" s="17" t="s">
        <v>28</v>
      </c>
      <c r="F10" s="18" t="s">
        <v>29</v>
      </c>
      <c r="G10" s="18" t="s">
        <v>30</v>
      </c>
      <c r="H10" s="19" t="str">
        <f>IFERROR(ROUNDDOWN(H9/B11,1),"")</f>
        <v/>
      </c>
      <c r="I10" s="20" t="s">
        <v>31</v>
      </c>
      <c r="K10" s="21"/>
      <c r="L10" s="946"/>
      <c r="M10" s="950" t="s">
        <v>32</v>
      </c>
      <c r="N10" s="951"/>
      <c r="O10" s="952" t="s">
        <v>33</v>
      </c>
      <c r="P10" s="953"/>
    </row>
    <row r="11" spans="1:17" ht="16.8" customHeight="1" thickTop="1" thickBot="1" x14ac:dyDescent="0.5">
      <c r="A11" s="925"/>
      <c r="B11" s="931"/>
      <c r="C11" s="933" t="s">
        <v>34</v>
      </c>
      <c r="D11" s="22" t="s">
        <v>35</v>
      </c>
      <c r="E11" s="17" t="s">
        <v>24</v>
      </c>
      <c r="F11" s="18" t="s">
        <v>36</v>
      </c>
      <c r="G11" s="18"/>
      <c r="H11" s="15"/>
      <c r="I11" s="23" t="s">
        <v>26</v>
      </c>
      <c r="L11" s="24" t="s">
        <v>37</v>
      </c>
      <c r="M11" s="25" t="s">
        <v>30</v>
      </c>
      <c r="N11" s="26" t="str">
        <f>H10</f>
        <v/>
      </c>
      <c r="O11" s="25" t="s">
        <v>38</v>
      </c>
      <c r="P11" s="26" t="str">
        <f>H12</f>
        <v/>
      </c>
    </row>
    <row r="12" spans="1:17" ht="16.8" customHeight="1" thickTop="1" thickBot="1" x14ac:dyDescent="0.5">
      <c r="A12" s="926"/>
      <c r="B12" s="932"/>
      <c r="C12" s="934"/>
      <c r="D12" s="17" t="s">
        <v>28</v>
      </c>
      <c r="E12" s="27"/>
      <c r="F12" s="28" t="s">
        <v>39</v>
      </c>
      <c r="G12" s="18" t="s">
        <v>38</v>
      </c>
      <c r="H12" s="19" t="str">
        <f>IFERROR(ROUNDDOWN(H11/B11,1),"")</f>
        <v/>
      </c>
      <c r="I12" s="29" t="s">
        <v>31</v>
      </c>
      <c r="L12" s="24" t="s">
        <v>40</v>
      </c>
      <c r="M12" s="25" t="s">
        <v>41</v>
      </c>
      <c r="N12" s="26" t="str">
        <f>H14</f>
        <v/>
      </c>
      <c r="O12" s="25" t="s">
        <v>42</v>
      </c>
      <c r="P12" s="26" t="str">
        <f>H16</f>
        <v/>
      </c>
    </row>
    <row r="13" spans="1:17" ht="16.8" customHeight="1" thickBot="1" x14ac:dyDescent="0.5">
      <c r="A13" s="924" t="s">
        <v>43</v>
      </c>
      <c r="B13" s="927" t="s">
        <v>22</v>
      </c>
      <c r="C13" s="928"/>
      <c r="D13" s="12" t="s">
        <v>23</v>
      </c>
      <c r="E13" s="13" t="s">
        <v>24</v>
      </c>
      <c r="F13" s="14" t="s">
        <v>44</v>
      </c>
      <c r="G13" s="14"/>
      <c r="H13" s="15"/>
      <c r="I13" s="16" t="s">
        <v>26</v>
      </c>
      <c r="K13" s="30"/>
      <c r="L13" s="24" t="s">
        <v>45</v>
      </c>
      <c r="M13" s="25" t="s">
        <v>46</v>
      </c>
      <c r="N13" s="26" t="str">
        <f>H18</f>
        <v/>
      </c>
      <c r="O13" s="25" t="s">
        <v>47</v>
      </c>
      <c r="P13" s="26" t="str">
        <f>H20</f>
        <v/>
      </c>
      <c r="Q13" s="30"/>
    </row>
    <row r="14" spans="1:17" ht="16.8" customHeight="1" thickTop="1" thickBot="1" x14ac:dyDescent="0.5">
      <c r="A14" s="925"/>
      <c r="B14" s="929"/>
      <c r="C14" s="930"/>
      <c r="D14" s="17" t="s">
        <v>28</v>
      </c>
      <c r="F14" s="18" t="s">
        <v>48</v>
      </c>
      <c r="G14" s="18" t="s">
        <v>41</v>
      </c>
      <c r="H14" s="19" t="str">
        <f>IFERROR(ROUNDDOWN(H13/B15,1),"")</f>
        <v/>
      </c>
      <c r="I14" s="20" t="s">
        <v>31</v>
      </c>
      <c r="K14" s="30"/>
      <c r="L14" s="24" t="s">
        <v>49</v>
      </c>
      <c r="M14" s="25" t="s">
        <v>50</v>
      </c>
      <c r="N14" s="26" t="str">
        <f>H22</f>
        <v/>
      </c>
      <c r="O14" s="25" t="s">
        <v>51</v>
      </c>
      <c r="P14" s="26" t="str">
        <f>H24</f>
        <v/>
      </c>
      <c r="Q14" s="30"/>
    </row>
    <row r="15" spans="1:17" ht="16.8" customHeight="1" thickTop="1" thickBot="1" x14ac:dyDescent="0.5">
      <c r="A15" s="925"/>
      <c r="B15" s="931"/>
      <c r="C15" s="933" t="s">
        <v>34</v>
      </c>
      <c r="D15" s="31" t="s">
        <v>35</v>
      </c>
      <c r="E15" s="17" t="s">
        <v>24</v>
      </c>
      <c r="F15" s="18" t="s">
        <v>36</v>
      </c>
      <c r="G15" s="18"/>
      <c r="H15" s="15"/>
      <c r="I15" s="23" t="s">
        <v>26</v>
      </c>
      <c r="K15" s="30"/>
      <c r="L15" s="24" t="s">
        <v>52</v>
      </c>
      <c r="M15" s="25" t="s">
        <v>53</v>
      </c>
      <c r="N15" s="26" t="str">
        <f>H26</f>
        <v/>
      </c>
      <c r="O15" s="25" t="s">
        <v>54</v>
      </c>
      <c r="P15" s="26" t="str">
        <f>H28</f>
        <v/>
      </c>
      <c r="Q15" s="30"/>
    </row>
    <row r="16" spans="1:17" ht="16.8" customHeight="1" thickTop="1" thickBot="1" x14ac:dyDescent="0.5">
      <c r="A16" s="926"/>
      <c r="B16" s="932"/>
      <c r="C16" s="934"/>
      <c r="D16" s="27" t="s">
        <v>28</v>
      </c>
      <c r="E16" s="27"/>
      <c r="F16" s="28" t="s">
        <v>55</v>
      </c>
      <c r="G16" s="18" t="s">
        <v>42</v>
      </c>
      <c r="H16" s="19" t="str">
        <f>IFERROR(ROUNDDOWN(H15/B15,1),"")</f>
        <v/>
      </c>
      <c r="I16" s="29" t="s">
        <v>31</v>
      </c>
      <c r="K16" s="30"/>
      <c r="L16" s="24" t="s">
        <v>56</v>
      </c>
      <c r="M16" s="25" t="s">
        <v>57</v>
      </c>
      <c r="N16" s="26" t="str">
        <f>H30</f>
        <v/>
      </c>
      <c r="O16" s="25" t="s">
        <v>58</v>
      </c>
      <c r="P16" s="26" t="str">
        <f>H32</f>
        <v/>
      </c>
      <c r="Q16" s="30"/>
    </row>
    <row r="17" spans="1:17" ht="16.8" customHeight="1" thickBot="1" x14ac:dyDescent="0.5">
      <c r="A17" s="924" t="s">
        <v>45</v>
      </c>
      <c r="B17" s="927" t="s">
        <v>22</v>
      </c>
      <c r="C17" s="928"/>
      <c r="D17" s="12" t="s">
        <v>23</v>
      </c>
      <c r="E17" s="13" t="s">
        <v>24</v>
      </c>
      <c r="F17" s="14" t="s">
        <v>44</v>
      </c>
      <c r="G17" s="14"/>
      <c r="H17" s="15"/>
      <c r="I17" s="16" t="s">
        <v>26</v>
      </c>
      <c r="K17" s="30"/>
      <c r="L17" s="24" t="s">
        <v>59</v>
      </c>
      <c r="M17" s="25" t="s">
        <v>60</v>
      </c>
      <c r="N17" s="26" t="str">
        <f>H34</f>
        <v/>
      </c>
      <c r="O17" s="25" t="s">
        <v>61</v>
      </c>
      <c r="P17" s="26" t="str">
        <f>H36</f>
        <v/>
      </c>
      <c r="Q17" s="30"/>
    </row>
    <row r="18" spans="1:17" ht="16.8" customHeight="1" thickTop="1" thickBot="1" x14ac:dyDescent="0.5">
      <c r="A18" s="925"/>
      <c r="B18" s="929"/>
      <c r="C18" s="930"/>
      <c r="D18" s="17" t="s">
        <v>28</v>
      </c>
      <c r="F18" s="18" t="s">
        <v>48</v>
      </c>
      <c r="G18" s="18" t="s">
        <v>46</v>
      </c>
      <c r="H18" s="19" t="str">
        <f>IFERROR(ROUNDDOWN(H17/B19,1),"")</f>
        <v/>
      </c>
      <c r="I18" s="20" t="s">
        <v>31</v>
      </c>
      <c r="K18" s="30"/>
      <c r="L18" s="24" t="s">
        <v>62</v>
      </c>
      <c r="M18" s="25" t="s">
        <v>63</v>
      </c>
      <c r="N18" s="26" t="str">
        <f>H38</f>
        <v/>
      </c>
      <c r="O18" s="25" t="s">
        <v>64</v>
      </c>
      <c r="P18" s="26" t="str">
        <f>H40</f>
        <v/>
      </c>
      <c r="Q18" s="30"/>
    </row>
    <row r="19" spans="1:17" ht="16.8" customHeight="1" thickTop="1" thickBot="1" x14ac:dyDescent="0.5">
      <c r="A19" s="925"/>
      <c r="B19" s="931"/>
      <c r="C19" s="933" t="s">
        <v>34</v>
      </c>
      <c r="D19" s="31" t="s">
        <v>35</v>
      </c>
      <c r="E19" s="17" t="s">
        <v>24</v>
      </c>
      <c r="F19" s="18" t="s">
        <v>36</v>
      </c>
      <c r="G19" s="18"/>
      <c r="H19" s="15"/>
      <c r="I19" s="23" t="s">
        <v>26</v>
      </c>
      <c r="K19" s="30"/>
      <c r="L19" s="24" t="s">
        <v>65</v>
      </c>
      <c r="M19" s="25" t="s">
        <v>66</v>
      </c>
      <c r="N19" s="26" t="str">
        <f>H42</f>
        <v/>
      </c>
      <c r="O19" s="25" t="s">
        <v>67</v>
      </c>
      <c r="P19" s="26" t="str">
        <f>H44</f>
        <v/>
      </c>
      <c r="Q19" s="30"/>
    </row>
    <row r="20" spans="1:17" ht="16.8" customHeight="1" thickTop="1" thickBot="1" x14ac:dyDescent="0.5">
      <c r="A20" s="926"/>
      <c r="B20" s="932"/>
      <c r="C20" s="934"/>
      <c r="D20" s="27" t="s">
        <v>28</v>
      </c>
      <c r="E20" s="27"/>
      <c r="F20" s="28" t="s">
        <v>55</v>
      </c>
      <c r="G20" s="18" t="s">
        <v>47</v>
      </c>
      <c r="H20" s="19" t="str">
        <f>IFERROR(ROUNDDOWN(H19/B19,1),"")</f>
        <v/>
      </c>
      <c r="I20" s="29" t="s">
        <v>31</v>
      </c>
      <c r="K20" s="30"/>
      <c r="L20" s="24" t="s">
        <v>68</v>
      </c>
      <c r="M20" s="25" t="s">
        <v>69</v>
      </c>
      <c r="N20" s="26" t="str">
        <f>H46</f>
        <v/>
      </c>
      <c r="O20" s="25" t="s">
        <v>70</v>
      </c>
      <c r="P20" s="26" t="str">
        <f>H48</f>
        <v/>
      </c>
      <c r="Q20" s="30"/>
    </row>
    <row r="21" spans="1:17" ht="16.8" customHeight="1" thickBot="1" x14ac:dyDescent="0.5">
      <c r="A21" s="924" t="s">
        <v>71</v>
      </c>
      <c r="B21" s="927" t="s">
        <v>22</v>
      </c>
      <c r="C21" s="928"/>
      <c r="D21" s="12" t="s">
        <v>23</v>
      </c>
      <c r="E21" s="13" t="s">
        <v>24</v>
      </c>
      <c r="F21" s="14" t="s">
        <v>44</v>
      </c>
      <c r="G21" s="14"/>
      <c r="H21" s="15"/>
      <c r="I21" s="16" t="s">
        <v>26</v>
      </c>
      <c r="K21" s="30"/>
      <c r="L21" s="24" t="s">
        <v>72</v>
      </c>
      <c r="M21" s="32" t="s">
        <v>73</v>
      </c>
      <c r="N21" s="33" t="str">
        <f>H50</f>
        <v/>
      </c>
      <c r="O21" s="32" t="s">
        <v>74</v>
      </c>
      <c r="P21" s="33" t="str">
        <f>H52</f>
        <v/>
      </c>
      <c r="Q21" s="30"/>
    </row>
    <row r="22" spans="1:17" ht="16.8" customHeight="1" thickTop="1" thickBot="1" x14ac:dyDescent="0.5">
      <c r="A22" s="925"/>
      <c r="B22" s="929"/>
      <c r="C22" s="930"/>
      <c r="D22" s="17" t="s">
        <v>28</v>
      </c>
      <c r="F22" s="18" t="s">
        <v>48</v>
      </c>
      <c r="G22" s="18" t="s">
        <v>50</v>
      </c>
      <c r="H22" s="19" t="str">
        <f>IFERROR(ROUNDDOWN(H21/B23,1),"")</f>
        <v/>
      </c>
      <c r="I22" s="20" t="s">
        <v>31</v>
      </c>
      <c r="K22" s="30"/>
      <c r="L22" s="34" t="s">
        <v>75</v>
      </c>
      <c r="M22" s="35" t="s">
        <v>76</v>
      </c>
      <c r="N22" s="36" t="str">
        <f>IF(SUM(N11:N21)=0,"",SUM(N11:N21))</f>
        <v/>
      </c>
      <c r="O22" s="35" t="s">
        <v>77</v>
      </c>
      <c r="P22" s="36" t="str">
        <f>IF(SUM(P11:P21)=0,"",SUM(P11:P21))</f>
        <v/>
      </c>
      <c r="Q22" s="30"/>
    </row>
    <row r="23" spans="1:17" ht="16.8" customHeight="1" thickTop="1" thickBot="1" x14ac:dyDescent="0.5">
      <c r="A23" s="925"/>
      <c r="B23" s="931"/>
      <c r="C23" s="933" t="s">
        <v>34</v>
      </c>
      <c r="D23" s="31" t="s">
        <v>35</v>
      </c>
      <c r="E23" s="17" t="s">
        <v>24</v>
      </c>
      <c r="F23" s="18" t="s">
        <v>36</v>
      </c>
      <c r="G23" s="18"/>
      <c r="H23" s="15"/>
      <c r="I23" s="23" t="s">
        <v>26</v>
      </c>
      <c r="K23" s="30"/>
      <c r="L23" s="37"/>
      <c r="M23" s="37"/>
      <c r="N23" s="30"/>
      <c r="O23" s="37"/>
      <c r="P23" s="30"/>
      <c r="Q23" s="30"/>
    </row>
    <row r="24" spans="1:17" ht="16.8" customHeight="1" thickTop="1" thickBot="1" x14ac:dyDescent="0.5">
      <c r="A24" s="926"/>
      <c r="B24" s="932"/>
      <c r="C24" s="934"/>
      <c r="D24" s="27" t="s">
        <v>28</v>
      </c>
      <c r="E24" s="27"/>
      <c r="F24" s="28" t="s">
        <v>55</v>
      </c>
      <c r="G24" s="18" t="s">
        <v>51</v>
      </c>
      <c r="H24" s="19" t="str">
        <f>IFERROR(ROUNDDOWN(H23/B23,1),"")</f>
        <v/>
      </c>
      <c r="I24" s="29" t="s">
        <v>31</v>
      </c>
      <c r="K24" s="30"/>
      <c r="L24" s="2"/>
      <c r="M24" s="940" t="s">
        <v>78</v>
      </c>
      <c r="N24" s="940"/>
      <c r="O24" s="939" t="s">
        <v>79</v>
      </c>
      <c r="P24" s="939"/>
      <c r="Q24" s="2"/>
    </row>
    <row r="25" spans="1:17" ht="16.8" customHeight="1" thickBot="1" x14ac:dyDescent="0.5">
      <c r="A25" s="924" t="s">
        <v>80</v>
      </c>
      <c r="B25" s="927" t="s">
        <v>22</v>
      </c>
      <c r="C25" s="928"/>
      <c r="D25" s="12" t="s">
        <v>23</v>
      </c>
      <c r="E25" s="13" t="s">
        <v>24</v>
      </c>
      <c r="F25" s="14" t="s">
        <v>44</v>
      </c>
      <c r="G25" s="14"/>
      <c r="H25" s="15"/>
      <c r="I25" s="16" t="s">
        <v>26</v>
      </c>
      <c r="K25" s="30"/>
      <c r="L25" s="2"/>
      <c r="M25" s="2"/>
      <c r="N25" s="2"/>
      <c r="O25" s="2"/>
      <c r="P25" s="2"/>
      <c r="Q25" s="2"/>
    </row>
    <row r="26" spans="1:17" ht="16.8" customHeight="1" thickTop="1" thickBot="1" x14ac:dyDescent="0.5">
      <c r="A26" s="925"/>
      <c r="B26" s="929"/>
      <c r="C26" s="930"/>
      <c r="D26" s="17" t="s">
        <v>28</v>
      </c>
      <c r="F26" s="18" t="s">
        <v>48</v>
      </c>
      <c r="G26" s="18" t="s">
        <v>53</v>
      </c>
      <c r="H26" s="19" t="str">
        <f>IFERROR(ROUNDDOWN(H25/B27,1),"")</f>
        <v/>
      </c>
      <c r="I26" s="20" t="s">
        <v>31</v>
      </c>
      <c r="L26" s="38" t="s">
        <v>81</v>
      </c>
      <c r="M26" s="39" t="s">
        <v>82</v>
      </c>
      <c r="N26" s="40"/>
      <c r="O26" s="41" t="s">
        <v>83</v>
      </c>
      <c r="P26" s="42"/>
      <c r="Q26" s="2"/>
    </row>
    <row r="27" spans="1:17" ht="16.8" customHeight="1" thickTop="1" thickBot="1" x14ac:dyDescent="0.5">
      <c r="A27" s="925"/>
      <c r="B27" s="931"/>
      <c r="C27" s="933" t="s">
        <v>34</v>
      </c>
      <c r="D27" s="31" t="s">
        <v>35</v>
      </c>
      <c r="E27" s="17" t="s">
        <v>24</v>
      </c>
      <c r="F27" s="18" t="s">
        <v>36</v>
      </c>
      <c r="G27" s="18"/>
      <c r="H27" s="15"/>
      <c r="I27" s="23" t="s">
        <v>26</v>
      </c>
      <c r="L27" s="17"/>
      <c r="M27" s="17"/>
      <c r="N27" s="2"/>
      <c r="O27" s="17"/>
      <c r="P27" s="2"/>
      <c r="Q27" s="2"/>
    </row>
    <row r="28" spans="1:17" ht="16.8" customHeight="1" thickTop="1" thickBot="1" x14ac:dyDescent="0.5">
      <c r="A28" s="926"/>
      <c r="B28" s="932"/>
      <c r="C28" s="934"/>
      <c r="D28" s="27" t="s">
        <v>28</v>
      </c>
      <c r="E28" s="27"/>
      <c r="F28" s="28" t="s">
        <v>55</v>
      </c>
      <c r="G28" s="18" t="s">
        <v>54</v>
      </c>
      <c r="H28" s="19" t="str">
        <f>IFERROR(ROUNDDOWN(H27/B27,1),"")</f>
        <v/>
      </c>
      <c r="I28" s="29" t="s">
        <v>31</v>
      </c>
      <c r="L28" s="37"/>
      <c r="M28" s="37"/>
      <c r="N28" s="30"/>
      <c r="O28" s="37"/>
      <c r="P28" s="30"/>
      <c r="Q28" s="30"/>
    </row>
    <row r="29" spans="1:17" ht="16.8" customHeight="1" thickBot="1" x14ac:dyDescent="0.5">
      <c r="A29" s="924" t="s">
        <v>84</v>
      </c>
      <c r="B29" s="927" t="s">
        <v>22</v>
      </c>
      <c r="C29" s="928"/>
      <c r="D29" s="12" t="s">
        <v>23</v>
      </c>
      <c r="E29" s="13" t="s">
        <v>24</v>
      </c>
      <c r="F29" s="14" t="s">
        <v>44</v>
      </c>
      <c r="G29" s="14"/>
      <c r="H29" s="15"/>
      <c r="I29" s="16" t="s">
        <v>26</v>
      </c>
      <c r="K29"/>
      <c r="L29"/>
      <c r="M29"/>
      <c r="N29"/>
      <c r="O29"/>
      <c r="P29"/>
      <c r="Q29"/>
    </row>
    <row r="30" spans="1:17" ht="16.8" customHeight="1" thickTop="1" thickBot="1" x14ac:dyDescent="0.5">
      <c r="A30" s="925"/>
      <c r="B30" s="929"/>
      <c r="C30" s="930"/>
      <c r="D30" s="17" t="s">
        <v>28</v>
      </c>
      <c r="F30" s="18" t="s">
        <v>48</v>
      </c>
      <c r="G30" s="18" t="s">
        <v>57</v>
      </c>
      <c r="H30" s="19" t="str">
        <f>IFERROR(ROUNDDOWN(H29/B31,1),"")</f>
        <v/>
      </c>
      <c r="I30" s="20" t="s">
        <v>31</v>
      </c>
      <c r="K30"/>
      <c r="L30"/>
      <c r="M30"/>
      <c r="N30"/>
      <c r="O30"/>
      <c r="P30"/>
      <c r="Q30"/>
    </row>
    <row r="31" spans="1:17" ht="16.8" customHeight="1" thickTop="1" thickBot="1" x14ac:dyDescent="0.5">
      <c r="A31" s="925"/>
      <c r="B31" s="931"/>
      <c r="C31" s="933" t="s">
        <v>34</v>
      </c>
      <c r="D31" s="31" t="s">
        <v>35</v>
      </c>
      <c r="E31" s="17" t="s">
        <v>24</v>
      </c>
      <c r="F31" s="18" t="s">
        <v>36</v>
      </c>
      <c r="G31" s="18"/>
      <c r="H31" s="15"/>
      <c r="I31" s="23" t="s">
        <v>26</v>
      </c>
      <c r="L31" s="935" t="s">
        <v>85</v>
      </c>
      <c r="M31" s="935"/>
      <c r="N31" s="935"/>
      <c r="O31" s="37"/>
      <c r="P31" s="30"/>
      <c r="Q31" s="30"/>
    </row>
    <row r="32" spans="1:17" ht="16.8" customHeight="1" thickTop="1" thickBot="1" x14ac:dyDescent="0.5">
      <c r="A32" s="926"/>
      <c r="B32" s="932"/>
      <c r="C32" s="934"/>
      <c r="D32" s="27" t="s">
        <v>28</v>
      </c>
      <c r="E32" s="27"/>
      <c r="F32" s="28" t="s">
        <v>55</v>
      </c>
      <c r="G32" s="18" t="s">
        <v>58</v>
      </c>
      <c r="H32" s="19" t="str">
        <f>IFERROR(ROUNDDOWN(H31/B31,1),"")</f>
        <v/>
      </c>
      <c r="I32" s="29" t="s">
        <v>31</v>
      </c>
      <c r="K32" s="43" t="s">
        <v>86</v>
      </c>
      <c r="L32" s="19" t="str">
        <f>IF(P26=0,"",ROUNDDOWN(P26,1))</f>
        <v/>
      </c>
      <c r="M32" s="11"/>
      <c r="N32" s="11" t="s">
        <v>31</v>
      </c>
      <c r="O32" s="11"/>
      <c r="Q32" s="44"/>
    </row>
    <row r="33" spans="1:23" ht="16.8" customHeight="1" thickTop="1" thickBot="1" x14ac:dyDescent="0.5">
      <c r="A33" s="924" t="s">
        <v>87</v>
      </c>
      <c r="B33" s="927" t="s">
        <v>22</v>
      </c>
      <c r="C33" s="928"/>
      <c r="D33" s="12" t="s">
        <v>23</v>
      </c>
      <c r="E33" s="13" t="s">
        <v>24</v>
      </c>
      <c r="F33" s="14" t="s">
        <v>44</v>
      </c>
      <c r="G33" s="14"/>
      <c r="H33" s="15"/>
      <c r="I33" s="16" t="s">
        <v>26</v>
      </c>
      <c r="K33" s="43"/>
      <c r="L33" s="45"/>
      <c r="M33" s="45"/>
      <c r="N33" s="936" t="s">
        <v>88</v>
      </c>
      <c r="O33" s="937"/>
      <c r="P33" s="46" t="str">
        <f>IF(L32="","",IFERROR(ROUNDDOWN(L32/L34*100,1),0))</f>
        <v/>
      </c>
      <c r="Q33" s="47" t="s">
        <v>89</v>
      </c>
    </row>
    <row r="34" spans="1:23" ht="16.8" customHeight="1" thickTop="1" thickBot="1" x14ac:dyDescent="0.5">
      <c r="A34" s="925"/>
      <c r="B34" s="929"/>
      <c r="C34" s="930"/>
      <c r="D34" s="17" t="s">
        <v>28</v>
      </c>
      <c r="F34" s="18" t="s">
        <v>48</v>
      </c>
      <c r="G34" s="18" t="s">
        <v>60</v>
      </c>
      <c r="H34" s="19" t="str">
        <f>IFERROR(ROUNDDOWN(H33/B35,1),"")</f>
        <v/>
      </c>
      <c r="I34" s="20" t="s">
        <v>31</v>
      </c>
      <c r="K34" s="48" t="s">
        <v>90</v>
      </c>
      <c r="L34" s="49" t="str">
        <f>IF(N26=0,"",ROUNDDOWN(N26,1))</f>
        <v/>
      </c>
      <c r="M34" s="50"/>
      <c r="N34" s="51" t="s">
        <v>31</v>
      </c>
      <c r="O34" s="50"/>
      <c r="P34" s="51"/>
      <c r="Q34" s="51"/>
    </row>
    <row r="35" spans="1:23" ht="16.8" customHeight="1" thickTop="1" thickBot="1" x14ac:dyDescent="0.5">
      <c r="A35" s="925"/>
      <c r="B35" s="931"/>
      <c r="C35" s="933" t="s">
        <v>34</v>
      </c>
      <c r="D35" s="31" t="s">
        <v>35</v>
      </c>
      <c r="E35" s="17" t="s">
        <v>24</v>
      </c>
      <c r="F35" s="18" t="s">
        <v>36</v>
      </c>
      <c r="G35" s="18"/>
      <c r="H35" s="15"/>
      <c r="I35" s="23" t="s">
        <v>26</v>
      </c>
      <c r="K35" s="30"/>
      <c r="L35" s="30"/>
      <c r="M35" s="30"/>
      <c r="N35" s="30"/>
      <c r="O35" s="30"/>
      <c r="Q35" s="30"/>
    </row>
    <row r="36" spans="1:23" ht="16.8" customHeight="1" thickTop="1" thickBot="1" x14ac:dyDescent="0.5">
      <c r="A36" s="926"/>
      <c r="B36" s="932"/>
      <c r="C36" s="934"/>
      <c r="D36" s="27" t="s">
        <v>28</v>
      </c>
      <c r="E36" s="27"/>
      <c r="F36" s="28" t="s">
        <v>55</v>
      </c>
      <c r="G36" s="18" t="s">
        <v>61</v>
      </c>
      <c r="H36" s="19" t="str">
        <f>IFERROR(ROUNDDOWN(H35/B35,1),"")</f>
        <v/>
      </c>
      <c r="I36" s="29" t="s">
        <v>31</v>
      </c>
      <c r="L36" s="938" t="s">
        <v>91</v>
      </c>
      <c r="M36" s="938"/>
      <c r="N36" s="938"/>
      <c r="O36" s="938"/>
      <c r="P36" s="938"/>
      <c r="Q36" s="938"/>
    </row>
    <row r="37" spans="1:23" ht="16.8" customHeight="1" thickBot="1" x14ac:dyDescent="0.5">
      <c r="A37" s="924" t="s">
        <v>92</v>
      </c>
      <c r="B37" s="927" t="s">
        <v>22</v>
      </c>
      <c r="C37" s="928"/>
      <c r="D37" s="12" t="s">
        <v>23</v>
      </c>
      <c r="E37" s="13" t="s">
        <v>24</v>
      </c>
      <c r="F37" s="14" t="s">
        <v>44</v>
      </c>
      <c r="G37" s="14"/>
      <c r="H37" s="15"/>
      <c r="I37" s="16" t="s">
        <v>26</v>
      </c>
      <c r="L37" s="938"/>
      <c r="M37" s="938"/>
      <c r="N37" s="938"/>
      <c r="O37" s="938"/>
      <c r="P37" s="938"/>
      <c r="Q37" s="938"/>
      <c r="R37" s="52"/>
    </row>
    <row r="38" spans="1:23" ht="16.8" customHeight="1" thickTop="1" thickBot="1" x14ac:dyDescent="0.5">
      <c r="A38" s="925"/>
      <c r="B38" s="929"/>
      <c r="C38" s="930"/>
      <c r="D38" s="17" t="s">
        <v>28</v>
      </c>
      <c r="F38" s="18" t="s">
        <v>48</v>
      </c>
      <c r="G38" s="18" t="s">
        <v>63</v>
      </c>
      <c r="H38" s="19" t="str">
        <f>IFERROR(ROUNDDOWN(H37/B39,1),"")</f>
        <v/>
      </c>
      <c r="I38" s="20" t="s">
        <v>31</v>
      </c>
      <c r="K38" s="30"/>
      <c r="L38" s="53"/>
      <c r="M38" s="53"/>
      <c r="N38" s="53"/>
      <c r="O38" s="53"/>
      <c r="P38" s="53"/>
      <c r="Q38" s="53"/>
      <c r="R38" s="52"/>
    </row>
    <row r="39" spans="1:23" ht="16.8" customHeight="1" thickTop="1" thickBot="1" x14ac:dyDescent="0.5">
      <c r="A39" s="925"/>
      <c r="B39" s="931"/>
      <c r="C39" s="933" t="s">
        <v>34</v>
      </c>
      <c r="D39" s="31" t="s">
        <v>35</v>
      </c>
      <c r="E39" s="17" t="s">
        <v>24</v>
      </c>
      <c r="F39" s="18" t="s">
        <v>36</v>
      </c>
      <c r="G39" s="18"/>
      <c r="H39" s="15"/>
      <c r="I39" s="23" t="s">
        <v>26</v>
      </c>
      <c r="K39" s="30"/>
      <c r="L39" s="53"/>
      <c r="M39" s="53"/>
      <c r="N39" s="53"/>
      <c r="O39" s="53"/>
      <c r="P39" s="53"/>
      <c r="Q39" s="53"/>
      <c r="R39" s="54"/>
    </row>
    <row r="40" spans="1:23" ht="16.8" customHeight="1" thickTop="1" thickBot="1" x14ac:dyDescent="0.5">
      <c r="A40" s="926"/>
      <c r="B40" s="932"/>
      <c r="C40" s="934"/>
      <c r="D40" s="27" t="s">
        <v>28</v>
      </c>
      <c r="E40" s="27"/>
      <c r="F40" s="28" t="s">
        <v>55</v>
      </c>
      <c r="G40" s="18" t="s">
        <v>64</v>
      </c>
      <c r="H40" s="19" t="str">
        <f>IFERROR(ROUNDDOWN(H39/B39,1),"")</f>
        <v/>
      </c>
      <c r="I40" s="29" t="s">
        <v>31</v>
      </c>
      <c r="K40" s="30"/>
      <c r="L40" s="55"/>
      <c r="M40" s="55"/>
      <c r="N40" s="55"/>
      <c r="O40" s="55"/>
      <c r="P40" s="55"/>
      <c r="Q40" s="55"/>
      <c r="R40" s="56"/>
      <c r="S40" s="56"/>
      <c r="T40" s="56"/>
      <c r="U40" s="57"/>
      <c r="V40" s="54"/>
      <c r="W40" s="54"/>
    </row>
    <row r="41" spans="1:23" ht="16.8" customHeight="1" thickBot="1" x14ac:dyDescent="0.5">
      <c r="A41" s="924" t="s">
        <v>93</v>
      </c>
      <c r="B41" s="927" t="s">
        <v>22</v>
      </c>
      <c r="C41" s="928"/>
      <c r="D41" s="12" t="s">
        <v>23</v>
      </c>
      <c r="E41" s="13" t="s">
        <v>24</v>
      </c>
      <c r="F41" s="14" t="s">
        <v>44</v>
      </c>
      <c r="G41" s="14"/>
      <c r="H41" s="15"/>
      <c r="I41" s="16" t="s">
        <v>26</v>
      </c>
      <c r="K41" s="30"/>
      <c r="L41" s="53"/>
      <c r="M41" s="53"/>
      <c r="N41" s="53"/>
      <c r="O41" s="53"/>
      <c r="P41" s="53"/>
      <c r="Q41" s="53"/>
      <c r="R41" s="58"/>
      <c r="S41" s="58"/>
      <c r="T41" s="58"/>
      <c r="U41" s="58"/>
      <c r="V41" s="58"/>
      <c r="W41" s="59"/>
    </row>
    <row r="42" spans="1:23" ht="16.8" customHeight="1" thickTop="1" thickBot="1" x14ac:dyDescent="0.5">
      <c r="A42" s="925"/>
      <c r="B42" s="929"/>
      <c r="C42" s="930"/>
      <c r="D42" s="17" t="s">
        <v>28</v>
      </c>
      <c r="F42" s="18" t="s">
        <v>48</v>
      </c>
      <c r="G42" s="18" t="s">
        <v>66</v>
      </c>
      <c r="H42" s="19" t="str">
        <f>IFERROR(ROUNDDOWN(H41/B43,1),"")</f>
        <v/>
      </c>
      <c r="I42" s="20" t="s">
        <v>31</v>
      </c>
      <c r="K42" s="30"/>
      <c r="L42" s="53"/>
      <c r="M42" s="53"/>
      <c r="N42" s="53"/>
      <c r="O42" s="53"/>
      <c r="P42" s="53"/>
      <c r="Q42" s="53"/>
      <c r="R42" s="37"/>
      <c r="S42" s="37"/>
      <c r="T42" s="30"/>
      <c r="U42" s="37"/>
      <c r="V42" s="30"/>
      <c r="W42" s="30"/>
    </row>
    <row r="43" spans="1:23" ht="16.8" customHeight="1" thickTop="1" thickBot="1" x14ac:dyDescent="0.5">
      <c r="A43" s="925"/>
      <c r="B43" s="931"/>
      <c r="C43" s="933" t="s">
        <v>34</v>
      </c>
      <c r="D43" s="31" t="s">
        <v>35</v>
      </c>
      <c r="E43" s="17" t="s">
        <v>24</v>
      </c>
      <c r="F43" s="18" t="s">
        <v>36</v>
      </c>
      <c r="G43" s="18"/>
      <c r="H43" s="15"/>
      <c r="I43" s="23" t="s">
        <v>26</v>
      </c>
      <c r="K43" s="30"/>
      <c r="L43" s="37"/>
      <c r="M43" s="37"/>
      <c r="N43" s="30"/>
      <c r="O43" s="37"/>
      <c r="P43" s="30"/>
      <c r="Q43" s="30"/>
      <c r="R43" s="37"/>
      <c r="S43" s="37"/>
      <c r="T43" s="30"/>
      <c r="U43" s="37"/>
      <c r="V43" s="30"/>
      <c r="W43" s="30"/>
    </row>
    <row r="44" spans="1:23" ht="16.8" customHeight="1" thickTop="1" thickBot="1" x14ac:dyDescent="0.5">
      <c r="A44" s="926"/>
      <c r="B44" s="932"/>
      <c r="C44" s="934"/>
      <c r="D44" s="27" t="s">
        <v>28</v>
      </c>
      <c r="E44" s="27"/>
      <c r="F44" s="28" t="s">
        <v>55</v>
      </c>
      <c r="G44" s="18" t="s">
        <v>67</v>
      </c>
      <c r="H44" s="19" t="str">
        <f>IFERROR(ROUNDDOWN(H43/B43,1),"")</f>
        <v/>
      </c>
      <c r="I44" s="29" t="s">
        <v>31</v>
      </c>
      <c r="K44" s="30"/>
      <c r="L44" s="37"/>
      <c r="M44" s="37"/>
      <c r="N44" s="30"/>
      <c r="O44" s="37"/>
      <c r="P44" s="30"/>
      <c r="Q44" s="30"/>
      <c r="R44" s="37"/>
      <c r="S44" s="37"/>
      <c r="T44" s="30"/>
      <c r="U44" s="37"/>
      <c r="V44" s="30"/>
      <c r="W44" s="30"/>
    </row>
    <row r="45" spans="1:23" ht="16.8" customHeight="1" thickBot="1" x14ac:dyDescent="0.5">
      <c r="A45" s="924" t="s">
        <v>94</v>
      </c>
      <c r="B45" s="927" t="s">
        <v>22</v>
      </c>
      <c r="C45" s="928"/>
      <c r="D45" s="12" t="s">
        <v>23</v>
      </c>
      <c r="E45" s="13" t="s">
        <v>24</v>
      </c>
      <c r="F45" s="14" t="s">
        <v>44</v>
      </c>
      <c r="G45" s="14"/>
      <c r="H45" s="60"/>
      <c r="I45" s="16" t="s">
        <v>26</v>
      </c>
      <c r="K45" s="30"/>
      <c r="L45" s="37"/>
      <c r="M45" s="37"/>
      <c r="N45" s="30"/>
      <c r="O45" s="37"/>
      <c r="P45" s="30"/>
      <c r="Q45" s="30"/>
      <c r="R45" s="37"/>
      <c r="S45" s="37"/>
      <c r="T45" s="30"/>
      <c r="U45" s="37"/>
      <c r="V45" s="30"/>
      <c r="W45" s="30"/>
    </row>
    <row r="46" spans="1:23" ht="16.8" customHeight="1" thickTop="1" thickBot="1" x14ac:dyDescent="0.5">
      <c r="A46" s="925"/>
      <c r="B46" s="929"/>
      <c r="C46" s="930"/>
      <c r="D46" s="17" t="s">
        <v>28</v>
      </c>
      <c r="F46" s="18" t="s">
        <v>48</v>
      </c>
      <c r="G46" s="18" t="s">
        <v>69</v>
      </c>
      <c r="H46" s="19" t="str">
        <f>IFERROR(ROUNDDOWN(H45/B47,1),"")</f>
        <v/>
      </c>
      <c r="I46" s="20" t="s">
        <v>31</v>
      </c>
      <c r="K46" s="30"/>
      <c r="L46" s="37"/>
      <c r="M46" s="37"/>
      <c r="N46" s="30"/>
      <c r="O46" s="37"/>
      <c r="P46" s="30"/>
      <c r="Q46" s="30"/>
      <c r="R46" s="37"/>
      <c r="S46" s="37"/>
      <c r="T46" s="30"/>
      <c r="U46" s="37"/>
      <c r="V46" s="30"/>
      <c r="W46" s="30"/>
    </row>
    <row r="47" spans="1:23" ht="16.8" customHeight="1" thickTop="1" thickBot="1" x14ac:dyDescent="0.5">
      <c r="A47" s="925"/>
      <c r="B47" s="931"/>
      <c r="C47" s="933" t="s">
        <v>34</v>
      </c>
      <c r="D47" s="31" t="s">
        <v>35</v>
      </c>
      <c r="E47" s="17" t="s">
        <v>24</v>
      </c>
      <c r="F47" s="18" t="s">
        <v>36</v>
      </c>
      <c r="G47" s="18"/>
      <c r="H47" s="15"/>
      <c r="I47" s="23" t="s">
        <v>26</v>
      </c>
      <c r="K47" s="30"/>
      <c r="L47" s="37"/>
      <c r="M47" s="37"/>
      <c r="N47" s="30"/>
      <c r="O47" s="37"/>
      <c r="P47" s="30"/>
      <c r="Q47" s="30"/>
    </row>
    <row r="48" spans="1:23" ht="16.8" customHeight="1" thickTop="1" thickBot="1" x14ac:dyDescent="0.5">
      <c r="A48" s="926"/>
      <c r="B48" s="932"/>
      <c r="C48" s="934"/>
      <c r="D48" s="27" t="s">
        <v>28</v>
      </c>
      <c r="E48" s="27"/>
      <c r="F48" s="28" t="s">
        <v>55</v>
      </c>
      <c r="G48" s="18" t="s">
        <v>70</v>
      </c>
      <c r="H48" s="19" t="str">
        <f>IFERROR(ROUNDDOWN(H47/B47,1),"")</f>
        <v/>
      </c>
      <c r="I48" s="29" t="s">
        <v>31</v>
      </c>
      <c r="K48" s="30"/>
      <c r="L48" s="37"/>
      <c r="M48" s="37"/>
      <c r="N48" s="30"/>
      <c r="O48" s="37"/>
      <c r="P48" s="30"/>
      <c r="Q48" s="30"/>
    </row>
    <row r="49" spans="1:17" ht="16.8" customHeight="1" thickBot="1" x14ac:dyDescent="0.5">
      <c r="A49" s="924" t="s">
        <v>95</v>
      </c>
      <c r="B49" s="927" t="s">
        <v>22</v>
      </c>
      <c r="C49" s="928"/>
      <c r="D49" s="12" t="s">
        <v>23</v>
      </c>
      <c r="E49" s="13" t="s">
        <v>24</v>
      </c>
      <c r="F49" s="14" t="s">
        <v>44</v>
      </c>
      <c r="G49" s="14"/>
      <c r="H49" s="15"/>
      <c r="I49" s="16" t="s">
        <v>26</v>
      </c>
      <c r="K49" s="30"/>
      <c r="L49" s="37"/>
      <c r="M49" s="37"/>
      <c r="N49" s="30"/>
      <c r="O49" s="37"/>
      <c r="P49" s="30"/>
      <c r="Q49" s="30"/>
    </row>
    <row r="50" spans="1:17" ht="16.8" customHeight="1" thickTop="1" thickBot="1" x14ac:dyDescent="0.5">
      <c r="A50" s="925"/>
      <c r="B50" s="929"/>
      <c r="C50" s="930"/>
      <c r="D50" s="17" t="s">
        <v>28</v>
      </c>
      <c r="F50" s="18" t="s">
        <v>48</v>
      </c>
      <c r="G50" s="18" t="s">
        <v>73</v>
      </c>
      <c r="H50" s="19" t="str">
        <f>IFERROR(ROUNDDOWN(H49/B51,1),"")</f>
        <v/>
      </c>
      <c r="I50" s="20" t="s">
        <v>31</v>
      </c>
      <c r="K50" s="30"/>
    </row>
    <row r="51" spans="1:17" ht="16.8" customHeight="1" thickTop="1" thickBot="1" x14ac:dyDescent="0.5">
      <c r="A51" s="925"/>
      <c r="B51" s="931"/>
      <c r="C51" s="933" t="s">
        <v>34</v>
      </c>
      <c r="D51" s="31" t="s">
        <v>35</v>
      </c>
      <c r="E51" s="17" t="s">
        <v>24</v>
      </c>
      <c r="F51" s="18" t="s">
        <v>36</v>
      </c>
      <c r="G51" s="18"/>
      <c r="H51" s="15"/>
      <c r="I51" s="23" t="s">
        <v>26</v>
      </c>
      <c r="K51" s="30"/>
    </row>
    <row r="52" spans="1:17" ht="16.8" customHeight="1" thickTop="1" thickBot="1" x14ac:dyDescent="0.5">
      <c r="A52" s="926"/>
      <c r="B52" s="932"/>
      <c r="C52" s="934"/>
      <c r="D52" s="27" t="s">
        <v>28</v>
      </c>
      <c r="E52" s="27"/>
      <c r="F52" s="28" t="s">
        <v>55</v>
      </c>
      <c r="G52" s="61" t="s">
        <v>74</v>
      </c>
      <c r="H52" s="19" t="str">
        <f>IFERROR(ROUNDDOWN(H51/B51,1),"")</f>
        <v/>
      </c>
      <c r="I52" s="29" t="s">
        <v>31</v>
      </c>
      <c r="K52" s="30"/>
    </row>
    <row r="53" spans="1:17" ht="6.75" customHeight="1" x14ac:dyDescent="0.45">
      <c r="K53" s="30"/>
    </row>
  </sheetData>
  <mergeCells count="63">
    <mergeCell ref="A3:Q3"/>
    <mergeCell ref="A1:F2"/>
    <mergeCell ref="H1:I1"/>
    <mergeCell ref="J1:Q1"/>
    <mergeCell ref="H2:I2"/>
    <mergeCell ref="J2:Q2"/>
    <mergeCell ref="A4:I4"/>
    <mergeCell ref="F6:I6"/>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2"/>
  <pageMargins left="0.41" right="0.25" top="0.45" bottom="0.39" header="0.24" footer="0.3"/>
  <pageSetup paperSize="9" scale="68"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view="pageBreakPreview" topLeftCell="A43" zoomScaleNormal="100" zoomScaleSheetLayoutView="100" workbookViewId="0">
      <selection activeCell="T13" sqref="T13"/>
    </sheetView>
  </sheetViews>
  <sheetFormatPr defaultColWidth="8.09765625" defaultRowHeight="10.8" x14ac:dyDescent="0.45"/>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 style="11" customWidth="1"/>
    <col min="18" max="19" width="8.3984375" style="44" customWidth="1"/>
    <col min="20" max="23" width="8.3984375" style="2" customWidth="1"/>
    <col min="24" max="258" width="8.09765625" style="2"/>
    <col min="259" max="259" width="5.296875" style="2" customWidth="1"/>
    <col min="260" max="260" width="22.8984375" style="2" bestFit="1" customWidth="1"/>
    <col min="261" max="261" width="2.5" style="2" customWidth="1"/>
    <col min="262" max="262" width="8.19921875" style="2" customWidth="1"/>
    <col min="263" max="263" width="2.09765625" style="2" customWidth="1"/>
    <col min="264" max="264" width="7.19921875" style="2" customWidth="1"/>
    <col min="265" max="265" width="3.796875" style="2" customWidth="1"/>
    <col min="266" max="266" width="1.796875" style="2" customWidth="1"/>
    <col min="267" max="267" width="4.5" style="2" customWidth="1"/>
    <col min="268" max="268" width="10.59765625" style="2" customWidth="1"/>
    <col min="269" max="269" width="2.19921875" style="2" customWidth="1"/>
    <col min="270" max="270" width="8" style="2" customWidth="1"/>
    <col min="271" max="271" width="2.19921875" style="2" customWidth="1"/>
    <col min="272" max="272" width="8" style="2" customWidth="1"/>
    <col min="273" max="273" width="5.3984375" style="2" customWidth="1"/>
    <col min="274" max="279" width="8.3984375" style="2" customWidth="1"/>
    <col min="280" max="514" width="8.09765625" style="2"/>
    <col min="515" max="515" width="5.296875" style="2" customWidth="1"/>
    <col min="516" max="516" width="22.8984375" style="2" bestFit="1" customWidth="1"/>
    <col min="517" max="517" width="2.5" style="2" customWidth="1"/>
    <col min="518" max="518" width="8.19921875" style="2" customWidth="1"/>
    <col min="519" max="519" width="2.09765625" style="2" customWidth="1"/>
    <col min="520" max="520" width="7.19921875" style="2" customWidth="1"/>
    <col min="521" max="521" width="3.796875" style="2" customWidth="1"/>
    <col min="522" max="522" width="1.796875" style="2" customWidth="1"/>
    <col min="523" max="523" width="4.5" style="2" customWidth="1"/>
    <col min="524" max="524" width="10.59765625" style="2" customWidth="1"/>
    <col min="525" max="525" width="2.19921875" style="2" customWidth="1"/>
    <col min="526" max="526" width="8" style="2" customWidth="1"/>
    <col min="527" max="527" width="2.19921875" style="2" customWidth="1"/>
    <col min="528" max="528" width="8" style="2" customWidth="1"/>
    <col min="529" max="529" width="5.3984375" style="2" customWidth="1"/>
    <col min="530" max="535" width="8.3984375" style="2" customWidth="1"/>
    <col min="536" max="770" width="8.09765625" style="2"/>
    <col min="771" max="771" width="5.296875" style="2" customWidth="1"/>
    <col min="772" max="772" width="22.8984375" style="2" bestFit="1" customWidth="1"/>
    <col min="773" max="773" width="2.5" style="2" customWidth="1"/>
    <col min="774" max="774" width="8.19921875" style="2" customWidth="1"/>
    <col min="775" max="775" width="2.09765625" style="2" customWidth="1"/>
    <col min="776" max="776" width="7.19921875" style="2" customWidth="1"/>
    <col min="777" max="777" width="3.796875" style="2" customWidth="1"/>
    <col min="778" max="778" width="1.796875" style="2" customWidth="1"/>
    <col min="779" max="779" width="4.5" style="2" customWidth="1"/>
    <col min="780" max="780" width="10.59765625" style="2" customWidth="1"/>
    <col min="781" max="781" width="2.19921875" style="2" customWidth="1"/>
    <col min="782" max="782" width="8" style="2" customWidth="1"/>
    <col min="783" max="783" width="2.19921875" style="2" customWidth="1"/>
    <col min="784" max="784" width="8" style="2" customWidth="1"/>
    <col min="785" max="785" width="5.3984375" style="2" customWidth="1"/>
    <col min="786" max="791" width="8.3984375" style="2" customWidth="1"/>
    <col min="792" max="1026" width="8.09765625" style="2"/>
    <col min="1027" max="1027" width="5.296875" style="2" customWidth="1"/>
    <col min="1028" max="1028" width="22.8984375" style="2" bestFit="1" customWidth="1"/>
    <col min="1029" max="1029" width="2.5" style="2" customWidth="1"/>
    <col min="1030" max="1030" width="8.19921875" style="2" customWidth="1"/>
    <col min="1031" max="1031" width="2.09765625" style="2" customWidth="1"/>
    <col min="1032" max="1032" width="7.19921875" style="2" customWidth="1"/>
    <col min="1033" max="1033" width="3.796875" style="2" customWidth="1"/>
    <col min="1034" max="1034" width="1.796875" style="2" customWidth="1"/>
    <col min="1035" max="1035" width="4.5" style="2" customWidth="1"/>
    <col min="1036" max="1036" width="10.59765625" style="2" customWidth="1"/>
    <col min="1037" max="1037" width="2.19921875" style="2" customWidth="1"/>
    <col min="1038" max="1038" width="8" style="2" customWidth="1"/>
    <col min="1039" max="1039" width="2.19921875" style="2" customWidth="1"/>
    <col min="1040" max="1040" width="8" style="2" customWidth="1"/>
    <col min="1041" max="1041" width="5.3984375" style="2" customWidth="1"/>
    <col min="1042" max="1047" width="8.3984375" style="2" customWidth="1"/>
    <col min="1048" max="1282" width="8.09765625" style="2"/>
    <col min="1283" max="1283" width="5.296875" style="2" customWidth="1"/>
    <col min="1284" max="1284" width="22.8984375" style="2" bestFit="1" customWidth="1"/>
    <col min="1285" max="1285" width="2.5" style="2" customWidth="1"/>
    <col min="1286" max="1286" width="8.19921875" style="2" customWidth="1"/>
    <col min="1287" max="1287" width="2.09765625" style="2" customWidth="1"/>
    <col min="1288" max="1288" width="7.19921875" style="2" customWidth="1"/>
    <col min="1289" max="1289" width="3.796875" style="2" customWidth="1"/>
    <col min="1290" max="1290" width="1.796875" style="2" customWidth="1"/>
    <col min="1291" max="1291" width="4.5" style="2" customWidth="1"/>
    <col min="1292" max="1292" width="10.59765625" style="2" customWidth="1"/>
    <col min="1293" max="1293" width="2.19921875" style="2" customWidth="1"/>
    <col min="1294" max="1294" width="8" style="2" customWidth="1"/>
    <col min="1295" max="1295" width="2.19921875" style="2" customWidth="1"/>
    <col min="1296" max="1296" width="8" style="2" customWidth="1"/>
    <col min="1297" max="1297" width="5.3984375" style="2" customWidth="1"/>
    <col min="1298" max="1303" width="8.3984375" style="2" customWidth="1"/>
    <col min="1304" max="1538" width="8.09765625" style="2"/>
    <col min="1539" max="1539" width="5.296875" style="2" customWidth="1"/>
    <col min="1540" max="1540" width="22.8984375" style="2" bestFit="1" customWidth="1"/>
    <col min="1541" max="1541" width="2.5" style="2" customWidth="1"/>
    <col min="1542" max="1542" width="8.19921875" style="2" customWidth="1"/>
    <col min="1543" max="1543" width="2.09765625" style="2" customWidth="1"/>
    <col min="1544" max="1544" width="7.19921875" style="2" customWidth="1"/>
    <col min="1545" max="1545" width="3.796875" style="2" customWidth="1"/>
    <col min="1546" max="1546" width="1.796875" style="2" customWidth="1"/>
    <col min="1547" max="1547" width="4.5" style="2" customWidth="1"/>
    <col min="1548" max="1548" width="10.59765625" style="2" customWidth="1"/>
    <col min="1549" max="1549" width="2.19921875" style="2" customWidth="1"/>
    <col min="1550" max="1550" width="8" style="2" customWidth="1"/>
    <col min="1551" max="1551" width="2.19921875" style="2" customWidth="1"/>
    <col min="1552" max="1552" width="8" style="2" customWidth="1"/>
    <col min="1553" max="1553" width="5.3984375" style="2" customWidth="1"/>
    <col min="1554" max="1559" width="8.3984375" style="2" customWidth="1"/>
    <col min="1560" max="1794" width="8.09765625" style="2"/>
    <col min="1795" max="1795" width="5.296875" style="2" customWidth="1"/>
    <col min="1796" max="1796" width="22.8984375" style="2" bestFit="1" customWidth="1"/>
    <col min="1797" max="1797" width="2.5" style="2" customWidth="1"/>
    <col min="1798" max="1798" width="8.19921875" style="2" customWidth="1"/>
    <col min="1799" max="1799" width="2.09765625" style="2" customWidth="1"/>
    <col min="1800" max="1800" width="7.19921875" style="2" customWidth="1"/>
    <col min="1801" max="1801" width="3.796875" style="2" customWidth="1"/>
    <col min="1802" max="1802" width="1.796875" style="2" customWidth="1"/>
    <col min="1803" max="1803" width="4.5" style="2" customWidth="1"/>
    <col min="1804" max="1804" width="10.59765625" style="2" customWidth="1"/>
    <col min="1805" max="1805" width="2.19921875" style="2" customWidth="1"/>
    <col min="1806" max="1806" width="8" style="2" customWidth="1"/>
    <col min="1807" max="1807" width="2.19921875" style="2" customWidth="1"/>
    <col min="1808" max="1808" width="8" style="2" customWidth="1"/>
    <col min="1809" max="1809" width="5.3984375" style="2" customWidth="1"/>
    <col min="1810" max="1815" width="8.3984375" style="2" customWidth="1"/>
    <col min="1816" max="2050" width="8.09765625" style="2"/>
    <col min="2051" max="2051" width="5.296875" style="2" customWidth="1"/>
    <col min="2052" max="2052" width="22.8984375" style="2" bestFit="1" customWidth="1"/>
    <col min="2053" max="2053" width="2.5" style="2" customWidth="1"/>
    <col min="2054" max="2054" width="8.19921875" style="2" customWidth="1"/>
    <col min="2055" max="2055" width="2.09765625" style="2" customWidth="1"/>
    <col min="2056" max="2056" width="7.19921875" style="2" customWidth="1"/>
    <col min="2057" max="2057" width="3.796875" style="2" customWidth="1"/>
    <col min="2058" max="2058" width="1.796875" style="2" customWidth="1"/>
    <col min="2059" max="2059" width="4.5" style="2" customWidth="1"/>
    <col min="2060" max="2060" width="10.59765625" style="2" customWidth="1"/>
    <col min="2061" max="2061" width="2.19921875" style="2" customWidth="1"/>
    <col min="2062" max="2062" width="8" style="2" customWidth="1"/>
    <col min="2063" max="2063" width="2.19921875" style="2" customWidth="1"/>
    <col min="2064" max="2064" width="8" style="2" customWidth="1"/>
    <col min="2065" max="2065" width="5.3984375" style="2" customWidth="1"/>
    <col min="2066" max="2071" width="8.3984375" style="2" customWidth="1"/>
    <col min="2072" max="2306" width="8.09765625" style="2"/>
    <col min="2307" max="2307" width="5.296875" style="2" customWidth="1"/>
    <col min="2308" max="2308" width="22.8984375" style="2" bestFit="1" customWidth="1"/>
    <col min="2309" max="2309" width="2.5" style="2" customWidth="1"/>
    <col min="2310" max="2310" width="8.19921875" style="2" customWidth="1"/>
    <col min="2311" max="2311" width="2.09765625" style="2" customWidth="1"/>
    <col min="2312" max="2312" width="7.19921875" style="2" customWidth="1"/>
    <col min="2313" max="2313" width="3.796875" style="2" customWidth="1"/>
    <col min="2314" max="2314" width="1.796875" style="2" customWidth="1"/>
    <col min="2315" max="2315" width="4.5" style="2" customWidth="1"/>
    <col min="2316" max="2316" width="10.59765625" style="2" customWidth="1"/>
    <col min="2317" max="2317" width="2.19921875" style="2" customWidth="1"/>
    <col min="2318" max="2318" width="8" style="2" customWidth="1"/>
    <col min="2319" max="2319" width="2.19921875" style="2" customWidth="1"/>
    <col min="2320" max="2320" width="8" style="2" customWidth="1"/>
    <col min="2321" max="2321" width="5.3984375" style="2" customWidth="1"/>
    <col min="2322" max="2327" width="8.3984375" style="2" customWidth="1"/>
    <col min="2328" max="2562" width="8.09765625" style="2"/>
    <col min="2563" max="2563" width="5.296875" style="2" customWidth="1"/>
    <col min="2564" max="2564" width="22.8984375" style="2" bestFit="1" customWidth="1"/>
    <col min="2565" max="2565" width="2.5" style="2" customWidth="1"/>
    <col min="2566" max="2566" width="8.19921875" style="2" customWidth="1"/>
    <col min="2567" max="2567" width="2.09765625" style="2" customWidth="1"/>
    <col min="2568" max="2568" width="7.19921875" style="2" customWidth="1"/>
    <col min="2569" max="2569" width="3.796875" style="2" customWidth="1"/>
    <col min="2570" max="2570" width="1.796875" style="2" customWidth="1"/>
    <col min="2571" max="2571" width="4.5" style="2" customWidth="1"/>
    <col min="2572" max="2572" width="10.59765625" style="2" customWidth="1"/>
    <col min="2573" max="2573" width="2.19921875" style="2" customWidth="1"/>
    <col min="2574" max="2574" width="8" style="2" customWidth="1"/>
    <col min="2575" max="2575" width="2.19921875" style="2" customWidth="1"/>
    <col min="2576" max="2576" width="8" style="2" customWidth="1"/>
    <col min="2577" max="2577" width="5.3984375" style="2" customWidth="1"/>
    <col min="2578" max="2583" width="8.3984375" style="2" customWidth="1"/>
    <col min="2584" max="2818" width="8.09765625" style="2"/>
    <col min="2819" max="2819" width="5.296875" style="2" customWidth="1"/>
    <col min="2820" max="2820" width="22.8984375" style="2" bestFit="1" customWidth="1"/>
    <col min="2821" max="2821" width="2.5" style="2" customWidth="1"/>
    <col min="2822" max="2822" width="8.19921875" style="2" customWidth="1"/>
    <col min="2823" max="2823" width="2.09765625" style="2" customWidth="1"/>
    <col min="2824" max="2824" width="7.19921875" style="2" customWidth="1"/>
    <col min="2825" max="2825" width="3.796875" style="2" customWidth="1"/>
    <col min="2826" max="2826" width="1.796875" style="2" customWidth="1"/>
    <col min="2827" max="2827" width="4.5" style="2" customWidth="1"/>
    <col min="2828" max="2828" width="10.59765625" style="2" customWidth="1"/>
    <col min="2829" max="2829" width="2.19921875" style="2" customWidth="1"/>
    <col min="2830" max="2830" width="8" style="2" customWidth="1"/>
    <col min="2831" max="2831" width="2.19921875" style="2" customWidth="1"/>
    <col min="2832" max="2832" width="8" style="2" customWidth="1"/>
    <col min="2833" max="2833" width="5.3984375" style="2" customWidth="1"/>
    <col min="2834" max="2839" width="8.3984375" style="2" customWidth="1"/>
    <col min="2840" max="3074" width="8.09765625" style="2"/>
    <col min="3075" max="3075" width="5.296875" style="2" customWidth="1"/>
    <col min="3076" max="3076" width="22.8984375" style="2" bestFit="1" customWidth="1"/>
    <col min="3077" max="3077" width="2.5" style="2" customWidth="1"/>
    <col min="3078" max="3078" width="8.19921875" style="2" customWidth="1"/>
    <col min="3079" max="3079" width="2.09765625" style="2" customWidth="1"/>
    <col min="3080" max="3080" width="7.19921875" style="2" customWidth="1"/>
    <col min="3081" max="3081" width="3.796875" style="2" customWidth="1"/>
    <col min="3082" max="3082" width="1.796875" style="2" customWidth="1"/>
    <col min="3083" max="3083" width="4.5" style="2" customWidth="1"/>
    <col min="3084" max="3084" width="10.59765625" style="2" customWidth="1"/>
    <col min="3085" max="3085" width="2.19921875" style="2" customWidth="1"/>
    <col min="3086" max="3086" width="8" style="2" customWidth="1"/>
    <col min="3087" max="3087" width="2.19921875" style="2" customWidth="1"/>
    <col min="3088" max="3088" width="8" style="2" customWidth="1"/>
    <col min="3089" max="3089" width="5.3984375" style="2" customWidth="1"/>
    <col min="3090" max="3095" width="8.3984375" style="2" customWidth="1"/>
    <col min="3096" max="3330" width="8.09765625" style="2"/>
    <col min="3331" max="3331" width="5.296875" style="2" customWidth="1"/>
    <col min="3332" max="3332" width="22.8984375" style="2" bestFit="1" customWidth="1"/>
    <col min="3333" max="3333" width="2.5" style="2" customWidth="1"/>
    <col min="3334" max="3334" width="8.19921875" style="2" customWidth="1"/>
    <col min="3335" max="3335" width="2.09765625" style="2" customWidth="1"/>
    <col min="3336" max="3336" width="7.19921875" style="2" customWidth="1"/>
    <col min="3337" max="3337" width="3.796875" style="2" customWidth="1"/>
    <col min="3338" max="3338" width="1.796875" style="2" customWidth="1"/>
    <col min="3339" max="3339" width="4.5" style="2" customWidth="1"/>
    <col min="3340" max="3340" width="10.59765625" style="2" customWidth="1"/>
    <col min="3341" max="3341" width="2.19921875" style="2" customWidth="1"/>
    <col min="3342" max="3342" width="8" style="2" customWidth="1"/>
    <col min="3343" max="3343" width="2.19921875" style="2" customWidth="1"/>
    <col min="3344" max="3344" width="8" style="2" customWidth="1"/>
    <col min="3345" max="3345" width="5.3984375" style="2" customWidth="1"/>
    <col min="3346" max="3351" width="8.3984375" style="2" customWidth="1"/>
    <col min="3352" max="3586" width="8.09765625" style="2"/>
    <col min="3587" max="3587" width="5.296875" style="2" customWidth="1"/>
    <col min="3588" max="3588" width="22.8984375" style="2" bestFit="1" customWidth="1"/>
    <col min="3589" max="3589" width="2.5" style="2" customWidth="1"/>
    <col min="3590" max="3590" width="8.19921875" style="2" customWidth="1"/>
    <col min="3591" max="3591" width="2.09765625" style="2" customWidth="1"/>
    <col min="3592" max="3592" width="7.19921875" style="2" customWidth="1"/>
    <col min="3593" max="3593" width="3.796875" style="2" customWidth="1"/>
    <col min="3594" max="3594" width="1.796875" style="2" customWidth="1"/>
    <col min="3595" max="3595" width="4.5" style="2" customWidth="1"/>
    <col min="3596" max="3596" width="10.59765625" style="2" customWidth="1"/>
    <col min="3597" max="3597" width="2.19921875" style="2" customWidth="1"/>
    <col min="3598" max="3598" width="8" style="2" customWidth="1"/>
    <col min="3599" max="3599" width="2.19921875" style="2" customWidth="1"/>
    <col min="3600" max="3600" width="8" style="2" customWidth="1"/>
    <col min="3601" max="3601" width="5.3984375" style="2" customWidth="1"/>
    <col min="3602" max="3607" width="8.3984375" style="2" customWidth="1"/>
    <col min="3608" max="3842" width="8.09765625" style="2"/>
    <col min="3843" max="3843" width="5.296875" style="2" customWidth="1"/>
    <col min="3844" max="3844" width="22.8984375" style="2" bestFit="1" customWidth="1"/>
    <col min="3845" max="3845" width="2.5" style="2" customWidth="1"/>
    <col min="3846" max="3846" width="8.19921875" style="2" customWidth="1"/>
    <col min="3847" max="3847" width="2.09765625" style="2" customWidth="1"/>
    <col min="3848" max="3848" width="7.19921875" style="2" customWidth="1"/>
    <col min="3849" max="3849" width="3.796875" style="2" customWidth="1"/>
    <col min="3850" max="3850" width="1.796875" style="2" customWidth="1"/>
    <col min="3851" max="3851" width="4.5" style="2" customWidth="1"/>
    <col min="3852" max="3852" width="10.59765625" style="2" customWidth="1"/>
    <col min="3853" max="3853" width="2.19921875" style="2" customWidth="1"/>
    <col min="3854" max="3854" width="8" style="2" customWidth="1"/>
    <col min="3855" max="3855" width="2.19921875" style="2" customWidth="1"/>
    <col min="3856" max="3856" width="8" style="2" customWidth="1"/>
    <col min="3857" max="3857" width="5.3984375" style="2" customWidth="1"/>
    <col min="3858" max="3863" width="8.3984375" style="2" customWidth="1"/>
    <col min="3864" max="4098" width="8.09765625" style="2"/>
    <col min="4099" max="4099" width="5.296875" style="2" customWidth="1"/>
    <col min="4100" max="4100" width="22.8984375" style="2" bestFit="1" customWidth="1"/>
    <col min="4101" max="4101" width="2.5" style="2" customWidth="1"/>
    <col min="4102" max="4102" width="8.19921875" style="2" customWidth="1"/>
    <col min="4103" max="4103" width="2.09765625" style="2" customWidth="1"/>
    <col min="4104" max="4104" width="7.19921875" style="2" customWidth="1"/>
    <col min="4105" max="4105" width="3.796875" style="2" customWidth="1"/>
    <col min="4106" max="4106" width="1.796875" style="2" customWidth="1"/>
    <col min="4107" max="4107" width="4.5" style="2" customWidth="1"/>
    <col min="4108" max="4108" width="10.59765625" style="2" customWidth="1"/>
    <col min="4109" max="4109" width="2.19921875" style="2" customWidth="1"/>
    <col min="4110" max="4110" width="8" style="2" customWidth="1"/>
    <col min="4111" max="4111" width="2.19921875" style="2" customWidth="1"/>
    <col min="4112" max="4112" width="8" style="2" customWidth="1"/>
    <col min="4113" max="4113" width="5.3984375" style="2" customWidth="1"/>
    <col min="4114" max="4119" width="8.3984375" style="2" customWidth="1"/>
    <col min="4120" max="4354" width="8.09765625" style="2"/>
    <col min="4355" max="4355" width="5.296875" style="2" customWidth="1"/>
    <col min="4356" max="4356" width="22.8984375" style="2" bestFit="1" customWidth="1"/>
    <col min="4357" max="4357" width="2.5" style="2" customWidth="1"/>
    <col min="4358" max="4358" width="8.19921875" style="2" customWidth="1"/>
    <col min="4359" max="4359" width="2.09765625" style="2" customWidth="1"/>
    <col min="4360" max="4360" width="7.19921875" style="2" customWidth="1"/>
    <col min="4361" max="4361" width="3.796875" style="2" customWidth="1"/>
    <col min="4362" max="4362" width="1.796875" style="2" customWidth="1"/>
    <col min="4363" max="4363" width="4.5" style="2" customWidth="1"/>
    <col min="4364" max="4364" width="10.59765625" style="2" customWidth="1"/>
    <col min="4365" max="4365" width="2.19921875" style="2" customWidth="1"/>
    <col min="4366" max="4366" width="8" style="2" customWidth="1"/>
    <col min="4367" max="4367" width="2.19921875" style="2" customWidth="1"/>
    <col min="4368" max="4368" width="8" style="2" customWidth="1"/>
    <col min="4369" max="4369" width="5.3984375" style="2" customWidth="1"/>
    <col min="4370" max="4375" width="8.3984375" style="2" customWidth="1"/>
    <col min="4376" max="4610" width="8.09765625" style="2"/>
    <col min="4611" max="4611" width="5.296875" style="2" customWidth="1"/>
    <col min="4612" max="4612" width="22.8984375" style="2" bestFit="1" customWidth="1"/>
    <col min="4613" max="4613" width="2.5" style="2" customWidth="1"/>
    <col min="4614" max="4614" width="8.19921875" style="2" customWidth="1"/>
    <col min="4615" max="4615" width="2.09765625" style="2" customWidth="1"/>
    <col min="4616" max="4616" width="7.19921875" style="2" customWidth="1"/>
    <col min="4617" max="4617" width="3.796875" style="2" customWidth="1"/>
    <col min="4618" max="4618" width="1.796875" style="2" customWidth="1"/>
    <col min="4619" max="4619" width="4.5" style="2" customWidth="1"/>
    <col min="4620" max="4620" width="10.59765625" style="2" customWidth="1"/>
    <col min="4621" max="4621" width="2.19921875" style="2" customWidth="1"/>
    <col min="4622" max="4622" width="8" style="2" customWidth="1"/>
    <col min="4623" max="4623" width="2.19921875" style="2" customWidth="1"/>
    <col min="4624" max="4624" width="8" style="2" customWidth="1"/>
    <col min="4625" max="4625" width="5.3984375" style="2" customWidth="1"/>
    <col min="4626" max="4631" width="8.3984375" style="2" customWidth="1"/>
    <col min="4632" max="4866" width="8.09765625" style="2"/>
    <col min="4867" max="4867" width="5.296875" style="2" customWidth="1"/>
    <col min="4868" max="4868" width="22.8984375" style="2" bestFit="1" customWidth="1"/>
    <col min="4869" max="4869" width="2.5" style="2" customWidth="1"/>
    <col min="4870" max="4870" width="8.19921875" style="2" customWidth="1"/>
    <col min="4871" max="4871" width="2.09765625" style="2" customWidth="1"/>
    <col min="4872" max="4872" width="7.19921875" style="2" customWidth="1"/>
    <col min="4873" max="4873" width="3.796875" style="2" customWidth="1"/>
    <col min="4874" max="4874" width="1.796875" style="2" customWidth="1"/>
    <col min="4875" max="4875" width="4.5" style="2" customWidth="1"/>
    <col min="4876" max="4876" width="10.59765625" style="2" customWidth="1"/>
    <col min="4877" max="4877" width="2.19921875" style="2" customWidth="1"/>
    <col min="4878" max="4878" width="8" style="2" customWidth="1"/>
    <col min="4879" max="4879" width="2.19921875" style="2" customWidth="1"/>
    <col min="4880" max="4880" width="8" style="2" customWidth="1"/>
    <col min="4881" max="4881" width="5.3984375" style="2" customWidth="1"/>
    <col min="4882" max="4887" width="8.3984375" style="2" customWidth="1"/>
    <col min="4888" max="5122" width="8.09765625" style="2"/>
    <col min="5123" max="5123" width="5.296875" style="2" customWidth="1"/>
    <col min="5124" max="5124" width="22.8984375" style="2" bestFit="1" customWidth="1"/>
    <col min="5125" max="5125" width="2.5" style="2" customWidth="1"/>
    <col min="5126" max="5126" width="8.19921875" style="2" customWidth="1"/>
    <col min="5127" max="5127" width="2.09765625" style="2" customWidth="1"/>
    <col min="5128" max="5128" width="7.19921875" style="2" customWidth="1"/>
    <col min="5129" max="5129" width="3.796875" style="2" customWidth="1"/>
    <col min="5130" max="5130" width="1.796875" style="2" customWidth="1"/>
    <col min="5131" max="5131" width="4.5" style="2" customWidth="1"/>
    <col min="5132" max="5132" width="10.59765625" style="2" customWidth="1"/>
    <col min="5133" max="5133" width="2.19921875" style="2" customWidth="1"/>
    <col min="5134" max="5134" width="8" style="2" customWidth="1"/>
    <col min="5135" max="5135" width="2.19921875" style="2" customWidth="1"/>
    <col min="5136" max="5136" width="8" style="2" customWidth="1"/>
    <col min="5137" max="5137" width="5.3984375" style="2" customWidth="1"/>
    <col min="5138" max="5143" width="8.3984375" style="2" customWidth="1"/>
    <col min="5144" max="5378" width="8.09765625" style="2"/>
    <col min="5379" max="5379" width="5.296875" style="2" customWidth="1"/>
    <col min="5380" max="5380" width="22.8984375" style="2" bestFit="1" customWidth="1"/>
    <col min="5381" max="5381" width="2.5" style="2" customWidth="1"/>
    <col min="5382" max="5382" width="8.19921875" style="2" customWidth="1"/>
    <col min="5383" max="5383" width="2.09765625" style="2" customWidth="1"/>
    <col min="5384" max="5384" width="7.19921875" style="2" customWidth="1"/>
    <col min="5385" max="5385" width="3.796875" style="2" customWidth="1"/>
    <col min="5386" max="5386" width="1.796875" style="2" customWidth="1"/>
    <col min="5387" max="5387" width="4.5" style="2" customWidth="1"/>
    <col min="5388" max="5388" width="10.59765625" style="2" customWidth="1"/>
    <col min="5389" max="5389" width="2.19921875" style="2" customWidth="1"/>
    <col min="5390" max="5390" width="8" style="2" customWidth="1"/>
    <col min="5391" max="5391" width="2.19921875" style="2" customWidth="1"/>
    <col min="5392" max="5392" width="8" style="2" customWidth="1"/>
    <col min="5393" max="5393" width="5.3984375" style="2" customWidth="1"/>
    <col min="5394" max="5399" width="8.3984375" style="2" customWidth="1"/>
    <col min="5400" max="5634" width="8.09765625" style="2"/>
    <col min="5635" max="5635" width="5.296875" style="2" customWidth="1"/>
    <col min="5636" max="5636" width="22.8984375" style="2" bestFit="1" customWidth="1"/>
    <col min="5637" max="5637" width="2.5" style="2" customWidth="1"/>
    <col min="5638" max="5638" width="8.19921875" style="2" customWidth="1"/>
    <col min="5639" max="5639" width="2.09765625" style="2" customWidth="1"/>
    <col min="5640" max="5640" width="7.19921875" style="2" customWidth="1"/>
    <col min="5641" max="5641" width="3.796875" style="2" customWidth="1"/>
    <col min="5642" max="5642" width="1.796875" style="2" customWidth="1"/>
    <col min="5643" max="5643" width="4.5" style="2" customWidth="1"/>
    <col min="5644" max="5644" width="10.59765625" style="2" customWidth="1"/>
    <col min="5645" max="5645" width="2.19921875" style="2" customWidth="1"/>
    <col min="5646" max="5646" width="8" style="2" customWidth="1"/>
    <col min="5647" max="5647" width="2.19921875" style="2" customWidth="1"/>
    <col min="5648" max="5648" width="8" style="2" customWidth="1"/>
    <col min="5649" max="5649" width="5.3984375" style="2" customWidth="1"/>
    <col min="5650" max="5655" width="8.3984375" style="2" customWidth="1"/>
    <col min="5656" max="5890" width="8.09765625" style="2"/>
    <col min="5891" max="5891" width="5.296875" style="2" customWidth="1"/>
    <col min="5892" max="5892" width="22.8984375" style="2" bestFit="1" customWidth="1"/>
    <col min="5893" max="5893" width="2.5" style="2" customWidth="1"/>
    <col min="5894" max="5894" width="8.19921875" style="2" customWidth="1"/>
    <col min="5895" max="5895" width="2.09765625" style="2" customWidth="1"/>
    <col min="5896" max="5896" width="7.19921875" style="2" customWidth="1"/>
    <col min="5897" max="5897" width="3.796875" style="2" customWidth="1"/>
    <col min="5898" max="5898" width="1.796875" style="2" customWidth="1"/>
    <col min="5899" max="5899" width="4.5" style="2" customWidth="1"/>
    <col min="5900" max="5900" width="10.59765625" style="2" customWidth="1"/>
    <col min="5901" max="5901" width="2.19921875" style="2" customWidth="1"/>
    <col min="5902" max="5902" width="8" style="2" customWidth="1"/>
    <col min="5903" max="5903" width="2.19921875" style="2" customWidth="1"/>
    <col min="5904" max="5904" width="8" style="2" customWidth="1"/>
    <col min="5905" max="5905" width="5.3984375" style="2" customWidth="1"/>
    <col min="5906" max="5911" width="8.3984375" style="2" customWidth="1"/>
    <col min="5912" max="6146" width="8.09765625" style="2"/>
    <col min="6147" max="6147" width="5.296875" style="2" customWidth="1"/>
    <col min="6148" max="6148" width="22.8984375" style="2" bestFit="1" customWidth="1"/>
    <col min="6149" max="6149" width="2.5" style="2" customWidth="1"/>
    <col min="6150" max="6150" width="8.19921875" style="2" customWidth="1"/>
    <col min="6151" max="6151" width="2.09765625" style="2" customWidth="1"/>
    <col min="6152" max="6152" width="7.19921875" style="2" customWidth="1"/>
    <col min="6153" max="6153" width="3.796875" style="2" customWidth="1"/>
    <col min="6154" max="6154" width="1.796875" style="2" customWidth="1"/>
    <col min="6155" max="6155" width="4.5" style="2" customWidth="1"/>
    <col min="6156" max="6156" width="10.59765625" style="2" customWidth="1"/>
    <col min="6157" max="6157" width="2.19921875" style="2" customWidth="1"/>
    <col min="6158" max="6158" width="8" style="2" customWidth="1"/>
    <col min="6159" max="6159" width="2.19921875" style="2" customWidth="1"/>
    <col min="6160" max="6160" width="8" style="2" customWidth="1"/>
    <col min="6161" max="6161" width="5.3984375" style="2" customWidth="1"/>
    <col min="6162" max="6167" width="8.3984375" style="2" customWidth="1"/>
    <col min="6168" max="6402" width="8.09765625" style="2"/>
    <col min="6403" max="6403" width="5.296875" style="2" customWidth="1"/>
    <col min="6404" max="6404" width="22.8984375" style="2" bestFit="1" customWidth="1"/>
    <col min="6405" max="6405" width="2.5" style="2" customWidth="1"/>
    <col min="6406" max="6406" width="8.19921875" style="2" customWidth="1"/>
    <col min="6407" max="6407" width="2.09765625" style="2" customWidth="1"/>
    <col min="6408" max="6408" width="7.19921875" style="2" customWidth="1"/>
    <col min="6409" max="6409" width="3.796875" style="2" customWidth="1"/>
    <col min="6410" max="6410" width="1.796875" style="2" customWidth="1"/>
    <col min="6411" max="6411" width="4.5" style="2" customWidth="1"/>
    <col min="6412" max="6412" width="10.59765625" style="2" customWidth="1"/>
    <col min="6413" max="6413" width="2.19921875" style="2" customWidth="1"/>
    <col min="6414" max="6414" width="8" style="2" customWidth="1"/>
    <col min="6415" max="6415" width="2.19921875" style="2" customWidth="1"/>
    <col min="6416" max="6416" width="8" style="2" customWidth="1"/>
    <col min="6417" max="6417" width="5.3984375" style="2" customWidth="1"/>
    <col min="6418" max="6423" width="8.3984375" style="2" customWidth="1"/>
    <col min="6424" max="6658" width="8.09765625" style="2"/>
    <col min="6659" max="6659" width="5.296875" style="2" customWidth="1"/>
    <col min="6660" max="6660" width="22.8984375" style="2" bestFit="1" customWidth="1"/>
    <col min="6661" max="6661" width="2.5" style="2" customWidth="1"/>
    <col min="6662" max="6662" width="8.19921875" style="2" customWidth="1"/>
    <col min="6663" max="6663" width="2.09765625" style="2" customWidth="1"/>
    <col min="6664" max="6664" width="7.19921875" style="2" customWidth="1"/>
    <col min="6665" max="6665" width="3.796875" style="2" customWidth="1"/>
    <col min="6666" max="6666" width="1.796875" style="2" customWidth="1"/>
    <col min="6667" max="6667" width="4.5" style="2" customWidth="1"/>
    <col min="6668" max="6668" width="10.59765625" style="2" customWidth="1"/>
    <col min="6669" max="6669" width="2.19921875" style="2" customWidth="1"/>
    <col min="6670" max="6670" width="8" style="2" customWidth="1"/>
    <col min="6671" max="6671" width="2.19921875" style="2" customWidth="1"/>
    <col min="6672" max="6672" width="8" style="2" customWidth="1"/>
    <col min="6673" max="6673" width="5.3984375" style="2" customWidth="1"/>
    <col min="6674" max="6679" width="8.3984375" style="2" customWidth="1"/>
    <col min="6680" max="6914" width="8.09765625" style="2"/>
    <col min="6915" max="6915" width="5.296875" style="2" customWidth="1"/>
    <col min="6916" max="6916" width="22.8984375" style="2" bestFit="1" customWidth="1"/>
    <col min="6917" max="6917" width="2.5" style="2" customWidth="1"/>
    <col min="6918" max="6918" width="8.19921875" style="2" customWidth="1"/>
    <col min="6919" max="6919" width="2.09765625" style="2" customWidth="1"/>
    <col min="6920" max="6920" width="7.19921875" style="2" customWidth="1"/>
    <col min="6921" max="6921" width="3.796875" style="2" customWidth="1"/>
    <col min="6922" max="6922" width="1.796875" style="2" customWidth="1"/>
    <col min="6923" max="6923" width="4.5" style="2" customWidth="1"/>
    <col min="6924" max="6924" width="10.59765625" style="2" customWidth="1"/>
    <col min="6925" max="6925" width="2.19921875" style="2" customWidth="1"/>
    <col min="6926" max="6926" width="8" style="2" customWidth="1"/>
    <col min="6927" max="6927" width="2.19921875" style="2" customWidth="1"/>
    <col min="6928" max="6928" width="8" style="2" customWidth="1"/>
    <col min="6929" max="6929" width="5.3984375" style="2" customWidth="1"/>
    <col min="6930" max="6935" width="8.3984375" style="2" customWidth="1"/>
    <col min="6936" max="7170" width="8.09765625" style="2"/>
    <col min="7171" max="7171" width="5.296875" style="2" customWidth="1"/>
    <col min="7172" max="7172" width="22.8984375" style="2" bestFit="1" customWidth="1"/>
    <col min="7173" max="7173" width="2.5" style="2" customWidth="1"/>
    <col min="7174" max="7174" width="8.19921875" style="2" customWidth="1"/>
    <col min="7175" max="7175" width="2.09765625" style="2" customWidth="1"/>
    <col min="7176" max="7176" width="7.19921875" style="2" customWidth="1"/>
    <col min="7177" max="7177" width="3.796875" style="2" customWidth="1"/>
    <col min="7178" max="7178" width="1.796875" style="2" customWidth="1"/>
    <col min="7179" max="7179" width="4.5" style="2" customWidth="1"/>
    <col min="7180" max="7180" width="10.59765625" style="2" customWidth="1"/>
    <col min="7181" max="7181" width="2.19921875" style="2" customWidth="1"/>
    <col min="7182" max="7182" width="8" style="2" customWidth="1"/>
    <col min="7183" max="7183" width="2.19921875" style="2" customWidth="1"/>
    <col min="7184" max="7184" width="8" style="2" customWidth="1"/>
    <col min="7185" max="7185" width="5.3984375" style="2" customWidth="1"/>
    <col min="7186" max="7191" width="8.3984375" style="2" customWidth="1"/>
    <col min="7192" max="7426" width="8.09765625" style="2"/>
    <col min="7427" max="7427" width="5.296875" style="2" customWidth="1"/>
    <col min="7428" max="7428" width="22.8984375" style="2" bestFit="1" customWidth="1"/>
    <col min="7429" max="7429" width="2.5" style="2" customWidth="1"/>
    <col min="7430" max="7430" width="8.19921875" style="2" customWidth="1"/>
    <col min="7431" max="7431" width="2.09765625" style="2" customWidth="1"/>
    <col min="7432" max="7432" width="7.19921875" style="2" customWidth="1"/>
    <col min="7433" max="7433" width="3.796875" style="2" customWidth="1"/>
    <col min="7434" max="7434" width="1.796875" style="2" customWidth="1"/>
    <col min="7435" max="7435" width="4.5" style="2" customWidth="1"/>
    <col min="7436" max="7436" width="10.59765625" style="2" customWidth="1"/>
    <col min="7437" max="7437" width="2.19921875" style="2" customWidth="1"/>
    <col min="7438" max="7438" width="8" style="2" customWidth="1"/>
    <col min="7439" max="7439" width="2.19921875" style="2" customWidth="1"/>
    <col min="7440" max="7440" width="8" style="2" customWidth="1"/>
    <col min="7441" max="7441" width="5.3984375" style="2" customWidth="1"/>
    <col min="7442" max="7447" width="8.3984375" style="2" customWidth="1"/>
    <col min="7448" max="7682" width="8.09765625" style="2"/>
    <col min="7683" max="7683" width="5.296875" style="2" customWidth="1"/>
    <col min="7684" max="7684" width="22.8984375" style="2" bestFit="1" customWidth="1"/>
    <col min="7685" max="7685" width="2.5" style="2" customWidth="1"/>
    <col min="7686" max="7686" width="8.19921875" style="2" customWidth="1"/>
    <col min="7687" max="7687" width="2.09765625" style="2" customWidth="1"/>
    <col min="7688" max="7688" width="7.19921875" style="2" customWidth="1"/>
    <col min="7689" max="7689" width="3.796875" style="2" customWidth="1"/>
    <col min="7690" max="7690" width="1.796875" style="2" customWidth="1"/>
    <col min="7691" max="7691" width="4.5" style="2" customWidth="1"/>
    <col min="7692" max="7692" width="10.59765625" style="2" customWidth="1"/>
    <col min="7693" max="7693" width="2.19921875" style="2" customWidth="1"/>
    <col min="7694" max="7694" width="8" style="2" customWidth="1"/>
    <col min="7695" max="7695" width="2.19921875" style="2" customWidth="1"/>
    <col min="7696" max="7696" width="8" style="2" customWidth="1"/>
    <col min="7697" max="7697" width="5.3984375" style="2" customWidth="1"/>
    <col min="7698" max="7703" width="8.3984375" style="2" customWidth="1"/>
    <col min="7704" max="7938" width="8.09765625" style="2"/>
    <col min="7939" max="7939" width="5.296875" style="2" customWidth="1"/>
    <col min="7940" max="7940" width="22.8984375" style="2" bestFit="1" customWidth="1"/>
    <col min="7941" max="7941" width="2.5" style="2" customWidth="1"/>
    <col min="7942" max="7942" width="8.19921875" style="2" customWidth="1"/>
    <col min="7943" max="7943" width="2.09765625" style="2" customWidth="1"/>
    <col min="7944" max="7944" width="7.19921875" style="2" customWidth="1"/>
    <col min="7945" max="7945" width="3.796875" style="2" customWidth="1"/>
    <col min="7946" max="7946" width="1.796875" style="2" customWidth="1"/>
    <col min="7947" max="7947" width="4.5" style="2" customWidth="1"/>
    <col min="7948" max="7948" width="10.59765625" style="2" customWidth="1"/>
    <col min="7949" max="7949" width="2.19921875" style="2" customWidth="1"/>
    <col min="7950" max="7950" width="8" style="2" customWidth="1"/>
    <col min="7951" max="7951" width="2.19921875" style="2" customWidth="1"/>
    <col min="7952" max="7952" width="8" style="2" customWidth="1"/>
    <col min="7953" max="7953" width="5.3984375" style="2" customWidth="1"/>
    <col min="7954" max="7959" width="8.3984375" style="2" customWidth="1"/>
    <col min="7960" max="8194" width="8.09765625" style="2"/>
    <col min="8195" max="8195" width="5.296875" style="2" customWidth="1"/>
    <col min="8196" max="8196" width="22.8984375" style="2" bestFit="1" customWidth="1"/>
    <col min="8197" max="8197" width="2.5" style="2" customWidth="1"/>
    <col min="8198" max="8198" width="8.19921875" style="2" customWidth="1"/>
    <col min="8199" max="8199" width="2.09765625" style="2" customWidth="1"/>
    <col min="8200" max="8200" width="7.19921875" style="2" customWidth="1"/>
    <col min="8201" max="8201" width="3.796875" style="2" customWidth="1"/>
    <col min="8202" max="8202" width="1.796875" style="2" customWidth="1"/>
    <col min="8203" max="8203" width="4.5" style="2" customWidth="1"/>
    <col min="8204" max="8204" width="10.59765625" style="2" customWidth="1"/>
    <col min="8205" max="8205" width="2.19921875" style="2" customWidth="1"/>
    <col min="8206" max="8206" width="8" style="2" customWidth="1"/>
    <col min="8207" max="8207" width="2.19921875" style="2" customWidth="1"/>
    <col min="8208" max="8208" width="8" style="2" customWidth="1"/>
    <col min="8209" max="8209" width="5.3984375" style="2" customWidth="1"/>
    <col min="8210" max="8215" width="8.3984375" style="2" customWidth="1"/>
    <col min="8216" max="8450" width="8.09765625" style="2"/>
    <col min="8451" max="8451" width="5.296875" style="2" customWidth="1"/>
    <col min="8452" max="8452" width="22.8984375" style="2" bestFit="1" customWidth="1"/>
    <col min="8453" max="8453" width="2.5" style="2" customWidth="1"/>
    <col min="8454" max="8454" width="8.19921875" style="2" customWidth="1"/>
    <col min="8455" max="8455" width="2.09765625" style="2" customWidth="1"/>
    <col min="8456" max="8456" width="7.19921875" style="2" customWidth="1"/>
    <col min="8457" max="8457" width="3.796875" style="2" customWidth="1"/>
    <col min="8458" max="8458" width="1.796875" style="2" customWidth="1"/>
    <col min="8459" max="8459" width="4.5" style="2" customWidth="1"/>
    <col min="8460" max="8460" width="10.59765625" style="2" customWidth="1"/>
    <col min="8461" max="8461" width="2.19921875" style="2" customWidth="1"/>
    <col min="8462" max="8462" width="8" style="2" customWidth="1"/>
    <col min="8463" max="8463" width="2.19921875" style="2" customWidth="1"/>
    <col min="8464" max="8464" width="8" style="2" customWidth="1"/>
    <col min="8465" max="8465" width="5.3984375" style="2" customWidth="1"/>
    <col min="8466" max="8471" width="8.3984375" style="2" customWidth="1"/>
    <col min="8472" max="8706" width="8.09765625" style="2"/>
    <col min="8707" max="8707" width="5.296875" style="2" customWidth="1"/>
    <col min="8708" max="8708" width="22.8984375" style="2" bestFit="1" customWidth="1"/>
    <col min="8709" max="8709" width="2.5" style="2" customWidth="1"/>
    <col min="8710" max="8710" width="8.19921875" style="2" customWidth="1"/>
    <col min="8711" max="8711" width="2.09765625" style="2" customWidth="1"/>
    <col min="8712" max="8712" width="7.19921875" style="2" customWidth="1"/>
    <col min="8713" max="8713" width="3.796875" style="2" customWidth="1"/>
    <col min="8714" max="8714" width="1.796875" style="2" customWidth="1"/>
    <col min="8715" max="8715" width="4.5" style="2" customWidth="1"/>
    <col min="8716" max="8716" width="10.59765625" style="2" customWidth="1"/>
    <col min="8717" max="8717" width="2.19921875" style="2" customWidth="1"/>
    <col min="8718" max="8718" width="8" style="2" customWidth="1"/>
    <col min="8719" max="8719" width="2.19921875" style="2" customWidth="1"/>
    <col min="8720" max="8720" width="8" style="2" customWidth="1"/>
    <col min="8721" max="8721" width="5.3984375" style="2" customWidth="1"/>
    <col min="8722" max="8727" width="8.3984375" style="2" customWidth="1"/>
    <col min="8728" max="8962" width="8.09765625" style="2"/>
    <col min="8963" max="8963" width="5.296875" style="2" customWidth="1"/>
    <col min="8964" max="8964" width="22.8984375" style="2" bestFit="1" customWidth="1"/>
    <col min="8965" max="8965" width="2.5" style="2" customWidth="1"/>
    <col min="8966" max="8966" width="8.19921875" style="2" customWidth="1"/>
    <col min="8967" max="8967" width="2.09765625" style="2" customWidth="1"/>
    <col min="8968" max="8968" width="7.19921875" style="2" customWidth="1"/>
    <col min="8969" max="8969" width="3.796875" style="2" customWidth="1"/>
    <col min="8970" max="8970" width="1.796875" style="2" customWidth="1"/>
    <col min="8971" max="8971" width="4.5" style="2" customWidth="1"/>
    <col min="8972" max="8972" width="10.59765625" style="2" customWidth="1"/>
    <col min="8973" max="8973" width="2.19921875" style="2" customWidth="1"/>
    <col min="8974" max="8974" width="8" style="2" customWidth="1"/>
    <col min="8975" max="8975" width="2.19921875" style="2" customWidth="1"/>
    <col min="8976" max="8976" width="8" style="2" customWidth="1"/>
    <col min="8977" max="8977" width="5.3984375" style="2" customWidth="1"/>
    <col min="8978" max="8983" width="8.3984375" style="2" customWidth="1"/>
    <col min="8984" max="9218" width="8.09765625" style="2"/>
    <col min="9219" max="9219" width="5.296875" style="2" customWidth="1"/>
    <col min="9220" max="9220" width="22.8984375" style="2" bestFit="1" customWidth="1"/>
    <col min="9221" max="9221" width="2.5" style="2" customWidth="1"/>
    <col min="9222" max="9222" width="8.19921875" style="2" customWidth="1"/>
    <col min="9223" max="9223" width="2.09765625" style="2" customWidth="1"/>
    <col min="9224" max="9224" width="7.19921875" style="2" customWidth="1"/>
    <col min="9225" max="9225" width="3.796875" style="2" customWidth="1"/>
    <col min="9226" max="9226" width="1.796875" style="2" customWidth="1"/>
    <col min="9227" max="9227" width="4.5" style="2" customWidth="1"/>
    <col min="9228" max="9228" width="10.59765625" style="2" customWidth="1"/>
    <col min="9229" max="9229" width="2.19921875" style="2" customWidth="1"/>
    <col min="9230" max="9230" width="8" style="2" customWidth="1"/>
    <col min="9231" max="9231" width="2.19921875" style="2" customWidth="1"/>
    <col min="9232" max="9232" width="8" style="2" customWidth="1"/>
    <col min="9233" max="9233" width="5.3984375" style="2" customWidth="1"/>
    <col min="9234" max="9239" width="8.3984375" style="2" customWidth="1"/>
    <col min="9240" max="9474" width="8.09765625" style="2"/>
    <col min="9475" max="9475" width="5.296875" style="2" customWidth="1"/>
    <col min="9476" max="9476" width="22.8984375" style="2" bestFit="1" customWidth="1"/>
    <col min="9477" max="9477" width="2.5" style="2" customWidth="1"/>
    <col min="9478" max="9478" width="8.19921875" style="2" customWidth="1"/>
    <col min="9479" max="9479" width="2.09765625" style="2" customWidth="1"/>
    <col min="9480" max="9480" width="7.19921875" style="2" customWidth="1"/>
    <col min="9481" max="9481" width="3.796875" style="2" customWidth="1"/>
    <col min="9482" max="9482" width="1.796875" style="2" customWidth="1"/>
    <col min="9483" max="9483" width="4.5" style="2" customWidth="1"/>
    <col min="9484" max="9484" width="10.59765625" style="2" customWidth="1"/>
    <col min="9485" max="9485" width="2.19921875" style="2" customWidth="1"/>
    <col min="9486" max="9486" width="8" style="2" customWidth="1"/>
    <col min="9487" max="9487" width="2.19921875" style="2" customWidth="1"/>
    <col min="9488" max="9488" width="8" style="2" customWidth="1"/>
    <col min="9489" max="9489" width="5.3984375" style="2" customWidth="1"/>
    <col min="9490" max="9495" width="8.3984375" style="2" customWidth="1"/>
    <col min="9496" max="9730" width="8.09765625" style="2"/>
    <col min="9731" max="9731" width="5.296875" style="2" customWidth="1"/>
    <col min="9732" max="9732" width="22.8984375" style="2" bestFit="1" customWidth="1"/>
    <col min="9733" max="9733" width="2.5" style="2" customWidth="1"/>
    <col min="9734" max="9734" width="8.19921875" style="2" customWidth="1"/>
    <col min="9735" max="9735" width="2.09765625" style="2" customWidth="1"/>
    <col min="9736" max="9736" width="7.19921875" style="2" customWidth="1"/>
    <col min="9737" max="9737" width="3.796875" style="2" customWidth="1"/>
    <col min="9738" max="9738" width="1.796875" style="2" customWidth="1"/>
    <col min="9739" max="9739" width="4.5" style="2" customWidth="1"/>
    <col min="9740" max="9740" width="10.59765625" style="2" customWidth="1"/>
    <col min="9741" max="9741" width="2.19921875" style="2" customWidth="1"/>
    <col min="9742" max="9742" width="8" style="2" customWidth="1"/>
    <col min="9743" max="9743" width="2.19921875" style="2" customWidth="1"/>
    <col min="9744" max="9744" width="8" style="2" customWidth="1"/>
    <col min="9745" max="9745" width="5.3984375" style="2" customWidth="1"/>
    <col min="9746" max="9751" width="8.3984375" style="2" customWidth="1"/>
    <col min="9752" max="9986" width="8.09765625" style="2"/>
    <col min="9987" max="9987" width="5.296875" style="2" customWidth="1"/>
    <col min="9988" max="9988" width="22.8984375" style="2" bestFit="1" customWidth="1"/>
    <col min="9989" max="9989" width="2.5" style="2" customWidth="1"/>
    <col min="9990" max="9990" width="8.19921875" style="2" customWidth="1"/>
    <col min="9991" max="9991" width="2.09765625" style="2" customWidth="1"/>
    <col min="9992" max="9992" width="7.19921875" style="2" customWidth="1"/>
    <col min="9993" max="9993" width="3.796875" style="2" customWidth="1"/>
    <col min="9994" max="9994" width="1.796875" style="2" customWidth="1"/>
    <col min="9995" max="9995" width="4.5" style="2" customWidth="1"/>
    <col min="9996" max="9996" width="10.59765625" style="2" customWidth="1"/>
    <col min="9997" max="9997" width="2.19921875" style="2" customWidth="1"/>
    <col min="9998" max="9998" width="8" style="2" customWidth="1"/>
    <col min="9999" max="9999" width="2.19921875" style="2" customWidth="1"/>
    <col min="10000" max="10000" width="8" style="2" customWidth="1"/>
    <col min="10001" max="10001" width="5.3984375" style="2" customWidth="1"/>
    <col min="10002" max="10007" width="8.3984375" style="2" customWidth="1"/>
    <col min="10008" max="10242" width="8.09765625" style="2"/>
    <col min="10243" max="10243" width="5.296875" style="2" customWidth="1"/>
    <col min="10244" max="10244" width="22.8984375" style="2" bestFit="1" customWidth="1"/>
    <col min="10245" max="10245" width="2.5" style="2" customWidth="1"/>
    <col min="10246" max="10246" width="8.19921875" style="2" customWidth="1"/>
    <col min="10247" max="10247" width="2.09765625" style="2" customWidth="1"/>
    <col min="10248" max="10248" width="7.19921875" style="2" customWidth="1"/>
    <col min="10249" max="10249" width="3.796875" style="2" customWidth="1"/>
    <col min="10250" max="10250" width="1.796875" style="2" customWidth="1"/>
    <col min="10251" max="10251" width="4.5" style="2" customWidth="1"/>
    <col min="10252" max="10252" width="10.59765625" style="2" customWidth="1"/>
    <col min="10253" max="10253" width="2.19921875" style="2" customWidth="1"/>
    <col min="10254" max="10254" width="8" style="2" customWidth="1"/>
    <col min="10255" max="10255" width="2.19921875" style="2" customWidth="1"/>
    <col min="10256" max="10256" width="8" style="2" customWidth="1"/>
    <col min="10257" max="10257" width="5.3984375" style="2" customWidth="1"/>
    <col min="10258" max="10263" width="8.3984375" style="2" customWidth="1"/>
    <col min="10264" max="10498" width="8.09765625" style="2"/>
    <col min="10499" max="10499" width="5.296875" style="2" customWidth="1"/>
    <col min="10500" max="10500" width="22.8984375" style="2" bestFit="1" customWidth="1"/>
    <col min="10501" max="10501" width="2.5" style="2" customWidth="1"/>
    <col min="10502" max="10502" width="8.19921875" style="2" customWidth="1"/>
    <col min="10503" max="10503" width="2.09765625" style="2" customWidth="1"/>
    <col min="10504" max="10504" width="7.19921875" style="2" customWidth="1"/>
    <col min="10505" max="10505" width="3.796875" style="2" customWidth="1"/>
    <col min="10506" max="10506" width="1.796875" style="2" customWidth="1"/>
    <col min="10507" max="10507" width="4.5" style="2" customWidth="1"/>
    <col min="10508" max="10508" width="10.59765625" style="2" customWidth="1"/>
    <col min="10509" max="10509" width="2.19921875" style="2" customWidth="1"/>
    <col min="10510" max="10510" width="8" style="2" customWidth="1"/>
    <col min="10511" max="10511" width="2.19921875" style="2" customWidth="1"/>
    <col min="10512" max="10512" width="8" style="2" customWidth="1"/>
    <col min="10513" max="10513" width="5.3984375" style="2" customWidth="1"/>
    <col min="10514" max="10519" width="8.3984375" style="2" customWidth="1"/>
    <col min="10520" max="10754" width="8.09765625" style="2"/>
    <col min="10755" max="10755" width="5.296875" style="2" customWidth="1"/>
    <col min="10756" max="10756" width="22.8984375" style="2" bestFit="1" customWidth="1"/>
    <col min="10757" max="10757" width="2.5" style="2" customWidth="1"/>
    <col min="10758" max="10758" width="8.19921875" style="2" customWidth="1"/>
    <col min="10759" max="10759" width="2.09765625" style="2" customWidth="1"/>
    <col min="10760" max="10760" width="7.19921875" style="2" customWidth="1"/>
    <col min="10761" max="10761" width="3.796875" style="2" customWidth="1"/>
    <col min="10762" max="10762" width="1.796875" style="2" customWidth="1"/>
    <col min="10763" max="10763" width="4.5" style="2" customWidth="1"/>
    <col min="10764" max="10764" width="10.59765625" style="2" customWidth="1"/>
    <col min="10765" max="10765" width="2.19921875" style="2" customWidth="1"/>
    <col min="10766" max="10766" width="8" style="2" customWidth="1"/>
    <col min="10767" max="10767" width="2.19921875" style="2" customWidth="1"/>
    <col min="10768" max="10768" width="8" style="2" customWidth="1"/>
    <col min="10769" max="10769" width="5.3984375" style="2" customWidth="1"/>
    <col min="10770" max="10775" width="8.3984375" style="2" customWidth="1"/>
    <col min="10776" max="11010" width="8.09765625" style="2"/>
    <col min="11011" max="11011" width="5.296875" style="2" customWidth="1"/>
    <col min="11012" max="11012" width="22.8984375" style="2" bestFit="1" customWidth="1"/>
    <col min="11013" max="11013" width="2.5" style="2" customWidth="1"/>
    <col min="11014" max="11014" width="8.19921875" style="2" customWidth="1"/>
    <col min="11015" max="11015" width="2.09765625" style="2" customWidth="1"/>
    <col min="11016" max="11016" width="7.19921875" style="2" customWidth="1"/>
    <col min="11017" max="11017" width="3.796875" style="2" customWidth="1"/>
    <col min="11018" max="11018" width="1.796875" style="2" customWidth="1"/>
    <col min="11019" max="11019" width="4.5" style="2" customWidth="1"/>
    <col min="11020" max="11020" width="10.59765625" style="2" customWidth="1"/>
    <col min="11021" max="11021" width="2.19921875" style="2" customWidth="1"/>
    <col min="11022" max="11022" width="8" style="2" customWidth="1"/>
    <col min="11023" max="11023" width="2.19921875" style="2" customWidth="1"/>
    <col min="11024" max="11024" width="8" style="2" customWidth="1"/>
    <col min="11025" max="11025" width="5.3984375" style="2" customWidth="1"/>
    <col min="11026" max="11031" width="8.3984375" style="2" customWidth="1"/>
    <col min="11032" max="11266" width="8.09765625" style="2"/>
    <col min="11267" max="11267" width="5.296875" style="2" customWidth="1"/>
    <col min="11268" max="11268" width="22.8984375" style="2" bestFit="1" customWidth="1"/>
    <col min="11269" max="11269" width="2.5" style="2" customWidth="1"/>
    <col min="11270" max="11270" width="8.19921875" style="2" customWidth="1"/>
    <col min="11271" max="11271" width="2.09765625" style="2" customWidth="1"/>
    <col min="11272" max="11272" width="7.19921875" style="2" customWidth="1"/>
    <col min="11273" max="11273" width="3.796875" style="2" customWidth="1"/>
    <col min="11274" max="11274" width="1.796875" style="2" customWidth="1"/>
    <col min="11275" max="11275" width="4.5" style="2" customWidth="1"/>
    <col min="11276" max="11276" width="10.59765625" style="2" customWidth="1"/>
    <col min="11277" max="11277" width="2.19921875" style="2" customWidth="1"/>
    <col min="11278" max="11278" width="8" style="2" customWidth="1"/>
    <col min="11279" max="11279" width="2.19921875" style="2" customWidth="1"/>
    <col min="11280" max="11280" width="8" style="2" customWidth="1"/>
    <col min="11281" max="11281" width="5.3984375" style="2" customWidth="1"/>
    <col min="11282" max="11287" width="8.3984375" style="2" customWidth="1"/>
    <col min="11288" max="11522" width="8.09765625" style="2"/>
    <col min="11523" max="11523" width="5.296875" style="2" customWidth="1"/>
    <col min="11524" max="11524" width="22.8984375" style="2" bestFit="1" customWidth="1"/>
    <col min="11525" max="11525" width="2.5" style="2" customWidth="1"/>
    <col min="11526" max="11526" width="8.19921875" style="2" customWidth="1"/>
    <col min="11527" max="11527" width="2.09765625" style="2" customWidth="1"/>
    <col min="11528" max="11528" width="7.19921875" style="2" customWidth="1"/>
    <col min="11529" max="11529" width="3.796875" style="2" customWidth="1"/>
    <col min="11530" max="11530" width="1.796875" style="2" customWidth="1"/>
    <col min="11531" max="11531" width="4.5" style="2" customWidth="1"/>
    <col min="11532" max="11532" width="10.59765625" style="2" customWidth="1"/>
    <col min="11533" max="11533" width="2.19921875" style="2" customWidth="1"/>
    <col min="11534" max="11534" width="8" style="2" customWidth="1"/>
    <col min="11535" max="11535" width="2.19921875" style="2" customWidth="1"/>
    <col min="11536" max="11536" width="8" style="2" customWidth="1"/>
    <col min="11537" max="11537" width="5.3984375" style="2" customWidth="1"/>
    <col min="11538" max="11543" width="8.3984375" style="2" customWidth="1"/>
    <col min="11544" max="11778" width="8.09765625" style="2"/>
    <col min="11779" max="11779" width="5.296875" style="2" customWidth="1"/>
    <col min="11780" max="11780" width="22.8984375" style="2" bestFit="1" customWidth="1"/>
    <col min="11781" max="11781" width="2.5" style="2" customWidth="1"/>
    <col min="11782" max="11782" width="8.19921875" style="2" customWidth="1"/>
    <col min="11783" max="11783" width="2.09765625" style="2" customWidth="1"/>
    <col min="11784" max="11784" width="7.19921875" style="2" customWidth="1"/>
    <col min="11785" max="11785" width="3.796875" style="2" customWidth="1"/>
    <col min="11786" max="11786" width="1.796875" style="2" customWidth="1"/>
    <col min="11787" max="11787" width="4.5" style="2" customWidth="1"/>
    <col min="11788" max="11788" width="10.59765625" style="2" customWidth="1"/>
    <col min="11789" max="11789" width="2.19921875" style="2" customWidth="1"/>
    <col min="11790" max="11790" width="8" style="2" customWidth="1"/>
    <col min="11791" max="11791" width="2.19921875" style="2" customWidth="1"/>
    <col min="11792" max="11792" width="8" style="2" customWidth="1"/>
    <col min="11793" max="11793" width="5.3984375" style="2" customWidth="1"/>
    <col min="11794" max="11799" width="8.3984375" style="2" customWidth="1"/>
    <col min="11800" max="12034" width="8.09765625" style="2"/>
    <col min="12035" max="12035" width="5.296875" style="2" customWidth="1"/>
    <col min="12036" max="12036" width="22.8984375" style="2" bestFit="1" customWidth="1"/>
    <col min="12037" max="12037" width="2.5" style="2" customWidth="1"/>
    <col min="12038" max="12038" width="8.19921875" style="2" customWidth="1"/>
    <col min="12039" max="12039" width="2.09765625" style="2" customWidth="1"/>
    <col min="12040" max="12040" width="7.19921875" style="2" customWidth="1"/>
    <col min="12041" max="12041" width="3.796875" style="2" customWidth="1"/>
    <col min="12042" max="12042" width="1.796875" style="2" customWidth="1"/>
    <col min="12043" max="12043" width="4.5" style="2" customWidth="1"/>
    <col min="12044" max="12044" width="10.59765625" style="2" customWidth="1"/>
    <col min="12045" max="12045" width="2.19921875" style="2" customWidth="1"/>
    <col min="12046" max="12046" width="8" style="2" customWidth="1"/>
    <col min="12047" max="12047" width="2.19921875" style="2" customWidth="1"/>
    <col min="12048" max="12048" width="8" style="2" customWidth="1"/>
    <col min="12049" max="12049" width="5.3984375" style="2" customWidth="1"/>
    <col min="12050" max="12055" width="8.3984375" style="2" customWidth="1"/>
    <col min="12056" max="12290" width="8.09765625" style="2"/>
    <col min="12291" max="12291" width="5.296875" style="2" customWidth="1"/>
    <col min="12292" max="12292" width="22.8984375" style="2" bestFit="1" customWidth="1"/>
    <col min="12293" max="12293" width="2.5" style="2" customWidth="1"/>
    <col min="12294" max="12294" width="8.19921875" style="2" customWidth="1"/>
    <col min="12295" max="12295" width="2.09765625" style="2" customWidth="1"/>
    <col min="12296" max="12296" width="7.19921875" style="2" customWidth="1"/>
    <col min="12297" max="12297" width="3.796875" style="2" customWidth="1"/>
    <col min="12298" max="12298" width="1.796875" style="2" customWidth="1"/>
    <col min="12299" max="12299" width="4.5" style="2" customWidth="1"/>
    <col min="12300" max="12300" width="10.59765625" style="2" customWidth="1"/>
    <col min="12301" max="12301" width="2.19921875" style="2" customWidth="1"/>
    <col min="12302" max="12302" width="8" style="2" customWidth="1"/>
    <col min="12303" max="12303" width="2.19921875" style="2" customWidth="1"/>
    <col min="12304" max="12304" width="8" style="2" customWidth="1"/>
    <col min="12305" max="12305" width="5.3984375" style="2" customWidth="1"/>
    <col min="12306" max="12311" width="8.3984375" style="2" customWidth="1"/>
    <col min="12312" max="12546" width="8.09765625" style="2"/>
    <col min="12547" max="12547" width="5.296875" style="2" customWidth="1"/>
    <col min="12548" max="12548" width="22.8984375" style="2" bestFit="1" customWidth="1"/>
    <col min="12549" max="12549" width="2.5" style="2" customWidth="1"/>
    <col min="12550" max="12550" width="8.19921875" style="2" customWidth="1"/>
    <col min="12551" max="12551" width="2.09765625" style="2" customWidth="1"/>
    <col min="12552" max="12552" width="7.19921875" style="2" customWidth="1"/>
    <col min="12553" max="12553" width="3.796875" style="2" customWidth="1"/>
    <col min="12554" max="12554" width="1.796875" style="2" customWidth="1"/>
    <col min="12555" max="12555" width="4.5" style="2" customWidth="1"/>
    <col min="12556" max="12556" width="10.59765625" style="2" customWidth="1"/>
    <col min="12557" max="12557" width="2.19921875" style="2" customWidth="1"/>
    <col min="12558" max="12558" width="8" style="2" customWidth="1"/>
    <col min="12559" max="12559" width="2.19921875" style="2" customWidth="1"/>
    <col min="12560" max="12560" width="8" style="2" customWidth="1"/>
    <col min="12561" max="12561" width="5.3984375" style="2" customWidth="1"/>
    <col min="12562" max="12567" width="8.3984375" style="2" customWidth="1"/>
    <col min="12568" max="12802" width="8.09765625" style="2"/>
    <col min="12803" max="12803" width="5.296875" style="2" customWidth="1"/>
    <col min="12804" max="12804" width="22.8984375" style="2" bestFit="1" customWidth="1"/>
    <col min="12805" max="12805" width="2.5" style="2" customWidth="1"/>
    <col min="12806" max="12806" width="8.19921875" style="2" customWidth="1"/>
    <col min="12807" max="12807" width="2.09765625" style="2" customWidth="1"/>
    <col min="12808" max="12808" width="7.19921875" style="2" customWidth="1"/>
    <col min="12809" max="12809" width="3.796875" style="2" customWidth="1"/>
    <col min="12810" max="12810" width="1.796875" style="2" customWidth="1"/>
    <col min="12811" max="12811" width="4.5" style="2" customWidth="1"/>
    <col min="12812" max="12812" width="10.59765625" style="2" customWidth="1"/>
    <col min="12813" max="12813" width="2.19921875" style="2" customWidth="1"/>
    <col min="12814" max="12814" width="8" style="2" customWidth="1"/>
    <col min="12815" max="12815" width="2.19921875" style="2" customWidth="1"/>
    <col min="12816" max="12816" width="8" style="2" customWidth="1"/>
    <col min="12817" max="12817" width="5.3984375" style="2" customWidth="1"/>
    <col min="12818" max="12823" width="8.3984375" style="2" customWidth="1"/>
    <col min="12824" max="13058" width="8.09765625" style="2"/>
    <col min="13059" max="13059" width="5.296875" style="2" customWidth="1"/>
    <col min="13060" max="13060" width="22.8984375" style="2" bestFit="1" customWidth="1"/>
    <col min="13061" max="13061" width="2.5" style="2" customWidth="1"/>
    <col min="13062" max="13062" width="8.19921875" style="2" customWidth="1"/>
    <col min="13063" max="13063" width="2.09765625" style="2" customWidth="1"/>
    <col min="13064" max="13064" width="7.19921875" style="2" customWidth="1"/>
    <col min="13065" max="13065" width="3.796875" style="2" customWidth="1"/>
    <col min="13066" max="13066" width="1.796875" style="2" customWidth="1"/>
    <col min="13067" max="13067" width="4.5" style="2" customWidth="1"/>
    <col min="13068" max="13068" width="10.59765625" style="2" customWidth="1"/>
    <col min="13069" max="13069" width="2.19921875" style="2" customWidth="1"/>
    <col min="13070" max="13070" width="8" style="2" customWidth="1"/>
    <col min="13071" max="13071" width="2.19921875" style="2" customWidth="1"/>
    <col min="13072" max="13072" width="8" style="2" customWidth="1"/>
    <col min="13073" max="13073" width="5.3984375" style="2" customWidth="1"/>
    <col min="13074" max="13079" width="8.3984375" style="2" customWidth="1"/>
    <col min="13080" max="13314" width="8.09765625" style="2"/>
    <col min="13315" max="13315" width="5.296875" style="2" customWidth="1"/>
    <col min="13316" max="13316" width="22.8984375" style="2" bestFit="1" customWidth="1"/>
    <col min="13317" max="13317" width="2.5" style="2" customWidth="1"/>
    <col min="13318" max="13318" width="8.19921875" style="2" customWidth="1"/>
    <col min="13319" max="13319" width="2.09765625" style="2" customWidth="1"/>
    <col min="13320" max="13320" width="7.19921875" style="2" customWidth="1"/>
    <col min="13321" max="13321" width="3.796875" style="2" customWidth="1"/>
    <col min="13322" max="13322" width="1.796875" style="2" customWidth="1"/>
    <col min="13323" max="13323" width="4.5" style="2" customWidth="1"/>
    <col min="13324" max="13324" width="10.59765625" style="2" customWidth="1"/>
    <col min="13325" max="13325" width="2.19921875" style="2" customWidth="1"/>
    <col min="13326" max="13326" width="8" style="2" customWidth="1"/>
    <col min="13327" max="13327" width="2.19921875" style="2" customWidth="1"/>
    <col min="13328" max="13328" width="8" style="2" customWidth="1"/>
    <col min="13329" max="13329" width="5.3984375" style="2" customWidth="1"/>
    <col min="13330" max="13335" width="8.3984375" style="2" customWidth="1"/>
    <col min="13336" max="13570" width="8.09765625" style="2"/>
    <col min="13571" max="13571" width="5.296875" style="2" customWidth="1"/>
    <col min="13572" max="13572" width="22.8984375" style="2" bestFit="1" customWidth="1"/>
    <col min="13573" max="13573" width="2.5" style="2" customWidth="1"/>
    <col min="13574" max="13574" width="8.19921875" style="2" customWidth="1"/>
    <col min="13575" max="13575" width="2.09765625" style="2" customWidth="1"/>
    <col min="13576" max="13576" width="7.19921875" style="2" customWidth="1"/>
    <col min="13577" max="13577" width="3.796875" style="2" customWidth="1"/>
    <col min="13578" max="13578" width="1.796875" style="2" customWidth="1"/>
    <col min="13579" max="13579" width="4.5" style="2" customWidth="1"/>
    <col min="13580" max="13580" width="10.59765625" style="2" customWidth="1"/>
    <col min="13581" max="13581" width="2.19921875" style="2" customWidth="1"/>
    <col min="13582" max="13582" width="8" style="2" customWidth="1"/>
    <col min="13583" max="13583" width="2.19921875" style="2" customWidth="1"/>
    <col min="13584" max="13584" width="8" style="2" customWidth="1"/>
    <col min="13585" max="13585" width="5.3984375" style="2" customWidth="1"/>
    <col min="13586" max="13591" width="8.3984375" style="2" customWidth="1"/>
    <col min="13592" max="13826" width="8.09765625" style="2"/>
    <col min="13827" max="13827" width="5.296875" style="2" customWidth="1"/>
    <col min="13828" max="13828" width="22.8984375" style="2" bestFit="1" customWidth="1"/>
    <col min="13829" max="13829" width="2.5" style="2" customWidth="1"/>
    <col min="13830" max="13830" width="8.19921875" style="2" customWidth="1"/>
    <col min="13831" max="13831" width="2.09765625" style="2" customWidth="1"/>
    <col min="13832" max="13832" width="7.19921875" style="2" customWidth="1"/>
    <col min="13833" max="13833" width="3.796875" style="2" customWidth="1"/>
    <col min="13834" max="13834" width="1.796875" style="2" customWidth="1"/>
    <col min="13835" max="13835" width="4.5" style="2" customWidth="1"/>
    <col min="13836" max="13836" width="10.59765625" style="2" customWidth="1"/>
    <col min="13837" max="13837" width="2.19921875" style="2" customWidth="1"/>
    <col min="13838" max="13838" width="8" style="2" customWidth="1"/>
    <col min="13839" max="13839" width="2.19921875" style="2" customWidth="1"/>
    <col min="13840" max="13840" width="8" style="2" customWidth="1"/>
    <col min="13841" max="13841" width="5.3984375" style="2" customWidth="1"/>
    <col min="13842" max="13847" width="8.3984375" style="2" customWidth="1"/>
    <col min="13848" max="14082" width="8.09765625" style="2"/>
    <col min="14083" max="14083" width="5.296875" style="2" customWidth="1"/>
    <col min="14084" max="14084" width="22.8984375" style="2" bestFit="1" customWidth="1"/>
    <col min="14085" max="14085" width="2.5" style="2" customWidth="1"/>
    <col min="14086" max="14086" width="8.19921875" style="2" customWidth="1"/>
    <col min="14087" max="14087" width="2.09765625" style="2" customWidth="1"/>
    <col min="14088" max="14088" width="7.19921875" style="2" customWidth="1"/>
    <col min="14089" max="14089" width="3.796875" style="2" customWidth="1"/>
    <col min="14090" max="14090" width="1.796875" style="2" customWidth="1"/>
    <col min="14091" max="14091" width="4.5" style="2" customWidth="1"/>
    <col min="14092" max="14092" width="10.59765625" style="2" customWidth="1"/>
    <col min="14093" max="14093" width="2.19921875" style="2" customWidth="1"/>
    <col min="14094" max="14094" width="8" style="2" customWidth="1"/>
    <col min="14095" max="14095" width="2.19921875" style="2" customWidth="1"/>
    <col min="14096" max="14096" width="8" style="2" customWidth="1"/>
    <col min="14097" max="14097" width="5.3984375" style="2" customWidth="1"/>
    <col min="14098" max="14103" width="8.3984375" style="2" customWidth="1"/>
    <col min="14104" max="14338" width="8.09765625" style="2"/>
    <col min="14339" max="14339" width="5.296875" style="2" customWidth="1"/>
    <col min="14340" max="14340" width="22.8984375" style="2" bestFit="1" customWidth="1"/>
    <col min="14341" max="14341" width="2.5" style="2" customWidth="1"/>
    <col min="14342" max="14342" width="8.19921875" style="2" customWidth="1"/>
    <col min="14343" max="14343" width="2.09765625" style="2" customWidth="1"/>
    <col min="14344" max="14344" width="7.19921875" style="2" customWidth="1"/>
    <col min="14345" max="14345" width="3.796875" style="2" customWidth="1"/>
    <col min="14346" max="14346" width="1.796875" style="2" customWidth="1"/>
    <col min="14347" max="14347" width="4.5" style="2" customWidth="1"/>
    <col min="14348" max="14348" width="10.59765625" style="2" customWidth="1"/>
    <col min="14349" max="14349" width="2.19921875" style="2" customWidth="1"/>
    <col min="14350" max="14350" width="8" style="2" customWidth="1"/>
    <col min="14351" max="14351" width="2.19921875" style="2" customWidth="1"/>
    <col min="14352" max="14352" width="8" style="2" customWidth="1"/>
    <col min="14353" max="14353" width="5.3984375" style="2" customWidth="1"/>
    <col min="14354" max="14359" width="8.3984375" style="2" customWidth="1"/>
    <col min="14360" max="14594" width="8.09765625" style="2"/>
    <col min="14595" max="14595" width="5.296875" style="2" customWidth="1"/>
    <col min="14596" max="14596" width="22.8984375" style="2" bestFit="1" customWidth="1"/>
    <col min="14597" max="14597" width="2.5" style="2" customWidth="1"/>
    <col min="14598" max="14598" width="8.19921875" style="2" customWidth="1"/>
    <col min="14599" max="14599" width="2.09765625" style="2" customWidth="1"/>
    <col min="14600" max="14600" width="7.19921875" style="2" customWidth="1"/>
    <col min="14601" max="14601" width="3.796875" style="2" customWidth="1"/>
    <col min="14602" max="14602" width="1.796875" style="2" customWidth="1"/>
    <col min="14603" max="14603" width="4.5" style="2" customWidth="1"/>
    <col min="14604" max="14604" width="10.59765625" style="2" customWidth="1"/>
    <col min="14605" max="14605" width="2.19921875" style="2" customWidth="1"/>
    <col min="14606" max="14606" width="8" style="2" customWidth="1"/>
    <col min="14607" max="14607" width="2.19921875" style="2" customWidth="1"/>
    <col min="14608" max="14608" width="8" style="2" customWidth="1"/>
    <col min="14609" max="14609" width="5.3984375" style="2" customWidth="1"/>
    <col min="14610" max="14615" width="8.3984375" style="2" customWidth="1"/>
    <col min="14616" max="14850" width="8.09765625" style="2"/>
    <col min="14851" max="14851" width="5.296875" style="2" customWidth="1"/>
    <col min="14852" max="14852" width="22.8984375" style="2" bestFit="1" customWidth="1"/>
    <col min="14853" max="14853" width="2.5" style="2" customWidth="1"/>
    <col min="14854" max="14854" width="8.19921875" style="2" customWidth="1"/>
    <col min="14855" max="14855" width="2.09765625" style="2" customWidth="1"/>
    <col min="14856" max="14856" width="7.19921875" style="2" customWidth="1"/>
    <col min="14857" max="14857" width="3.796875" style="2" customWidth="1"/>
    <col min="14858" max="14858" width="1.796875" style="2" customWidth="1"/>
    <col min="14859" max="14859" width="4.5" style="2" customWidth="1"/>
    <col min="14860" max="14860" width="10.59765625" style="2" customWidth="1"/>
    <col min="14861" max="14861" width="2.19921875" style="2" customWidth="1"/>
    <col min="14862" max="14862" width="8" style="2" customWidth="1"/>
    <col min="14863" max="14863" width="2.19921875" style="2" customWidth="1"/>
    <col min="14864" max="14864" width="8" style="2" customWidth="1"/>
    <col min="14865" max="14865" width="5.3984375" style="2" customWidth="1"/>
    <col min="14866" max="14871" width="8.3984375" style="2" customWidth="1"/>
    <col min="14872" max="15106" width="8.09765625" style="2"/>
    <col min="15107" max="15107" width="5.296875" style="2" customWidth="1"/>
    <col min="15108" max="15108" width="22.8984375" style="2" bestFit="1" customWidth="1"/>
    <col min="15109" max="15109" width="2.5" style="2" customWidth="1"/>
    <col min="15110" max="15110" width="8.19921875" style="2" customWidth="1"/>
    <col min="15111" max="15111" width="2.09765625" style="2" customWidth="1"/>
    <col min="15112" max="15112" width="7.19921875" style="2" customWidth="1"/>
    <col min="15113" max="15113" width="3.796875" style="2" customWidth="1"/>
    <col min="15114" max="15114" width="1.796875" style="2" customWidth="1"/>
    <col min="15115" max="15115" width="4.5" style="2" customWidth="1"/>
    <col min="15116" max="15116" width="10.59765625" style="2" customWidth="1"/>
    <col min="15117" max="15117" width="2.19921875" style="2" customWidth="1"/>
    <col min="15118" max="15118" width="8" style="2" customWidth="1"/>
    <col min="15119" max="15119" width="2.19921875" style="2" customWidth="1"/>
    <col min="15120" max="15120" width="8" style="2" customWidth="1"/>
    <col min="15121" max="15121" width="5.3984375" style="2" customWidth="1"/>
    <col min="15122" max="15127" width="8.3984375" style="2" customWidth="1"/>
    <col min="15128" max="15362" width="8.09765625" style="2"/>
    <col min="15363" max="15363" width="5.296875" style="2" customWidth="1"/>
    <col min="15364" max="15364" width="22.8984375" style="2" bestFit="1" customWidth="1"/>
    <col min="15365" max="15365" width="2.5" style="2" customWidth="1"/>
    <col min="15366" max="15366" width="8.19921875" style="2" customWidth="1"/>
    <col min="15367" max="15367" width="2.09765625" style="2" customWidth="1"/>
    <col min="15368" max="15368" width="7.19921875" style="2" customWidth="1"/>
    <col min="15369" max="15369" width="3.796875" style="2" customWidth="1"/>
    <col min="15370" max="15370" width="1.796875" style="2" customWidth="1"/>
    <col min="15371" max="15371" width="4.5" style="2" customWidth="1"/>
    <col min="15372" max="15372" width="10.59765625" style="2" customWidth="1"/>
    <col min="15373" max="15373" width="2.19921875" style="2" customWidth="1"/>
    <col min="15374" max="15374" width="8" style="2" customWidth="1"/>
    <col min="15375" max="15375" width="2.19921875" style="2" customWidth="1"/>
    <col min="15376" max="15376" width="8" style="2" customWidth="1"/>
    <col min="15377" max="15377" width="5.3984375" style="2" customWidth="1"/>
    <col min="15378" max="15383" width="8.3984375" style="2" customWidth="1"/>
    <col min="15384" max="15618" width="8.09765625" style="2"/>
    <col min="15619" max="15619" width="5.296875" style="2" customWidth="1"/>
    <col min="15620" max="15620" width="22.8984375" style="2" bestFit="1" customWidth="1"/>
    <col min="15621" max="15621" width="2.5" style="2" customWidth="1"/>
    <col min="15622" max="15622" width="8.19921875" style="2" customWidth="1"/>
    <col min="15623" max="15623" width="2.09765625" style="2" customWidth="1"/>
    <col min="15624" max="15624" width="7.19921875" style="2" customWidth="1"/>
    <col min="15625" max="15625" width="3.796875" style="2" customWidth="1"/>
    <col min="15626" max="15626" width="1.796875" style="2" customWidth="1"/>
    <col min="15627" max="15627" width="4.5" style="2" customWidth="1"/>
    <col min="15628" max="15628" width="10.59765625" style="2" customWidth="1"/>
    <col min="15629" max="15629" width="2.19921875" style="2" customWidth="1"/>
    <col min="15630" max="15630" width="8" style="2" customWidth="1"/>
    <col min="15631" max="15631" width="2.19921875" style="2" customWidth="1"/>
    <col min="15632" max="15632" width="8" style="2" customWidth="1"/>
    <col min="15633" max="15633" width="5.3984375" style="2" customWidth="1"/>
    <col min="15634" max="15639" width="8.3984375" style="2" customWidth="1"/>
    <col min="15640" max="15874" width="8.09765625" style="2"/>
    <col min="15875" max="15875" width="5.296875" style="2" customWidth="1"/>
    <col min="15876" max="15876" width="22.8984375" style="2" bestFit="1" customWidth="1"/>
    <col min="15877" max="15877" width="2.5" style="2" customWidth="1"/>
    <col min="15878" max="15878" width="8.19921875" style="2" customWidth="1"/>
    <col min="15879" max="15879" width="2.09765625" style="2" customWidth="1"/>
    <col min="15880" max="15880" width="7.19921875" style="2" customWidth="1"/>
    <col min="15881" max="15881" width="3.796875" style="2" customWidth="1"/>
    <col min="15882" max="15882" width="1.796875" style="2" customWidth="1"/>
    <col min="15883" max="15883" width="4.5" style="2" customWidth="1"/>
    <col min="15884" max="15884" width="10.59765625" style="2" customWidth="1"/>
    <col min="15885" max="15885" width="2.19921875" style="2" customWidth="1"/>
    <col min="15886" max="15886" width="8" style="2" customWidth="1"/>
    <col min="15887" max="15887" width="2.19921875" style="2" customWidth="1"/>
    <col min="15888" max="15888" width="8" style="2" customWidth="1"/>
    <col min="15889" max="15889" width="5.3984375" style="2" customWidth="1"/>
    <col min="15890" max="15895" width="8.3984375" style="2" customWidth="1"/>
    <col min="15896" max="16130" width="8.09765625" style="2"/>
    <col min="16131" max="16131" width="5.296875" style="2" customWidth="1"/>
    <col min="16132" max="16132" width="22.8984375" style="2" bestFit="1" customWidth="1"/>
    <col min="16133" max="16133" width="2.5" style="2" customWidth="1"/>
    <col min="16134" max="16134" width="8.19921875" style="2" customWidth="1"/>
    <col min="16135" max="16135" width="2.09765625" style="2" customWidth="1"/>
    <col min="16136" max="16136" width="7.19921875" style="2" customWidth="1"/>
    <col min="16137" max="16137" width="3.796875" style="2" customWidth="1"/>
    <col min="16138" max="16138" width="1.796875" style="2" customWidth="1"/>
    <col min="16139" max="16139" width="4.5" style="2" customWidth="1"/>
    <col min="16140" max="16140" width="10.59765625" style="2" customWidth="1"/>
    <col min="16141" max="16141" width="2.19921875" style="2" customWidth="1"/>
    <col min="16142" max="16142" width="8" style="2" customWidth="1"/>
    <col min="16143" max="16143" width="2.19921875" style="2" customWidth="1"/>
    <col min="16144" max="16144" width="8" style="2" customWidth="1"/>
    <col min="16145" max="16145" width="5.3984375" style="2" customWidth="1"/>
    <col min="16146" max="16151" width="8.3984375" style="2" customWidth="1"/>
    <col min="16152" max="16384" width="8.09765625" style="2"/>
  </cols>
  <sheetData>
    <row r="1" spans="1:20" ht="27" customHeight="1" x14ac:dyDescent="0.45">
      <c r="A1" s="971" t="s">
        <v>96</v>
      </c>
      <c r="B1" s="972"/>
      <c r="C1" s="972"/>
      <c r="D1" s="972"/>
      <c r="E1" s="972"/>
      <c r="F1" s="972"/>
      <c r="H1" s="957" t="s">
        <v>16</v>
      </c>
      <c r="I1" s="957"/>
      <c r="J1" s="958"/>
      <c r="K1" s="958"/>
      <c r="L1" s="958"/>
      <c r="M1" s="958"/>
      <c r="N1" s="958"/>
      <c r="O1" s="958"/>
      <c r="P1" s="958"/>
      <c r="Q1" s="958"/>
    </row>
    <row r="2" spans="1:20" ht="27" customHeight="1" x14ac:dyDescent="0.45">
      <c r="A2" s="972"/>
      <c r="B2" s="972"/>
      <c r="C2" s="972"/>
      <c r="D2" s="972"/>
      <c r="E2" s="972"/>
      <c r="F2" s="972"/>
      <c r="H2" s="957" t="s">
        <v>17</v>
      </c>
      <c r="I2" s="957"/>
      <c r="J2" s="959"/>
      <c r="K2" s="959"/>
      <c r="L2" s="959"/>
      <c r="M2" s="959"/>
      <c r="N2" s="959"/>
      <c r="O2" s="959"/>
      <c r="P2" s="959"/>
      <c r="Q2" s="959"/>
    </row>
    <row r="3" spans="1:20" ht="51" customHeight="1" x14ac:dyDescent="0.45">
      <c r="A3" s="954" t="s">
        <v>97</v>
      </c>
      <c r="B3" s="954"/>
      <c r="C3" s="954"/>
      <c r="D3" s="954"/>
      <c r="E3" s="954"/>
      <c r="F3" s="954"/>
      <c r="G3" s="954"/>
      <c r="H3" s="954"/>
      <c r="I3" s="954"/>
      <c r="J3" s="954"/>
      <c r="K3" s="954"/>
      <c r="L3" s="954"/>
      <c r="M3" s="954"/>
      <c r="N3" s="954"/>
      <c r="O3" s="954"/>
      <c r="P3" s="954"/>
      <c r="Q3" s="954"/>
      <c r="R3" s="66"/>
      <c r="S3" s="66"/>
      <c r="T3" s="66"/>
    </row>
    <row r="4" spans="1:20" ht="192" customHeight="1" x14ac:dyDescent="0.45">
      <c r="A4" s="67"/>
      <c r="B4" s="67"/>
      <c r="C4" s="67"/>
      <c r="D4" s="67"/>
      <c r="E4" s="67"/>
      <c r="F4" s="67"/>
      <c r="G4" s="67"/>
      <c r="H4" s="67"/>
      <c r="I4" s="67"/>
      <c r="J4" s="67"/>
      <c r="K4" s="67"/>
      <c r="L4" s="67"/>
      <c r="M4" s="67"/>
      <c r="N4" s="67"/>
      <c r="O4" s="67"/>
      <c r="P4" s="67"/>
      <c r="Q4" s="67"/>
      <c r="R4" s="66"/>
      <c r="S4" s="66"/>
      <c r="T4" s="66"/>
    </row>
    <row r="5" spans="1:20" ht="6" customHeight="1" x14ac:dyDescent="0.45">
      <c r="A5" s="67"/>
      <c r="B5" s="67"/>
      <c r="C5" s="67"/>
      <c r="D5" s="67"/>
      <c r="E5" s="67"/>
      <c r="F5" s="67"/>
      <c r="G5" s="67"/>
      <c r="H5" s="67"/>
      <c r="I5" s="67"/>
      <c r="J5" s="67"/>
      <c r="K5" s="67"/>
      <c r="L5" s="67"/>
      <c r="M5" s="67"/>
      <c r="N5" s="67"/>
      <c r="O5" s="67"/>
      <c r="P5" s="67"/>
      <c r="Q5" s="67"/>
      <c r="R5" s="66"/>
      <c r="S5" s="66"/>
      <c r="T5" s="66"/>
    </row>
    <row r="6" spans="1:20" ht="17.399999999999999" customHeight="1" x14ac:dyDescent="0.15">
      <c r="A6" s="965"/>
      <c r="B6" s="965"/>
      <c r="C6" s="965"/>
      <c r="D6" s="965"/>
      <c r="E6" s="965"/>
      <c r="F6" s="965"/>
      <c r="G6" s="965"/>
      <c r="H6" s="965"/>
      <c r="I6" s="965"/>
      <c r="J6" s="3"/>
      <c r="L6" s="4"/>
      <c r="M6" s="4"/>
      <c r="N6" s="5"/>
      <c r="O6" s="4"/>
      <c r="P6" s="5"/>
      <c r="Q6" s="5"/>
      <c r="R6" s="5"/>
      <c r="S6" s="5"/>
    </row>
    <row r="7" spans="1:20" ht="6" customHeight="1" x14ac:dyDescent="0.45">
      <c r="A7" s="68"/>
      <c r="B7" s="68"/>
      <c r="C7" s="68"/>
      <c r="D7" s="66"/>
      <c r="E7" s="69"/>
      <c r="F7" s="966"/>
      <c r="G7" s="966"/>
      <c r="H7" s="966"/>
      <c r="I7" s="966"/>
    </row>
    <row r="8" spans="1:20" ht="48" customHeight="1" thickBot="1" x14ac:dyDescent="0.5">
      <c r="A8" s="943" t="s">
        <v>98</v>
      </c>
      <c r="B8" s="943"/>
      <c r="C8" s="943"/>
      <c r="D8" s="943"/>
      <c r="E8" s="943"/>
      <c r="F8" s="943"/>
      <c r="G8" s="943"/>
      <c r="H8" s="943"/>
      <c r="I8" s="943"/>
      <c r="K8" s="944" t="s">
        <v>20</v>
      </c>
      <c r="L8" s="944"/>
      <c r="M8" s="944"/>
      <c r="N8" s="944"/>
      <c r="O8" s="944"/>
      <c r="P8" s="944"/>
      <c r="T8" s="44"/>
    </row>
    <row r="9" spans="1:20" ht="16.8" customHeight="1" thickBot="1" x14ac:dyDescent="0.5">
      <c r="A9" s="960" t="s">
        <v>21</v>
      </c>
      <c r="B9" s="927" t="s">
        <v>22</v>
      </c>
      <c r="C9" s="928"/>
      <c r="D9" s="70" t="s">
        <v>99</v>
      </c>
      <c r="E9" s="13" t="s">
        <v>24</v>
      </c>
      <c r="F9" s="14" t="s">
        <v>25</v>
      </c>
      <c r="G9" s="14"/>
      <c r="H9" s="15"/>
      <c r="I9" s="16" t="s">
        <v>26</v>
      </c>
      <c r="K9" s="17"/>
      <c r="L9" s="945"/>
      <c r="M9" s="947" t="s">
        <v>27</v>
      </c>
      <c r="N9" s="948"/>
      <c r="O9" s="948"/>
      <c r="P9" s="949"/>
      <c r="S9" s="71"/>
    </row>
    <row r="10" spans="1:20" ht="16.8" customHeight="1" thickTop="1" thickBot="1" x14ac:dyDescent="0.5">
      <c r="A10" s="961"/>
      <c r="B10" s="929"/>
      <c r="C10" s="930"/>
      <c r="D10" s="72" t="s">
        <v>28</v>
      </c>
      <c r="F10" s="18" t="s">
        <v>100</v>
      </c>
      <c r="G10" s="18" t="s">
        <v>30</v>
      </c>
      <c r="H10" s="19" t="str">
        <f>IFERROR(ROUNDDOWN(H9/B11,1),"")</f>
        <v/>
      </c>
      <c r="I10" s="20" t="s">
        <v>31</v>
      </c>
      <c r="K10" s="21"/>
      <c r="L10" s="946"/>
      <c r="M10" s="967" t="s">
        <v>101</v>
      </c>
      <c r="N10" s="968"/>
      <c r="O10" s="969" t="s">
        <v>102</v>
      </c>
      <c r="P10" s="970"/>
      <c r="S10" s="71"/>
    </row>
    <row r="11" spans="1:20" ht="16.8" customHeight="1" thickTop="1" thickBot="1" x14ac:dyDescent="0.5">
      <c r="A11" s="961"/>
      <c r="B11" s="963"/>
      <c r="C11" s="933" t="s">
        <v>34</v>
      </c>
      <c r="D11" s="73" t="s">
        <v>103</v>
      </c>
      <c r="E11" s="17" t="s">
        <v>24</v>
      </c>
      <c r="F11" s="18" t="s">
        <v>36</v>
      </c>
      <c r="G11" s="18"/>
      <c r="H11" s="15"/>
      <c r="I11" s="23" t="s">
        <v>26</v>
      </c>
      <c r="L11" s="24" t="s">
        <v>37</v>
      </c>
      <c r="M11" s="25" t="s">
        <v>30</v>
      </c>
      <c r="N11" s="26" t="str">
        <f>H10</f>
        <v/>
      </c>
      <c r="O11" s="25" t="s">
        <v>38</v>
      </c>
      <c r="P11" s="26" t="str">
        <f>H12</f>
        <v/>
      </c>
    </row>
    <row r="12" spans="1:20" ht="16.8" customHeight="1" thickTop="1" thickBot="1" x14ac:dyDescent="0.5">
      <c r="A12" s="962"/>
      <c r="B12" s="964"/>
      <c r="C12" s="934"/>
      <c r="D12" s="74" t="s">
        <v>28</v>
      </c>
      <c r="E12" s="27"/>
      <c r="F12" s="28" t="s">
        <v>55</v>
      </c>
      <c r="G12" s="18" t="s">
        <v>38</v>
      </c>
      <c r="H12" s="19" t="str">
        <f>IFERROR(ROUNDDOWN(H11/B11,1),"")</f>
        <v/>
      </c>
      <c r="I12" s="29" t="s">
        <v>31</v>
      </c>
      <c r="L12" s="24" t="s">
        <v>40</v>
      </c>
      <c r="M12" s="25" t="s">
        <v>41</v>
      </c>
      <c r="N12" s="26" t="str">
        <f>H14</f>
        <v/>
      </c>
      <c r="O12" s="25" t="s">
        <v>42</v>
      </c>
      <c r="P12" s="26" t="str">
        <f>H16</f>
        <v/>
      </c>
    </row>
    <row r="13" spans="1:20" ht="16.8" customHeight="1" thickBot="1" x14ac:dyDescent="0.5">
      <c r="A13" s="960" t="s">
        <v>43</v>
      </c>
      <c r="B13" s="927" t="s">
        <v>22</v>
      </c>
      <c r="C13" s="928"/>
      <c r="D13" s="70" t="s">
        <v>99</v>
      </c>
      <c r="E13" s="13" t="s">
        <v>24</v>
      </c>
      <c r="F13" s="14" t="s">
        <v>44</v>
      </c>
      <c r="G13" s="14"/>
      <c r="H13" s="15"/>
      <c r="I13" s="16" t="s">
        <v>26</v>
      </c>
      <c r="K13" s="30"/>
      <c r="L13" s="24" t="s">
        <v>45</v>
      </c>
      <c r="M13" s="25" t="s">
        <v>46</v>
      </c>
      <c r="N13" s="26" t="str">
        <f>H18</f>
        <v/>
      </c>
      <c r="O13" s="25" t="s">
        <v>47</v>
      </c>
      <c r="P13" s="26" t="str">
        <f>H20</f>
        <v/>
      </c>
      <c r="Q13" s="30"/>
      <c r="R13" s="30"/>
      <c r="S13" s="30"/>
      <c r="T13" s="30"/>
    </row>
    <row r="14" spans="1:20" ht="16.8" customHeight="1" thickTop="1" thickBot="1" x14ac:dyDescent="0.5">
      <c r="A14" s="961"/>
      <c r="B14" s="929"/>
      <c r="C14" s="930"/>
      <c r="D14" s="72" t="s">
        <v>28</v>
      </c>
      <c r="F14" s="18" t="s">
        <v>48</v>
      </c>
      <c r="G14" s="18" t="s">
        <v>41</v>
      </c>
      <c r="H14" s="19" t="str">
        <f>IFERROR(ROUNDDOWN(H13/B15,1),"")</f>
        <v/>
      </c>
      <c r="I14" s="20" t="s">
        <v>31</v>
      </c>
      <c r="K14" s="30"/>
      <c r="L14" s="24" t="s">
        <v>49</v>
      </c>
      <c r="M14" s="25" t="s">
        <v>50</v>
      </c>
      <c r="N14" s="26" t="str">
        <f>H22</f>
        <v/>
      </c>
      <c r="O14" s="25" t="s">
        <v>51</v>
      </c>
      <c r="P14" s="26" t="str">
        <f>H24</f>
        <v/>
      </c>
      <c r="Q14" s="30"/>
      <c r="R14" s="30"/>
      <c r="S14" s="30"/>
      <c r="T14" s="30"/>
    </row>
    <row r="15" spans="1:20" ht="16.8" customHeight="1" thickTop="1" thickBot="1" x14ac:dyDescent="0.5">
      <c r="A15" s="961"/>
      <c r="B15" s="963"/>
      <c r="C15" s="933" t="s">
        <v>34</v>
      </c>
      <c r="D15" s="73" t="s">
        <v>103</v>
      </c>
      <c r="E15" s="17" t="s">
        <v>24</v>
      </c>
      <c r="F15" s="18" t="s">
        <v>36</v>
      </c>
      <c r="G15" s="18"/>
      <c r="H15" s="15"/>
      <c r="I15" s="23" t="s">
        <v>26</v>
      </c>
      <c r="K15" s="30"/>
      <c r="L15" s="24" t="s">
        <v>52</v>
      </c>
      <c r="M15" s="25" t="s">
        <v>53</v>
      </c>
      <c r="N15" s="26" t="str">
        <f>H26</f>
        <v/>
      </c>
      <c r="O15" s="25" t="s">
        <v>54</v>
      </c>
      <c r="P15" s="26" t="str">
        <f>H28</f>
        <v/>
      </c>
      <c r="Q15" s="30"/>
      <c r="R15" s="30"/>
      <c r="S15" s="30"/>
      <c r="T15" s="30"/>
    </row>
    <row r="16" spans="1:20" ht="16.8" customHeight="1" thickTop="1" thickBot="1" x14ac:dyDescent="0.5">
      <c r="A16" s="962"/>
      <c r="B16" s="964"/>
      <c r="C16" s="934"/>
      <c r="D16" s="74" t="s">
        <v>28</v>
      </c>
      <c r="E16" s="27"/>
      <c r="F16" s="28" t="s">
        <v>55</v>
      </c>
      <c r="G16" s="18" t="s">
        <v>42</v>
      </c>
      <c r="H16" s="19" t="str">
        <f>IFERROR(ROUNDDOWN(H15/B15,1),"")</f>
        <v/>
      </c>
      <c r="I16" s="29" t="s">
        <v>31</v>
      </c>
      <c r="K16" s="30"/>
      <c r="L16" s="24" t="s">
        <v>56</v>
      </c>
      <c r="M16" s="25" t="s">
        <v>57</v>
      </c>
      <c r="N16" s="26" t="str">
        <f>H30</f>
        <v/>
      </c>
      <c r="O16" s="25" t="s">
        <v>58</v>
      </c>
      <c r="P16" s="26" t="str">
        <f>H32</f>
        <v/>
      </c>
      <c r="Q16" s="30"/>
      <c r="R16" s="30"/>
      <c r="S16" s="30"/>
      <c r="T16" s="30"/>
    </row>
    <row r="17" spans="1:20" ht="16.8" customHeight="1" thickBot="1" x14ac:dyDescent="0.5">
      <c r="A17" s="960" t="s">
        <v>45</v>
      </c>
      <c r="B17" s="927" t="s">
        <v>22</v>
      </c>
      <c r="C17" s="928"/>
      <c r="D17" s="70" t="s">
        <v>99</v>
      </c>
      <c r="E17" s="13" t="s">
        <v>24</v>
      </c>
      <c r="F17" s="14" t="s">
        <v>44</v>
      </c>
      <c r="G17" s="14"/>
      <c r="H17" s="15"/>
      <c r="I17" s="16" t="s">
        <v>26</v>
      </c>
      <c r="K17" s="30"/>
      <c r="L17" s="24" t="s">
        <v>59</v>
      </c>
      <c r="M17" s="25" t="s">
        <v>60</v>
      </c>
      <c r="N17" s="26" t="str">
        <f>H34</f>
        <v/>
      </c>
      <c r="O17" s="25" t="s">
        <v>61</v>
      </c>
      <c r="P17" s="26" t="str">
        <f>H36</f>
        <v/>
      </c>
      <c r="Q17" s="30"/>
      <c r="R17" s="30"/>
      <c r="S17" s="30"/>
      <c r="T17" s="30"/>
    </row>
    <row r="18" spans="1:20" ht="16.8" customHeight="1" thickTop="1" thickBot="1" x14ac:dyDescent="0.5">
      <c r="A18" s="961"/>
      <c r="B18" s="929"/>
      <c r="C18" s="930"/>
      <c r="D18" s="72" t="s">
        <v>28</v>
      </c>
      <c r="F18" s="18" t="s">
        <v>48</v>
      </c>
      <c r="G18" s="18" t="s">
        <v>46</v>
      </c>
      <c r="H18" s="19" t="str">
        <f>IFERROR(ROUNDDOWN(H17/B19,1),"")</f>
        <v/>
      </c>
      <c r="I18" s="20" t="s">
        <v>31</v>
      </c>
      <c r="K18" s="30"/>
      <c r="L18" s="24" t="s">
        <v>62</v>
      </c>
      <c r="M18" s="25" t="s">
        <v>63</v>
      </c>
      <c r="N18" s="26" t="str">
        <f>H38</f>
        <v/>
      </c>
      <c r="O18" s="25" t="s">
        <v>64</v>
      </c>
      <c r="P18" s="26" t="str">
        <f>H40</f>
        <v/>
      </c>
      <c r="Q18" s="30"/>
      <c r="R18" s="30"/>
      <c r="S18" s="30"/>
      <c r="T18" s="30"/>
    </row>
    <row r="19" spans="1:20" ht="16.8" customHeight="1" thickTop="1" thickBot="1" x14ac:dyDescent="0.5">
      <c r="A19" s="961"/>
      <c r="B19" s="963"/>
      <c r="C19" s="933" t="s">
        <v>34</v>
      </c>
      <c r="D19" s="73" t="s">
        <v>103</v>
      </c>
      <c r="E19" s="17" t="s">
        <v>24</v>
      </c>
      <c r="F19" s="18" t="s">
        <v>36</v>
      </c>
      <c r="G19" s="18"/>
      <c r="H19" s="15"/>
      <c r="I19" s="23" t="s">
        <v>26</v>
      </c>
      <c r="K19" s="30"/>
      <c r="L19" s="24" t="s">
        <v>65</v>
      </c>
      <c r="M19" s="25" t="s">
        <v>66</v>
      </c>
      <c r="N19" s="26" t="str">
        <f>H42</f>
        <v/>
      </c>
      <c r="O19" s="25" t="s">
        <v>67</v>
      </c>
      <c r="P19" s="26" t="str">
        <f>H44</f>
        <v/>
      </c>
      <c r="Q19" s="30"/>
      <c r="R19" s="30"/>
      <c r="S19" s="30"/>
      <c r="T19" s="30"/>
    </row>
    <row r="20" spans="1:20" ht="16.8" customHeight="1" thickTop="1" thickBot="1" x14ac:dyDescent="0.5">
      <c r="A20" s="962"/>
      <c r="B20" s="964"/>
      <c r="C20" s="934"/>
      <c r="D20" s="74" t="s">
        <v>28</v>
      </c>
      <c r="E20" s="27"/>
      <c r="F20" s="28" t="s">
        <v>55</v>
      </c>
      <c r="G20" s="18" t="s">
        <v>47</v>
      </c>
      <c r="H20" s="19" t="str">
        <f>IFERROR(ROUNDDOWN(H19/B19,1),"")</f>
        <v/>
      </c>
      <c r="I20" s="29" t="s">
        <v>31</v>
      </c>
      <c r="K20" s="30"/>
      <c r="L20" s="24" t="s">
        <v>68</v>
      </c>
      <c r="M20" s="25" t="s">
        <v>69</v>
      </c>
      <c r="N20" s="26" t="str">
        <f>H46</f>
        <v/>
      </c>
      <c r="O20" s="25" t="s">
        <v>70</v>
      </c>
      <c r="P20" s="26" t="str">
        <f>H48</f>
        <v/>
      </c>
      <c r="Q20" s="30"/>
      <c r="R20" s="30"/>
      <c r="S20" s="30"/>
      <c r="T20" s="30"/>
    </row>
    <row r="21" spans="1:20" ht="16.8" customHeight="1" thickBot="1" x14ac:dyDescent="0.5">
      <c r="A21" s="960" t="s">
        <v>71</v>
      </c>
      <c r="B21" s="927" t="s">
        <v>22</v>
      </c>
      <c r="C21" s="928"/>
      <c r="D21" s="70" t="s">
        <v>99</v>
      </c>
      <c r="E21" s="13" t="s">
        <v>24</v>
      </c>
      <c r="F21" s="14" t="s">
        <v>44</v>
      </c>
      <c r="G21" s="14"/>
      <c r="H21" s="15"/>
      <c r="I21" s="16" t="s">
        <v>26</v>
      </c>
      <c r="K21" s="30"/>
      <c r="L21" s="24" t="s">
        <v>72</v>
      </c>
      <c r="M21" s="32" t="s">
        <v>73</v>
      </c>
      <c r="N21" s="33" t="str">
        <f>H50</f>
        <v/>
      </c>
      <c r="O21" s="32" t="s">
        <v>74</v>
      </c>
      <c r="P21" s="33" t="str">
        <f>H52</f>
        <v/>
      </c>
      <c r="Q21" s="30"/>
      <c r="R21" s="30"/>
      <c r="S21" s="30"/>
      <c r="T21" s="30"/>
    </row>
    <row r="22" spans="1:20" ht="16.8" customHeight="1" thickTop="1" thickBot="1" x14ac:dyDescent="0.5">
      <c r="A22" s="961"/>
      <c r="B22" s="929"/>
      <c r="C22" s="930"/>
      <c r="D22" s="72" t="s">
        <v>28</v>
      </c>
      <c r="F22" s="18" t="s">
        <v>48</v>
      </c>
      <c r="G22" s="18" t="s">
        <v>50</v>
      </c>
      <c r="H22" s="19" t="str">
        <f>IFERROR(ROUNDDOWN(H21/B23,1),"")</f>
        <v/>
      </c>
      <c r="I22" s="20" t="s">
        <v>31</v>
      </c>
      <c r="K22" s="30"/>
      <c r="L22" s="34" t="s">
        <v>75</v>
      </c>
      <c r="M22" s="35" t="s">
        <v>76</v>
      </c>
      <c r="N22" s="36" t="str">
        <f>IF(SUM(N11:N21)=0,"",SUM(N11:N21))</f>
        <v/>
      </c>
      <c r="O22" s="35" t="s">
        <v>77</v>
      </c>
      <c r="P22" s="36" t="str">
        <f>IF(SUM(P11:P21)=0,"",SUM(P11:P21))</f>
        <v/>
      </c>
      <c r="Q22" s="30"/>
      <c r="R22" s="30"/>
      <c r="S22" s="30"/>
      <c r="T22" s="30"/>
    </row>
    <row r="23" spans="1:20" ht="16.8" customHeight="1" thickTop="1" thickBot="1" x14ac:dyDescent="0.5">
      <c r="A23" s="961"/>
      <c r="B23" s="963"/>
      <c r="C23" s="933" t="s">
        <v>34</v>
      </c>
      <c r="D23" s="73" t="s">
        <v>103</v>
      </c>
      <c r="E23" s="17" t="s">
        <v>24</v>
      </c>
      <c r="F23" s="18" t="s">
        <v>36</v>
      </c>
      <c r="G23" s="18"/>
      <c r="H23" s="15"/>
      <c r="I23" s="23" t="s">
        <v>26</v>
      </c>
      <c r="K23" s="30"/>
      <c r="L23" s="37"/>
      <c r="M23" s="37"/>
      <c r="N23" s="30"/>
      <c r="O23" s="37"/>
      <c r="P23" s="30"/>
      <c r="Q23" s="30"/>
      <c r="R23" s="30"/>
      <c r="S23" s="30"/>
      <c r="T23" s="30"/>
    </row>
    <row r="24" spans="1:20" ht="16.8" customHeight="1" thickTop="1" thickBot="1" x14ac:dyDescent="0.5">
      <c r="A24" s="962"/>
      <c r="B24" s="964"/>
      <c r="C24" s="934"/>
      <c r="D24" s="74" t="s">
        <v>28</v>
      </c>
      <c r="E24" s="27"/>
      <c r="F24" s="28" t="s">
        <v>55</v>
      </c>
      <c r="G24" s="18" t="s">
        <v>51</v>
      </c>
      <c r="H24" s="19" t="str">
        <f>IFERROR(ROUNDDOWN(H23/B23,1),"")</f>
        <v/>
      </c>
      <c r="I24" s="29" t="s">
        <v>31</v>
      </c>
      <c r="K24" s="30"/>
      <c r="L24" s="2"/>
      <c r="M24" s="940" t="s">
        <v>78</v>
      </c>
      <c r="N24" s="940"/>
      <c r="O24" s="939" t="s">
        <v>79</v>
      </c>
      <c r="P24" s="939"/>
      <c r="Q24" s="2"/>
      <c r="R24" s="2"/>
      <c r="S24" s="2"/>
      <c r="T24" s="30"/>
    </row>
    <row r="25" spans="1:20" ht="16.8" customHeight="1" thickBot="1" x14ac:dyDescent="0.5">
      <c r="A25" s="960" t="s">
        <v>80</v>
      </c>
      <c r="B25" s="927" t="s">
        <v>22</v>
      </c>
      <c r="C25" s="928"/>
      <c r="D25" s="70" t="s">
        <v>99</v>
      </c>
      <c r="E25" s="13" t="s">
        <v>24</v>
      </c>
      <c r="F25" s="14" t="s">
        <v>44</v>
      </c>
      <c r="G25" s="14"/>
      <c r="H25" s="15"/>
      <c r="I25" s="16" t="s">
        <v>26</v>
      </c>
      <c r="K25" s="30"/>
      <c r="L25" s="2"/>
      <c r="M25" s="2"/>
      <c r="N25" s="2"/>
      <c r="O25" s="2"/>
      <c r="P25" s="2"/>
      <c r="Q25" s="2"/>
      <c r="R25" s="2"/>
      <c r="S25" s="2"/>
      <c r="T25" s="30"/>
    </row>
    <row r="26" spans="1:20" ht="16.8" customHeight="1" thickTop="1" thickBot="1" x14ac:dyDescent="0.5">
      <c r="A26" s="961"/>
      <c r="B26" s="929"/>
      <c r="C26" s="930"/>
      <c r="D26" s="72" t="s">
        <v>28</v>
      </c>
      <c r="F26" s="18" t="s">
        <v>48</v>
      </c>
      <c r="G26" s="18" t="s">
        <v>53</v>
      </c>
      <c r="H26" s="19" t="str">
        <f>IFERROR(ROUNDDOWN(H25/B27,1),"")</f>
        <v/>
      </c>
      <c r="I26" s="20" t="s">
        <v>31</v>
      </c>
      <c r="L26" s="38" t="s">
        <v>81</v>
      </c>
      <c r="M26" s="39" t="s">
        <v>82</v>
      </c>
      <c r="N26" s="40"/>
      <c r="O26" s="41" t="s">
        <v>83</v>
      </c>
      <c r="P26" s="42"/>
      <c r="Q26" s="2"/>
      <c r="R26" s="30"/>
      <c r="S26" s="30"/>
      <c r="T26" s="30"/>
    </row>
    <row r="27" spans="1:20" ht="16.8" customHeight="1" thickTop="1" thickBot="1" x14ac:dyDescent="0.5">
      <c r="A27" s="961"/>
      <c r="B27" s="963"/>
      <c r="C27" s="933" t="s">
        <v>34</v>
      </c>
      <c r="D27" s="73" t="s">
        <v>103</v>
      </c>
      <c r="E27" s="17" t="s">
        <v>24</v>
      </c>
      <c r="F27" s="18" t="s">
        <v>36</v>
      </c>
      <c r="G27" s="18"/>
      <c r="H27" s="15"/>
      <c r="I27" s="23" t="s">
        <v>26</v>
      </c>
      <c r="L27" s="17"/>
      <c r="M27" s="17"/>
      <c r="N27" s="2"/>
      <c r="O27" s="17"/>
      <c r="P27" s="2"/>
      <c r="Q27" s="2"/>
      <c r="T27" s="30"/>
    </row>
    <row r="28" spans="1:20" ht="16.8" customHeight="1" thickTop="1" thickBot="1" x14ac:dyDescent="0.5">
      <c r="A28" s="962"/>
      <c r="B28" s="964"/>
      <c r="C28" s="934"/>
      <c r="D28" s="74" t="s">
        <v>28</v>
      </c>
      <c r="E28" s="27"/>
      <c r="F28" s="28" t="s">
        <v>55</v>
      </c>
      <c r="G28" s="18" t="s">
        <v>54</v>
      </c>
      <c r="H28" s="19" t="str">
        <f>IFERROR(ROUNDDOWN(H27/B27,1),"")</f>
        <v/>
      </c>
      <c r="I28" s="29" t="s">
        <v>31</v>
      </c>
      <c r="L28" s="37"/>
      <c r="M28" s="37"/>
      <c r="N28" s="30"/>
      <c r="O28" s="37"/>
      <c r="P28" s="30"/>
      <c r="Q28" s="30"/>
      <c r="T28" s="30"/>
    </row>
    <row r="29" spans="1:20" ht="16.8" customHeight="1" thickBot="1" x14ac:dyDescent="0.5">
      <c r="A29" s="960" t="s">
        <v>84</v>
      </c>
      <c r="B29" s="927" t="s">
        <v>22</v>
      </c>
      <c r="C29" s="928"/>
      <c r="D29" s="70" t="s">
        <v>99</v>
      </c>
      <c r="E29" s="13" t="s">
        <v>24</v>
      </c>
      <c r="F29" s="14" t="s">
        <v>44</v>
      </c>
      <c r="G29" s="14"/>
      <c r="H29" s="15"/>
      <c r="I29" s="16" t="s">
        <v>26</v>
      </c>
      <c r="K29" s="43"/>
      <c r="L29"/>
      <c r="M29" s="11"/>
      <c r="O29" s="11"/>
      <c r="Q29" s="44"/>
      <c r="T29" s="30"/>
    </row>
    <row r="30" spans="1:20" ht="16.8" customHeight="1" thickTop="1" thickBot="1" x14ac:dyDescent="0.5">
      <c r="A30" s="961"/>
      <c r="B30" s="929"/>
      <c r="C30" s="930"/>
      <c r="D30" s="72" t="s">
        <v>28</v>
      </c>
      <c r="F30" s="18" t="s">
        <v>48</v>
      </c>
      <c r="G30" s="18" t="s">
        <v>57</v>
      </c>
      <c r="H30" s="19" t="str">
        <f>IFERROR(ROUNDDOWN(H29/B31,1),"")</f>
        <v/>
      </c>
      <c r="I30" s="20" t="s">
        <v>31</v>
      </c>
      <c r="K30" s="43"/>
      <c r="L30" s="45"/>
      <c r="M30" s="45"/>
      <c r="N30" s="10"/>
      <c r="O30" s="45"/>
      <c r="P30" s="75"/>
      <c r="Q30" s="44"/>
      <c r="S30" s="30"/>
      <c r="T30" s="30"/>
    </row>
    <row r="31" spans="1:20" ht="16.8" customHeight="1" thickTop="1" thickBot="1" x14ac:dyDescent="0.5">
      <c r="A31" s="961"/>
      <c r="B31" s="963"/>
      <c r="C31" s="933" t="s">
        <v>34</v>
      </c>
      <c r="D31" s="73" t="s">
        <v>103</v>
      </c>
      <c r="E31" s="17" t="s">
        <v>24</v>
      </c>
      <c r="F31" s="18" t="s">
        <v>36</v>
      </c>
      <c r="G31" s="18"/>
      <c r="H31" s="15"/>
      <c r="I31" s="23" t="s">
        <v>26</v>
      </c>
      <c r="L31" s="935" t="s">
        <v>85</v>
      </c>
      <c r="M31" s="935"/>
      <c r="N31" s="935"/>
      <c r="O31" s="37"/>
      <c r="P31" s="30"/>
      <c r="Q31" s="30"/>
      <c r="R31" s="30"/>
      <c r="S31" s="30"/>
      <c r="T31" s="30"/>
    </row>
    <row r="32" spans="1:20" ht="16.8" customHeight="1" thickTop="1" thickBot="1" x14ac:dyDescent="0.5">
      <c r="A32" s="962"/>
      <c r="B32" s="964"/>
      <c r="C32" s="934"/>
      <c r="D32" s="74" t="s">
        <v>28</v>
      </c>
      <c r="E32" s="27"/>
      <c r="F32" s="28" t="s">
        <v>55</v>
      </c>
      <c r="G32" s="18" t="s">
        <v>58</v>
      </c>
      <c r="H32" s="19" t="str">
        <f>IFERROR(ROUNDDOWN(H31/B31,1),"")</f>
        <v/>
      </c>
      <c r="I32" s="29" t="s">
        <v>31</v>
      </c>
      <c r="K32" s="43" t="s">
        <v>86</v>
      </c>
      <c r="L32" s="19" t="str">
        <f>IF(P26=0,"",ROUNDDOWN(P26,1))</f>
        <v/>
      </c>
      <c r="M32" s="11"/>
      <c r="N32" s="11" t="s">
        <v>31</v>
      </c>
      <c r="O32" s="11"/>
      <c r="Q32" s="44"/>
      <c r="R32" s="30"/>
      <c r="S32" s="30"/>
      <c r="T32" s="30"/>
    </row>
    <row r="33" spans="1:20" ht="16.8" customHeight="1" thickTop="1" thickBot="1" x14ac:dyDescent="0.5">
      <c r="A33" s="960" t="s">
        <v>87</v>
      </c>
      <c r="B33" s="927" t="s">
        <v>22</v>
      </c>
      <c r="C33" s="928"/>
      <c r="D33" s="70" t="s">
        <v>99</v>
      </c>
      <c r="E33" s="13" t="s">
        <v>24</v>
      </c>
      <c r="F33" s="14" t="s">
        <v>44</v>
      </c>
      <c r="G33" s="14"/>
      <c r="H33" s="15"/>
      <c r="I33" s="16" t="s">
        <v>26</v>
      </c>
      <c r="K33" s="43"/>
      <c r="L33" s="45"/>
      <c r="M33" s="45"/>
      <c r="N33" s="936" t="s">
        <v>88</v>
      </c>
      <c r="O33" s="937"/>
      <c r="P33" s="46" t="str">
        <f>IF(L32="","",IFERROR(ROUNDDOWN(L32/L34*100,1),0))</f>
        <v/>
      </c>
      <c r="Q33" s="47" t="s">
        <v>89</v>
      </c>
      <c r="R33" s="30"/>
      <c r="S33" s="30"/>
      <c r="T33" s="30"/>
    </row>
    <row r="34" spans="1:20" ht="16.8" customHeight="1" thickTop="1" thickBot="1" x14ac:dyDescent="0.5">
      <c r="A34" s="961"/>
      <c r="B34" s="929"/>
      <c r="C34" s="930"/>
      <c r="D34" s="72" t="s">
        <v>28</v>
      </c>
      <c r="F34" s="18" t="s">
        <v>48</v>
      </c>
      <c r="G34" s="18" t="s">
        <v>60</v>
      </c>
      <c r="H34" s="19" t="str">
        <f>IFERROR(ROUNDDOWN(H33/B35,1),"")</f>
        <v/>
      </c>
      <c r="I34" s="20" t="s">
        <v>31</v>
      </c>
      <c r="K34" s="48" t="s">
        <v>90</v>
      </c>
      <c r="L34" s="49" t="str">
        <f>IF(N26=0,"",ROUNDDOWN(N26,1))</f>
        <v/>
      </c>
      <c r="M34" s="50"/>
      <c r="N34" s="51" t="s">
        <v>31</v>
      </c>
      <c r="O34" s="50"/>
      <c r="P34" s="51"/>
      <c r="Q34" s="51"/>
      <c r="R34" s="30"/>
      <c r="S34" s="30"/>
      <c r="T34" s="30"/>
    </row>
    <row r="35" spans="1:20" ht="16.8" customHeight="1" thickTop="1" thickBot="1" x14ac:dyDescent="0.5">
      <c r="A35" s="961"/>
      <c r="B35" s="963"/>
      <c r="C35" s="933" t="s">
        <v>34</v>
      </c>
      <c r="D35" s="73" t="s">
        <v>103</v>
      </c>
      <c r="E35" s="17" t="s">
        <v>24</v>
      </c>
      <c r="F35" s="18" t="s">
        <v>36</v>
      </c>
      <c r="G35" s="18"/>
      <c r="H35" s="15"/>
      <c r="I35" s="23" t="s">
        <v>26</v>
      </c>
      <c r="K35" s="30"/>
      <c r="L35" s="30"/>
      <c r="M35" s="30"/>
      <c r="N35" s="30"/>
      <c r="O35" s="30"/>
      <c r="Q35" s="30"/>
      <c r="R35" s="30"/>
      <c r="S35" s="30"/>
      <c r="T35" s="30"/>
    </row>
    <row r="36" spans="1:20" ht="16.8" customHeight="1" thickTop="1" thickBot="1" x14ac:dyDescent="0.5">
      <c r="A36" s="962"/>
      <c r="B36" s="964"/>
      <c r="C36" s="934"/>
      <c r="D36" s="74" t="s">
        <v>28</v>
      </c>
      <c r="E36" s="27"/>
      <c r="F36" s="28" t="s">
        <v>55</v>
      </c>
      <c r="G36" s="18" t="s">
        <v>61</v>
      </c>
      <c r="H36" s="19" t="str">
        <f>IFERROR(ROUNDDOWN(H35/B35,1),"")</f>
        <v/>
      </c>
      <c r="I36" s="29" t="s">
        <v>31</v>
      </c>
      <c r="L36" s="938" t="s">
        <v>91</v>
      </c>
      <c r="M36" s="938"/>
      <c r="N36" s="938"/>
      <c r="O36" s="938"/>
      <c r="P36" s="938"/>
      <c r="Q36" s="938"/>
      <c r="R36" s="30"/>
      <c r="S36" s="30"/>
      <c r="T36" s="30"/>
    </row>
    <row r="37" spans="1:20" ht="16.8" customHeight="1" thickBot="1" x14ac:dyDescent="0.5">
      <c r="A37" s="960" t="s">
        <v>92</v>
      </c>
      <c r="B37" s="927" t="s">
        <v>22</v>
      </c>
      <c r="C37" s="928"/>
      <c r="D37" s="70" t="s">
        <v>99</v>
      </c>
      <c r="E37" s="13" t="s">
        <v>24</v>
      </c>
      <c r="F37" s="14" t="s">
        <v>44</v>
      </c>
      <c r="G37" s="14"/>
      <c r="H37" s="15"/>
      <c r="I37" s="16" t="s">
        <v>26</v>
      </c>
      <c r="L37" s="938"/>
      <c r="M37" s="938"/>
      <c r="N37" s="938"/>
      <c r="O37" s="938"/>
      <c r="P37" s="938"/>
      <c r="Q37" s="938"/>
      <c r="R37" s="30"/>
      <c r="S37" s="30"/>
      <c r="T37" s="30"/>
    </row>
    <row r="38" spans="1:20" ht="16.8" customHeight="1" thickTop="1" thickBot="1" x14ac:dyDescent="0.5">
      <c r="A38" s="961"/>
      <c r="B38" s="929"/>
      <c r="C38" s="930"/>
      <c r="D38" s="72" t="s">
        <v>28</v>
      </c>
      <c r="F38" s="18" t="s">
        <v>48</v>
      </c>
      <c r="G38" s="18" t="s">
        <v>63</v>
      </c>
      <c r="H38" s="19" t="str">
        <f>IFERROR(ROUNDDOWN(H37/B39,1),"")</f>
        <v/>
      </c>
      <c r="I38" s="20" t="s">
        <v>31</v>
      </c>
      <c r="K38" s="30"/>
      <c r="L38" s="76"/>
      <c r="M38" s="76"/>
      <c r="N38" s="76"/>
      <c r="O38" s="76"/>
      <c r="P38" s="77"/>
      <c r="Q38" s="52"/>
      <c r="R38" s="30"/>
      <c r="S38" s="30"/>
      <c r="T38" s="30"/>
    </row>
    <row r="39" spans="1:20" ht="16.8" customHeight="1" thickTop="1" thickBot="1" x14ac:dyDescent="0.5">
      <c r="A39" s="961"/>
      <c r="B39" s="963"/>
      <c r="C39" s="933" t="s">
        <v>34</v>
      </c>
      <c r="D39" s="73" t="s">
        <v>103</v>
      </c>
      <c r="E39" s="17" t="s">
        <v>24</v>
      </c>
      <c r="F39" s="18" t="s">
        <v>36</v>
      </c>
      <c r="G39" s="18"/>
      <c r="H39" s="15"/>
      <c r="I39" s="23" t="s">
        <v>26</v>
      </c>
      <c r="K39" s="30"/>
      <c r="L39" s="52"/>
      <c r="M39" s="52"/>
      <c r="N39" s="52"/>
      <c r="O39" s="52"/>
      <c r="P39" s="78"/>
      <c r="Q39" s="78"/>
      <c r="R39" s="30"/>
      <c r="S39" s="30"/>
      <c r="T39" s="30"/>
    </row>
    <row r="40" spans="1:20" ht="16.8" customHeight="1" thickTop="1" thickBot="1" x14ac:dyDescent="0.5">
      <c r="A40" s="962"/>
      <c r="B40" s="964"/>
      <c r="C40" s="934"/>
      <c r="D40" s="74" t="s">
        <v>28</v>
      </c>
      <c r="E40" s="27"/>
      <c r="F40" s="28" t="s">
        <v>55</v>
      </c>
      <c r="G40" s="18" t="s">
        <v>64</v>
      </c>
      <c r="H40" s="19" t="str">
        <f>IFERROR(ROUNDDOWN(H39/B39,1),"")</f>
        <v/>
      </c>
      <c r="I40" s="29" t="s">
        <v>31</v>
      </c>
      <c r="K40" s="30"/>
      <c r="L40"/>
      <c r="M40"/>
      <c r="N40"/>
      <c r="O40"/>
      <c r="P40"/>
      <c r="Q40" s="78"/>
      <c r="R40" s="30"/>
      <c r="S40" s="30"/>
      <c r="T40" s="30"/>
    </row>
    <row r="41" spans="1:20" ht="16.8" customHeight="1" thickBot="1" x14ac:dyDescent="0.5">
      <c r="A41" s="960" t="s">
        <v>93</v>
      </c>
      <c r="B41" s="927" t="s">
        <v>22</v>
      </c>
      <c r="C41" s="928"/>
      <c r="D41" s="70" t="s">
        <v>99</v>
      </c>
      <c r="E41" s="13" t="s">
        <v>24</v>
      </c>
      <c r="F41" s="14" t="s">
        <v>44</v>
      </c>
      <c r="G41" s="14"/>
      <c r="H41" s="15"/>
      <c r="I41" s="16" t="s">
        <v>26</v>
      </c>
      <c r="K41" s="30"/>
      <c r="L41" s="58"/>
      <c r="M41" s="58"/>
      <c r="N41" s="58"/>
      <c r="O41" s="58"/>
      <c r="P41" s="58"/>
      <c r="Q41" s="59"/>
      <c r="R41" s="30"/>
      <c r="S41" s="30"/>
      <c r="T41" s="30"/>
    </row>
    <row r="42" spans="1:20" ht="16.8" customHeight="1" thickTop="1" thickBot="1" x14ac:dyDescent="0.5">
      <c r="A42" s="961"/>
      <c r="B42" s="929"/>
      <c r="C42" s="930"/>
      <c r="D42" s="72" t="s">
        <v>28</v>
      </c>
      <c r="F42" s="18" t="s">
        <v>48</v>
      </c>
      <c r="G42" s="18" t="s">
        <v>66</v>
      </c>
      <c r="H42" s="19" t="str">
        <f>IFERROR(ROUNDDOWN(H41/B43,1),"")</f>
        <v/>
      </c>
      <c r="I42" s="20" t="s">
        <v>31</v>
      </c>
      <c r="K42" s="30"/>
      <c r="L42" s="37"/>
      <c r="M42" s="37"/>
      <c r="N42" s="30"/>
      <c r="O42" s="37"/>
      <c r="P42" s="30"/>
      <c r="Q42" s="30"/>
      <c r="R42" s="30"/>
      <c r="S42" s="30"/>
      <c r="T42" s="30"/>
    </row>
    <row r="43" spans="1:20" ht="16.8" customHeight="1" thickTop="1" thickBot="1" x14ac:dyDescent="0.5">
      <c r="A43" s="961"/>
      <c r="B43" s="963"/>
      <c r="C43" s="933" t="s">
        <v>34</v>
      </c>
      <c r="D43" s="73" t="s">
        <v>103</v>
      </c>
      <c r="E43" s="17" t="s">
        <v>24</v>
      </c>
      <c r="F43" s="18" t="s">
        <v>36</v>
      </c>
      <c r="G43" s="18"/>
      <c r="H43" s="15"/>
      <c r="I43" s="23" t="s">
        <v>26</v>
      </c>
      <c r="K43" s="30"/>
      <c r="L43" s="2"/>
      <c r="M43" s="2"/>
      <c r="N43" s="2"/>
      <c r="O43" s="2"/>
      <c r="P43" s="2"/>
      <c r="Q43" s="30"/>
      <c r="R43" s="30"/>
      <c r="S43" s="30"/>
      <c r="T43" s="30"/>
    </row>
    <row r="44" spans="1:20" ht="16.8" customHeight="1" thickTop="1" thickBot="1" x14ac:dyDescent="0.5">
      <c r="A44" s="962"/>
      <c r="B44" s="964"/>
      <c r="C44" s="934"/>
      <c r="D44" s="74" t="s">
        <v>28</v>
      </c>
      <c r="E44" s="27"/>
      <c r="F44" s="28" t="s">
        <v>55</v>
      </c>
      <c r="G44" s="18" t="s">
        <v>67</v>
      </c>
      <c r="H44" s="19" t="str">
        <f>IFERROR(ROUNDDOWN(H43/B43,1),"")</f>
        <v/>
      </c>
      <c r="I44" s="29" t="s">
        <v>31</v>
      </c>
      <c r="K44" s="30"/>
      <c r="L44" s="37"/>
      <c r="M44" s="37"/>
      <c r="N44" s="30"/>
      <c r="O44" s="37"/>
      <c r="P44" s="30"/>
      <c r="Q44" s="30"/>
      <c r="R44" s="30"/>
      <c r="S44" s="30"/>
      <c r="T44" s="30"/>
    </row>
    <row r="45" spans="1:20" ht="16.8" customHeight="1" thickBot="1" x14ac:dyDescent="0.5">
      <c r="A45" s="960" t="s">
        <v>94</v>
      </c>
      <c r="B45" s="927" t="s">
        <v>22</v>
      </c>
      <c r="C45" s="928"/>
      <c r="D45" s="70" t="s">
        <v>99</v>
      </c>
      <c r="E45" s="13" t="s">
        <v>24</v>
      </c>
      <c r="F45" s="14" t="s">
        <v>44</v>
      </c>
      <c r="G45" s="14"/>
      <c r="H45" s="60"/>
      <c r="I45" s="16" t="s">
        <v>26</v>
      </c>
      <c r="K45" s="30"/>
      <c r="L45" s="37"/>
      <c r="M45" s="37"/>
      <c r="N45" s="30"/>
      <c r="O45" s="37"/>
      <c r="P45" s="30"/>
      <c r="Q45" s="30"/>
      <c r="R45" s="30"/>
      <c r="S45" s="30"/>
      <c r="T45" s="30"/>
    </row>
    <row r="46" spans="1:20" ht="16.8" customHeight="1" thickTop="1" thickBot="1" x14ac:dyDescent="0.5">
      <c r="A46" s="961"/>
      <c r="B46" s="929"/>
      <c r="C46" s="930"/>
      <c r="D46" s="72" t="s">
        <v>28</v>
      </c>
      <c r="F46" s="18" t="s">
        <v>48</v>
      </c>
      <c r="G46" s="18" t="s">
        <v>69</v>
      </c>
      <c r="H46" s="19" t="str">
        <f>IFERROR(ROUNDDOWN(H45/B47,1),"")</f>
        <v/>
      </c>
      <c r="I46" s="20" t="s">
        <v>31</v>
      </c>
      <c r="K46" s="30"/>
      <c r="L46" s="37"/>
      <c r="M46" s="37"/>
      <c r="N46" s="30"/>
      <c r="O46" s="37"/>
      <c r="P46" s="30"/>
      <c r="Q46" s="30"/>
      <c r="R46" s="30"/>
      <c r="S46" s="30"/>
      <c r="T46" s="30"/>
    </row>
    <row r="47" spans="1:20" ht="16.8" customHeight="1" thickTop="1" thickBot="1" x14ac:dyDescent="0.5">
      <c r="A47" s="961"/>
      <c r="B47" s="963"/>
      <c r="C47" s="933" t="s">
        <v>34</v>
      </c>
      <c r="D47" s="73" t="s">
        <v>103</v>
      </c>
      <c r="E47" s="17" t="s">
        <v>24</v>
      </c>
      <c r="F47" s="18" t="s">
        <v>36</v>
      </c>
      <c r="G47" s="18"/>
      <c r="H47" s="15"/>
      <c r="I47" s="23" t="s">
        <v>26</v>
      </c>
      <c r="K47" s="30"/>
      <c r="L47" s="37"/>
      <c r="M47" s="37"/>
      <c r="N47" s="30"/>
      <c r="O47" s="37"/>
      <c r="P47" s="30"/>
      <c r="Q47" s="30"/>
      <c r="R47" s="30"/>
      <c r="S47" s="30"/>
      <c r="T47" s="30"/>
    </row>
    <row r="48" spans="1:20" ht="16.8" customHeight="1" thickTop="1" thickBot="1" x14ac:dyDescent="0.5">
      <c r="A48" s="962"/>
      <c r="B48" s="964"/>
      <c r="C48" s="934"/>
      <c r="D48" s="74" t="s">
        <v>28</v>
      </c>
      <c r="E48" s="27"/>
      <c r="F48" s="28" t="s">
        <v>55</v>
      </c>
      <c r="G48" s="18" t="s">
        <v>70</v>
      </c>
      <c r="H48" s="19" t="str">
        <f>IFERROR(ROUNDDOWN(H47/B47,1),"")</f>
        <v/>
      </c>
      <c r="I48" s="29" t="s">
        <v>31</v>
      </c>
      <c r="K48" s="30"/>
      <c r="L48" s="37"/>
      <c r="M48" s="37"/>
      <c r="N48" s="30"/>
      <c r="O48" s="37"/>
      <c r="P48" s="30"/>
      <c r="Q48" s="30"/>
      <c r="R48" s="30"/>
      <c r="S48" s="30"/>
      <c r="T48" s="30"/>
    </row>
    <row r="49" spans="1:20" ht="16.8" customHeight="1" thickBot="1" x14ac:dyDescent="0.5">
      <c r="A49" s="960" t="s">
        <v>95</v>
      </c>
      <c r="B49" s="927" t="s">
        <v>22</v>
      </c>
      <c r="C49" s="928"/>
      <c r="D49" s="70" t="s">
        <v>99</v>
      </c>
      <c r="E49" s="13" t="s">
        <v>24</v>
      </c>
      <c r="F49" s="14" t="s">
        <v>44</v>
      </c>
      <c r="G49" s="14"/>
      <c r="H49" s="15"/>
      <c r="I49" s="16" t="s">
        <v>26</v>
      </c>
      <c r="K49" s="30"/>
      <c r="L49" s="37"/>
      <c r="M49" s="37"/>
      <c r="N49" s="30"/>
      <c r="O49" s="37"/>
      <c r="P49" s="30"/>
      <c r="Q49" s="30"/>
      <c r="R49" s="30"/>
      <c r="S49" s="30"/>
      <c r="T49" s="30"/>
    </row>
    <row r="50" spans="1:20" ht="16.8" customHeight="1" thickTop="1" thickBot="1" x14ac:dyDescent="0.5">
      <c r="A50" s="961"/>
      <c r="B50" s="929"/>
      <c r="C50" s="930"/>
      <c r="D50" s="72" t="s">
        <v>28</v>
      </c>
      <c r="F50" s="18" t="s">
        <v>48</v>
      </c>
      <c r="G50" s="18" t="s">
        <v>73</v>
      </c>
      <c r="H50" s="19" t="str">
        <f>IFERROR(ROUNDDOWN(H49/B51,1),"")</f>
        <v/>
      </c>
      <c r="I50" s="20" t="s">
        <v>31</v>
      </c>
      <c r="K50" s="30"/>
      <c r="L50" s="37"/>
      <c r="M50" s="37"/>
      <c r="N50" s="30"/>
      <c r="O50" s="37"/>
      <c r="P50" s="30"/>
      <c r="Q50" s="30"/>
      <c r="R50" s="30"/>
      <c r="S50" s="30"/>
      <c r="T50" s="30"/>
    </row>
    <row r="51" spans="1:20" ht="16.8" customHeight="1" thickTop="1" thickBot="1" x14ac:dyDescent="0.5">
      <c r="A51" s="961"/>
      <c r="B51" s="963"/>
      <c r="C51" s="933" t="s">
        <v>34</v>
      </c>
      <c r="D51" s="73" t="s">
        <v>103</v>
      </c>
      <c r="E51" s="17" t="s">
        <v>24</v>
      </c>
      <c r="F51" s="18" t="s">
        <v>36</v>
      </c>
      <c r="G51" s="18"/>
      <c r="H51" s="15"/>
      <c r="I51" s="23" t="s">
        <v>26</v>
      </c>
      <c r="K51" s="30"/>
      <c r="L51" s="37"/>
      <c r="M51" s="37"/>
      <c r="N51" s="30"/>
      <c r="O51" s="37"/>
      <c r="P51" s="30"/>
      <c r="Q51" s="30"/>
      <c r="R51" s="30"/>
      <c r="S51" s="30"/>
      <c r="T51" s="30"/>
    </row>
    <row r="52" spans="1:20" ht="16.8" customHeight="1" thickTop="1" thickBot="1" x14ac:dyDescent="0.5">
      <c r="A52" s="962"/>
      <c r="B52" s="964"/>
      <c r="C52" s="934"/>
      <c r="D52" s="74" t="s">
        <v>28</v>
      </c>
      <c r="E52" s="27"/>
      <c r="F52" s="28" t="s">
        <v>55</v>
      </c>
      <c r="G52" s="61" t="s">
        <v>74</v>
      </c>
      <c r="H52" s="19" t="str">
        <f>IFERROR(ROUNDDOWN(H51/B51,1),"")</f>
        <v/>
      </c>
      <c r="I52" s="29" t="s">
        <v>31</v>
      </c>
      <c r="K52" s="30"/>
      <c r="L52" s="37"/>
      <c r="M52" s="37"/>
      <c r="N52" s="30"/>
      <c r="O52" s="37"/>
      <c r="P52" s="30"/>
      <c r="Q52" s="30"/>
      <c r="R52" s="30"/>
      <c r="S52" s="30"/>
      <c r="T52" s="30"/>
    </row>
    <row r="53" spans="1:20" ht="6.75" customHeight="1" x14ac:dyDescent="0.45">
      <c r="K53" s="30"/>
      <c r="L53" s="37"/>
      <c r="M53" s="37"/>
      <c r="N53" s="30"/>
      <c r="O53" s="37"/>
      <c r="P53" s="30"/>
      <c r="Q53" s="30"/>
      <c r="R53" s="30"/>
      <c r="S53" s="30"/>
      <c r="T53" s="30"/>
    </row>
  </sheetData>
  <mergeCells count="63">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2"/>
  <pageMargins left="0.41" right="0.25" top="0.45" bottom="0.39" header="0.24" footer="0.3"/>
  <pageSetup paperSize="9" scale="69"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pageSetUpPr fitToPage="1"/>
  </sheetPr>
  <dimension ref="A1:T53"/>
  <sheetViews>
    <sheetView view="pageBreakPreview" topLeftCell="A40" zoomScaleNormal="100" zoomScaleSheetLayoutView="100" workbookViewId="0">
      <selection activeCell="T17" sqref="T17"/>
    </sheetView>
  </sheetViews>
  <sheetFormatPr defaultColWidth="8.09765625" defaultRowHeight="10.8" x14ac:dyDescent="0.45"/>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 style="11" customWidth="1"/>
    <col min="18" max="19" width="8.3984375" style="44" customWidth="1"/>
    <col min="20" max="23" width="8.3984375" style="2" customWidth="1"/>
    <col min="24" max="258" width="8.09765625" style="2"/>
    <col min="259" max="259" width="5.296875" style="2" customWidth="1"/>
    <col min="260" max="260" width="22.8984375" style="2" bestFit="1" customWidth="1"/>
    <col min="261" max="261" width="2.5" style="2" customWidth="1"/>
    <col min="262" max="262" width="8.19921875" style="2" customWidth="1"/>
    <col min="263" max="263" width="2.09765625" style="2" customWidth="1"/>
    <col min="264" max="264" width="7.19921875" style="2" customWidth="1"/>
    <col min="265" max="265" width="3.796875" style="2" customWidth="1"/>
    <col min="266" max="266" width="1.796875" style="2" customWidth="1"/>
    <col min="267" max="267" width="4.5" style="2" customWidth="1"/>
    <col min="268" max="268" width="10.59765625" style="2" customWidth="1"/>
    <col min="269" max="269" width="2.19921875" style="2" customWidth="1"/>
    <col min="270" max="270" width="8" style="2" customWidth="1"/>
    <col min="271" max="271" width="2.19921875" style="2" customWidth="1"/>
    <col min="272" max="272" width="8" style="2" customWidth="1"/>
    <col min="273" max="273" width="5.3984375" style="2" customWidth="1"/>
    <col min="274" max="279" width="8.3984375" style="2" customWidth="1"/>
    <col min="280" max="514" width="8.09765625" style="2"/>
    <col min="515" max="515" width="5.296875" style="2" customWidth="1"/>
    <col min="516" max="516" width="22.8984375" style="2" bestFit="1" customWidth="1"/>
    <col min="517" max="517" width="2.5" style="2" customWidth="1"/>
    <col min="518" max="518" width="8.19921875" style="2" customWidth="1"/>
    <col min="519" max="519" width="2.09765625" style="2" customWidth="1"/>
    <col min="520" max="520" width="7.19921875" style="2" customWidth="1"/>
    <col min="521" max="521" width="3.796875" style="2" customWidth="1"/>
    <col min="522" max="522" width="1.796875" style="2" customWidth="1"/>
    <col min="523" max="523" width="4.5" style="2" customWidth="1"/>
    <col min="524" max="524" width="10.59765625" style="2" customWidth="1"/>
    <col min="525" max="525" width="2.19921875" style="2" customWidth="1"/>
    <col min="526" max="526" width="8" style="2" customWidth="1"/>
    <col min="527" max="527" width="2.19921875" style="2" customWidth="1"/>
    <col min="528" max="528" width="8" style="2" customWidth="1"/>
    <col min="529" max="529" width="5.3984375" style="2" customWidth="1"/>
    <col min="530" max="535" width="8.3984375" style="2" customWidth="1"/>
    <col min="536" max="770" width="8.09765625" style="2"/>
    <col min="771" max="771" width="5.296875" style="2" customWidth="1"/>
    <col min="772" max="772" width="22.8984375" style="2" bestFit="1" customWidth="1"/>
    <col min="773" max="773" width="2.5" style="2" customWidth="1"/>
    <col min="774" max="774" width="8.19921875" style="2" customWidth="1"/>
    <col min="775" max="775" width="2.09765625" style="2" customWidth="1"/>
    <col min="776" max="776" width="7.19921875" style="2" customWidth="1"/>
    <col min="777" max="777" width="3.796875" style="2" customWidth="1"/>
    <col min="778" max="778" width="1.796875" style="2" customWidth="1"/>
    <col min="779" max="779" width="4.5" style="2" customWidth="1"/>
    <col min="780" max="780" width="10.59765625" style="2" customWidth="1"/>
    <col min="781" max="781" width="2.19921875" style="2" customWidth="1"/>
    <col min="782" max="782" width="8" style="2" customWidth="1"/>
    <col min="783" max="783" width="2.19921875" style="2" customWidth="1"/>
    <col min="784" max="784" width="8" style="2" customWidth="1"/>
    <col min="785" max="785" width="5.3984375" style="2" customWidth="1"/>
    <col min="786" max="791" width="8.3984375" style="2" customWidth="1"/>
    <col min="792" max="1026" width="8.09765625" style="2"/>
    <col min="1027" max="1027" width="5.296875" style="2" customWidth="1"/>
    <col min="1028" max="1028" width="22.8984375" style="2" bestFit="1" customWidth="1"/>
    <col min="1029" max="1029" width="2.5" style="2" customWidth="1"/>
    <col min="1030" max="1030" width="8.19921875" style="2" customWidth="1"/>
    <col min="1031" max="1031" width="2.09765625" style="2" customWidth="1"/>
    <col min="1032" max="1032" width="7.19921875" style="2" customWidth="1"/>
    <col min="1033" max="1033" width="3.796875" style="2" customWidth="1"/>
    <col min="1034" max="1034" width="1.796875" style="2" customWidth="1"/>
    <col min="1035" max="1035" width="4.5" style="2" customWidth="1"/>
    <col min="1036" max="1036" width="10.59765625" style="2" customWidth="1"/>
    <col min="1037" max="1037" width="2.19921875" style="2" customWidth="1"/>
    <col min="1038" max="1038" width="8" style="2" customWidth="1"/>
    <col min="1039" max="1039" width="2.19921875" style="2" customWidth="1"/>
    <col min="1040" max="1040" width="8" style="2" customWidth="1"/>
    <col min="1041" max="1041" width="5.3984375" style="2" customWidth="1"/>
    <col min="1042" max="1047" width="8.3984375" style="2" customWidth="1"/>
    <col min="1048" max="1282" width="8.09765625" style="2"/>
    <col min="1283" max="1283" width="5.296875" style="2" customWidth="1"/>
    <col min="1284" max="1284" width="22.8984375" style="2" bestFit="1" customWidth="1"/>
    <col min="1285" max="1285" width="2.5" style="2" customWidth="1"/>
    <col min="1286" max="1286" width="8.19921875" style="2" customWidth="1"/>
    <col min="1287" max="1287" width="2.09765625" style="2" customWidth="1"/>
    <col min="1288" max="1288" width="7.19921875" style="2" customWidth="1"/>
    <col min="1289" max="1289" width="3.796875" style="2" customWidth="1"/>
    <col min="1290" max="1290" width="1.796875" style="2" customWidth="1"/>
    <col min="1291" max="1291" width="4.5" style="2" customWidth="1"/>
    <col min="1292" max="1292" width="10.59765625" style="2" customWidth="1"/>
    <col min="1293" max="1293" width="2.19921875" style="2" customWidth="1"/>
    <col min="1294" max="1294" width="8" style="2" customWidth="1"/>
    <col min="1295" max="1295" width="2.19921875" style="2" customWidth="1"/>
    <col min="1296" max="1296" width="8" style="2" customWidth="1"/>
    <col min="1297" max="1297" width="5.3984375" style="2" customWidth="1"/>
    <col min="1298" max="1303" width="8.3984375" style="2" customWidth="1"/>
    <col min="1304" max="1538" width="8.09765625" style="2"/>
    <col min="1539" max="1539" width="5.296875" style="2" customWidth="1"/>
    <col min="1540" max="1540" width="22.8984375" style="2" bestFit="1" customWidth="1"/>
    <col min="1541" max="1541" width="2.5" style="2" customWidth="1"/>
    <col min="1542" max="1542" width="8.19921875" style="2" customWidth="1"/>
    <col min="1543" max="1543" width="2.09765625" style="2" customWidth="1"/>
    <col min="1544" max="1544" width="7.19921875" style="2" customWidth="1"/>
    <col min="1545" max="1545" width="3.796875" style="2" customWidth="1"/>
    <col min="1546" max="1546" width="1.796875" style="2" customWidth="1"/>
    <col min="1547" max="1547" width="4.5" style="2" customWidth="1"/>
    <col min="1548" max="1548" width="10.59765625" style="2" customWidth="1"/>
    <col min="1549" max="1549" width="2.19921875" style="2" customWidth="1"/>
    <col min="1550" max="1550" width="8" style="2" customWidth="1"/>
    <col min="1551" max="1551" width="2.19921875" style="2" customWidth="1"/>
    <col min="1552" max="1552" width="8" style="2" customWidth="1"/>
    <col min="1553" max="1553" width="5.3984375" style="2" customWidth="1"/>
    <col min="1554" max="1559" width="8.3984375" style="2" customWidth="1"/>
    <col min="1560" max="1794" width="8.09765625" style="2"/>
    <col min="1795" max="1795" width="5.296875" style="2" customWidth="1"/>
    <col min="1796" max="1796" width="22.8984375" style="2" bestFit="1" customWidth="1"/>
    <col min="1797" max="1797" width="2.5" style="2" customWidth="1"/>
    <col min="1798" max="1798" width="8.19921875" style="2" customWidth="1"/>
    <col min="1799" max="1799" width="2.09765625" style="2" customWidth="1"/>
    <col min="1800" max="1800" width="7.19921875" style="2" customWidth="1"/>
    <col min="1801" max="1801" width="3.796875" style="2" customWidth="1"/>
    <col min="1802" max="1802" width="1.796875" style="2" customWidth="1"/>
    <col min="1803" max="1803" width="4.5" style="2" customWidth="1"/>
    <col min="1804" max="1804" width="10.59765625" style="2" customWidth="1"/>
    <col min="1805" max="1805" width="2.19921875" style="2" customWidth="1"/>
    <col min="1806" max="1806" width="8" style="2" customWidth="1"/>
    <col min="1807" max="1807" width="2.19921875" style="2" customWidth="1"/>
    <col min="1808" max="1808" width="8" style="2" customWidth="1"/>
    <col min="1809" max="1809" width="5.3984375" style="2" customWidth="1"/>
    <col min="1810" max="1815" width="8.3984375" style="2" customWidth="1"/>
    <col min="1816" max="2050" width="8.09765625" style="2"/>
    <col min="2051" max="2051" width="5.296875" style="2" customWidth="1"/>
    <col min="2052" max="2052" width="22.8984375" style="2" bestFit="1" customWidth="1"/>
    <col min="2053" max="2053" width="2.5" style="2" customWidth="1"/>
    <col min="2054" max="2054" width="8.19921875" style="2" customWidth="1"/>
    <col min="2055" max="2055" width="2.09765625" style="2" customWidth="1"/>
    <col min="2056" max="2056" width="7.19921875" style="2" customWidth="1"/>
    <col min="2057" max="2057" width="3.796875" style="2" customWidth="1"/>
    <col min="2058" max="2058" width="1.796875" style="2" customWidth="1"/>
    <col min="2059" max="2059" width="4.5" style="2" customWidth="1"/>
    <col min="2060" max="2060" width="10.59765625" style="2" customWidth="1"/>
    <col min="2061" max="2061" width="2.19921875" style="2" customWidth="1"/>
    <col min="2062" max="2062" width="8" style="2" customWidth="1"/>
    <col min="2063" max="2063" width="2.19921875" style="2" customWidth="1"/>
    <col min="2064" max="2064" width="8" style="2" customWidth="1"/>
    <col min="2065" max="2065" width="5.3984375" style="2" customWidth="1"/>
    <col min="2066" max="2071" width="8.3984375" style="2" customWidth="1"/>
    <col min="2072" max="2306" width="8.09765625" style="2"/>
    <col min="2307" max="2307" width="5.296875" style="2" customWidth="1"/>
    <col min="2308" max="2308" width="22.8984375" style="2" bestFit="1" customWidth="1"/>
    <col min="2309" max="2309" width="2.5" style="2" customWidth="1"/>
    <col min="2310" max="2310" width="8.19921875" style="2" customWidth="1"/>
    <col min="2311" max="2311" width="2.09765625" style="2" customWidth="1"/>
    <col min="2312" max="2312" width="7.19921875" style="2" customWidth="1"/>
    <col min="2313" max="2313" width="3.796875" style="2" customWidth="1"/>
    <col min="2314" max="2314" width="1.796875" style="2" customWidth="1"/>
    <col min="2315" max="2315" width="4.5" style="2" customWidth="1"/>
    <col min="2316" max="2316" width="10.59765625" style="2" customWidth="1"/>
    <col min="2317" max="2317" width="2.19921875" style="2" customWidth="1"/>
    <col min="2318" max="2318" width="8" style="2" customWidth="1"/>
    <col min="2319" max="2319" width="2.19921875" style="2" customWidth="1"/>
    <col min="2320" max="2320" width="8" style="2" customWidth="1"/>
    <col min="2321" max="2321" width="5.3984375" style="2" customWidth="1"/>
    <col min="2322" max="2327" width="8.3984375" style="2" customWidth="1"/>
    <col min="2328" max="2562" width="8.09765625" style="2"/>
    <col min="2563" max="2563" width="5.296875" style="2" customWidth="1"/>
    <col min="2564" max="2564" width="22.8984375" style="2" bestFit="1" customWidth="1"/>
    <col min="2565" max="2565" width="2.5" style="2" customWidth="1"/>
    <col min="2566" max="2566" width="8.19921875" style="2" customWidth="1"/>
    <col min="2567" max="2567" width="2.09765625" style="2" customWidth="1"/>
    <col min="2568" max="2568" width="7.19921875" style="2" customWidth="1"/>
    <col min="2569" max="2569" width="3.796875" style="2" customWidth="1"/>
    <col min="2570" max="2570" width="1.796875" style="2" customWidth="1"/>
    <col min="2571" max="2571" width="4.5" style="2" customWidth="1"/>
    <col min="2572" max="2572" width="10.59765625" style="2" customWidth="1"/>
    <col min="2573" max="2573" width="2.19921875" style="2" customWidth="1"/>
    <col min="2574" max="2574" width="8" style="2" customWidth="1"/>
    <col min="2575" max="2575" width="2.19921875" style="2" customWidth="1"/>
    <col min="2576" max="2576" width="8" style="2" customWidth="1"/>
    <col min="2577" max="2577" width="5.3984375" style="2" customWidth="1"/>
    <col min="2578" max="2583" width="8.3984375" style="2" customWidth="1"/>
    <col min="2584" max="2818" width="8.09765625" style="2"/>
    <col min="2819" max="2819" width="5.296875" style="2" customWidth="1"/>
    <col min="2820" max="2820" width="22.8984375" style="2" bestFit="1" customWidth="1"/>
    <col min="2821" max="2821" width="2.5" style="2" customWidth="1"/>
    <col min="2822" max="2822" width="8.19921875" style="2" customWidth="1"/>
    <col min="2823" max="2823" width="2.09765625" style="2" customWidth="1"/>
    <col min="2824" max="2824" width="7.19921875" style="2" customWidth="1"/>
    <col min="2825" max="2825" width="3.796875" style="2" customWidth="1"/>
    <col min="2826" max="2826" width="1.796875" style="2" customWidth="1"/>
    <col min="2827" max="2827" width="4.5" style="2" customWidth="1"/>
    <col min="2828" max="2828" width="10.59765625" style="2" customWidth="1"/>
    <col min="2829" max="2829" width="2.19921875" style="2" customWidth="1"/>
    <col min="2830" max="2830" width="8" style="2" customWidth="1"/>
    <col min="2831" max="2831" width="2.19921875" style="2" customWidth="1"/>
    <col min="2832" max="2832" width="8" style="2" customWidth="1"/>
    <col min="2833" max="2833" width="5.3984375" style="2" customWidth="1"/>
    <col min="2834" max="2839" width="8.3984375" style="2" customWidth="1"/>
    <col min="2840" max="3074" width="8.09765625" style="2"/>
    <col min="3075" max="3075" width="5.296875" style="2" customWidth="1"/>
    <col min="3076" max="3076" width="22.8984375" style="2" bestFit="1" customWidth="1"/>
    <col min="3077" max="3077" width="2.5" style="2" customWidth="1"/>
    <col min="3078" max="3078" width="8.19921875" style="2" customWidth="1"/>
    <col min="3079" max="3079" width="2.09765625" style="2" customWidth="1"/>
    <col min="3080" max="3080" width="7.19921875" style="2" customWidth="1"/>
    <col min="3081" max="3081" width="3.796875" style="2" customWidth="1"/>
    <col min="3082" max="3082" width="1.796875" style="2" customWidth="1"/>
    <col min="3083" max="3083" width="4.5" style="2" customWidth="1"/>
    <col min="3084" max="3084" width="10.59765625" style="2" customWidth="1"/>
    <col min="3085" max="3085" width="2.19921875" style="2" customWidth="1"/>
    <col min="3086" max="3086" width="8" style="2" customWidth="1"/>
    <col min="3087" max="3087" width="2.19921875" style="2" customWidth="1"/>
    <col min="3088" max="3088" width="8" style="2" customWidth="1"/>
    <col min="3089" max="3089" width="5.3984375" style="2" customWidth="1"/>
    <col min="3090" max="3095" width="8.3984375" style="2" customWidth="1"/>
    <col min="3096" max="3330" width="8.09765625" style="2"/>
    <col min="3331" max="3331" width="5.296875" style="2" customWidth="1"/>
    <col min="3332" max="3332" width="22.8984375" style="2" bestFit="1" customWidth="1"/>
    <col min="3333" max="3333" width="2.5" style="2" customWidth="1"/>
    <col min="3334" max="3334" width="8.19921875" style="2" customWidth="1"/>
    <col min="3335" max="3335" width="2.09765625" style="2" customWidth="1"/>
    <col min="3336" max="3336" width="7.19921875" style="2" customWidth="1"/>
    <col min="3337" max="3337" width="3.796875" style="2" customWidth="1"/>
    <col min="3338" max="3338" width="1.796875" style="2" customWidth="1"/>
    <col min="3339" max="3339" width="4.5" style="2" customWidth="1"/>
    <col min="3340" max="3340" width="10.59765625" style="2" customWidth="1"/>
    <col min="3341" max="3341" width="2.19921875" style="2" customWidth="1"/>
    <col min="3342" max="3342" width="8" style="2" customWidth="1"/>
    <col min="3343" max="3343" width="2.19921875" style="2" customWidth="1"/>
    <col min="3344" max="3344" width="8" style="2" customWidth="1"/>
    <col min="3345" max="3345" width="5.3984375" style="2" customWidth="1"/>
    <col min="3346" max="3351" width="8.3984375" style="2" customWidth="1"/>
    <col min="3352" max="3586" width="8.09765625" style="2"/>
    <col min="3587" max="3587" width="5.296875" style="2" customWidth="1"/>
    <col min="3588" max="3588" width="22.8984375" style="2" bestFit="1" customWidth="1"/>
    <col min="3589" max="3589" width="2.5" style="2" customWidth="1"/>
    <col min="3590" max="3590" width="8.19921875" style="2" customWidth="1"/>
    <col min="3591" max="3591" width="2.09765625" style="2" customWidth="1"/>
    <col min="3592" max="3592" width="7.19921875" style="2" customWidth="1"/>
    <col min="3593" max="3593" width="3.796875" style="2" customWidth="1"/>
    <col min="3594" max="3594" width="1.796875" style="2" customWidth="1"/>
    <col min="3595" max="3595" width="4.5" style="2" customWidth="1"/>
    <col min="3596" max="3596" width="10.59765625" style="2" customWidth="1"/>
    <col min="3597" max="3597" width="2.19921875" style="2" customWidth="1"/>
    <col min="3598" max="3598" width="8" style="2" customWidth="1"/>
    <col min="3599" max="3599" width="2.19921875" style="2" customWidth="1"/>
    <col min="3600" max="3600" width="8" style="2" customWidth="1"/>
    <col min="3601" max="3601" width="5.3984375" style="2" customWidth="1"/>
    <col min="3602" max="3607" width="8.3984375" style="2" customWidth="1"/>
    <col min="3608" max="3842" width="8.09765625" style="2"/>
    <col min="3843" max="3843" width="5.296875" style="2" customWidth="1"/>
    <col min="3844" max="3844" width="22.8984375" style="2" bestFit="1" customWidth="1"/>
    <col min="3845" max="3845" width="2.5" style="2" customWidth="1"/>
    <col min="3846" max="3846" width="8.19921875" style="2" customWidth="1"/>
    <col min="3847" max="3847" width="2.09765625" style="2" customWidth="1"/>
    <col min="3848" max="3848" width="7.19921875" style="2" customWidth="1"/>
    <col min="3849" max="3849" width="3.796875" style="2" customWidth="1"/>
    <col min="3850" max="3850" width="1.796875" style="2" customWidth="1"/>
    <col min="3851" max="3851" width="4.5" style="2" customWidth="1"/>
    <col min="3852" max="3852" width="10.59765625" style="2" customWidth="1"/>
    <col min="3853" max="3853" width="2.19921875" style="2" customWidth="1"/>
    <col min="3854" max="3854" width="8" style="2" customWidth="1"/>
    <col min="3855" max="3855" width="2.19921875" style="2" customWidth="1"/>
    <col min="3856" max="3856" width="8" style="2" customWidth="1"/>
    <col min="3857" max="3857" width="5.3984375" style="2" customWidth="1"/>
    <col min="3858" max="3863" width="8.3984375" style="2" customWidth="1"/>
    <col min="3864" max="4098" width="8.09765625" style="2"/>
    <col min="4099" max="4099" width="5.296875" style="2" customWidth="1"/>
    <col min="4100" max="4100" width="22.8984375" style="2" bestFit="1" customWidth="1"/>
    <col min="4101" max="4101" width="2.5" style="2" customWidth="1"/>
    <col min="4102" max="4102" width="8.19921875" style="2" customWidth="1"/>
    <col min="4103" max="4103" width="2.09765625" style="2" customWidth="1"/>
    <col min="4104" max="4104" width="7.19921875" style="2" customWidth="1"/>
    <col min="4105" max="4105" width="3.796875" style="2" customWidth="1"/>
    <col min="4106" max="4106" width="1.796875" style="2" customWidth="1"/>
    <col min="4107" max="4107" width="4.5" style="2" customWidth="1"/>
    <col min="4108" max="4108" width="10.59765625" style="2" customWidth="1"/>
    <col min="4109" max="4109" width="2.19921875" style="2" customWidth="1"/>
    <col min="4110" max="4110" width="8" style="2" customWidth="1"/>
    <col min="4111" max="4111" width="2.19921875" style="2" customWidth="1"/>
    <col min="4112" max="4112" width="8" style="2" customWidth="1"/>
    <col min="4113" max="4113" width="5.3984375" style="2" customWidth="1"/>
    <col min="4114" max="4119" width="8.3984375" style="2" customWidth="1"/>
    <col min="4120" max="4354" width="8.09765625" style="2"/>
    <col min="4355" max="4355" width="5.296875" style="2" customWidth="1"/>
    <col min="4356" max="4356" width="22.8984375" style="2" bestFit="1" customWidth="1"/>
    <col min="4357" max="4357" width="2.5" style="2" customWidth="1"/>
    <col min="4358" max="4358" width="8.19921875" style="2" customWidth="1"/>
    <col min="4359" max="4359" width="2.09765625" style="2" customWidth="1"/>
    <col min="4360" max="4360" width="7.19921875" style="2" customWidth="1"/>
    <col min="4361" max="4361" width="3.796875" style="2" customWidth="1"/>
    <col min="4362" max="4362" width="1.796875" style="2" customWidth="1"/>
    <col min="4363" max="4363" width="4.5" style="2" customWidth="1"/>
    <col min="4364" max="4364" width="10.59765625" style="2" customWidth="1"/>
    <col min="4365" max="4365" width="2.19921875" style="2" customWidth="1"/>
    <col min="4366" max="4366" width="8" style="2" customWidth="1"/>
    <col min="4367" max="4367" width="2.19921875" style="2" customWidth="1"/>
    <col min="4368" max="4368" width="8" style="2" customWidth="1"/>
    <col min="4369" max="4369" width="5.3984375" style="2" customWidth="1"/>
    <col min="4370" max="4375" width="8.3984375" style="2" customWidth="1"/>
    <col min="4376" max="4610" width="8.09765625" style="2"/>
    <col min="4611" max="4611" width="5.296875" style="2" customWidth="1"/>
    <col min="4612" max="4612" width="22.8984375" style="2" bestFit="1" customWidth="1"/>
    <col min="4613" max="4613" width="2.5" style="2" customWidth="1"/>
    <col min="4614" max="4614" width="8.19921875" style="2" customWidth="1"/>
    <col min="4615" max="4615" width="2.09765625" style="2" customWidth="1"/>
    <col min="4616" max="4616" width="7.19921875" style="2" customWidth="1"/>
    <col min="4617" max="4617" width="3.796875" style="2" customWidth="1"/>
    <col min="4618" max="4618" width="1.796875" style="2" customWidth="1"/>
    <col min="4619" max="4619" width="4.5" style="2" customWidth="1"/>
    <col min="4620" max="4620" width="10.59765625" style="2" customWidth="1"/>
    <col min="4621" max="4621" width="2.19921875" style="2" customWidth="1"/>
    <col min="4622" max="4622" width="8" style="2" customWidth="1"/>
    <col min="4623" max="4623" width="2.19921875" style="2" customWidth="1"/>
    <col min="4624" max="4624" width="8" style="2" customWidth="1"/>
    <col min="4625" max="4625" width="5.3984375" style="2" customWidth="1"/>
    <col min="4626" max="4631" width="8.3984375" style="2" customWidth="1"/>
    <col min="4632" max="4866" width="8.09765625" style="2"/>
    <col min="4867" max="4867" width="5.296875" style="2" customWidth="1"/>
    <col min="4868" max="4868" width="22.8984375" style="2" bestFit="1" customWidth="1"/>
    <col min="4869" max="4869" width="2.5" style="2" customWidth="1"/>
    <col min="4870" max="4870" width="8.19921875" style="2" customWidth="1"/>
    <col min="4871" max="4871" width="2.09765625" style="2" customWidth="1"/>
    <col min="4872" max="4872" width="7.19921875" style="2" customWidth="1"/>
    <col min="4873" max="4873" width="3.796875" style="2" customWidth="1"/>
    <col min="4874" max="4874" width="1.796875" style="2" customWidth="1"/>
    <col min="4875" max="4875" width="4.5" style="2" customWidth="1"/>
    <col min="4876" max="4876" width="10.59765625" style="2" customWidth="1"/>
    <col min="4877" max="4877" width="2.19921875" style="2" customWidth="1"/>
    <col min="4878" max="4878" width="8" style="2" customWidth="1"/>
    <col min="4879" max="4879" width="2.19921875" style="2" customWidth="1"/>
    <col min="4880" max="4880" width="8" style="2" customWidth="1"/>
    <col min="4881" max="4881" width="5.3984375" style="2" customWidth="1"/>
    <col min="4882" max="4887" width="8.3984375" style="2" customWidth="1"/>
    <col min="4888" max="5122" width="8.09765625" style="2"/>
    <col min="5123" max="5123" width="5.296875" style="2" customWidth="1"/>
    <col min="5124" max="5124" width="22.8984375" style="2" bestFit="1" customWidth="1"/>
    <col min="5125" max="5125" width="2.5" style="2" customWidth="1"/>
    <col min="5126" max="5126" width="8.19921875" style="2" customWidth="1"/>
    <col min="5127" max="5127" width="2.09765625" style="2" customWidth="1"/>
    <col min="5128" max="5128" width="7.19921875" style="2" customWidth="1"/>
    <col min="5129" max="5129" width="3.796875" style="2" customWidth="1"/>
    <col min="5130" max="5130" width="1.796875" style="2" customWidth="1"/>
    <col min="5131" max="5131" width="4.5" style="2" customWidth="1"/>
    <col min="5132" max="5132" width="10.59765625" style="2" customWidth="1"/>
    <col min="5133" max="5133" width="2.19921875" style="2" customWidth="1"/>
    <col min="5134" max="5134" width="8" style="2" customWidth="1"/>
    <col min="5135" max="5135" width="2.19921875" style="2" customWidth="1"/>
    <col min="5136" max="5136" width="8" style="2" customWidth="1"/>
    <col min="5137" max="5137" width="5.3984375" style="2" customWidth="1"/>
    <col min="5138" max="5143" width="8.3984375" style="2" customWidth="1"/>
    <col min="5144" max="5378" width="8.09765625" style="2"/>
    <col min="5379" max="5379" width="5.296875" style="2" customWidth="1"/>
    <col min="5380" max="5380" width="22.8984375" style="2" bestFit="1" customWidth="1"/>
    <col min="5381" max="5381" width="2.5" style="2" customWidth="1"/>
    <col min="5382" max="5382" width="8.19921875" style="2" customWidth="1"/>
    <col min="5383" max="5383" width="2.09765625" style="2" customWidth="1"/>
    <col min="5384" max="5384" width="7.19921875" style="2" customWidth="1"/>
    <col min="5385" max="5385" width="3.796875" style="2" customWidth="1"/>
    <col min="5386" max="5386" width="1.796875" style="2" customWidth="1"/>
    <col min="5387" max="5387" width="4.5" style="2" customWidth="1"/>
    <col min="5388" max="5388" width="10.59765625" style="2" customWidth="1"/>
    <col min="5389" max="5389" width="2.19921875" style="2" customWidth="1"/>
    <col min="5390" max="5390" width="8" style="2" customWidth="1"/>
    <col min="5391" max="5391" width="2.19921875" style="2" customWidth="1"/>
    <col min="5392" max="5392" width="8" style="2" customWidth="1"/>
    <col min="5393" max="5393" width="5.3984375" style="2" customWidth="1"/>
    <col min="5394" max="5399" width="8.3984375" style="2" customWidth="1"/>
    <col min="5400" max="5634" width="8.09765625" style="2"/>
    <col min="5635" max="5635" width="5.296875" style="2" customWidth="1"/>
    <col min="5636" max="5636" width="22.8984375" style="2" bestFit="1" customWidth="1"/>
    <col min="5637" max="5637" width="2.5" style="2" customWidth="1"/>
    <col min="5638" max="5638" width="8.19921875" style="2" customWidth="1"/>
    <col min="5639" max="5639" width="2.09765625" style="2" customWidth="1"/>
    <col min="5640" max="5640" width="7.19921875" style="2" customWidth="1"/>
    <col min="5641" max="5641" width="3.796875" style="2" customWidth="1"/>
    <col min="5642" max="5642" width="1.796875" style="2" customWidth="1"/>
    <col min="5643" max="5643" width="4.5" style="2" customWidth="1"/>
    <col min="5644" max="5644" width="10.59765625" style="2" customWidth="1"/>
    <col min="5645" max="5645" width="2.19921875" style="2" customWidth="1"/>
    <col min="5646" max="5646" width="8" style="2" customWidth="1"/>
    <col min="5647" max="5647" width="2.19921875" style="2" customWidth="1"/>
    <col min="5648" max="5648" width="8" style="2" customWidth="1"/>
    <col min="5649" max="5649" width="5.3984375" style="2" customWidth="1"/>
    <col min="5650" max="5655" width="8.3984375" style="2" customWidth="1"/>
    <col min="5656" max="5890" width="8.09765625" style="2"/>
    <col min="5891" max="5891" width="5.296875" style="2" customWidth="1"/>
    <col min="5892" max="5892" width="22.8984375" style="2" bestFit="1" customWidth="1"/>
    <col min="5893" max="5893" width="2.5" style="2" customWidth="1"/>
    <col min="5894" max="5894" width="8.19921875" style="2" customWidth="1"/>
    <col min="5895" max="5895" width="2.09765625" style="2" customWidth="1"/>
    <col min="5896" max="5896" width="7.19921875" style="2" customWidth="1"/>
    <col min="5897" max="5897" width="3.796875" style="2" customWidth="1"/>
    <col min="5898" max="5898" width="1.796875" style="2" customWidth="1"/>
    <col min="5899" max="5899" width="4.5" style="2" customWidth="1"/>
    <col min="5900" max="5900" width="10.59765625" style="2" customWidth="1"/>
    <col min="5901" max="5901" width="2.19921875" style="2" customWidth="1"/>
    <col min="5902" max="5902" width="8" style="2" customWidth="1"/>
    <col min="5903" max="5903" width="2.19921875" style="2" customWidth="1"/>
    <col min="5904" max="5904" width="8" style="2" customWidth="1"/>
    <col min="5905" max="5905" width="5.3984375" style="2" customWidth="1"/>
    <col min="5906" max="5911" width="8.3984375" style="2" customWidth="1"/>
    <col min="5912" max="6146" width="8.09765625" style="2"/>
    <col min="6147" max="6147" width="5.296875" style="2" customWidth="1"/>
    <col min="6148" max="6148" width="22.8984375" style="2" bestFit="1" customWidth="1"/>
    <col min="6149" max="6149" width="2.5" style="2" customWidth="1"/>
    <col min="6150" max="6150" width="8.19921875" style="2" customWidth="1"/>
    <col min="6151" max="6151" width="2.09765625" style="2" customWidth="1"/>
    <col min="6152" max="6152" width="7.19921875" style="2" customWidth="1"/>
    <col min="6153" max="6153" width="3.796875" style="2" customWidth="1"/>
    <col min="6154" max="6154" width="1.796875" style="2" customWidth="1"/>
    <col min="6155" max="6155" width="4.5" style="2" customWidth="1"/>
    <col min="6156" max="6156" width="10.59765625" style="2" customWidth="1"/>
    <col min="6157" max="6157" width="2.19921875" style="2" customWidth="1"/>
    <col min="6158" max="6158" width="8" style="2" customWidth="1"/>
    <col min="6159" max="6159" width="2.19921875" style="2" customWidth="1"/>
    <col min="6160" max="6160" width="8" style="2" customWidth="1"/>
    <col min="6161" max="6161" width="5.3984375" style="2" customWidth="1"/>
    <col min="6162" max="6167" width="8.3984375" style="2" customWidth="1"/>
    <col min="6168" max="6402" width="8.09765625" style="2"/>
    <col min="6403" max="6403" width="5.296875" style="2" customWidth="1"/>
    <col min="6404" max="6404" width="22.8984375" style="2" bestFit="1" customWidth="1"/>
    <col min="6405" max="6405" width="2.5" style="2" customWidth="1"/>
    <col min="6406" max="6406" width="8.19921875" style="2" customWidth="1"/>
    <col min="6407" max="6407" width="2.09765625" style="2" customWidth="1"/>
    <col min="6408" max="6408" width="7.19921875" style="2" customWidth="1"/>
    <col min="6409" max="6409" width="3.796875" style="2" customWidth="1"/>
    <col min="6410" max="6410" width="1.796875" style="2" customWidth="1"/>
    <col min="6411" max="6411" width="4.5" style="2" customWidth="1"/>
    <col min="6412" max="6412" width="10.59765625" style="2" customWidth="1"/>
    <col min="6413" max="6413" width="2.19921875" style="2" customWidth="1"/>
    <col min="6414" max="6414" width="8" style="2" customWidth="1"/>
    <col min="6415" max="6415" width="2.19921875" style="2" customWidth="1"/>
    <col min="6416" max="6416" width="8" style="2" customWidth="1"/>
    <col min="6417" max="6417" width="5.3984375" style="2" customWidth="1"/>
    <col min="6418" max="6423" width="8.3984375" style="2" customWidth="1"/>
    <col min="6424" max="6658" width="8.09765625" style="2"/>
    <col min="6659" max="6659" width="5.296875" style="2" customWidth="1"/>
    <col min="6660" max="6660" width="22.8984375" style="2" bestFit="1" customWidth="1"/>
    <col min="6661" max="6661" width="2.5" style="2" customWidth="1"/>
    <col min="6662" max="6662" width="8.19921875" style="2" customWidth="1"/>
    <col min="6663" max="6663" width="2.09765625" style="2" customWidth="1"/>
    <col min="6664" max="6664" width="7.19921875" style="2" customWidth="1"/>
    <col min="6665" max="6665" width="3.796875" style="2" customWidth="1"/>
    <col min="6666" max="6666" width="1.796875" style="2" customWidth="1"/>
    <col min="6667" max="6667" width="4.5" style="2" customWidth="1"/>
    <col min="6668" max="6668" width="10.59765625" style="2" customWidth="1"/>
    <col min="6669" max="6669" width="2.19921875" style="2" customWidth="1"/>
    <col min="6670" max="6670" width="8" style="2" customWidth="1"/>
    <col min="6671" max="6671" width="2.19921875" style="2" customWidth="1"/>
    <col min="6672" max="6672" width="8" style="2" customWidth="1"/>
    <col min="6673" max="6673" width="5.3984375" style="2" customWidth="1"/>
    <col min="6674" max="6679" width="8.3984375" style="2" customWidth="1"/>
    <col min="6680" max="6914" width="8.09765625" style="2"/>
    <col min="6915" max="6915" width="5.296875" style="2" customWidth="1"/>
    <col min="6916" max="6916" width="22.8984375" style="2" bestFit="1" customWidth="1"/>
    <col min="6917" max="6917" width="2.5" style="2" customWidth="1"/>
    <col min="6918" max="6918" width="8.19921875" style="2" customWidth="1"/>
    <col min="6919" max="6919" width="2.09765625" style="2" customWidth="1"/>
    <col min="6920" max="6920" width="7.19921875" style="2" customWidth="1"/>
    <col min="6921" max="6921" width="3.796875" style="2" customWidth="1"/>
    <col min="6922" max="6922" width="1.796875" style="2" customWidth="1"/>
    <col min="6923" max="6923" width="4.5" style="2" customWidth="1"/>
    <col min="6924" max="6924" width="10.59765625" style="2" customWidth="1"/>
    <col min="6925" max="6925" width="2.19921875" style="2" customWidth="1"/>
    <col min="6926" max="6926" width="8" style="2" customWidth="1"/>
    <col min="6927" max="6927" width="2.19921875" style="2" customWidth="1"/>
    <col min="6928" max="6928" width="8" style="2" customWidth="1"/>
    <col min="6929" max="6929" width="5.3984375" style="2" customWidth="1"/>
    <col min="6930" max="6935" width="8.3984375" style="2" customWidth="1"/>
    <col min="6936" max="7170" width="8.09765625" style="2"/>
    <col min="7171" max="7171" width="5.296875" style="2" customWidth="1"/>
    <col min="7172" max="7172" width="22.8984375" style="2" bestFit="1" customWidth="1"/>
    <col min="7173" max="7173" width="2.5" style="2" customWidth="1"/>
    <col min="7174" max="7174" width="8.19921875" style="2" customWidth="1"/>
    <col min="7175" max="7175" width="2.09765625" style="2" customWidth="1"/>
    <col min="7176" max="7176" width="7.19921875" style="2" customWidth="1"/>
    <col min="7177" max="7177" width="3.796875" style="2" customWidth="1"/>
    <col min="7178" max="7178" width="1.796875" style="2" customWidth="1"/>
    <col min="7179" max="7179" width="4.5" style="2" customWidth="1"/>
    <col min="7180" max="7180" width="10.59765625" style="2" customWidth="1"/>
    <col min="7181" max="7181" width="2.19921875" style="2" customWidth="1"/>
    <col min="7182" max="7182" width="8" style="2" customWidth="1"/>
    <col min="7183" max="7183" width="2.19921875" style="2" customWidth="1"/>
    <col min="7184" max="7184" width="8" style="2" customWidth="1"/>
    <col min="7185" max="7185" width="5.3984375" style="2" customWidth="1"/>
    <col min="7186" max="7191" width="8.3984375" style="2" customWidth="1"/>
    <col min="7192" max="7426" width="8.09765625" style="2"/>
    <col min="7427" max="7427" width="5.296875" style="2" customWidth="1"/>
    <col min="7428" max="7428" width="22.8984375" style="2" bestFit="1" customWidth="1"/>
    <col min="7429" max="7429" width="2.5" style="2" customWidth="1"/>
    <col min="7430" max="7430" width="8.19921875" style="2" customWidth="1"/>
    <col min="7431" max="7431" width="2.09765625" style="2" customWidth="1"/>
    <col min="7432" max="7432" width="7.19921875" style="2" customWidth="1"/>
    <col min="7433" max="7433" width="3.796875" style="2" customWidth="1"/>
    <col min="7434" max="7434" width="1.796875" style="2" customWidth="1"/>
    <col min="7435" max="7435" width="4.5" style="2" customWidth="1"/>
    <col min="7436" max="7436" width="10.59765625" style="2" customWidth="1"/>
    <col min="7437" max="7437" width="2.19921875" style="2" customWidth="1"/>
    <col min="7438" max="7438" width="8" style="2" customWidth="1"/>
    <col min="7439" max="7439" width="2.19921875" style="2" customWidth="1"/>
    <col min="7440" max="7440" width="8" style="2" customWidth="1"/>
    <col min="7441" max="7441" width="5.3984375" style="2" customWidth="1"/>
    <col min="7442" max="7447" width="8.3984375" style="2" customWidth="1"/>
    <col min="7448" max="7682" width="8.09765625" style="2"/>
    <col min="7683" max="7683" width="5.296875" style="2" customWidth="1"/>
    <col min="7684" max="7684" width="22.8984375" style="2" bestFit="1" customWidth="1"/>
    <col min="7685" max="7685" width="2.5" style="2" customWidth="1"/>
    <col min="7686" max="7686" width="8.19921875" style="2" customWidth="1"/>
    <col min="7687" max="7687" width="2.09765625" style="2" customWidth="1"/>
    <col min="7688" max="7688" width="7.19921875" style="2" customWidth="1"/>
    <col min="7689" max="7689" width="3.796875" style="2" customWidth="1"/>
    <col min="7690" max="7690" width="1.796875" style="2" customWidth="1"/>
    <col min="7691" max="7691" width="4.5" style="2" customWidth="1"/>
    <col min="7692" max="7692" width="10.59765625" style="2" customWidth="1"/>
    <col min="7693" max="7693" width="2.19921875" style="2" customWidth="1"/>
    <col min="7694" max="7694" width="8" style="2" customWidth="1"/>
    <col min="7695" max="7695" width="2.19921875" style="2" customWidth="1"/>
    <col min="7696" max="7696" width="8" style="2" customWidth="1"/>
    <col min="7697" max="7697" width="5.3984375" style="2" customWidth="1"/>
    <col min="7698" max="7703" width="8.3984375" style="2" customWidth="1"/>
    <col min="7704" max="7938" width="8.09765625" style="2"/>
    <col min="7939" max="7939" width="5.296875" style="2" customWidth="1"/>
    <col min="7940" max="7940" width="22.8984375" style="2" bestFit="1" customWidth="1"/>
    <col min="7941" max="7941" width="2.5" style="2" customWidth="1"/>
    <col min="7942" max="7942" width="8.19921875" style="2" customWidth="1"/>
    <col min="7943" max="7943" width="2.09765625" style="2" customWidth="1"/>
    <col min="7944" max="7944" width="7.19921875" style="2" customWidth="1"/>
    <col min="7945" max="7945" width="3.796875" style="2" customWidth="1"/>
    <col min="7946" max="7946" width="1.796875" style="2" customWidth="1"/>
    <col min="7947" max="7947" width="4.5" style="2" customWidth="1"/>
    <col min="7948" max="7948" width="10.59765625" style="2" customWidth="1"/>
    <col min="7949" max="7949" width="2.19921875" style="2" customWidth="1"/>
    <col min="7950" max="7950" width="8" style="2" customWidth="1"/>
    <col min="7951" max="7951" width="2.19921875" style="2" customWidth="1"/>
    <col min="7952" max="7952" width="8" style="2" customWidth="1"/>
    <col min="7953" max="7953" width="5.3984375" style="2" customWidth="1"/>
    <col min="7954" max="7959" width="8.3984375" style="2" customWidth="1"/>
    <col min="7960" max="8194" width="8.09765625" style="2"/>
    <col min="8195" max="8195" width="5.296875" style="2" customWidth="1"/>
    <col min="8196" max="8196" width="22.8984375" style="2" bestFit="1" customWidth="1"/>
    <col min="8197" max="8197" width="2.5" style="2" customWidth="1"/>
    <col min="8198" max="8198" width="8.19921875" style="2" customWidth="1"/>
    <col min="8199" max="8199" width="2.09765625" style="2" customWidth="1"/>
    <col min="8200" max="8200" width="7.19921875" style="2" customWidth="1"/>
    <col min="8201" max="8201" width="3.796875" style="2" customWidth="1"/>
    <col min="8202" max="8202" width="1.796875" style="2" customWidth="1"/>
    <col min="8203" max="8203" width="4.5" style="2" customWidth="1"/>
    <col min="8204" max="8204" width="10.59765625" style="2" customWidth="1"/>
    <col min="8205" max="8205" width="2.19921875" style="2" customWidth="1"/>
    <col min="8206" max="8206" width="8" style="2" customWidth="1"/>
    <col min="8207" max="8207" width="2.19921875" style="2" customWidth="1"/>
    <col min="8208" max="8208" width="8" style="2" customWidth="1"/>
    <col min="8209" max="8209" width="5.3984375" style="2" customWidth="1"/>
    <col min="8210" max="8215" width="8.3984375" style="2" customWidth="1"/>
    <col min="8216" max="8450" width="8.09765625" style="2"/>
    <col min="8451" max="8451" width="5.296875" style="2" customWidth="1"/>
    <col min="8452" max="8452" width="22.8984375" style="2" bestFit="1" customWidth="1"/>
    <col min="8453" max="8453" width="2.5" style="2" customWidth="1"/>
    <col min="8454" max="8454" width="8.19921875" style="2" customWidth="1"/>
    <col min="8455" max="8455" width="2.09765625" style="2" customWidth="1"/>
    <col min="8456" max="8456" width="7.19921875" style="2" customWidth="1"/>
    <col min="8457" max="8457" width="3.796875" style="2" customWidth="1"/>
    <col min="8458" max="8458" width="1.796875" style="2" customWidth="1"/>
    <col min="8459" max="8459" width="4.5" style="2" customWidth="1"/>
    <col min="8460" max="8460" width="10.59765625" style="2" customWidth="1"/>
    <col min="8461" max="8461" width="2.19921875" style="2" customWidth="1"/>
    <col min="8462" max="8462" width="8" style="2" customWidth="1"/>
    <col min="8463" max="8463" width="2.19921875" style="2" customWidth="1"/>
    <col min="8464" max="8464" width="8" style="2" customWidth="1"/>
    <col min="8465" max="8465" width="5.3984375" style="2" customWidth="1"/>
    <col min="8466" max="8471" width="8.3984375" style="2" customWidth="1"/>
    <col min="8472" max="8706" width="8.09765625" style="2"/>
    <col min="8707" max="8707" width="5.296875" style="2" customWidth="1"/>
    <col min="8708" max="8708" width="22.8984375" style="2" bestFit="1" customWidth="1"/>
    <col min="8709" max="8709" width="2.5" style="2" customWidth="1"/>
    <col min="8710" max="8710" width="8.19921875" style="2" customWidth="1"/>
    <col min="8711" max="8711" width="2.09765625" style="2" customWidth="1"/>
    <col min="8712" max="8712" width="7.19921875" style="2" customWidth="1"/>
    <col min="8713" max="8713" width="3.796875" style="2" customWidth="1"/>
    <col min="8714" max="8714" width="1.796875" style="2" customWidth="1"/>
    <col min="8715" max="8715" width="4.5" style="2" customWidth="1"/>
    <col min="8716" max="8716" width="10.59765625" style="2" customWidth="1"/>
    <col min="8717" max="8717" width="2.19921875" style="2" customWidth="1"/>
    <col min="8718" max="8718" width="8" style="2" customWidth="1"/>
    <col min="8719" max="8719" width="2.19921875" style="2" customWidth="1"/>
    <col min="8720" max="8720" width="8" style="2" customWidth="1"/>
    <col min="8721" max="8721" width="5.3984375" style="2" customWidth="1"/>
    <col min="8722" max="8727" width="8.3984375" style="2" customWidth="1"/>
    <col min="8728" max="8962" width="8.09765625" style="2"/>
    <col min="8963" max="8963" width="5.296875" style="2" customWidth="1"/>
    <col min="8964" max="8964" width="22.8984375" style="2" bestFit="1" customWidth="1"/>
    <col min="8965" max="8965" width="2.5" style="2" customWidth="1"/>
    <col min="8966" max="8966" width="8.19921875" style="2" customWidth="1"/>
    <col min="8967" max="8967" width="2.09765625" style="2" customWidth="1"/>
    <col min="8968" max="8968" width="7.19921875" style="2" customWidth="1"/>
    <col min="8969" max="8969" width="3.796875" style="2" customWidth="1"/>
    <col min="8970" max="8970" width="1.796875" style="2" customWidth="1"/>
    <col min="8971" max="8971" width="4.5" style="2" customWidth="1"/>
    <col min="8972" max="8972" width="10.59765625" style="2" customWidth="1"/>
    <col min="8973" max="8973" width="2.19921875" style="2" customWidth="1"/>
    <col min="8974" max="8974" width="8" style="2" customWidth="1"/>
    <col min="8975" max="8975" width="2.19921875" style="2" customWidth="1"/>
    <col min="8976" max="8976" width="8" style="2" customWidth="1"/>
    <col min="8977" max="8977" width="5.3984375" style="2" customWidth="1"/>
    <col min="8978" max="8983" width="8.3984375" style="2" customWidth="1"/>
    <col min="8984" max="9218" width="8.09765625" style="2"/>
    <col min="9219" max="9219" width="5.296875" style="2" customWidth="1"/>
    <col min="9220" max="9220" width="22.8984375" style="2" bestFit="1" customWidth="1"/>
    <col min="9221" max="9221" width="2.5" style="2" customWidth="1"/>
    <col min="9222" max="9222" width="8.19921875" style="2" customWidth="1"/>
    <col min="9223" max="9223" width="2.09765625" style="2" customWidth="1"/>
    <col min="9224" max="9224" width="7.19921875" style="2" customWidth="1"/>
    <col min="9225" max="9225" width="3.796875" style="2" customWidth="1"/>
    <col min="9226" max="9226" width="1.796875" style="2" customWidth="1"/>
    <col min="9227" max="9227" width="4.5" style="2" customWidth="1"/>
    <col min="9228" max="9228" width="10.59765625" style="2" customWidth="1"/>
    <col min="9229" max="9229" width="2.19921875" style="2" customWidth="1"/>
    <col min="9230" max="9230" width="8" style="2" customWidth="1"/>
    <col min="9231" max="9231" width="2.19921875" style="2" customWidth="1"/>
    <col min="9232" max="9232" width="8" style="2" customWidth="1"/>
    <col min="9233" max="9233" width="5.3984375" style="2" customWidth="1"/>
    <col min="9234" max="9239" width="8.3984375" style="2" customWidth="1"/>
    <col min="9240" max="9474" width="8.09765625" style="2"/>
    <col min="9475" max="9475" width="5.296875" style="2" customWidth="1"/>
    <col min="9476" max="9476" width="22.8984375" style="2" bestFit="1" customWidth="1"/>
    <col min="9477" max="9477" width="2.5" style="2" customWidth="1"/>
    <col min="9478" max="9478" width="8.19921875" style="2" customWidth="1"/>
    <col min="9479" max="9479" width="2.09765625" style="2" customWidth="1"/>
    <col min="9480" max="9480" width="7.19921875" style="2" customWidth="1"/>
    <col min="9481" max="9481" width="3.796875" style="2" customWidth="1"/>
    <col min="9482" max="9482" width="1.796875" style="2" customWidth="1"/>
    <col min="9483" max="9483" width="4.5" style="2" customWidth="1"/>
    <col min="9484" max="9484" width="10.59765625" style="2" customWidth="1"/>
    <col min="9485" max="9485" width="2.19921875" style="2" customWidth="1"/>
    <col min="9486" max="9486" width="8" style="2" customWidth="1"/>
    <col min="9487" max="9487" width="2.19921875" style="2" customWidth="1"/>
    <col min="9488" max="9488" width="8" style="2" customWidth="1"/>
    <col min="9489" max="9489" width="5.3984375" style="2" customWidth="1"/>
    <col min="9490" max="9495" width="8.3984375" style="2" customWidth="1"/>
    <col min="9496" max="9730" width="8.09765625" style="2"/>
    <col min="9731" max="9731" width="5.296875" style="2" customWidth="1"/>
    <col min="9732" max="9732" width="22.8984375" style="2" bestFit="1" customWidth="1"/>
    <col min="9733" max="9733" width="2.5" style="2" customWidth="1"/>
    <col min="9734" max="9734" width="8.19921875" style="2" customWidth="1"/>
    <col min="9735" max="9735" width="2.09765625" style="2" customWidth="1"/>
    <col min="9736" max="9736" width="7.19921875" style="2" customWidth="1"/>
    <col min="9737" max="9737" width="3.796875" style="2" customWidth="1"/>
    <col min="9738" max="9738" width="1.796875" style="2" customWidth="1"/>
    <col min="9739" max="9739" width="4.5" style="2" customWidth="1"/>
    <col min="9740" max="9740" width="10.59765625" style="2" customWidth="1"/>
    <col min="9741" max="9741" width="2.19921875" style="2" customWidth="1"/>
    <col min="9742" max="9742" width="8" style="2" customWidth="1"/>
    <col min="9743" max="9743" width="2.19921875" style="2" customWidth="1"/>
    <col min="9744" max="9744" width="8" style="2" customWidth="1"/>
    <col min="9745" max="9745" width="5.3984375" style="2" customWidth="1"/>
    <col min="9746" max="9751" width="8.3984375" style="2" customWidth="1"/>
    <col min="9752" max="9986" width="8.09765625" style="2"/>
    <col min="9987" max="9987" width="5.296875" style="2" customWidth="1"/>
    <col min="9988" max="9988" width="22.8984375" style="2" bestFit="1" customWidth="1"/>
    <col min="9989" max="9989" width="2.5" style="2" customWidth="1"/>
    <col min="9990" max="9990" width="8.19921875" style="2" customWidth="1"/>
    <col min="9991" max="9991" width="2.09765625" style="2" customWidth="1"/>
    <col min="9992" max="9992" width="7.19921875" style="2" customWidth="1"/>
    <col min="9993" max="9993" width="3.796875" style="2" customWidth="1"/>
    <col min="9994" max="9994" width="1.796875" style="2" customWidth="1"/>
    <col min="9995" max="9995" width="4.5" style="2" customWidth="1"/>
    <col min="9996" max="9996" width="10.59765625" style="2" customWidth="1"/>
    <col min="9997" max="9997" width="2.19921875" style="2" customWidth="1"/>
    <col min="9998" max="9998" width="8" style="2" customWidth="1"/>
    <col min="9999" max="9999" width="2.19921875" style="2" customWidth="1"/>
    <col min="10000" max="10000" width="8" style="2" customWidth="1"/>
    <col min="10001" max="10001" width="5.3984375" style="2" customWidth="1"/>
    <col min="10002" max="10007" width="8.3984375" style="2" customWidth="1"/>
    <col min="10008" max="10242" width="8.09765625" style="2"/>
    <col min="10243" max="10243" width="5.296875" style="2" customWidth="1"/>
    <col min="10244" max="10244" width="22.8984375" style="2" bestFit="1" customWidth="1"/>
    <col min="10245" max="10245" width="2.5" style="2" customWidth="1"/>
    <col min="10246" max="10246" width="8.19921875" style="2" customWidth="1"/>
    <col min="10247" max="10247" width="2.09765625" style="2" customWidth="1"/>
    <col min="10248" max="10248" width="7.19921875" style="2" customWidth="1"/>
    <col min="10249" max="10249" width="3.796875" style="2" customWidth="1"/>
    <col min="10250" max="10250" width="1.796875" style="2" customWidth="1"/>
    <col min="10251" max="10251" width="4.5" style="2" customWidth="1"/>
    <col min="10252" max="10252" width="10.59765625" style="2" customWidth="1"/>
    <col min="10253" max="10253" width="2.19921875" style="2" customWidth="1"/>
    <col min="10254" max="10254" width="8" style="2" customWidth="1"/>
    <col min="10255" max="10255" width="2.19921875" style="2" customWidth="1"/>
    <col min="10256" max="10256" width="8" style="2" customWidth="1"/>
    <col min="10257" max="10257" width="5.3984375" style="2" customWidth="1"/>
    <col min="10258" max="10263" width="8.3984375" style="2" customWidth="1"/>
    <col min="10264" max="10498" width="8.09765625" style="2"/>
    <col min="10499" max="10499" width="5.296875" style="2" customWidth="1"/>
    <col min="10500" max="10500" width="22.8984375" style="2" bestFit="1" customWidth="1"/>
    <col min="10501" max="10501" width="2.5" style="2" customWidth="1"/>
    <col min="10502" max="10502" width="8.19921875" style="2" customWidth="1"/>
    <col min="10503" max="10503" width="2.09765625" style="2" customWidth="1"/>
    <col min="10504" max="10504" width="7.19921875" style="2" customWidth="1"/>
    <col min="10505" max="10505" width="3.796875" style="2" customWidth="1"/>
    <col min="10506" max="10506" width="1.796875" style="2" customWidth="1"/>
    <col min="10507" max="10507" width="4.5" style="2" customWidth="1"/>
    <col min="10508" max="10508" width="10.59765625" style="2" customWidth="1"/>
    <col min="10509" max="10509" width="2.19921875" style="2" customWidth="1"/>
    <col min="10510" max="10510" width="8" style="2" customWidth="1"/>
    <col min="10511" max="10511" width="2.19921875" style="2" customWidth="1"/>
    <col min="10512" max="10512" width="8" style="2" customWidth="1"/>
    <col min="10513" max="10513" width="5.3984375" style="2" customWidth="1"/>
    <col min="10514" max="10519" width="8.3984375" style="2" customWidth="1"/>
    <col min="10520" max="10754" width="8.09765625" style="2"/>
    <col min="10755" max="10755" width="5.296875" style="2" customWidth="1"/>
    <col min="10756" max="10756" width="22.8984375" style="2" bestFit="1" customWidth="1"/>
    <col min="10757" max="10757" width="2.5" style="2" customWidth="1"/>
    <col min="10758" max="10758" width="8.19921875" style="2" customWidth="1"/>
    <col min="10759" max="10759" width="2.09765625" style="2" customWidth="1"/>
    <col min="10760" max="10760" width="7.19921875" style="2" customWidth="1"/>
    <col min="10761" max="10761" width="3.796875" style="2" customWidth="1"/>
    <col min="10762" max="10762" width="1.796875" style="2" customWidth="1"/>
    <col min="10763" max="10763" width="4.5" style="2" customWidth="1"/>
    <col min="10764" max="10764" width="10.59765625" style="2" customWidth="1"/>
    <col min="10765" max="10765" width="2.19921875" style="2" customWidth="1"/>
    <col min="10766" max="10766" width="8" style="2" customWidth="1"/>
    <col min="10767" max="10767" width="2.19921875" style="2" customWidth="1"/>
    <col min="10768" max="10768" width="8" style="2" customWidth="1"/>
    <col min="10769" max="10769" width="5.3984375" style="2" customWidth="1"/>
    <col min="10770" max="10775" width="8.3984375" style="2" customWidth="1"/>
    <col min="10776" max="11010" width="8.09765625" style="2"/>
    <col min="11011" max="11011" width="5.296875" style="2" customWidth="1"/>
    <col min="11012" max="11012" width="22.8984375" style="2" bestFit="1" customWidth="1"/>
    <col min="11013" max="11013" width="2.5" style="2" customWidth="1"/>
    <col min="11014" max="11014" width="8.19921875" style="2" customWidth="1"/>
    <col min="11015" max="11015" width="2.09765625" style="2" customWidth="1"/>
    <col min="11016" max="11016" width="7.19921875" style="2" customWidth="1"/>
    <col min="11017" max="11017" width="3.796875" style="2" customWidth="1"/>
    <col min="11018" max="11018" width="1.796875" style="2" customWidth="1"/>
    <col min="11019" max="11019" width="4.5" style="2" customWidth="1"/>
    <col min="11020" max="11020" width="10.59765625" style="2" customWidth="1"/>
    <col min="11021" max="11021" width="2.19921875" style="2" customWidth="1"/>
    <col min="11022" max="11022" width="8" style="2" customWidth="1"/>
    <col min="11023" max="11023" width="2.19921875" style="2" customWidth="1"/>
    <col min="11024" max="11024" width="8" style="2" customWidth="1"/>
    <col min="11025" max="11025" width="5.3984375" style="2" customWidth="1"/>
    <col min="11026" max="11031" width="8.3984375" style="2" customWidth="1"/>
    <col min="11032" max="11266" width="8.09765625" style="2"/>
    <col min="11267" max="11267" width="5.296875" style="2" customWidth="1"/>
    <col min="11268" max="11268" width="22.8984375" style="2" bestFit="1" customWidth="1"/>
    <col min="11269" max="11269" width="2.5" style="2" customWidth="1"/>
    <col min="11270" max="11270" width="8.19921875" style="2" customWidth="1"/>
    <col min="11271" max="11271" width="2.09765625" style="2" customWidth="1"/>
    <col min="11272" max="11272" width="7.19921875" style="2" customWidth="1"/>
    <col min="11273" max="11273" width="3.796875" style="2" customWidth="1"/>
    <col min="11274" max="11274" width="1.796875" style="2" customWidth="1"/>
    <col min="11275" max="11275" width="4.5" style="2" customWidth="1"/>
    <col min="11276" max="11276" width="10.59765625" style="2" customWidth="1"/>
    <col min="11277" max="11277" width="2.19921875" style="2" customWidth="1"/>
    <col min="11278" max="11278" width="8" style="2" customWidth="1"/>
    <col min="11279" max="11279" width="2.19921875" style="2" customWidth="1"/>
    <col min="11280" max="11280" width="8" style="2" customWidth="1"/>
    <col min="11281" max="11281" width="5.3984375" style="2" customWidth="1"/>
    <col min="11282" max="11287" width="8.3984375" style="2" customWidth="1"/>
    <col min="11288" max="11522" width="8.09765625" style="2"/>
    <col min="11523" max="11523" width="5.296875" style="2" customWidth="1"/>
    <col min="11524" max="11524" width="22.8984375" style="2" bestFit="1" customWidth="1"/>
    <col min="11525" max="11525" width="2.5" style="2" customWidth="1"/>
    <col min="11526" max="11526" width="8.19921875" style="2" customWidth="1"/>
    <col min="11527" max="11527" width="2.09765625" style="2" customWidth="1"/>
    <col min="11528" max="11528" width="7.19921875" style="2" customWidth="1"/>
    <col min="11529" max="11529" width="3.796875" style="2" customWidth="1"/>
    <col min="11530" max="11530" width="1.796875" style="2" customWidth="1"/>
    <col min="11531" max="11531" width="4.5" style="2" customWidth="1"/>
    <col min="11532" max="11532" width="10.59765625" style="2" customWidth="1"/>
    <col min="11533" max="11533" width="2.19921875" style="2" customWidth="1"/>
    <col min="11534" max="11534" width="8" style="2" customWidth="1"/>
    <col min="11535" max="11535" width="2.19921875" style="2" customWidth="1"/>
    <col min="11536" max="11536" width="8" style="2" customWidth="1"/>
    <col min="11537" max="11537" width="5.3984375" style="2" customWidth="1"/>
    <col min="11538" max="11543" width="8.3984375" style="2" customWidth="1"/>
    <col min="11544" max="11778" width="8.09765625" style="2"/>
    <col min="11779" max="11779" width="5.296875" style="2" customWidth="1"/>
    <col min="11780" max="11780" width="22.8984375" style="2" bestFit="1" customWidth="1"/>
    <col min="11781" max="11781" width="2.5" style="2" customWidth="1"/>
    <col min="11782" max="11782" width="8.19921875" style="2" customWidth="1"/>
    <col min="11783" max="11783" width="2.09765625" style="2" customWidth="1"/>
    <col min="11784" max="11784" width="7.19921875" style="2" customWidth="1"/>
    <col min="11785" max="11785" width="3.796875" style="2" customWidth="1"/>
    <col min="11786" max="11786" width="1.796875" style="2" customWidth="1"/>
    <col min="11787" max="11787" width="4.5" style="2" customWidth="1"/>
    <col min="11788" max="11788" width="10.59765625" style="2" customWidth="1"/>
    <col min="11789" max="11789" width="2.19921875" style="2" customWidth="1"/>
    <col min="11790" max="11790" width="8" style="2" customWidth="1"/>
    <col min="11791" max="11791" width="2.19921875" style="2" customWidth="1"/>
    <col min="11792" max="11792" width="8" style="2" customWidth="1"/>
    <col min="11793" max="11793" width="5.3984375" style="2" customWidth="1"/>
    <col min="11794" max="11799" width="8.3984375" style="2" customWidth="1"/>
    <col min="11800" max="12034" width="8.09765625" style="2"/>
    <col min="12035" max="12035" width="5.296875" style="2" customWidth="1"/>
    <col min="12036" max="12036" width="22.8984375" style="2" bestFit="1" customWidth="1"/>
    <col min="12037" max="12037" width="2.5" style="2" customWidth="1"/>
    <col min="12038" max="12038" width="8.19921875" style="2" customWidth="1"/>
    <col min="12039" max="12039" width="2.09765625" style="2" customWidth="1"/>
    <col min="12040" max="12040" width="7.19921875" style="2" customWidth="1"/>
    <col min="12041" max="12041" width="3.796875" style="2" customWidth="1"/>
    <col min="12042" max="12042" width="1.796875" style="2" customWidth="1"/>
    <col min="12043" max="12043" width="4.5" style="2" customWidth="1"/>
    <col min="12044" max="12044" width="10.59765625" style="2" customWidth="1"/>
    <col min="12045" max="12045" width="2.19921875" style="2" customWidth="1"/>
    <col min="12046" max="12046" width="8" style="2" customWidth="1"/>
    <col min="12047" max="12047" width="2.19921875" style="2" customWidth="1"/>
    <col min="12048" max="12048" width="8" style="2" customWidth="1"/>
    <col min="12049" max="12049" width="5.3984375" style="2" customWidth="1"/>
    <col min="12050" max="12055" width="8.3984375" style="2" customWidth="1"/>
    <col min="12056" max="12290" width="8.09765625" style="2"/>
    <col min="12291" max="12291" width="5.296875" style="2" customWidth="1"/>
    <col min="12292" max="12292" width="22.8984375" style="2" bestFit="1" customWidth="1"/>
    <col min="12293" max="12293" width="2.5" style="2" customWidth="1"/>
    <col min="12294" max="12294" width="8.19921875" style="2" customWidth="1"/>
    <col min="12295" max="12295" width="2.09765625" style="2" customWidth="1"/>
    <col min="12296" max="12296" width="7.19921875" style="2" customWidth="1"/>
    <col min="12297" max="12297" width="3.796875" style="2" customWidth="1"/>
    <col min="12298" max="12298" width="1.796875" style="2" customWidth="1"/>
    <col min="12299" max="12299" width="4.5" style="2" customWidth="1"/>
    <col min="12300" max="12300" width="10.59765625" style="2" customWidth="1"/>
    <col min="12301" max="12301" width="2.19921875" style="2" customWidth="1"/>
    <col min="12302" max="12302" width="8" style="2" customWidth="1"/>
    <col min="12303" max="12303" width="2.19921875" style="2" customWidth="1"/>
    <col min="12304" max="12304" width="8" style="2" customWidth="1"/>
    <col min="12305" max="12305" width="5.3984375" style="2" customWidth="1"/>
    <col min="12306" max="12311" width="8.3984375" style="2" customWidth="1"/>
    <col min="12312" max="12546" width="8.09765625" style="2"/>
    <col min="12547" max="12547" width="5.296875" style="2" customWidth="1"/>
    <col min="12548" max="12548" width="22.8984375" style="2" bestFit="1" customWidth="1"/>
    <col min="12549" max="12549" width="2.5" style="2" customWidth="1"/>
    <col min="12550" max="12550" width="8.19921875" style="2" customWidth="1"/>
    <col min="12551" max="12551" width="2.09765625" style="2" customWidth="1"/>
    <col min="12552" max="12552" width="7.19921875" style="2" customWidth="1"/>
    <col min="12553" max="12553" width="3.796875" style="2" customWidth="1"/>
    <col min="12554" max="12554" width="1.796875" style="2" customWidth="1"/>
    <col min="12555" max="12555" width="4.5" style="2" customWidth="1"/>
    <col min="12556" max="12556" width="10.59765625" style="2" customWidth="1"/>
    <col min="12557" max="12557" width="2.19921875" style="2" customWidth="1"/>
    <col min="12558" max="12558" width="8" style="2" customWidth="1"/>
    <col min="12559" max="12559" width="2.19921875" style="2" customWidth="1"/>
    <col min="12560" max="12560" width="8" style="2" customWidth="1"/>
    <col min="12561" max="12561" width="5.3984375" style="2" customWidth="1"/>
    <col min="12562" max="12567" width="8.3984375" style="2" customWidth="1"/>
    <col min="12568" max="12802" width="8.09765625" style="2"/>
    <col min="12803" max="12803" width="5.296875" style="2" customWidth="1"/>
    <col min="12804" max="12804" width="22.8984375" style="2" bestFit="1" customWidth="1"/>
    <col min="12805" max="12805" width="2.5" style="2" customWidth="1"/>
    <col min="12806" max="12806" width="8.19921875" style="2" customWidth="1"/>
    <col min="12807" max="12807" width="2.09765625" style="2" customWidth="1"/>
    <col min="12808" max="12808" width="7.19921875" style="2" customWidth="1"/>
    <col min="12809" max="12809" width="3.796875" style="2" customWidth="1"/>
    <col min="12810" max="12810" width="1.796875" style="2" customWidth="1"/>
    <col min="12811" max="12811" width="4.5" style="2" customWidth="1"/>
    <col min="12812" max="12812" width="10.59765625" style="2" customWidth="1"/>
    <col min="12813" max="12813" width="2.19921875" style="2" customWidth="1"/>
    <col min="12814" max="12814" width="8" style="2" customWidth="1"/>
    <col min="12815" max="12815" width="2.19921875" style="2" customWidth="1"/>
    <col min="12816" max="12816" width="8" style="2" customWidth="1"/>
    <col min="12817" max="12817" width="5.3984375" style="2" customWidth="1"/>
    <col min="12818" max="12823" width="8.3984375" style="2" customWidth="1"/>
    <col min="12824" max="13058" width="8.09765625" style="2"/>
    <col min="13059" max="13059" width="5.296875" style="2" customWidth="1"/>
    <col min="13060" max="13060" width="22.8984375" style="2" bestFit="1" customWidth="1"/>
    <col min="13061" max="13061" width="2.5" style="2" customWidth="1"/>
    <col min="13062" max="13062" width="8.19921875" style="2" customWidth="1"/>
    <col min="13063" max="13063" width="2.09765625" style="2" customWidth="1"/>
    <col min="13064" max="13064" width="7.19921875" style="2" customWidth="1"/>
    <col min="13065" max="13065" width="3.796875" style="2" customWidth="1"/>
    <col min="13066" max="13066" width="1.796875" style="2" customWidth="1"/>
    <col min="13067" max="13067" width="4.5" style="2" customWidth="1"/>
    <col min="13068" max="13068" width="10.59765625" style="2" customWidth="1"/>
    <col min="13069" max="13069" width="2.19921875" style="2" customWidth="1"/>
    <col min="13070" max="13070" width="8" style="2" customWidth="1"/>
    <col min="13071" max="13071" width="2.19921875" style="2" customWidth="1"/>
    <col min="13072" max="13072" width="8" style="2" customWidth="1"/>
    <col min="13073" max="13073" width="5.3984375" style="2" customWidth="1"/>
    <col min="13074" max="13079" width="8.3984375" style="2" customWidth="1"/>
    <col min="13080" max="13314" width="8.09765625" style="2"/>
    <col min="13315" max="13315" width="5.296875" style="2" customWidth="1"/>
    <col min="13316" max="13316" width="22.8984375" style="2" bestFit="1" customWidth="1"/>
    <col min="13317" max="13317" width="2.5" style="2" customWidth="1"/>
    <col min="13318" max="13318" width="8.19921875" style="2" customWidth="1"/>
    <col min="13319" max="13319" width="2.09765625" style="2" customWidth="1"/>
    <col min="13320" max="13320" width="7.19921875" style="2" customWidth="1"/>
    <col min="13321" max="13321" width="3.796875" style="2" customWidth="1"/>
    <col min="13322" max="13322" width="1.796875" style="2" customWidth="1"/>
    <col min="13323" max="13323" width="4.5" style="2" customWidth="1"/>
    <col min="13324" max="13324" width="10.59765625" style="2" customWidth="1"/>
    <col min="13325" max="13325" width="2.19921875" style="2" customWidth="1"/>
    <col min="13326" max="13326" width="8" style="2" customWidth="1"/>
    <col min="13327" max="13327" width="2.19921875" style="2" customWidth="1"/>
    <col min="13328" max="13328" width="8" style="2" customWidth="1"/>
    <col min="13329" max="13329" width="5.3984375" style="2" customWidth="1"/>
    <col min="13330" max="13335" width="8.3984375" style="2" customWidth="1"/>
    <col min="13336" max="13570" width="8.09765625" style="2"/>
    <col min="13571" max="13571" width="5.296875" style="2" customWidth="1"/>
    <col min="13572" max="13572" width="22.8984375" style="2" bestFit="1" customWidth="1"/>
    <col min="13573" max="13573" width="2.5" style="2" customWidth="1"/>
    <col min="13574" max="13574" width="8.19921875" style="2" customWidth="1"/>
    <col min="13575" max="13575" width="2.09765625" style="2" customWidth="1"/>
    <col min="13576" max="13576" width="7.19921875" style="2" customWidth="1"/>
    <col min="13577" max="13577" width="3.796875" style="2" customWidth="1"/>
    <col min="13578" max="13578" width="1.796875" style="2" customWidth="1"/>
    <col min="13579" max="13579" width="4.5" style="2" customWidth="1"/>
    <col min="13580" max="13580" width="10.59765625" style="2" customWidth="1"/>
    <col min="13581" max="13581" width="2.19921875" style="2" customWidth="1"/>
    <col min="13582" max="13582" width="8" style="2" customWidth="1"/>
    <col min="13583" max="13583" width="2.19921875" style="2" customWidth="1"/>
    <col min="13584" max="13584" width="8" style="2" customWidth="1"/>
    <col min="13585" max="13585" width="5.3984375" style="2" customWidth="1"/>
    <col min="13586" max="13591" width="8.3984375" style="2" customWidth="1"/>
    <col min="13592" max="13826" width="8.09765625" style="2"/>
    <col min="13827" max="13827" width="5.296875" style="2" customWidth="1"/>
    <col min="13828" max="13828" width="22.8984375" style="2" bestFit="1" customWidth="1"/>
    <col min="13829" max="13829" width="2.5" style="2" customWidth="1"/>
    <col min="13830" max="13830" width="8.19921875" style="2" customWidth="1"/>
    <col min="13831" max="13831" width="2.09765625" style="2" customWidth="1"/>
    <col min="13832" max="13832" width="7.19921875" style="2" customWidth="1"/>
    <col min="13833" max="13833" width="3.796875" style="2" customWidth="1"/>
    <col min="13834" max="13834" width="1.796875" style="2" customWidth="1"/>
    <col min="13835" max="13835" width="4.5" style="2" customWidth="1"/>
    <col min="13836" max="13836" width="10.59765625" style="2" customWidth="1"/>
    <col min="13837" max="13837" width="2.19921875" style="2" customWidth="1"/>
    <col min="13838" max="13838" width="8" style="2" customWidth="1"/>
    <col min="13839" max="13839" width="2.19921875" style="2" customWidth="1"/>
    <col min="13840" max="13840" width="8" style="2" customWidth="1"/>
    <col min="13841" max="13841" width="5.3984375" style="2" customWidth="1"/>
    <col min="13842" max="13847" width="8.3984375" style="2" customWidth="1"/>
    <col min="13848" max="14082" width="8.09765625" style="2"/>
    <col min="14083" max="14083" width="5.296875" style="2" customWidth="1"/>
    <col min="14084" max="14084" width="22.8984375" style="2" bestFit="1" customWidth="1"/>
    <col min="14085" max="14085" width="2.5" style="2" customWidth="1"/>
    <col min="14086" max="14086" width="8.19921875" style="2" customWidth="1"/>
    <col min="14087" max="14087" width="2.09765625" style="2" customWidth="1"/>
    <col min="14088" max="14088" width="7.19921875" style="2" customWidth="1"/>
    <col min="14089" max="14089" width="3.796875" style="2" customWidth="1"/>
    <col min="14090" max="14090" width="1.796875" style="2" customWidth="1"/>
    <col min="14091" max="14091" width="4.5" style="2" customWidth="1"/>
    <col min="14092" max="14092" width="10.59765625" style="2" customWidth="1"/>
    <col min="14093" max="14093" width="2.19921875" style="2" customWidth="1"/>
    <col min="14094" max="14094" width="8" style="2" customWidth="1"/>
    <col min="14095" max="14095" width="2.19921875" style="2" customWidth="1"/>
    <col min="14096" max="14096" width="8" style="2" customWidth="1"/>
    <col min="14097" max="14097" width="5.3984375" style="2" customWidth="1"/>
    <col min="14098" max="14103" width="8.3984375" style="2" customWidth="1"/>
    <col min="14104" max="14338" width="8.09765625" style="2"/>
    <col min="14339" max="14339" width="5.296875" style="2" customWidth="1"/>
    <col min="14340" max="14340" width="22.8984375" style="2" bestFit="1" customWidth="1"/>
    <col min="14341" max="14341" width="2.5" style="2" customWidth="1"/>
    <col min="14342" max="14342" width="8.19921875" style="2" customWidth="1"/>
    <col min="14343" max="14343" width="2.09765625" style="2" customWidth="1"/>
    <col min="14344" max="14344" width="7.19921875" style="2" customWidth="1"/>
    <col min="14345" max="14345" width="3.796875" style="2" customWidth="1"/>
    <col min="14346" max="14346" width="1.796875" style="2" customWidth="1"/>
    <col min="14347" max="14347" width="4.5" style="2" customWidth="1"/>
    <col min="14348" max="14348" width="10.59765625" style="2" customWidth="1"/>
    <col min="14349" max="14349" width="2.19921875" style="2" customWidth="1"/>
    <col min="14350" max="14350" width="8" style="2" customWidth="1"/>
    <col min="14351" max="14351" width="2.19921875" style="2" customWidth="1"/>
    <col min="14352" max="14352" width="8" style="2" customWidth="1"/>
    <col min="14353" max="14353" width="5.3984375" style="2" customWidth="1"/>
    <col min="14354" max="14359" width="8.3984375" style="2" customWidth="1"/>
    <col min="14360" max="14594" width="8.09765625" style="2"/>
    <col min="14595" max="14595" width="5.296875" style="2" customWidth="1"/>
    <col min="14596" max="14596" width="22.8984375" style="2" bestFit="1" customWidth="1"/>
    <col min="14597" max="14597" width="2.5" style="2" customWidth="1"/>
    <col min="14598" max="14598" width="8.19921875" style="2" customWidth="1"/>
    <col min="14599" max="14599" width="2.09765625" style="2" customWidth="1"/>
    <col min="14600" max="14600" width="7.19921875" style="2" customWidth="1"/>
    <col min="14601" max="14601" width="3.796875" style="2" customWidth="1"/>
    <col min="14602" max="14602" width="1.796875" style="2" customWidth="1"/>
    <col min="14603" max="14603" width="4.5" style="2" customWidth="1"/>
    <col min="14604" max="14604" width="10.59765625" style="2" customWidth="1"/>
    <col min="14605" max="14605" width="2.19921875" style="2" customWidth="1"/>
    <col min="14606" max="14606" width="8" style="2" customWidth="1"/>
    <col min="14607" max="14607" width="2.19921875" style="2" customWidth="1"/>
    <col min="14608" max="14608" width="8" style="2" customWidth="1"/>
    <col min="14609" max="14609" width="5.3984375" style="2" customWidth="1"/>
    <col min="14610" max="14615" width="8.3984375" style="2" customWidth="1"/>
    <col min="14616" max="14850" width="8.09765625" style="2"/>
    <col min="14851" max="14851" width="5.296875" style="2" customWidth="1"/>
    <col min="14852" max="14852" width="22.8984375" style="2" bestFit="1" customWidth="1"/>
    <col min="14853" max="14853" width="2.5" style="2" customWidth="1"/>
    <col min="14854" max="14854" width="8.19921875" style="2" customWidth="1"/>
    <col min="14855" max="14855" width="2.09765625" style="2" customWidth="1"/>
    <col min="14856" max="14856" width="7.19921875" style="2" customWidth="1"/>
    <col min="14857" max="14857" width="3.796875" style="2" customWidth="1"/>
    <col min="14858" max="14858" width="1.796875" style="2" customWidth="1"/>
    <col min="14859" max="14859" width="4.5" style="2" customWidth="1"/>
    <col min="14860" max="14860" width="10.59765625" style="2" customWidth="1"/>
    <col min="14861" max="14861" width="2.19921875" style="2" customWidth="1"/>
    <col min="14862" max="14862" width="8" style="2" customWidth="1"/>
    <col min="14863" max="14863" width="2.19921875" style="2" customWidth="1"/>
    <col min="14864" max="14864" width="8" style="2" customWidth="1"/>
    <col min="14865" max="14865" width="5.3984375" style="2" customWidth="1"/>
    <col min="14866" max="14871" width="8.3984375" style="2" customWidth="1"/>
    <col min="14872" max="15106" width="8.09765625" style="2"/>
    <col min="15107" max="15107" width="5.296875" style="2" customWidth="1"/>
    <col min="15108" max="15108" width="22.8984375" style="2" bestFit="1" customWidth="1"/>
    <col min="15109" max="15109" width="2.5" style="2" customWidth="1"/>
    <col min="15110" max="15110" width="8.19921875" style="2" customWidth="1"/>
    <col min="15111" max="15111" width="2.09765625" style="2" customWidth="1"/>
    <col min="15112" max="15112" width="7.19921875" style="2" customWidth="1"/>
    <col min="15113" max="15113" width="3.796875" style="2" customWidth="1"/>
    <col min="15114" max="15114" width="1.796875" style="2" customWidth="1"/>
    <col min="15115" max="15115" width="4.5" style="2" customWidth="1"/>
    <col min="15116" max="15116" width="10.59765625" style="2" customWidth="1"/>
    <col min="15117" max="15117" width="2.19921875" style="2" customWidth="1"/>
    <col min="15118" max="15118" width="8" style="2" customWidth="1"/>
    <col min="15119" max="15119" width="2.19921875" style="2" customWidth="1"/>
    <col min="15120" max="15120" width="8" style="2" customWidth="1"/>
    <col min="15121" max="15121" width="5.3984375" style="2" customWidth="1"/>
    <col min="15122" max="15127" width="8.3984375" style="2" customWidth="1"/>
    <col min="15128" max="15362" width="8.09765625" style="2"/>
    <col min="15363" max="15363" width="5.296875" style="2" customWidth="1"/>
    <col min="15364" max="15364" width="22.8984375" style="2" bestFit="1" customWidth="1"/>
    <col min="15365" max="15365" width="2.5" style="2" customWidth="1"/>
    <col min="15366" max="15366" width="8.19921875" style="2" customWidth="1"/>
    <col min="15367" max="15367" width="2.09765625" style="2" customWidth="1"/>
    <col min="15368" max="15368" width="7.19921875" style="2" customWidth="1"/>
    <col min="15369" max="15369" width="3.796875" style="2" customWidth="1"/>
    <col min="15370" max="15370" width="1.796875" style="2" customWidth="1"/>
    <col min="15371" max="15371" width="4.5" style="2" customWidth="1"/>
    <col min="15372" max="15372" width="10.59765625" style="2" customWidth="1"/>
    <col min="15373" max="15373" width="2.19921875" style="2" customWidth="1"/>
    <col min="15374" max="15374" width="8" style="2" customWidth="1"/>
    <col min="15375" max="15375" width="2.19921875" style="2" customWidth="1"/>
    <col min="15376" max="15376" width="8" style="2" customWidth="1"/>
    <col min="15377" max="15377" width="5.3984375" style="2" customWidth="1"/>
    <col min="15378" max="15383" width="8.3984375" style="2" customWidth="1"/>
    <col min="15384" max="15618" width="8.09765625" style="2"/>
    <col min="15619" max="15619" width="5.296875" style="2" customWidth="1"/>
    <col min="15620" max="15620" width="22.8984375" style="2" bestFit="1" customWidth="1"/>
    <col min="15621" max="15621" width="2.5" style="2" customWidth="1"/>
    <col min="15622" max="15622" width="8.19921875" style="2" customWidth="1"/>
    <col min="15623" max="15623" width="2.09765625" style="2" customWidth="1"/>
    <col min="15624" max="15624" width="7.19921875" style="2" customWidth="1"/>
    <col min="15625" max="15625" width="3.796875" style="2" customWidth="1"/>
    <col min="15626" max="15626" width="1.796875" style="2" customWidth="1"/>
    <col min="15627" max="15627" width="4.5" style="2" customWidth="1"/>
    <col min="15628" max="15628" width="10.59765625" style="2" customWidth="1"/>
    <col min="15629" max="15629" width="2.19921875" style="2" customWidth="1"/>
    <col min="15630" max="15630" width="8" style="2" customWidth="1"/>
    <col min="15631" max="15631" width="2.19921875" style="2" customWidth="1"/>
    <col min="15632" max="15632" width="8" style="2" customWidth="1"/>
    <col min="15633" max="15633" width="5.3984375" style="2" customWidth="1"/>
    <col min="15634" max="15639" width="8.3984375" style="2" customWidth="1"/>
    <col min="15640" max="15874" width="8.09765625" style="2"/>
    <col min="15875" max="15875" width="5.296875" style="2" customWidth="1"/>
    <col min="15876" max="15876" width="22.8984375" style="2" bestFit="1" customWidth="1"/>
    <col min="15877" max="15877" width="2.5" style="2" customWidth="1"/>
    <col min="15878" max="15878" width="8.19921875" style="2" customWidth="1"/>
    <col min="15879" max="15879" width="2.09765625" style="2" customWidth="1"/>
    <col min="15880" max="15880" width="7.19921875" style="2" customWidth="1"/>
    <col min="15881" max="15881" width="3.796875" style="2" customWidth="1"/>
    <col min="15882" max="15882" width="1.796875" style="2" customWidth="1"/>
    <col min="15883" max="15883" width="4.5" style="2" customWidth="1"/>
    <col min="15884" max="15884" width="10.59765625" style="2" customWidth="1"/>
    <col min="15885" max="15885" width="2.19921875" style="2" customWidth="1"/>
    <col min="15886" max="15886" width="8" style="2" customWidth="1"/>
    <col min="15887" max="15887" width="2.19921875" style="2" customWidth="1"/>
    <col min="15888" max="15888" width="8" style="2" customWidth="1"/>
    <col min="15889" max="15889" width="5.3984375" style="2" customWidth="1"/>
    <col min="15890" max="15895" width="8.3984375" style="2" customWidth="1"/>
    <col min="15896" max="16130" width="8.09765625" style="2"/>
    <col min="16131" max="16131" width="5.296875" style="2" customWidth="1"/>
    <col min="16132" max="16132" width="22.8984375" style="2" bestFit="1" customWidth="1"/>
    <col min="16133" max="16133" width="2.5" style="2" customWidth="1"/>
    <col min="16134" max="16134" width="8.19921875" style="2" customWidth="1"/>
    <col min="16135" max="16135" width="2.09765625" style="2" customWidth="1"/>
    <col min="16136" max="16136" width="7.19921875" style="2" customWidth="1"/>
    <col min="16137" max="16137" width="3.796875" style="2" customWidth="1"/>
    <col min="16138" max="16138" width="1.796875" style="2" customWidth="1"/>
    <col min="16139" max="16139" width="4.5" style="2" customWidth="1"/>
    <col min="16140" max="16140" width="10.59765625" style="2" customWidth="1"/>
    <col min="16141" max="16141" width="2.19921875" style="2" customWidth="1"/>
    <col min="16142" max="16142" width="8" style="2" customWidth="1"/>
    <col min="16143" max="16143" width="2.19921875" style="2" customWidth="1"/>
    <col min="16144" max="16144" width="8" style="2" customWidth="1"/>
    <col min="16145" max="16145" width="5.3984375" style="2" customWidth="1"/>
    <col min="16146" max="16151" width="8.3984375" style="2" customWidth="1"/>
    <col min="16152" max="16384" width="8.09765625" style="2"/>
  </cols>
  <sheetData>
    <row r="1" spans="1:20" ht="27" customHeight="1" x14ac:dyDescent="0.45">
      <c r="A1" s="976" t="s">
        <v>104</v>
      </c>
      <c r="B1" s="977"/>
      <c r="C1" s="977"/>
      <c r="D1" s="977"/>
      <c r="E1" s="977"/>
      <c r="F1" s="977"/>
      <c r="H1" s="957" t="s">
        <v>16</v>
      </c>
      <c r="I1" s="957"/>
      <c r="J1" s="958"/>
      <c r="K1" s="958"/>
      <c r="L1" s="958"/>
      <c r="M1" s="958"/>
      <c r="N1" s="958"/>
      <c r="O1" s="958"/>
      <c r="P1" s="958"/>
      <c r="Q1" s="958"/>
    </row>
    <row r="2" spans="1:20" ht="27" customHeight="1" x14ac:dyDescent="0.45">
      <c r="A2" s="977"/>
      <c r="B2" s="977"/>
      <c r="C2" s="977"/>
      <c r="D2" s="977"/>
      <c r="E2" s="977"/>
      <c r="F2" s="977"/>
      <c r="H2" s="957" t="s">
        <v>17</v>
      </c>
      <c r="I2" s="957"/>
      <c r="J2" s="959"/>
      <c r="K2" s="959"/>
      <c r="L2" s="959"/>
      <c r="M2" s="959"/>
      <c r="N2" s="959"/>
      <c r="O2" s="959"/>
      <c r="P2" s="959"/>
      <c r="Q2" s="959"/>
    </row>
    <row r="3" spans="1:20" ht="51" customHeight="1" x14ac:dyDescent="0.45">
      <c r="A3" s="954" t="s">
        <v>110</v>
      </c>
      <c r="B3" s="954"/>
      <c r="C3" s="954"/>
      <c r="D3" s="954"/>
      <c r="E3" s="954"/>
      <c r="F3" s="954"/>
      <c r="G3" s="954"/>
      <c r="H3" s="954"/>
      <c r="I3" s="954"/>
      <c r="J3" s="954"/>
      <c r="K3" s="954"/>
      <c r="L3" s="954"/>
      <c r="M3" s="954"/>
      <c r="N3" s="954"/>
      <c r="O3" s="954"/>
      <c r="P3" s="954"/>
      <c r="Q3" s="954"/>
      <c r="R3" s="66"/>
      <c r="S3" s="66"/>
      <c r="T3" s="66"/>
    </row>
    <row r="4" spans="1:20" ht="192" customHeight="1" x14ac:dyDescent="0.45">
      <c r="A4" s="67"/>
      <c r="B4" s="67"/>
      <c r="C4" s="67"/>
      <c r="D4" s="67"/>
      <c r="E4" s="67"/>
      <c r="F4" s="67"/>
      <c r="G4" s="67"/>
      <c r="H4" s="67"/>
      <c r="I4" s="67"/>
      <c r="J4" s="67"/>
      <c r="K4" s="67"/>
      <c r="L4" s="67"/>
      <c r="M4" s="67"/>
      <c r="N4" s="67"/>
      <c r="O4" s="67"/>
      <c r="P4" s="67"/>
      <c r="Q4" s="67"/>
      <c r="R4" s="66"/>
      <c r="S4" s="66"/>
      <c r="T4" s="66"/>
    </row>
    <row r="5" spans="1:20" ht="6" customHeight="1" x14ac:dyDescent="0.45">
      <c r="A5" s="67"/>
      <c r="B5" s="67"/>
      <c r="C5" s="67"/>
      <c r="D5" s="67"/>
      <c r="E5" s="67"/>
      <c r="F5" s="67"/>
      <c r="G5" s="67"/>
      <c r="H5" s="67"/>
      <c r="I5" s="67"/>
      <c r="J5" s="67"/>
      <c r="K5" s="67"/>
      <c r="L5" s="67"/>
      <c r="M5" s="67"/>
      <c r="N5" s="67"/>
      <c r="O5" s="67"/>
      <c r="P5" s="67"/>
      <c r="Q5" s="67"/>
      <c r="R5" s="66"/>
      <c r="S5" s="66"/>
      <c r="T5" s="66"/>
    </row>
    <row r="6" spans="1:20" ht="17.399999999999999" customHeight="1" x14ac:dyDescent="0.15">
      <c r="A6" s="965"/>
      <c r="B6" s="965"/>
      <c r="C6" s="965"/>
      <c r="D6" s="965"/>
      <c r="E6" s="965"/>
      <c r="F6" s="965"/>
      <c r="G6" s="965"/>
      <c r="H6" s="965"/>
      <c r="I6" s="965"/>
      <c r="J6" s="3"/>
      <c r="L6" s="4"/>
      <c r="M6" s="4"/>
      <c r="N6" s="5"/>
      <c r="O6" s="4"/>
      <c r="P6" s="5"/>
      <c r="Q6" s="5"/>
      <c r="R6" s="5"/>
      <c r="S6" s="5"/>
    </row>
    <row r="7" spans="1:20" ht="6" customHeight="1" x14ac:dyDescent="0.45">
      <c r="A7" s="68"/>
      <c r="B7" s="68"/>
      <c r="C7" s="68"/>
      <c r="D7" s="66"/>
      <c r="E7" s="69"/>
      <c r="F7" s="966"/>
      <c r="G7" s="966"/>
      <c r="H7" s="966"/>
      <c r="I7" s="966"/>
    </row>
    <row r="8" spans="1:20" ht="48" customHeight="1" thickBot="1" x14ac:dyDescent="0.5">
      <c r="A8" s="943" t="s">
        <v>19</v>
      </c>
      <c r="B8" s="943"/>
      <c r="C8" s="943"/>
      <c r="D8" s="943"/>
      <c r="E8" s="943"/>
      <c r="F8" s="943"/>
      <c r="G8" s="943"/>
      <c r="H8" s="943"/>
      <c r="I8" s="943"/>
      <c r="K8" s="944" t="s">
        <v>20</v>
      </c>
      <c r="L8" s="944"/>
      <c r="M8" s="944"/>
      <c r="N8" s="944"/>
      <c r="O8" s="944"/>
      <c r="P8" s="944"/>
      <c r="T8" s="44"/>
    </row>
    <row r="9" spans="1:20" ht="16.8" customHeight="1" thickBot="1" x14ac:dyDescent="0.5">
      <c r="A9" s="960" t="s">
        <v>21</v>
      </c>
      <c r="B9" s="927" t="s">
        <v>22</v>
      </c>
      <c r="C9" s="928"/>
      <c r="D9" s="79" t="s">
        <v>105</v>
      </c>
      <c r="E9" s="13" t="s">
        <v>24</v>
      </c>
      <c r="F9" s="14" t="s">
        <v>25</v>
      </c>
      <c r="G9" s="14"/>
      <c r="H9" s="60"/>
      <c r="I9" s="16" t="s">
        <v>26</v>
      </c>
      <c r="K9" s="17"/>
      <c r="L9" s="945"/>
      <c r="M9" s="947" t="s">
        <v>27</v>
      </c>
      <c r="N9" s="948"/>
      <c r="O9" s="948"/>
      <c r="P9" s="949"/>
      <c r="S9" s="71"/>
    </row>
    <row r="10" spans="1:20" ht="16.8" customHeight="1" thickTop="1" thickBot="1" x14ac:dyDescent="0.5">
      <c r="A10" s="961"/>
      <c r="B10" s="929"/>
      <c r="C10" s="930"/>
      <c r="D10" s="72" t="s">
        <v>28</v>
      </c>
      <c r="F10" s="18" t="s">
        <v>100</v>
      </c>
      <c r="G10" s="18" t="s">
        <v>30</v>
      </c>
      <c r="H10" s="19" t="str">
        <f>IFERROR(ROUNDDOWN(H9/B11,1),"")</f>
        <v/>
      </c>
      <c r="I10" s="20" t="s">
        <v>31</v>
      </c>
      <c r="K10" s="21"/>
      <c r="L10" s="946"/>
      <c r="M10" s="967" t="s">
        <v>106</v>
      </c>
      <c r="N10" s="968"/>
      <c r="O10" s="969" t="s">
        <v>107</v>
      </c>
      <c r="P10" s="970"/>
      <c r="S10" s="71"/>
    </row>
    <row r="11" spans="1:20" ht="16.8" customHeight="1" thickTop="1" thickBot="1" x14ac:dyDescent="0.5">
      <c r="A11" s="961"/>
      <c r="B11" s="963"/>
      <c r="C11" s="933" t="s">
        <v>34</v>
      </c>
      <c r="D11" s="80" t="s">
        <v>108</v>
      </c>
      <c r="E11" s="17" t="s">
        <v>24</v>
      </c>
      <c r="F11" s="18" t="s">
        <v>36</v>
      </c>
      <c r="G11" s="18"/>
      <c r="H11" s="15"/>
      <c r="I11" s="23" t="s">
        <v>26</v>
      </c>
      <c r="L11" s="24" t="s">
        <v>37</v>
      </c>
      <c r="M11" s="25" t="s">
        <v>30</v>
      </c>
      <c r="N11" s="26" t="str">
        <f>H10</f>
        <v/>
      </c>
      <c r="O11" s="25" t="s">
        <v>38</v>
      </c>
      <c r="P11" s="26" t="str">
        <f>H12</f>
        <v/>
      </c>
    </row>
    <row r="12" spans="1:20" ht="16.8" customHeight="1" thickTop="1" thickBot="1" x14ac:dyDescent="0.5">
      <c r="A12" s="962"/>
      <c r="B12" s="964"/>
      <c r="C12" s="934"/>
      <c r="D12" s="74" t="s">
        <v>28</v>
      </c>
      <c r="E12" s="27"/>
      <c r="F12" s="28" t="s">
        <v>55</v>
      </c>
      <c r="G12" s="18" t="s">
        <v>38</v>
      </c>
      <c r="H12" s="19" t="str">
        <f>IFERROR(ROUNDDOWN(H11/B11,1),"")</f>
        <v/>
      </c>
      <c r="I12" s="29" t="s">
        <v>31</v>
      </c>
      <c r="L12" s="24" t="s">
        <v>40</v>
      </c>
      <c r="M12" s="25" t="s">
        <v>41</v>
      </c>
      <c r="N12" s="26" t="str">
        <f>H14</f>
        <v/>
      </c>
      <c r="O12" s="25" t="s">
        <v>42</v>
      </c>
      <c r="P12" s="26" t="str">
        <f>H16</f>
        <v/>
      </c>
    </row>
    <row r="13" spans="1:20" ht="16.8" customHeight="1" thickBot="1" x14ac:dyDescent="0.5">
      <c r="A13" s="960" t="s">
        <v>43</v>
      </c>
      <c r="B13" s="927" t="s">
        <v>22</v>
      </c>
      <c r="C13" s="928"/>
      <c r="D13" s="79" t="s">
        <v>105</v>
      </c>
      <c r="E13" s="13" t="s">
        <v>24</v>
      </c>
      <c r="F13" s="14" t="s">
        <v>44</v>
      </c>
      <c r="G13" s="14"/>
      <c r="H13" s="15"/>
      <c r="I13" s="16" t="s">
        <v>26</v>
      </c>
      <c r="K13" s="30"/>
      <c r="L13" s="24" t="s">
        <v>45</v>
      </c>
      <c r="M13" s="25" t="s">
        <v>46</v>
      </c>
      <c r="N13" s="26" t="str">
        <f>H18</f>
        <v/>
      </c>
      <c r="O13" s="25" t="s">
        <v>47</v>
      </c>
      <c r="P13" s="26" t="str">
        <f>H20</f>
        <v/>
      </c>
      <c r="Q13" s="30"/>
      <c r="R13" s="30"/>
      <c r="S13" s="30"/>
      <c r="T13" s="30"/>
    </row>
    <row r="14" spans="1:20" ht="16.8" customHeight="1" thickTop="1" thickBot="1" x14ac:dyDescent="0.5">
      <c r="A14" s="961"/>
      <c r="B14" s="929"/>
      <c r="C14" s="930"/>
      <c r="D14" s="72" t="s">
        <v>28</v>
      </c>
      <c r="F14" s="18" t="s">
        <v>48</v>
      </c>
      <c r="G14" s="18" t="s">
        <v>41</v>
      </c>
      <c r="H14" s="19" t="str">
        <f>IFERROR(ROUNDDOWN(H13/B15,1),"")</f>
        <v/>
      </c>
      <c r="I14" s="20" t="s">
        <v>31</v>
      </c>
      <c r="K14" s="30"/>
      <c r="L14" s="24" t="s">
        <v>49</v>
      </c>
      <c r="M14" s="25" t="s">
        <v>50</v>
      </c>
      <c r="N14" s="26" t="str">
        <f>H22</f>
        <v/>
      </c>
      <c r="O14" s="25" t="s">
        <v>51</v>
      </c>
      <c r="P14" s="26" t="str">
        <f>H24</f>
        <v/>
      </c>
      <c r="Q14" s="30"/>
      <c r="R14" s="30"/>
      <c r="S14" s="30"/>
      <c r="T14" s="30"/>
    </row>
    <row r="15" spans="1:20" ht="16.8" customHeight="1" thickTop="1" thickBot="1" x14ac:dyDescent="0.5">
      <c r="A15" s="961"/>
      <c r="B15" s="963"/>
      <c r="C15" s="933" t="s">
        <v>34</v>
      </c>
      <c r="D15" s="80" t="s">
        <v>108</v>
      </c>
      <c r="E15" s="17" t="s">
        <v>24</v>
      </c>
      <c r="F15" s="18" t="s">
        <v>36</v>
      </c>
      <c r="G15" s="18"/>
      <c r="H15" s="15"/>
      <c r="I15" s="23" t="s">
        <v>26</v>
      </c>
      <c r="K15" s="30"/>
      <c r="L15" s="24" t="s">
        <v>52</v>
      </c>
      <c r="M15" s="25" t="s">
        <v>53</v>
      </c>
      <c r="N15" s="26" t="str">
        <f>H26</f>
        <v/>
      </c>
      <c r="O15" s="25" t="s">
        <v>54</v>
      </c>
      <c r="P15" s="26" t="str">
        <f>H28</f>
        <v/>
      </c>
      <c r="Q15" s="30"/>
      <c r="R15" s="30"/>
      <c r="S15" s="30"/>
      <c r="T15" s="30"/>
    </row>
    <row r="16" spans="1:20" ht="16.8" customHeight="1" thickTop="1" thickBot="1" x14ac:dyDescent="0.5">
      <c r="A16" s="962"/>
      <c r="B16" s="964"/>
      <c r="C16" s="934"/>
      <c r="D16" s="74" t="s">
        <v>28</v>
      </c>
      <c r="E16" s="27"/>
      <c r="F16" s="28" t="s">
        <v>55</v>
      </c>
      <c r="G16" s="18" t="s">
        <v>42</v>
      </c>
      <c r="H16" s="19" t="str">
        <f>IFERROR(ROUNDDOWN(H15/B15,1),"")</f>
        <v/>
      </c>
      <c r="I16" s="29" t="s">
        <v>31</v>
      </c>
      <c r="K16" s="30"/>
      <c r="L16" s="24" t="s">
        <v>56</v>
      </c>
      <c r="M16" s="25" t="s">
        <v>57</v>
      </c>
      <c r="N16" s="26" t="str">
        <f>H30</f>
        <v/>
      </c>
      <c r="O16" s="25" t="s">
        <v>58</v>
      </c>
      <c r="P16" s="26" t="str">
        <f>H32</f>
        <v/>
      </c>
      <c r="Q16" s="30"/>
      <c r="R16" s="30"/>
      <c r="S16" s="30"/>
      <c r="T16" s="30"/>
    </row>
    <row r="17" spans="1:20" ht="16.8" customHeight="1" thickBot="1" x14ac:dyDescent="0.5">
      <c r="A17" s="960" t="s">
        <v>45</v>
      </c>
      <c r="B17" s="927" t="s">
        <v>22</v>
      </c>
      <c r="C17" s="928"/>
      <c r="D17" s="79" t="s">
        <v>105</v>
      </c>
      <c r="E17" s="13" t="s">
        <v>24</v>
      </c>
      <c r="F17" s="14" t="s">
        <v>44</v>
      </c>
      <c r="G17" s="14"/>
      <c r="H17" s="15"/>
      <c r="I17" s="16" t="s">
        <v>26</v>
      </c>
      <c r="K17" s="30"/>
      <c r="L17" s="24" t="s">
        <v>59</v>
      </c>
      <c r="M17" s="25" t="s">
        <v>60</v>
      </c>
      <c r="N17" s="26" t="str">
        <f>H34</f>
        <v/>
      </c>
      <c r="O17" s="25" t="s">
        <v>61</v>
      </c>
      <c r="P17" s="26" t="str">
        <f>H36</f>
        <v/>
      </c>
      <c r="Q17" s="30"/>
      <c r="R17" s="30"/>
      <c r="S17" s="30"/>
      <c r="T17" s="30"/>
    </row>
    <row r="18" spans="1:20" ht="16.8" customHeight="1" thickTop="1" thickBot="1" x14ac:dyDescent="0.5">
      <c r="A18" s="961"/>
      <c r="B18" s="929"/>
      <c r="C18" s="930"/>
      <c r="D18" s="72" t="s">
        <v>28</v>
      </c>
      <c r="F18" s="18" t="s">
        <v>48</v>
      </c>
      <c r="G18" s="18" t="s">
        <v>46</v>
      </c>
      <c r="H18" s="19" t="str">
        <f>IFERROR(ROUNDDOWN(H17/B19,1),"")</f>
        <v/>
      </c>
      <c r="I18" s="20" t="s">
        <v>31</v>
      </c>
      <c r="K18" s="30"/>
      <c r="L18" s="24" t="s">
        <v>62</v>
      </c>
      <c r="M18" s="25" t="s">
        <v>63</v>
      </c>
      <c r="N18" s="26" t="str">
        <f>H38</f>
        <v/>
      </c>
      <c r="O18" s="25" t="s">
        <v>64</v>
      </c>
      <c r="P18" s="26" t="str">
        <f>H40</f>
        <v/>
      </c>
      <c r="Q18" s="30"/>
      <c r="R18" s="30"/>
      <c r="S18" s="30"/>
      <c r="T18" s="30"/>
    </row>
    <row r="19" spans="1:20" ht="16.8" customHeight="1" thickTop="1" thickBot="1" x14ac:dyDescent="0.5">
      <c r="A19" s="961"/>
      <c r="B19" s="963"/>
      <c r="C19" s="933" t="s">
        <v>34</v>
      </c>
      <c r="D19" s="80" t="s">
        <v>108</v>
      </c>
      <c r="E19" s="17" t="s">
        <v>24</v>
      </c>
      <c r="F19" s="18" t="s">
        <v>36</v>
      </c>
      <c r="G19" s="18"/>
      <c r="H19" s="15"/>
      <c r="I19" s="23" t="s">
        <v>26</v>
      </c>
      <c r="K19" s="30"/>
      <c r="L19" s="24" t="s">
        <v>65</v>
      </c>
      <c r="M19" s="25" t="s">
        <v>66</v>
      </c>
      <c r="N19" s="26" t="str">
        <f>H42</f>
        <v/>
      </c>
      <c r="O19" s="25" t="s">
        <v>67</v>
      </c>
      <c r="P19" s="26" t="str">
        <f>H44</f>
        <v/>
      </c>
      <c r="Q19" s="30"/>
      <c r="R19" s="30"/>
      <c r="S19" s="30"/>
      <c r="T19" s="30"/>
    </row>
    <row r="20" spans="1:20" ht="16.8" customHeight="1" thickTop="1" thickBot="1" x14ac:dyDescent="0.5">
      <c r="A20" s="962"/>
      <c r="B20" s="964"/>
      <c r="C20" s="934"/>
      <c r="D20" s="74" t="s">
        <v>28</v>
      </c>
      <c r="E20" s="27"/>
      <c r="F20" s="28" t="s">
        <v>55</v>
      </c>
      <c r="G20" s="18" t="s">
        <v>47</v>
      </c>
      <c r="H20" s="19" t="str">
        <f>IFERROR(ROUNDDOWN(H19/B19,1),"")</f>
        <v/>
      </c>
      <c r="I20" s="29" t="s">
        <v>31</v>
      </c>
      <c r="K20" s="30"/>
      <c r="L20" s="24" t="s">
        <v>68</v>
      </c>
      <c r="M20" s="25" t="s">
        <v>69</v>
      </c>
      <c r="N20" s="26" t="str">
        <f>H46</f>
        <v/>
      </c>
      <c r="O20" s="25" t="s">
        <v>70</v>
      </c>
      <c r="P20" s="26" t="str">
        <f>H48</f>
        <v/>
      </c>
      <c r="Q20" s="30"/>
      <c r="R20" s="30"/>
      <c r="S20" s="30"/>
      <c r="T20" s="30"/>
    </row>
    <row r="21" spans="1:20" ht="16.8" customHeight="1" thickBot="1" x14ac:dyDescent="0.5">
      <c r="A21" s="960" t="s">
        <v>71</v>
      </c>
      <c r="B21" s="927" t="s">
        <v>22</v>
      </c>
      <c r="C21" s="928"/>
      <c r="D21" s="79" t="s">
        <v>105</v>
      </c>
      <c r="E21" s="13" t="s">
        <v>24</v>
      </c>
      <c r="F21" s="14" t="s">
        <v>44</v>
      </c>
      <c r="G21" s="14"/>
      <c r="H21" s="15"/>
      <c r="I21" s="16" t="s">
        <v>26</v>
      </c>
      <c r="K21" s="30"/>
      <c r="L21" s="24" t="s">
        <v>72</v>
      </c>
      <c r="M21" s="32" t="s">
        <v>73</v>
      </c>
      <c r="N21" s="33" t="str">
        <f>H50</f>
        <v/>
      </c>
      <c r="O21" s="32" t="s">
        <v>74</v>
      </c>
      <c r="P21" s="33" t="str">
        <f>H52</f>
        <v/>
      </c>
      <c r="Q21" s="30"/>
      <c r="R21" s="30"/>
      <c r="S21" s="30"/>
      <c r="T21" s="30"/>
    </row>
    <row r="22" spans="1:20" ht="16.8" customHeight="1" thickTop="1" thickBot="1" x14ac:dyDescent="0.5">
      <c r="A22" s="961"/>
      <c r="B22" s="929"/>
      <c r="C22" s="930"/>
      <c r="D22" s="72" t="s">
        <v>28</v>
      </c>
      <c r="F22" s="18" t="s">
        <v>48</v>
      </c>
      <c r="G22" s="18" t="s">
        <v>50</v>
      </c>
      <c r="H22" s="19" t="str">
        <f>IFERROR(ROUNDDOWN(H21/B23,1),"")</f>
        <v/>
      </c>
      <c r="I22" s="20" t="s">
        <v>31</v>
      </c>
      <c r="K22" s="30"/>
      <c r="L22" s="34" t="s">
        <v>75</v>
      </c>
      <c r="M22" s="35" t="s">
        <v>76</v>
      </c>
      <c r="N22" s="36" t="str">
        <f>IF(SUM(N11:N21)=0,"",SUM(N11:N21))</f>
        <v/>
      </c>
      <c r="O22" s="35" t="s">
        <v>77</v>
      </c>
      <c r="P22" s="36" t="str">
        <f>IF(SUM(P11:P21)=0,"",SUM(P11:P21))</f>
        <v/>
      </c>
      <c r="Q22" s="30"/>
      <c r="R22" s="30"/>
      <c r="S22" s="30"/>
      <c r="T22" s="30"/>
    </row>
    <row r="23" spans="1:20" ht="16.8" customHeight="1" thickTop="1" thickBot="1" x14ac:dyDescent="0.5">
      <c r="A23" s="961"/>
      <c r="B23" s="963"/>
      <c r="C23" s="933" t="s">
        <v>34</v>
      </c>
      <c r="D23" s="80" t="s">
        <v>108</v>
      </c>
      <c r="E23" s="17" t="s">
        <v>24</v>
      </c>
      <c r="F23" s="18" t="s">
        <v>36</v>
      </c>
      <c r="G23" s="18"/>
      <c r="H23" s="15"/>
      <c r="I23" s="23" t="s">
        <v>26</v>
      </c>
      <c r="K23" s="30"/>
      <c r="L23" s="37"/>
      <c r="M23" s="37"/>
      <c r="N23" s="30"/>
      <c r="O23" s="37"/>
      <c r="P23" s="30"/>
      <c r="Q23" s="30"/>
      <c r="R23" s="30"/>
      <c r="S23" s="30"/>
      <c r="T23" s="30"/>
    </row>
    <row r="24" spans="1:20" ht="16.8" customHeight="1" thickTop="1" thickBot="1" x14ac:dyDescent="0.5">
      <c r="A24" s="962"/>
      <c r="B24" s="964"/>
      <c r="C24" s="934"/>
      <c r="D24" s="74" t="s">
        <v>28</v>
      </c>
      <c r="E24" s="27"/>
      <c r="F24" s="28" t="s">
        <v>55</v>
      </c>
      <c r="G24" s="18" t="s">
        <v>51</v>
      </c>
      <c r="H24" s="19" t="str">
        <f>IFERROR(ROUNDDOWN(H23/B23,1),"")</f>
        <v/>
      </c>
      <c r="I24" s="29" t="s">
        <v>31</v>
      </c>
      <c r="K24" s="30"/>
      <c r="L24" s="2"/>
      <c r="M24" s="940" t="s">
        <v>78</v>
      </c>
      <c r="N24" s="940"/>
      <c r="O24" s="939" t="s">
        <v>79</v>
      </c>
      <c r="P24" s="939"/>
      <c r="Q24" s="2"/>
      <c r="R24" s="2"/>
      <c r="S24" s="2"/>
      <c r="T24" s="30"/>
    </row>
    <row r="25" spans="1:20" ht="16.8" customHeight="1" thickBot="1" x14ac:dyDescent="0.5">
      <c r="A25" s="960" t="s">
        <v>80</v>
      </c>
      <c r="B25" s="927" t="s">
        <v>22</v>
      </c>
      <c r="C25" s="928"/>
      <c r="D25" s="79" t="s">
        <v>105</v>
      </c>
      <c r="E25" s="13" t="s">
        <v>24</v>
      </c>
      <c r="F25" s="14" t="s">
        <v>44</v>
      </c>
      <c r="G25" s="14"/>
      <c r="H25" s="15"/>
      <c r="I25" s="16" t="s">
        <v>26</v>
      </c>
      <c r="K25" s="30"/>
      <c r="L25" s="2"/>
      <c r="M25" s="2"/>
      <c r="N25" s="2"/>
      <c r="O25" s="2"/>
      <c r="P25" s="2"/>
      <c r="Q25" s="2"/>
      <c r="R25" s="2"/>
      <c r="S25" s="2"/>
      <c r="T25" s="30"/>
    </row>
    <row r="26" spans="1:20" ht="16.8" customHeight="1" thickTop="1" thickBot="1" x14ac:dyDescent="0.5">
      <c r="A26" s="961"/>
      <c r="B26" s="929"/>
      <c r="C26" s="930"/>
      <c r="D26" s="72" t="s">
        <v>28</v>
      </c>
      <c r="F26" s="18" t="s">
        <v>48</v>
      </c>
      <c r="G26" s="18" t="s">
        <v>53</v>
      </c>
      <c r="H26" s="19" t="str">
        <f>IFERROR(ROUNDDOWN(H25/B27,1),"")</f>
        <v/>
      </c>
      <c r="I26" s="20" t="s">
        <v>31</v>
      </c>
      <c r="L26" s="38" t="s">
        <v>81</v>
      </c>
      <c r="M26" s="39" t="s">
        <v>82</v>
      </c>
      <c r="N26" s="42"/>
      <c r="O26" s="41" t="s">
        <v>83</v>
      </c>
      <c r="P26" s="42"/>
      <c r="Q26" s="2"/>
      <c r="R26" s="30"/>
      <c r="S26" s="30"/>
      <c r="T26" s="30"/>
    </row>
    <row r="27" spans="1:20" ht="16.8" customHeight="1" thickTop="1" thickBot="1" x14ac:dyDescent="0.5">
      <c r="A27" s="961"/>
      <c r="B27" s="963"/>
      <c r="C27" s="933" t="s">
        <v>34</v>
      </c>
      <c r="D27" s="80" t="s">
        <v>108</v>
      </c>
      <c r="E27" s="17" t="s">
        <v>24</v>
      </c>
      <c r="F27" s="18" t="s">
        <v>36</v>
      </c>
      <c r="G27" s="18"/>
      <c r="H27" s="15"/>
      <c r="I27" s="23" t="s">
        <v>26</v>
      </c>
      <c r="L27" s="17"/>
      <c r="M27" s="17"/>
      <c r="N27" s="2"/>
      <c r="O27" s="17"/>
      <c r="P27" s="2"/>
      <c r="Q27" s="2"/>
      <c r="T27" s="30"/>
    </row>
    <row r="28" spans="1:20" ht="16.8" customHeight="1" thickTop="1" thickBot="1" x14ac:dyDescent="0.5">
      <c r="A28" s="962"/>
      <c r="B28" s="964"/>
      <c r="C28" s="934"/>
      <c r="D28" s="74" t="s">
        <v>28</v>
      </c>
      <c r="E28" s="27"/>
      <c r="F28" s="28" t="s">
        <v>55</v>
      </c>
      <c r="G28" s="18" t="s">
        <v>54</v>
      </c>
      <c r="H28" s="19" t="str">
        <f>IFERROR(ROUNDDOWN(H27/B27,1),"")</f>
        <v/>
      </c>
      <c r="I28" s="29" t="s">
        <v>31</v>
      </c>
      <c r="L28" s="37"/>
      <c r="M28" s="37"/>
      <c r="N28" s="30"/>
      <c r="O28" s="37"/>
      <c r="P28" s="30"/>
      <c r="Q28" s="30"/>
      <c r="T28" s="30"/>
    </row>
    <row r="29" spans="1:20" ht="16.8" customHeight="1" thickBot="1" x14ac:dyDescent="0.5">
      <c r="A29" s="960" t="s">
        <v>84</v>
      </c>
      <c r="B29" s="927" t="s">
        <v>22</v>
      </c>
      <c r="C29" s="928"/>
      <c r="D29" s="79" t="s">
        <v>105</v>
      </c>
      <c r="E29" s="13" t="s">
        <v>24</v>
      </c>
      <c r="F29" s="14" t="s">
        <v>44</v>
      </c>
      <c r="G29" s="14"/>
      <c r="H29" s="15"/>
      <c r="I29" s="16" t="s">
        <v>26</v>
      </c>
      <c r="K29" s="43"/>
      <c r="L29"/>
      <c r="M29" s="11"/>
      <c r="O29" s="11"/>
      <c r="Q29" s="44"/>
      <c r="T29" s="30"/>
    </row>
    <row r="30" spans="1:20" ht="16.8" customHeight="1" thickTop="1" thickBot="1" x14ac:dyDescent="0.5">
      <c r="A30" s="961"/>
      <c r="B30" s="929"/>
      <c r="C30" s="930"/>
      <c r="D30" s="72" t="s">
        <v>28</v>
      </c>
      <c r="F30" s="18" t="s">
        <v>48</v>
      </c>
      <c r="G30" s="18" t="s">
        <v>57</v>
      </c>
      <c r="H30" s="19" t="str">
        <f>IFERROR(ROUNDDOWN(H29/B31,1),"")</f>
        <v/>
      </c>
      <c r="I30" s="20" t="s">
        <v>31</v>
      </c>
      <c r="K30" s="43"/>
      <c r="L30" s="45"/>
      <c r="M30" s="45"/>
      <c r="N30" s="10"/>
      <c r="O30" s="45"/>
      <c r="P30" s="75"/>
      <c r="Q30" s="44"/>
      <c r="S30" s="30"/>
      <c r="T30" s="30"/>
    </row>
    <row r="31" spans="1:20" ht="16.8" customHeight="1" thickTop="1" thickBot="1" x14ac:dyDescent="0.5">
      <c r="A31" s="961"/>
      <c r="B31" s="963"/>
      <c r="C31" s="933" t="s">
        <v>34</v>
      </c>
      <c r="D31" s="80" t="s">
        <v>108</v>
      </c>
      <c r="E31" s="17" t="s">
        <v>24</v>
      </c>
      <c r="F31" s="18" t="s">
        <v>36</v>
      </c>
      <c r="G31" s="18"/>
      <c r="H31" s="15"/>
      <c r="I31" s="23" t="s">
        <v>26</v>
      </c>
      <c r="L31" s="935" t="s">
        <v>85</v>
      </c>
      <c r="M31" s="935"/>
      <c r="N31" s="935"/>
      <c r="O31" s="37"/>
      <c r="P31" s="30"/>
      <c r="Q31" s="30"/>
      <c r="R31" s="30"/>
      <c r="S31" s="30"/>
      <c r="T31" s="30"/>
    </row>
    <row r="32" spans="1:20" ht="16.8" customHeight="1" thickTop="1" thickBot="1" x14ac:dyDescent="0.5">
      <c r="A32" s="962"/>
      <c r="B32" s="964"/>
      <c r="C32" s="934"/>
      <c r="D32" s="74" t="s">
        <v>28</v>
      </c>
      <c r="E32" s="27"/>
      <c r="F32" s="28" t="s">
        <v>55</v>
      </c>
      <c r="G32" s="18" t="s">
        <v>58</v>
      </c>
      <c r="H32" s="19" t="str">
        <f>IFERROR(ROUNDDOWN(H31/B31,1),"")</f>
        <v/>
      </c>
      <c r="I32" s="29" t="s">
        <v>31</v>
      </c>
      <c r="K32" s="43" t="s">
        <v>86</v>
      </c>
      <c r="L32" s="19" t="str">
        <f>IF(P26=0,"",ROUNDDOWN(P26,1))</f>
        <v/>
      </c>
      <c r="M32" s="11"/>
      <c r="N32" s="11" t="s">
        <v>31</v>
      </c>
      <c r="O32" s="11"/>
      <c r="Q32" s="44"/>
      <c r="R32" s="30"/>
      <c r="S32" s="30"/>
      <c r="T32" s="30"/>
    </row>
    <row r="33" spans="1:20" ht="16.8" customHeight="1" thickTop="1" thickBot="1" x14ac:dyDescent="0.5">
      <c r="A33" s="960" t="s">
        <v>87</v>
      </c>
      <c r="B33" s="927" t="s">
        <v>22</v>
      </c>
      <c r="C33" s="928"/>
      <c r="D33" s="79" t="s">
        <v>105</v>
      </c>
      <c r="E33" s="13" t="s">
        <v>24</v>
      </c>
      <c r="F33" s="14" t="s">
        <v>44</v>
      </c>
      <c r="G33" s="14"/>
      <c r="H33" s="15"/>
      <c r="I33" s="16" t="s">
        <v>26</v>
      </c>
      <c r="K33" s="43"/>
      <c r="L33" s="45"/>
      <c r="M33" s="45"/>
      <c r="N33" s="936" t="s">
        <v>88</v>
      </c>
      <c r="O33" s="937"/>
      <c r="P33" s="81" t="str">
        <f>IF(L32="","",IFERROR(ROUNDDOWN(L32/L34*100,1),0))</f>
        <v/>
      </c>
      <c r="Q33" s="47" t="s">
        <v>89</v>
      </c>
      <c r="R33" s="30"/>
      <c r="S33" s="30"/>
      <c r="T33" s="30"/>
    </row>
    <row r="34" spans="1:20" ht="16.8" customHeight="1" thickTop="1" thickBot="1" x14ac:dyDescent="0.5">
      <c r="A34" s="961"/>
      <c r="B34" s="929"/>
      <c r="C34" s="930"/>
      <c r="D34" s="72" t="s">
        <v>28</v>
      </c>
      <c r="F34" s="18" t="s">
        <v>48</v>
      </c>
      <c r="G34" s="18" t="s">
        <v>60</v>
      </c>
      <c r="H34" s="19" t="str">
        <f>IFERROR(ROUNDDOWN(H33/B35,1),"")</f>
        <v/>
      </c>
      <c r="I34" s="20" t="s">
        <v>31</v>
      </c>
      <c r="K34" s="48" t="s">
        <v>90</v>
      </c>
      <c r="L34" s="49" t="str">
        <f>IF(N26=0,"",ROUNDDOWN(N26,1))</f>
        <v/>
      </c>
      <c r="M34" s="50"/>
      <c r="N34" s="51" t="s">
        <v>31</v>
      </c>
      <c r="O34" s="50"/>
      <c r="P34" s="51"/>
      <c r="Q34" s="51"/>
      <c r="R34" s="30"/>
      <c r="S34" s="30"/>
      <c r="T34" s="30"/>
    </row>
    <row r="35" spans="1:20" ht="16.8" customHeight="1" thickTop="1" thickBot="1" x14ac:dyDescent="0.5">
      <c r="A35" s="961"/>
      <c r="B35" s="963"/>
      <c r="C35" s="933" t="s">
        <v>34</v>
      </c>
      <c r="D35" s="80" t="s">
        <v>108</v>
      </c>
      <c r="E35" s="17" t="s">
        <v>24</v>
      </c>
      <c r="F35" s="18" t="s">
        <v>36</v>
      </c>
      <c r="G35" s="18"/>
      <c r="H35" s="15"/>
      <c r="I35" s="23" t="s">
        <v>26</v>
      </c>
      <c r="K35" s="30"/>
      <c r="L35" s="30"/>
      <c r="M35" s="30"/>
      <c r="N35" s="30"/>
      <c r="O35" s="30"/>
      <c r="Q35" s="30"/>
      <c r="R35" s="30"/>
      <c r="S35" s="30"/>
      <c r="T35" s="30"/>
    </row>
    <row r="36" spans="1:20" ht="16.8" customHeight="1" thickTop="1" thickBot="1" x14ac:dyDescent="0.5">
      <c r="A36" s="962"/>
      <c r="B36" s="964"/>
      <c r="C36" s="934"/>
      <c r="D36" s="74" t="s">
        <v>28</v>
      </c>
      <c r="E36" s="27"/>
      <c r="F36" s="28" t="s">
        <v>55</v>
      </c>
      <c r="G36" s="18" t="s">
        <v>61</v>
      </c>
      <c r="H36" s="19" t="str">
        <f>IFERROR(ROUNDDOWN(H35/B35,1),"")</f>
        <v/>
      </c>
      <c r="I36" s="29" t="s">
        <v>31</v>
      </c>
      <c r="L36" s="938" t="s">
        <v>91</v>
      </c>
      <c r="M36" s="938"/>
      <c r="N36" s="938"/>
      <c r="O36" s="938"/>
      <c r="P36" s="938"/>
      <c r="Q36" s="938"/>
      <c r="R36" s="30"/>
      <c r="S36" s="30"/>
      <c r="T36" s="30"/>
    </row>
    <row r="37" spans="1:20" ht="16.8" customHeight="1" thickBot="1" x14ac:dyDescent="0.5">
      <c r="A37" s="960" t="s">
        <v>92</v>
      </c>
      <c r="B37" s="927" t="s">
        <v>22</v>
      </c>
      <c r="C37" s="928"/>
      <c r="D37" s="79" t="s">
        <v>105</v>
      </c>
      <c r="E37" s="13" t="s">
        <v>24</v>
      </c>
      <c r="F37" s="14" t="s">
        <v>44</v>
      </c>
      <c r="G37" s="14"/>
      <c r="H37" s="15"/>
      <c r="I37" s="16" t="s">
        <v>26</v>
      </c>
      <c r="L37" s="938"/>
      <c r="M37" s="938"/>
      <c r="N37" s="938"/>
      <c r="O37" s="938"/>
      <c r="P37" s="938"/>
      <c r="Q37" s="938"/>
      <c r="R37" s="30"/>
      <c r="S37" s="30"/>
      <c r="T37" s="30"/>
    </row>
    <row r="38" spans="1:20" ht="16.8" customHeight="1" thickTop="1" thickBot="1" x14ac:dyDescent="0.5">
      <c r="A38" s="961"/>
      <c r="B38" s="929"/>
      <c r="C38" s="930"/>
      <c r="D38" s="72" t="s">
        <v>28</v>
      </c>
      <c r="F38" s="18" t="s">
        <v>48</v>
      </c>
      <c r="G38" s="18" t="s">
        <v>63</v>
      </c>
      <c r="H38" s="19" t="str">
        <f>IFERROR(ROUNDDOWN(H37/B39,1),"")</f>
        <v/>
      </c>
      <c r="I38" s="20" t="s">
        <v>31</v>
      </c>
      <c r="K38" s="30"/>
      <c r="L38" s="76"/>
      <c r="M38" s="76"/>
      <c r="N38" s="76"/>
      <c r="O38" s="76"/>
      <c r="P38" s="77"/>
      <c r="Q38" s="52"/>
      <c r="R38" s="30"/>
      <c r="S38" s="30"/>
      <c r="T38" s="30"/>
    </row>
    <row r="39" spans="1:20" ht="16.8" customHeight="1" thickTop="1" thickBot="1" x14ac:dyDescent="0.5">
      <c r="A39" s="961"/>
      <c r="B39" s="963"/>
      <c r="C39" s="933" t="s">
        <v>34</v>
      </c>
      <c r="D39" s="80" t="s">
        <v>108</v>
      </c>
      <c r="E39" s="17" t="s">
        <v>24</v>
      </c>
      <c r="F39" s="18" t="s">
        <v>36</v>
      </c>
      <c r="G39" s="18"/>
      <c r="H39" s="15"/>
      <c r="I39" s="23" t="s">
        <v>26</v>
      </c>
      <c r="K39" s="30"/>
      <c r="L39" s="52"/>
      <c r="M39" s="52"/>
      <c r="N39" s="52"/>
      <c r="O39" s="52"/>
      <c r="P39" s="78"/>
      <c r="Q39" s="78"/>
      <c r="R39" s="30"/>
      <c r="S39" s="30"/>
      <c r="T39" s="30"/>
    </row>
    <row r="40" spans="1:20" ht="16.8" customHeight="1" thickTop="1" thickBot="1" x14ac:dyDescent="0.5">
      <c r="A40" s="962"/>
      <c r="B40" s="964"/>
      <c r="C40" s="934"/>
      <c r="D40" s="74" t="s">
        <v>28</v>
      </c>
      <c r="E40" s="27"/>
      <c r="F40" s="28" t="s">
        <v>55</v>
      </c>
      <c r="G40" s="18" t="s">
        <v>64</v>
      </c>
      <c r="H40" s="19" t="str">
        <f>IFERROR(ROUNDDOWN(H39/B39,1),"")</f>
        <v/>
      </c>
      <c r="I40" s="29" t="s">
        <v>31</v>
      </c>
      <c r="K40" s="30"/>
      <c r="L40" s="973" t="s">
        <v>109</v>
      </c>
      <c r="M40" s="974"/>
      <c r="N40" s="974"/>
      <c r="O40" s="974"/>
      <c r="P40" s="975"/>
      <c r="Q40" s="78"/>
      <c r="R40" s="30"/>
      <c r="S40" s="30"/>
      <c r="T40" s="30"/>
    </row>
    <row r="41" spans="1:20" ht="16.8" customHeight="1" thickBot="1" x14ac:dyDescent="0.5">
      <c r="A41" s="960" t="s">
        <v>93</v>
      </c>
      <c r="B41" s="927" t="s">
        <v>22</v>
      </c>
      <c r="C41" s="928"/>
      <c r="D41" s="79" t="s">
        <v>105</v>
      </c>
      <c r="E41" s="13" t="s">
        <v>24</v>
      </c>
      <c r="F41" s="14" t="s">
        <v>44</v>
      </c>
      <c r="G41" s="14"/>
      <c r="H41" s="15"/>
      <c r="I41" s="16" t="s">
        <v>26</v>
      </c>
      <c r="K41" s="30"/>
      <c r="L41" s="58"/>
      <c r="M41" s="58"/>
      <c r="N41" s="58"/>
      <c r="O41" s="58"/>
      <c r="P41" s="58"/>
      <c r="Q41" s="59"/>
      <c r="R41" s="30"/>
      <c r="S41" s="30"/>
      <c r="T41" s="30"/>
    </row>
    <row r="42" spans="1:20" ht="16.8" customHeight="1" thickTop="1" thickBot="1" x14ac:dyDescent="0.5">
      <c r="A42" s="961"/>
      <c r="B42" s="929"/>
      <c r="C42" s="930"/>
      <c r="D42" s="72" t="s">
        <v>28</v>
      </c>
      <c r="F42" s="18" t="s">
        <v>48</v>
      </c>
      <c r="G42" s="18" t="s">
        <v>66</v>
      </c>
      <c r="H42" s="19" t="str">
        <f>IFERROR(ROUNDDOWN(H41/B43,1),"")</f>
        <v/>
      </c>
      <c r="I42" s="20" t="s">
        <v>31</v>
      </c>
      <c r="K42" s="30"/>
      <c r="L42" s="37"/>
      <c r="M42" s="37"/>
      <c r="N42" s="30"/>
      <c r="O42" s="37"/>
      <c r="P42" s="30"/>
      <c r="Q42" s="30"/>
      <c r="R42" s="30"/>
      <c r="S42" s="30"/>
      <c r="T42" s="30"/>
    </row>
    <row r="43" spans="1:20" ht="16.8" customHeight="1" thickTop="1" thickBot="1" x14ac:dyDescent="0.5">
      <c r="A43" s="961"/>
      <c r="B43" s="963"/>
      <c r="C43" s="933" t="s">
        <v>34</v>
      </c>
      <c r="D43" s="80" t="s">
        <v>108</v>
      </c>
      <c r="E43" s="17" t="s">
        <v>24</v>
      </c>
      <c r="F43" s="18" t="s">
        <v>36</v>
      </c>
      <c r="G43" s="18"/>
      <c r="H43" s="15"/>
      <c r="I43" s="23" t="s">
        <v>26</v>
      </c>
      <c r="K43" s="30"/>
      <c r="L43" s="2"/>
      <c r="M43" s="2"/>
      <c r="N43" s="2"/>
      <c r="O43" s="2"/>
      <c r="P43" s="2"/>
      <c r="Q43" s="30"/>
      <c r="R43" s="30"/>
      <c r="S43" s="30"/>
      <c r="T43" s="30"/>
    </row>
    <row r="44" spans="1:20" ht="16.8" customHeight="1" thickTop="1" thickBot="1" x14ac:dyDescent="0.5">
      <c r="A44" s="962"/>
      <c r="B44" s="964"/>
      <c r="C44" s="934"/>
      <c r="D44" s="74" t="s">
        <v>28</v>
      </c>
      <c r="E44" s="27"/>
      <c r="F44" s="28" t="s">
        <v>55</v>
      </c>
      <c r="G44" s="18" t="s">
        <v>67</v>
      </c>
      <c r="H44" s="19" t="str">
        <f>IFERROR(ROUNDDOWN(H43/B43,1),"")</f>
        <v/>
      </c>
      <c r="I44" s="29" t="s">
        <v>31</v>
      </c>
      <c r="K44" s="30"/>
      <c r="L44" s="37"/>
      <c r="M44" s="37"/>
      <c r="N44" s="30"/>
      <c r="O44" s="37"/>
      <c r="P44" s="30"/>
      <c r="Q44" s="30"/>
      <c r="R44" s="30"/>
      <c r="S44" s="30"/>
      <c r="T44" s="30"/>
    </row>
    <row r="45" spans="1:20" ht="16.8" customHeight="1" thickBot="1" x14ac:dyDescent="0.5">
      <c r="A45" s="960" t="s">
        <v>94</v>
      </c>
      <c r="B45" s="927" t="s">
        <v>22</v>
      </c>
      <c r="C45" s="928"/>
      <c r="D45" s="79" t="s">
        <v>105</v>
      </c>
      <c r="E45" s="13" t="s">
        <v>24</v>
      </c>
      <c r="F45" s="14" t="s">
        <v>44</v>
      </c>
      <c r="G45" s="14"/>
      <c r="H45" s="60"/>
      <c r="I45" s="16" t="s">
        <v>26</v>
      </c>
      <c r="K45" s="30"/>
      <c r="L45" s="37"/>
      <c r="M45" s="37"/>
      <c r="N45" s="30"/>
      <c r="O45" s="37"/>
      <c r="P45" s="30"/>
      <c r="Q45" s="30"/>
      <c r="R45" s="30"/>
      <c r="S45" s="30"/>
      <c r="T45" s="30"/>
    </row>
    <row r="46" spans="1:20" ht="16.8" customHeight="1" thickTop="1" thickBot="1" x14ac:dyDescent="0.5">
      <c r="A46" s="961"/>
      <c r="B46" s="929"/>
      <c r="C46" s="930"/>
      <c r="D46" s="72" t="s">
        <v>28</v>
      </c>
      <c r="F46" s="18" t="s">
        <v>48</v>
      </c>
      <c r="G46" s="18" t="s">
        <v>69</v>
      </c>
      <c r="H46" s="19" t="str">
        <f>IFERROR(ROUNDDOWN(H45/B47,1),"")</f>
        <v/>
      </c>
      <c r="I46" s="20" t="s">
        <v>31</v>
      </c>
      <c r="K46" s="30"/>
      <c r="L46" s="37"/>
      <c r="M46" s="37"/>
      <c r="N46" s="30"/>
      <c r="O46" s="37"/>
      <c r="P46" s="30"/>
      <c r="Q46" s="30"/>
      <c r="R46" s="30"/>
      <c r="S46" s="30"/>
      <c r="T46" s="30"/>
    </row>
    <row r="47" spans="1:20" ht="16.8" customHeight="1" thickTop="1" thickBot="1" x14ac:dyDescent="0.5">
      <c r="A47" s="961"/>
      <c r="B47" s="963"/>
      <c r="C47" s="933" t="s">
        <v>34</v>
      </c>
      <c r="D47" s="80" t="s">
        <v>108</v>
      </c>
      <c r="E47" s="17" t="s">
        <v>24</v>
      </c>
      <c r="F47" s="18" t="s">
        <v>36</v>
      </c>
      <c r="G47" s="18"/>
      <c r="H47" s="15"/>
      <c r="I47" s="23" t="s">
        <v>26</v>
      </c>
      <c r="K47" s="30"/>
      <c r="L47" s="37"/>
      <c r="M47" s="37"/>
      <c r="N47" s="30"/>
      <c r="O47" s="37"/>
      <c r="P47" s="30"/>
      <c r="Q47" s="30"/>
      <c r="R47" s="30"/>
      <c r="S47" s="30"/>
      <c r="T47" s="30"/>
    </row>
    <row r="48" spans="1:20" ht="16.8" customHeight="1" thickTop="1" thickBot="1" x14ac:dyDescent="0.5">
      <c r="A48" s="962"/>
      <c r="B48" s="964"/>
      <c r="C48" s="934"/>
      <c r="D48" s="74" t="s">
        <v>28</v>
      </c>
      <c r="E48" s="27"/>
      <c r="F48" s="28" t="s">
        <v>55</v>
      </c>
      <c r="G48" s="18" t="s">
        <v>70</v>
      </c>
      <c r="H48" s="19" t="str">
        <f>IFERROR(ROUNDDOWN(H47/B47,1),"")</f>
        <v/>
      </c>
      <c r="I48" s="29" t="s">
        <v>31</v>
      </c>
      <c r="K48" s="30"/>
      <c r="L48" s="37"/>
      <c r="M48" s="37"/>
      <c r="N48" s="30"/>
      <c r="O48" s="37"/>
      <c r="P48" s="30"/>
      <c r="Q48" s="30"/>
      <c r="R48" s="30"/>
      <c r="S48" s="30"/>
      <c r="T48" s="30"/>
    </row>
    <row r="49" spans="1:20" ht="16.8" customHeight="1" thickBot="1" x14ac:dyDescent="0.5">
      <c r="A49" s="960" t="s">
        <v>95</v>
      </c>
      <c r="B49" s="927" t="s">
        <v>22</v>
      </c>
      <c r="C49" s="928"/>
      <c r="D49" s="79" t="s">
        <v>105</v>
      </c>
      <c r="E49" s="13" t="s">
        <v>24</v>
      </c>
      <c r="F49" s="14" t="s">
        <v>44</v>
      </c>
      <c r="G49" s="14"/>
      <c r="H49" s="15"/>
      <c r="I49" s="16" t="s">
        <v>26</v>
      </c>
      <c r="K49" s="30"/>
      <c r="L49" s="37"/>
      <c r="M49" s="37"/>
      <c r="N49" s="30"/>
      <c r="O49" s="37"/>
      <c r="P49" s="30"/>
      <c r="Q49" s="30"/>
      <c r="R49" s="30"/>
      <c r="S49" s="30"/>
      <c r="T49" s="30"/>
    </row>
    <row r="50" spans="1:20" ht="16.8" customHeight="1" thickTop="1" thickBot="1" x14ac:dyDescent="0.5">
      <c r="A50" s="961"/>
      <c r="B50" s="929"/>
      <c r="C50" s="930"/>
      <c r="D50" s="72" t="s">
        <v>28</v>
      </c>
      <c r="F50" s="18" t="s">
        <v>48</v>
      </c>
      <c r="G50" s="18" t="s">
        <v>73</v>
      </c>
      <c r="H50" s="19" t="str">
        <f>IFERROR(ROUNDDOWN(H49/B51,1),"")</f>
        <v/>
      </c>
      <c r="I50" s="20" t="s">
        <v>31</v>
      </c>
      <c r="K50" s="30"/>
      <c r="L50" s="37"/>
      <c r="M50" s="37"/>
      <c r="N50" s="30"/>
      <c r="O50" s="37"/>
      <c r="P50" s="30"/>
      <c r="Q50" s="30"/>
      <c r="R50" s="30"/>
      <c r="S50" s="30"/>
      <c r="T50" s="30"/>
    </row>
    <row r="51" spans="1:20" ht="16.8" customHeight="1" thickTop="1" thickBot="1" x14ac:dyDescent="0.5">
      <c r="A51" s="961"/>
      <c r="B51" s="963"/>
      <c r="C51" s="933" t="s">
        <v>34</v>
      </c>
      <c r="D51" s="80" t="s">
        <v>108</v>
      </c>
      <c r="E51" s="17" t="s">
        <v>24</v>
      </c>
      <c r="F51" s="18" t="s">
        <v>36</v>
      </c>
      <c r="G51" s="18"/>
      <c r="H51" s="15"/>
      <c r="I51" s="23" t="s">
        <v>26</v>
      </c>
      <c r="K51" s="30"/>
      <c r="L51" s="37"/>
      <c r="M51" s="37"/>
      <c r="N51" s="30"/>
      <c r="O51" s="37"/>
      <c r="P51" s="30"/>
      <c r="Q51" s="30"/>
      <c r="R51" s="30"/>
      <c r="S51" s="30"/>
      <c r="T51" s="30"/>
    </row>
    <row r="52" spans="1:20" ht="16.8" customHeight="1" thickTop="1" thickBot="1" x14ac:dyDescent="0.5">
      <c r="A52" s="962"/>
      <c r="B52" s="964"/>
      <c r="C52" s="934"/>
      <c r="D52" s="74" t="s">
        <v>28</v>
      </c>
      <c r="E52" s="27"/>
      <c r="F52" s="28" t="s">
        <v>55</v>
      </c>
      <c r="G52" s="61" t="s">
        <v>74</v>
      </c>
      <c r="H52" s="19" t="str">
        <f>IFERROR(ROUNDDOWN(H51/B51,1),"")</f>
        <v/>
      </c>
      <c r="I52" s="29" t="s">
        <v>31</v>
      </c>
      <c r="K52" s="30"/>
      <c r="L52" s="37"/>
      <c r="M52" s="37"/>
      <c r="N52" s="30"/>
      <c r="O52" s="37"/>
      <c r="P52" s="30"/>
      <c r="Q52" s="30"/>
      <c r="R52" s="30"/>
      <c r="S52" s="30"/>
      <c r="T52" s="30"/>
    </row>
    <row r="53" spans="1:20" ht="6.75" customHeight="1" x14ac:dyDescent="0.45">
      <c r="K53" s="30"/>
      <c r="L53" s="37"/>
      <c r="M53" s="37"/>
      <c r="N53" s="30"/>
      <c r="O53" s="37"/>
      <c r="P53" s="30"/>
      <c r="Q53" s="30"/>
      <c r="R53" s="30"/>
      <c r="S53" s="30"/>
      <c r="T53" s="30"/>
    </row>
  </sheetData>
  <mergeCells count="64">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L40:P40"/>
    <mergeCell ref="A33:A36"/>
    <mergeCell ref="B33:C34"/>
    <mergeCell ref="N33:O33"/>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s>
  <phoneticPr fontId="2"/>
  <pageMargins left="0.41" right="0.25" top="0.45" bottom="0.39" header="0.24" footer="0.3"/>
  <pageSetup paperSize="9" scale="69"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B1:BO290"/>
  <sheetViews>
    <sheetView showGridLines="0" view="pageBreakPreview" zoomScale="70" zoomScaleNormal="55" zoomScaleSheetLayoutView="70" workbookViewId="0">
      <selection activeCell="C17" sqref="C17:D18"/>
    </sheetView>
  </sheetViews>
  <sheetFormatPr defaultColWidth="4.19921875" defaultRowHeight="14.4" x14ac:dyDescent="0.45"/>
  <cols>
    <col min="1" max="1" width="0.796875" style="198" customWidth="1"/>
    <col min="2" max="2" width="6.5" style="198" customWidth="1"/>
    <col min="3" max="4" width="7.59765625" style="198" customWidth="1"/>
    <col min="5" max="8" width="3" style="198" hidden="1" customWidth="1"/>
    <col min="9" max="10" width="3" style="198" customWidth="1"/>
    <col min="11" max="62" width="5.3984375" style="198" customWidth="1"/>
    <col min="63" max="63" width="1" style="198" customWidth="1"/>
    <col min="64" max="16384" width="4.19921875" style="198"/>
  </cols>
  <sheetData>
    <row r="1" spans="2:67" s="179" customFormat="1" ht="20.25" customHeight="1" x14ac:dyDescent="0.45">
      <c r="C1" s="180" t="s">
        <v>406</v>
      </c>
      <c r="D1" s="180"/>
      <c r="E1" s="180"/>
      <c r="F1" s="180"/>
      <c r="G1" s="180"/>
      <c r="H1" s="180"/>
      <c r="I1" s="180"/>
      <c r="J1" s="180"/>
      <c r="M1" s="181" t="s">
        <v>407</v>
      </c>
      <c r="P1" s="180"/>
      <c r="Q1" s="180"/>
      <c r="R1" s="180"/>
      <c r="S1" s="180"/>
      <c r="T1" s="180"/>
      <c r="U1" s="180"/>
      <c r="V1" s="180"/>
      <c r="W1" s="180"/>
      <c r="AS1" s="182" t="s">
        <v>408</v>
      </c>
      <c r="AT1" s="1100" t="s">
        <v>409</v>
      </c>
      <c r="AU1" s="1101"/>
      <c r="AV1" s="1101"/>
      <c r="AW1" s="1101"/>
      <c r="AX1" s="1101"/>
      <c r="AY1" s="1101"/>
      <c r="AZ1" s="1101"/>
      <c r="BA1" s="1101"/>
      <c r="BB1" s="1101"/>
      <c r="BC1" s="1101"/>
      <c r="BD1" s="1101"/>
      <c r="BE1" s="1101"/>
      <c r="BF1" s="1101"/>
      <c r="BG1" s="1101"/>
      <c r="BH1" s="1101"/>
      <c r="BI1" s="1101"/>
      <c r="BJ1" s="182" t="s">
        <v>410</v>
      </c>
    </row>
    <row r="2" spans="2:67" s="183" customFormat="1" ht="20.25" customHeight="1" x14ac:dyDescent="0.45">
      <c r="J2" s="181"/>
      <c r="M2" s="181"/>
      <c r="N2" s="181"/>
      <c r="P2" s="182"/>
      <c r="Q2" s="182"/>
      <c r="R2" s="182"/>
      <c r="S2" s="182"/>
      <c r="T2" s="182"/>
      <c r="U2" s="182"/>
      <c r="V2" s="182"/>
      <c r="W2" s="182"/>
      <c r="AB2" s="182" t="s">
        <v>411</v>
      </c>
      <c r="AC2" s="1102">
        <v>6</v>
      </c>
      <c r="AD2" s="1102"/>
      <c r="AE2" s="182" t="s">
        <v>412</v>
      </c>
      <c r="AF2" s="1103">
        <f>IF(AC2=0,"",YEAR(DATE(2018+AC2,1,1)))</f>
        <v>2024</v>
      </c>
      <c r="AG2" s="1103"/>
      <c r="AH2" s="183" t="s">
        <v>413</v>
      </c>
      <c r="AI2" s="183" t="s">
        <v>414</v>
      </c>
      <c r="AJ2" s="1102">
        <v>4</v>
      </c>
      <c r="AK2" s="1102"/>
      <c r="AL2" s="183" t="s">
        <v>415</v>
      </c>
      <c r="AS2" s="182" t="s">
        <v>416</v>
      </c>
      <c r="AT2" s="1102"/>
      <c r="AU2" s="1102"/>
      <c r="AV2" s="1102"/>
      <c r="AW2" s="1102"/>
      <c r="AX2" s="1102"/>
      <c r="AY2" s="1102"/>
      <c r="AZ2" s="1102"/>
      <c r="BA2" s="1102"/>
      <c r="BB2" s="1102"/>
      <c r="BC2" s="1102"/>
      <c r="BD2" s="1102"/>
      <c r="BE2" s="1102"/>
      <c r="BF2" s="1102"/>
      <c r="BG2" s="1102"/>
      <c r="BH2" s="1102"/>
      <c r="BI2" s="1102"/>
      <c r="BJ2" s="182" t="s">
        <v>410</v>
      </c>
      <c r="BK2" s="182"/>
      <c r="BL2" s="182"/>
      <c r="BM2" s="182"/>
    </row>
    <row r="3" spans="2:67" s="183" customFormat="1" ht="20.25" customHeight="1" x14ac:dyDescent="0.45">
      <c r="J3" s="181"/>
      <c r="M3" s="181"/>
      <c r="O3" s="182"/>
      <c r="P3" s="182"/>
      <c r="Q3" s="182"/>
      <c r="R3" s="182"/>
      <c r="S3" s="182"/>
      <c r="T3" s="182"/>
      <c r="U3" s="182"/>
      <c r="AC3" s="184"/>
      <c r="AD3" s="184"/>
      <c r="AE3" s="184"/>
      <c r="AF3" s="185"/>
      <c r="AG3" s="184"/>
      <c r="BD3" s="186" t="s">
        <v>417</v>
      </c>
      <c r="BE3" s="1104" t="s">
        <v>418</v>
      </c>
      <c r="BF3" s="1105"/>
      <c r="BG3" s="1105"/>
      <c r="BH3" s="1106"/>
      <c r="BI3" s="182"/>
    </row>
    <row r="4" spans="2:67" s="183" customFormat="1" ht="20.25" customHeight="1" x14ac:dyDescent="0.45">
      <c r="J4" s="181"/>
      <c r="M4" s="181"/>
      <c r="O4" s="182"/>
      <c r="P4" s="182"/>
      <c r="Q4" s="182"/>
      <c r="R4" s="182"/>
      <c r="S4" s="182"/>
      <c r="T4" s="182"/>
      <c r="U4" s="182"/>
      <c r="AC4" s="184"/>
      <c r="AD4" s="184"/>
      <c r="AE4" s="184"/>
      <c r="AF4" s="185"/>
      <c r="AG4" s="184"/>
      <c r="BD4" s="186" t="s">
        <v>419</v>
      </c>
      <c r="BE4" s="1104" t="s">
        <v>420</v>
      </c>
      <c r="BF4" s="1105"/>
      <c r="BG4" s="1105"/>
      <c r="BH4" s="1106"/>
      <c r="BI4" s="182"/>
    </row>
    <row r="5" spans="2:67" s="183" customFormat="1" ht="9" customHeight="1" x14ac:dyDescent="0.45">
      <c r="J5" s="181"/>
      <c r="M5" s="181"/>
      <c r="O5" s="182"/>
      <c r="P5" s="182"/>
      <c r="Q5" s="182"/>
      <c r="R5" s="182"/>
      <c r="S5" s="182"/>
      <c r="T5" s="182"/>
      <c r="U5" s="182"/>
      <c r="AC5" s="187"/>
      <c r="AD5" s="187"/>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88"/>
      <c r="BI5" s="188"/>
    </row>
    <row r="6" spans="2:67" s="183" customFormat="1" ht="21" customHeight="1" x14ac:dyDescent="0.45">
      <c r="B6" s="180"/>
      <c r="C6" s="179"/>
      <c r="D6" s="179"/>
      <c r="E6" s="179"/>
      <c r="F6" s="179"/>
      <c r="G6" s="179"/>
      <c r="H6" s="179"/>
      <c r="I6" s="179"/>
      <c r="J6" s="179"/>
      <c r="K6" s="189"/>
      <c r="L6" s="189"/>
      <c r="M6" s="189"/>
      <c r="N6" s="190"/>
      <c r="O6" s="189"/>
      <c r="P6" s="189"/>
      <c r="Q6" s="189"/>
      <c r="AJ6" s="179"/>
      <c r="AK6" s="179"/>
      <c r="AL6" s="179"/>
      <c r="AM6" s="179"/>
      <c r="AN6" s="179"/>
      <c r="AO6" s="179" t="s">
        <v>421</v>
      </c>
      <c r="AP6" s="179"/>
      <c r="AQ6" s="179"/>
      <c r="AR6" s="179"/>
      <c r="AS6" s="179"/>
      <c r="AT6" s="179"/>
      <c r="AU6" s="179"/>
      <c r="AW6" s="191"/>
      <c r="AX6" s="191"/>
      <c r="AY6" s="192"/>
      <c r="AZ6" s="179"/>
      <c r="BA6" s="1124">
        <v>40</v>
      </c>
      <c r="BB6" s="1125"/>
      <c r="BC6" s="192" t="s">
        <v>422</v>
      </c>
      <c r="BD6" s="179"/>
      <c r="BE6" s="1124">
        <v>160</v>
      </c>
      <c r="BF6" s="1125"/>
      <c r="BG6" s="192" t="s">
        <v>423</v>
      </c>
      <c r="BH6" s="179"/>
      <c r="BI6" s="188"/>
    </row>
    <row r="7" spans="2:67" s="183" customFormat="1" ht="5.25" customHeight="1" x14ac:dyDescent="0.45">
      <c r="B7" s="180"/>
      <c r="C7" s="193"/>
      <c r="D7" s="193"/>
      <c r="E7" s="193"/>
      <c r="F7" s="193"/>
      <c r="G7" s="193"/>
      <c r="H7" s="193"/>
      <c r="I7" s="193"/>
      <c r="J7" s="189"/>
      <c r="K7" s="189"/>
      <c r="L7" s="189"/>
      <c r="M7" s="190"/>
      <c r="N7" s="189"/>
      <c r="O7" s="189"/>
      <c r="P7" s="189"/>
      <c r="Q7" s="18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88"/>
      <c r="BI7" s="188"/>
    </row>
    <row r="8" spans="2:67" s="183" customFormat="1" ht="21" customHeight="1" x14ac:dyDescent="0.45">
      <c r="B8" s="194"/>
      <c r="C8" s="190"/>
      <c r="D8" s="190"/>
      <c r="E8" s="190"/>
      <c r="F8" s="190"/>
      <c r="G8" s="190"/>
      <c r="H8" s="190"/>
      <c r="I8" s="190"/>
      <c r="J8" s="189"/>
      <c r="K8" s="189"/>
      <c r="L8" s="189"/>
      <c r="M8" s="190"/>
      <c r="N8" s="189"/>
      <c r="O8" s="189"/>
      <c r="P8" s="189"/>
      <c r="Q8" s="189"/>
      <c r="AJ8" s="195"/>
      <c r="AK8" s="195"/>
      <c r="AL8" s="195"/>
      <c r="AM8" s="179"/>
      <c r="AN8" s="188"/>
      <c r="AO8" s="196"/>
      <c r="AP8" s="196"/>
      <c r="AQ8" s="180"/>
      <c r="AR8" s="191"/>
      <c r="AS8" s="191"/>
      <c r="AT8" s="191"/>
      <c r="AU8" s="197"/>
      <c r="AV8" s="197"/>
      <c r="AW8" s="179"/>
      <c r="AX8" s="191"/>
      <c r="AY8" s="191"/>
      <c r="AZ8" s="190"/>
      <c r="BA8" s="179"/>
      <c r="BB8" s="179" t="s">
        <v>424</v>
      </c>
      <c r="BC8" s="179"/>
      <c r="BD8" s="179"/>
      <c r="BE8" s="1126">
        <f>DAY(EOMONTH(DATE(AF2,AJ2,1),0))</f>
        <v>30</v>
      </c>
      <c r="BF8" s="1127"/>
      <c r="BG8" s="179" t="s">
        <v>425</v>
      </c>
      <c r="BH8" s="179"/>
      <c r="BI8" s="179"/>
      <c r="BM8" s="182"/>
      <c r="BN8" s="182"/>
      <c r="BO8" s="182"/>
    </row>
    <row r="9" spans="2:67" s="183" customFormat="1" ht="5.25" customHeight="1" x14ac:dyDescent="0.45">
      <c r="B9" s="194"/>
      <c r="C9" s="190"/>
      <c r="D9" s="190"/>
      <c r="E9" s="190"/>
      <c r="F9" s="190"/>
      <c r="G9" s="190"/>
      <c r="H9" s="190"/>
      <c r="I9" s="190"/>
      <c r="J9" s="189"/>
      <c r="K9" s="189"/>
      <c r="L9" s="189"/>
      <c r="M9" s="190"/>
      <c r="N9" s="189"/>
      <c r="O9" s="189"/>
      <c r="P9" s="189"/>
      <c r="Q9" s="189"/>
      <c r="AJ9" s="195"/>
      <c r="AK9" s="195"/>
      <c r="AL9" s="195"/>
      <c r="AM9" s="179"/>
      <c r="AN9" s="188"/>
      <c r="AO9" s="196"/>
      <c r="AP9" s="196"/>
      <c r="AQ9" s="180"/>
      <c r="AR9" s="191"/>
      <c r="AS9" s="191"/>
      <c r="AT9" s="191"/>
      <c r="AU9" s="197"/>
      <c r="AV9" s="197"/>
      <c r="AW9" s="179"/>
      <c r="AX9" s="191"/>
      <c r="AY9" s="191"/>
      <c r="AZ9" s="190"/>
      <c r="BA9" s="179"/>
      <c r="BB9" s="179"/>
      <c r="BC9" s="179"/>
      <c r="BD9" s="179"/>
      <c r="BE9" s="190"/>
      <c r="BF9" s="190"/>
      <c r="BG9" s="179"/>
      <c r="BH9" s="179"/>
      <c r="BI9" s="179"/>
      <c r="BM9" s="182"/>
      <c r="BN9" s="182"/>
      <c r="BO9" s="182"/>
    </row>
    <row r="10" spans="2:67" s="183" customFormat="1" ht="21" customHeight="1" x14ac:dyDescent="0.45">
      <c r="B10" s="194"/>
      <c r="C10" s="190"/>
      <c r="D10" s="190"/>
      <c r="E10" s="190"/>
      <c r="F10" s="190"/>
      <c r="G10" s="190"/>
      <c r="H10" s="190"/>
      <c r="I10" s="190"/>
      <c r="J10" s="189"/>
      <c r="K10" s="189"/>
      <c r="L10" s="189"/>
      <c r="M10" s="190"/>
      <c r="N10" s="189"/>
      <c r="O10" s="189"/>
      <c r="P10" s="189"/>
      <c r="Q10" s="189"/>
      <c r="AJ10" s="195"/>
      <c r="AK10" s="195"/>
      <c r="AL10" s="195"/>
      <c r="AM10" s="179"/>
      <c r="AN10" s="188"/>
      <c r="AO10" s="196"/>
      <c r="AP10" s="196"/>
      <c r="AQ10" s="180"/>
      <c r="AR10" s="191"/>
      <c r="AS10" s="179" t="s">
        <v>426</v>
      </c>
      <c r="AT10" s="179"/>
      <c r="AU10" s="179"/>
      <c r="AV10" s="179"/>
      <c r="AW10" s="179"/>
      <c r="AX10" s="193"/>
      <c r="AY10" s="193"/>
      <c r="AZ10" s="193"/>
      <c r="BA10" s="179"/>
      <c r="BB10" s="179"/>
      <c r="BC10" s="188" t="s">
        <v>427</v>
      </c>
      <c r="BD10" s="179"/>
      <c r="BE10" s="1124"/>
      <c r="BF10" s="1125"/>
      <c r="BG10" s="192" t="s">
        <v>428</v>
      </c>
      <c r="BH10" s="179"/>
      <c r="BI10" s="179"/>
      <c r="BM10" s="182"/>
      <c r="BN10" s="182"/>
      <c r="BO10" s="182"/>
    </row>
    <row r="11" spans="2:67" ht="5.25" customHeight="1" thickBot="1" x14ac:dyDescent="0.5">
      <c r="C11" s="199"/>
      <c r="D11" s="199"/>
      <c r="E11" s="199"/>
      <c r="F11" s="199"/>
      <c r="G11" s="199"/>
      <c r="H11" s="199"/>
      <c r="I11" s="199"/>
      <c r="J11" s="199"/>
      <c r="AC11" s="199"/>
      <c r="AT11" s="199"/>
      <c r="BK11" s="200"/>
      <c r="BL11" s="200"/>
      <c r="BM11" s="200"/>
    </row>
    <row r="12" spans="2:67" ht="21.6" customHeight="1" x14ac:dyDescent="0.45">
      <c r="B12" s="1063" t="s">
        <v>429</v>
      </c>
      <c r="C12" s="1066" t="s">
        <v>430</v>
      </c>
      <c r="D12" s="1067"/>
      <c r="E12" s="201"/>
      <c r="F12" s="202"/>
      <c r="G12" s="201"/>
      <c r="H12" s="202"/>
      <c r="I12" s="1072" t="s">
        <v>431</v>
      </c>
      <c r="J12" s="1073"/>
      <c r="K12" s="1078" t="s">
        <v>432</v>
      </c>
      <c r="L12" s="1079"/>
      <c r="M12" s="1079"/>
      <c r="N12" s="1067"/>
      <c r="O12" s="1078" t="s">
        <v>433</v>
      </c>
      <c r="P12" s="1079"/>
      <c r="Q12" s="1079"/>
      <c r="R12" s="1079"/>
      <c r="S12" s="1067"/>
      <c r="T12" s="203"/>
      <c r="U12" s="203"/>
      <c r="V12" s="204"/>
      <c r="W12" s="1107" t="s">
        <v>434</v>
      </c>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9" t="str">
        <f>IF(BE3="４週","(10)1～4週目の勤務時間数合計","(10)1か月の勤務時間数　合計")</f>
        <v>(10)1～4週目の勤務時間数合計</v>
      </c>
      <c r="BC12" s="1110"/>
      <c r="BD12" s="1115" t="s">
        <v>435</v>
      </c>
      <c r="BE12" s="1110"/>
      <c r="BF12" s="1066" t="s">
        <v>436</v>
      </c>
      <c r="BG12" s="1079"/>
      <c r="BH12" s="1079"/>
      <c r="BI12" s="1079"/>
      <c r="BJ12" s="1118"/>
    </row>
    <row r="13" spans="2:67" ht="20.25" customHeight="1" x14ac:dyDescent="0.45">
      <c r="B13" s="1064"/>
      <c r="C13" s="1068"/>
      <c r="D13" s="1069"/>
      <c r="E13" s="205"/>
      <c r="F13" s="206"/>
      <c r="G13" s="205"/>
      <c r="H13" s="206"/>
      <c r="I13" s="1074"/>
      <c r="J13" s="1075"/>
      <c r="K13" s="1080"/>
      <c r="L13" s="1081"/>
      <c r="M13" s="1081"/>
      <c r="N13" s="1069"/>
      <c r="O13" s="1080"/>
      <c r="P13" s="1081"/>
      <c r="Q13" s="1081"/>
      <c r="R13" s="1081"/>
      <c r="S13" s="1069"/>
      <c r="T13" s="207"/>
      <c r="U13" s="207"/>
      <c r="V13" s="208"/>
      <c r="W13" s="1121" t="s">
        <v>437</v>
      </c>
      <c r="X13" s="1121"/>
      <c r="Y13" s="1121"/>
      <c r="Z13" s="1121"/>
      <c r="AA13" s="1121"/>
      <c r="AB13" s="1121"/>
      <c r="AC13" s="1122"/>
      <c r="AD13" s="1123" t="s">
        <v>438</v>
      </c>
      <c r="AE13" s="1121"/>
      <c r="AF13" s="1121"/>
      <c r="AG13" s="1121"/>
      <c r="AH13" s="1121"/>
      <c r="AI13" s="1121"/>
      <c r="AJ13" s="1122"/>
      <c r="AK13" s="1123" t="s">
        <v>439</v>
      </c>
      <c r="AL13" s="1121"/>
      <c r="AM13" s="1121"/>
      <c r="AN13" s="1121"/>
      <c r="AO13" s="1121"/>
      <c r="AP13" s="1121"/>
      <c r="AQ13" s="1122"/>
      <c r="AR13" s="1123" t="s">
        <v>440</v>
      </c>
      <c r="AS13" s="1121"/>
      <c r="AT13" s="1121"/>
      <c r="AU13" s="1121"/>
      <c r="AV13" s="1121"/>
      <c r="AW13" s="1121"/>
      <c r="AX13" s="1122"/>
      <c r="AY13" s="1123" t="s">
        <v>441</v>
      </c>
      <c r="AZ13" s="1121"/>
      <c r="BA13" s="1121"/>
      <c r="BB13" s="1111"/>
      <c r="BC13" s="1112"/>
      <c r="BD13" s="1116"/>
      <c r="BE13" s="1112"/>
      <c r="BF13" s="1068"/>
      <c r="BG13" s="1081"/>
      <c r="BH13" s="1081"/>
      <c r="BI13" s="1081"/>
      <c r="BJ13" s="1119"/>
    </row>
    <row r="14" spans="2:67" ht="20.25" customHeight="1" x14ac:dyDescent="0.45">
      <c r="B14" s="1064"/>
      <c r="C14" s="1068"/>
      <c r="D14" s="1069"/>
      <c r="E14" s="205"/>
      <c r="F14" s="206"/>
      <c r="G14" s="205"/>
      <c r="H14" s="206"/>
      <c r="I14" s="1074"/>
      <c r="J14" s="1075"/>
      <c r="K14" s="1080"/>
      <c r="L14" s="1081"/>
      <c r="M14" s="1081"/>
      <c r="N14" s="1069"/>
      <c r="O14" s="1080"/>
      <c r="P14" s="1081"/>
      <c r="Q14" s="1081"/>
      <c r="R14" s="1081"/>
      <c r="S14" s="1069"/>
      <c r="T14" s="207"/>
      <c r="U14" s="207"/>
      <c r="V14" s="208"/>
      <c r="W14" s="209">
        <v>1</v>
      </c>
      <c r="X14" s="210">
        <v>2</v>
      </c>
      <c r="Y14" s="210">
        <v>3</v>
      </c>
      <c r="Z14" s="210">
        <v>4</v>
      </c>
      <c r="AA14" s="210">
        <v>5</v>
      </c>
      <c r="AB14" s="210">
        <v>6</v>
      </c>
      <c r="AC14" s="211">
        <v>7</v>
      </c>
      <c r="AD14" s="212">
        <v>8</v>
      </c>
      <c r="AE14" s="210">
        <v>9</v>
      </c>
      <c r="AF14" s="210">
        <v>10</v>
      </c>
      <c r="AG14" s="210">
        <v>11</v>
      </c>
      <c r="AH14" s="210">
        <v>12</v>
      </c>
      <c r="AI14" s="210">
        <v>13</v>
      </c>
      <c r="AJ14" s="211">
        <v>14</v>
      </c>
      <c r="AK14" s="209">
        <v>15</v>
      </c>
      <c r="AL14" s="210">
        <v>16</v>
      </c>
      <c r="AM14" s="210">
        <v>17</v>
      </c>
      <c r="AN14" s="210">
        <v>18</v>
      </c>
      <c r="AO14" s="210">
        <v>19</v>
      </c>
      <c r="AP14" s="210">
        <v>20</v>
      </c>
      <c r="AQ14" s="211">
        <v>21</v>
      </c>
      <c r="AR14" s="212">
        <v>22</v>
      </c>
      <c r="AS14" s="210">
        <v>23</v>
      </c>
      <c r="AT14" s="210">
        <v>24</v>
      </c>
      <c r="AU14" s="210">
        <v>25</v>
      </c>
      <c r="AV14" s="210">
        <v>26</v>
      </c>
      <c r="AW14" s="210">
        <v>27</v>
      </c>
      <c r="AX14" s="211">
        <v>28</v>
      </c>
      <c r="AY14" s="212" t="str">
        <f>IF($BE$3="暦月",IF(DAY(DATE($AF$2,$AJ$2,29))=29,29,""),"")</f>
        <v/>
      </c>
      <c r="AZ14" s="210" t="str">
        <f>IF($BE$3="暦月",IF(DAY(DATE($AF$2,$AJ$2,30))=30,30,""),"")</f>
        <v/>
      </c>
      <c r="BA14" s="211" t="str">
        <f>IF($BE$3="暦月",IF(DAY(DATE($AF$2,$AJ$2,31))=31,31,""),"")</f>
        <v/>
      </c>
      <c r="BB14" s="1111"/>
      <c r="BC14" s="1112"/>
      <c r="BD14" s="1116"/>
      <c r="BE14" s="1112"/>
      <c r="BF14" s="1068"/>
      <c r="BG14" s="1081"/>
      <c r="BH14" s="1081"/>
      <c r="BI14" s="1081"/>
      <c r="BJ14" s="1119"/>
    </row>
    <row r="15" spans="2:67" ht="20.25" hidden="1" customHeight="1" x14ac:dyDescent="0.45">
      <c r="B15" s="1064"/>
      <c r="C15" s="1068"/>
      <c r="D15" s="1069"/>
      <c r="E15" s="205"/>
      <c r="F15" s="206"/>
      <c r="G15" s="205"/>
      <c r="H15" s="206"/>
      <c r="I15" s="1074"/>
      <c r="J15" s="1075"/>
      <c r="K15" s="1080"/>
      <c r="L15" s="1081"/>
      <c r="M15" s="1081"/>
      <c r="N15" s="1069"/>
      <c r="O15" s="1080"/>
      <c r="P15" s="1081"/>
      <c r="Q15" s="1081"/>
      <c r="R15" s="1081"/>
      <c r="S15" s="1069"/>
      <c r="T15" s="207"/>
      <c r="U15" s="207"/>
      <c r="V15" s="208"/>
      <c r="W15" s="209">
        <f>WEEKDAY(DATE($AF$2,$AJ$2,1))</f>
        <v>2</v>
      </c>
      <c r="X15" s="210">
        <f>WEEKDAY(DATE($AF$2,$AJ$2,2))</f>
        <v>3</v>
      </c>
      <c r="Y15" s="210">
        <f>WEEKDAY(DATE($AF$2,$AJ$2,3))</f>
        <v>4</v>
      </c>
      <c r="Z15" s="210">
        <f>WEEKDAY(DATE($AF$2,$AJ$2,4))</f>
        <v>5</v>
      </c>
      <c r="AA15" s="210">
        <f>WEEKDAY(DATE($AF$2,$AJ$2,5))</f>
        <v>6</v>
      </c>
      <c r="AB15" s="210">
        <f>WEEKDAY(DATE($AF$2,$AJ$2,6))</f>
        <v>7</v>
      </c>
      <c r="AC15" s="211">
        <f>WEEKDAY(DATE($AF$2,$AJ$2,7))</f>
        <v>1</v>
      </c>
      <c r="AD15" s="212">
        <f>WEEKDAY(DATE($AF$2,$AJ$2,8))</f>
        <v>2</v>
      </c>
      <c r="AE15" s="210">
        <f>WEEKDAY(DATE($AF$2,$AJ$2,9))</f>
        <v>3</v>
      </c>
      <c r="AF15" s="210">
        <f>WEEKDAY(DATE($AF$2,$AJ$2,10))</f>
        <v>4</v>
      </c>
      <c r="AG15" s="210">
        <f>WEEKDAY(DATE($AF$2,$AJ$2,11))</f>
        <v>5</v>
      </c>
      <c r="AH15" s="210">
        <f>WEEKDAY(DATE($AF$2,$AJ$2,12))</f>
        <v>6</v>
      </c>
      <c r="AI15" s="210">
        <f>WEEKDAY(DATE($AF$2,$AJ$2,13))</f>
        <v>7</v>
      </c>
      <c r="AJ15" s="211">
        <f>WEEKDAY(DATE($AF$2,$AJ$2,14))</f>
        <v>1</v>
      </c>
      <c r="AK15" s="212">
        <f>WEEKDAY(DATE($AF$2,$AJ$2,15))</f>
        <v>2</v>
      </c>
      <c r="AL15" s="210">
        <f>WEEKDAY(DATE($AF$2,$AJ$2,16))</f>
        <v>3</v>
      </c>
      <c r="AM15" s="210">
        <f>WEEKDAY(DATE($AF$2,$AJ$2,17))</f>
        <v>4</v>
      </c>
      <c r="AN15" s="210">
        <f>WEEKDAY(DATE($AF$2,$AJ$2,18))</f>
        <v>5</v>
      </c>
      <c r="AO15" s="210">
        <f>WEEKDAY(DATE($AF$2,$AJ$2,19))</f>
        <v>6</v>
      </c>
      <c r="AP15" s="210">
        <f>WEEKDAY(DATE($AF$2,$AJ$2,20))</f>
        <v>7</v>
      </c>
      <c r="AQ15" s="211">
        <f>WEEKDAY(DATE($AF$2,$AJ$2,21))</f>
        <v>1</v>
      </c>
      <c r="AR15" s="212">
        <f>WEEKDAY(DATE($AF$2,$AJ$2,22))</f>
        <v>2</v>
      </c>
      <c r="AS15" s="210">
        <f>WEEKDAY(DATE($AF$2,$AJ$2,23))</f>
        <v>3</v>
      </c>
      <c r="AT15" s="210">
        <f>WEEKDAY(DATE($AF$2,$AJ$2,24))</f>
        <v>4</v>
      </c>
      <c r="AU15" s="210">
        <f>WEEKDAY(DATE($AF$2,$AJ$2,25))</f>
        <v>5</v>
      </c>
      <c r="AV15" s="210">
        <f>WEEKDAY(DATE($AF$2,$AJ$2,26))</f>
        <v>6</v>
      </c>
      <c r="AW15" s="210">
        <f>WEEKDAY(DATE($AF$2,$AJ$2,27))</f>
        <v>7</v>
      </c>
      <c r="AX15" s="211">
        <f>WEEKDAY(DATE($AF$2,$AJ$2,28))</f>
        <v>1</v>
      </c>
      <c r="AY15" s="212">
        <f>IF(AY14=29,WEEKDAY(DATE($AF$2,$AJ$2,29)),0)</f>
        <v>0</v>
      </c>
      <c r="AZ15" s="210">
        <f>IF(AZ14=30,WEEKDAY(DATE($AF$2,$AJ$2,30)),0)</f>
        <v>0</v>
      </c>
      <c r="BA15" s="211">
        <f>IF(BA14=31,WEEKDAY(DATE($AF$2,$AJ$2,31)),0)</f>
        <v>0</v>
      </c>
      <c r="BB15" s="1111"/>
      <c r="BC15" s="1112"/>
      <c r="BD15" s="1116"/>
      <c r="BE15" s="1112"/>
      <c r="BF15" s="1068"/>
      <c r="BG15" s="1081"/>
      <c r="BH15" s="1081"/>
      <c r="BI15" s="1081"/>
      <c r="BJ15" s="1119"/>
    </row>
    <row r="16" spans="2:67" ht="20.25" customHeight="1" thickBot="1" x14ac:dyDescent="0.5">
      <c r="B16" s="1065"/>
      <c r="C16" s="1070"/>
      <c r="D16" s="1071"/>
      <c r="E16" s="213"/>
      <c r="F16" s="214"/>
      <c r="G16" s="213"/>
      <c r="H16" s="214"/>
      <c r="I16" s="1076"/>
      <c r="J16" s="1077"/>
      <c r="K16" s="1082"/>
      <c r="L16" s="1083"/>
      <c r="M16" s="1083"/>
      <c r="N16" s="1071"/>
      <c r="O16" s="1082"/>
      <c r="P16" s="1083"/>
      <c r="Q16" s="1083"/>
      <c r="R16" s="1083"/>
      <c r="S16" s="1071"/>
      <c r="T16" s="215"/>
      <c r="U16" s="215"/>
      <c r="V16" s="216"/>
      <c r="W16" s="217" t="str">
        <f>IF(W15=1,"日",IF(W15=2,"月",IF(W15=3,"火",IF(W15=4,"水",IF(W15=5,"木",IF(W15=6,"金","土"))))))</f>
        <v>月</v>
      </c>
      <c r="X16" s="218" t="str">
        <f t="shared" ref="X16:AX16" si="0">IF(X15=1,"日",IF(X15=2,"月",IF(X15=3,"火",IF(X15=4,"水",IF(X15=5,"木",IF(X15=6,"金","土"))))))</f>
        <v>火</v>
      </c>
      <c r="Y16" s="218" t="str">
        <f t="shared" si="0"/>
        <v>水</v>
      </c>
      <c r="Z16" s="218" t="str">
        <f t="shared" si="0"/>
        <v>木</v>
      </c>
      <c r="AA16" s="218" t="str">
        <f t="shared" si="0"/>
        <v>金</v>
      </c>
      <c r="AB16" s="218" t="str">
        <f t="shared" si="0"/>
        <v>土</v>
      </c>
      <c r="AC16" s="219" t="str">
        <f t="shared" si="0"/>
        <v>日</v>
      </c>
      <c r="AD16" s="220" t="str">
        <f>IF(AD15=1,"日",IF(AD15=2,"月",IF(AD15=3,"火",IF(AD15=4,"水",IF(AD15=5,"木",IF(AD15=6,"金","土"))))))</f>
        <v>月</v>
      </c>
      <c r="AE16" s="218" t="str">
        <f t="shared" si="0"/>
        <v>火</v>
      </c>
      <c r="AF16" s="218" t="str">
        <f t="shared" si="0"/>
        <v>水</v>
      </c>
      <c r="AG16" s="218" t="str">
        <f t="shared" si="0"/>
        <v>木</v>
      </c>
      <c r="AH16" s="218" t="str">
        <f t="shared" si="0"/>
        <v>金</v>
      </c>
      <c r="AI16" s="218" t="str">
        <f t="shared" si="0"/>
        <v>土</v>
      </c>
      <c r="AJ16" s="219" t="str">
        <f t="shared" si="0"/>
        <v>日</v>
      </c>
      <c r="AK16" s="220" t="str">
        <f>IF(AK15=1,"日",IF(AK15=2,"月",IF(AK15=3,"火",IF(AK15=4,"水",IF(AK15=5,"木",IF(AK15=6,"金","土"))))))</f>
        <v>月</v>
      </c>
      <c r="AL16" s="218" t="str">
        <f t="shared" si="0"/>
        <v>火</v>
      </c>
      <c r="AM16" s="218" t="str">
        <f t="shared" si="0"/>
        <v>水</v>
      </c>
      <c r="AN16" s="218" t="str">
        <f t="shared" si="0"/>
        <v>木</v>
      </c>
      <c r="AO16" s="218" t="str">
        <f t="shared" si="0"/>
        <v>金</v>
      </c>
      <c r="AP16" s="218" t="str">
        <f t="shared" si="0"/>
        <v>土</v>
      </c>
      <c r="AQ16" s="219" t="str">
        <f t="shared" si="0"/>
        <v>日</v>
      </c>
      <c r="AR16" s="220" t="str">
        <f>IF(AR15=1,"日",IF(AR15=2,"月",IF(AR15=3,"火",IF(AR15=4,"水",IF(AR15=5,"木",IF(AR15=6,"金","土"))))))</f>
        <v>月</v>
      </c>
      <c r="AS16" s="218" t="str">
        <f t="shared" si="0"/>
        <v>火</v>
      </c>
      <c r="AT16" s="218" t="str">
        <f t="shared" si="0"/>
        <v>水</v>
      </c>
      <c r="AU16" s="218" t="str">
        <f t="shared" si="0"/>
        <v>木</v>
      </c>
      <c r="AV16" s="218" t="str">
        <f t="shared" si="0"/>
        <v>金</v>
      </c>
      <c r="AW16" s="218" t="str">
        <f t="shared" si="0"/>
        <v>土</v>
      </c>
      <c r="AX16" s="219" t="str">
        <f t="shared" si="0"/>
        <v>日</v>
      </c>
      <c r="AY16" s="218" t="str">
        <f>IF(AY15=1,"日",IF(AY15=2,"月",IF(AY15=3,"火",IF(AY15=4,"水",IF(AY15=5,"木",IF(AY15=6,"金",IF(AY15=0,"","土")))))))</f>
        <v/>
      </c>
      <c r="AZ16" s="218" t="str">
        <f>IF(AZ15=1,"日",IF(AZ15=2,"月",IF(AZ15=3,"火",IF(AZ15=4,"水",IF(AZ15=5,"木",IF(AZ15=6,"金",IF(AZ15=0,"","土")))))))</f>
        <v/>
      </c>
      <c r="BA16" s="218" t="str">
        <f>IF(BA15=1,"日",IF(BA15=2,"月",IF(BA15=3,"火",IF(BA15=4,"水",IF(BA15=5,"木",IF(BA15=6,"金",IF(BA15=0,"","土")))))))</f>
        <v/>
      </c>
      <c r="BB16" s="1113"/>
      <c r="BC16" s="1114"/>
      <c r="BD16" s="1117"/>
      <c r="BE16" s="1114"/>
      <c r="BF16" s="1070"/>
      <c r="BG16" s="1083"/>
      <c r="BH16" s="1083"/>
      <c r="BI16" s="1083"/>
      <c r="BJ16" s="1120"/>
    </row>
    <row r="17" spans="2:62" ht="20.25" customHeight="1" x14ac:dyDescent="0.45">
      <c r="B17" s="1020">
        <f>B15+1</f>
        <v>1</v>
      </c>
      <c r="C17" s="1089"/>
      <c r="D17" s="1090"/>
      <c r="E17" s="221"/>
      <c r="F17" s="222"/>
      <c r="G17" s="221"/>
      <c r="H17" s="222"/>
      <c r="I17" s="1091"/>
      <c r="J17" s="1092"/>
      <c r="K17" s="1093"/>
      <c r="L17" s="1094"/>
      <c r="M17" s="1094"/>
      <c r="N17" s="1090"/>
      <c r="O17" s="1095"/>
      <c r="P17" s="1096"/>
      <c r="Q17" s="1096"/>
      <c r="R17" s="1096"/>
      <c r="S17" s="1097"/>
      <c r="T17" s="223" t="s">
        <v>442</v>
      </c>
      <c r="U17" s="224"/>
      <c r="V17" s="225"/>
      <c r="W17" s="226"/>
      <c r="X17" s="227"/>
      <c r="Y17" s="227"/>
      <c r="Z17" s="227"/>
      <c r="AA17" s="227"/>
      <c r="AB17" s="227"/>
      <c r="AC17" s="228"/>
      <c r="AD17" s="226"/>
      <c r="AE17" s="227"/>
      <c r="AF17" s="227"/>
      <c r="AG17" s="227"/>
      <c r="AH17" s="227"/>
      <c r="AI17" s="227"/>
      <c r="AJ17" s="228"/>
      <c r="AK17" s="226"/>
      <c r="AL17" s="227"/>
      <c r="AM17" s="227"/>
      <c r="AN17" s="227"/>
      <c r="AO17" s="227"/>
      <c r="AP17" s="227"/>
      <c r="AQ17" s="228"/>
      <c r="AR17" s="226"/>
      <c r="AS17" s="227"/>
      <c r="AT17" s="227"/>
      <c r="AU17" s="227"/>
      <c r="AV17" s="227"/>
      <c r="AW17" s="227"/>
      <c r="AX17" s="228"/>
      <c r="AY17" s="226"/>
      <c r="AZ17" s="227"/>
      <c r="BA17" s="227"/>
      <c r="BB17" s="1098"/>
      <c r="BC17" s="1099"/>
      <c r="BD17" s="1084"/>
      <c r="BE17" s="1085"/>
      <c r="BF17" s="1086"/>
      <c r="BG17" s="1087"/>
      <c r="BH17" s="1087"/>
      <c r="BI17" s="1087"/>
      <c r="BJ17" s="1088"/>
    </row>
    <row r="18" spans="2:62" ht="20.25" customHeight="1" x14ac:dyDescent="0.45">
      <c r="B18" s="1043"/>
      <c r="C18" s="1057"/>
      <c r="D18" s="1058"/>
      <c r="E18" s="229"/>
      <c r="F18" s="230">
        <f>C17</f>
        <v>0</v>
      </c>
      <c r="G18" s="229"/>
      <c r="H18" s="230">
        <f>I17</f>
        <v>0</v>
      </c>
      <c r="I18" s="1059"/>
      <c r="J18" s="1060"/>
      <c r="K18" s="1061"/>
      <c r="L18" s="1062"/>
      <c r="M18" s="1062"/>
      <c r="N18" s="1058"/>
      <c r="O18" s="1034"/>
      <c r="P18" s="1035"/>
      <c r="Q18" s="1035"/>
      <c r="R18" s="1035"/>
      <c r="S18" s="1036"/>
      <c r="T18" s="231" t="s">
        <v>443</v>
      </c>
      <c r="U18" s="232"/>
      <c r="V18" s="233"/>
      <c r="W18" s="234" t="str">
        <f>IF(W17="","",VLOOKUP(W17,'参考様式１（勤務表_シフト記号表）'!$C$6:$L$47,10,FALSE))</f>
        <v/>
      </c>
      <c r="X18" s="235" t="str">
        <f>IF(X17="","",VLOOKUP(X17,'参考様式１（勤務表_シフト記号表）'!$C$6:$L$47,10,FALSE))</f>
        <v/>
      </c>
      <c r="Y18" s="235" t="str">
        <f>IF(Y17="","",VLOOKUP(Y17,'参考様式１（勤務表_シフト記号表）'!$C$6:$L$47,10,FALSE))</f>
        <v/>
      </c>
      <c r="Z18" s="235" t="str">
        <f>IF(Z17="","",VLOOKUP(Z17,'参考様式１（勤務表_シフト記号表）'!$C$6:$L$47,10,FALSE))</f>
        <v/>
      </c>
      <c r="AA18" s="235" t="str">
        <f>IF(AA17="","",VLOOKUP(AA17,'参考様式１（勤務表_シフト記号表）'!$C$6:$L$47,10,FALSE))</f>
        <v/>
      </c>
      <c r="AB18" s="235" t="str">
        <f>IF(AB17="","",VLOOKUP(AB17,'参考様式１（勤務表_シフト記号表）'!$C$6:$L$47,10,FALSE))</f>
        <v/>
      </c>
      <c r="AC18" s="236" t="str">
        <f>IF(AC17="","",VLOOKUP(AC17,'参考様式１（勤務表_シフト記号表）'!$C$6:$L$47,10,FALSE))</f>
        <v/>
      </c>
      <c r="AD18" s="234" t="str">
        <f>IF(AD17="","",VLOOKUP(AD17,'参考様式１（勤務表_シフト記号表）'!$C$6:$L$47,10,FALSE))</f>
        <v/>
      </c>
      <c r="AE18" s="235" t="str">
        <f>IF(AE17="","",VLOOKUP(AE17,'参考様式１（勤務表_シフト記号表）'!$C$6:$L$47,10,FALSE))</f>
        <v/>
      </c>
      <c r="AF18" s="235" t="str">
        <f>IF(AF17="","",VLOOKUP(AF17,'参考様式１（勤務表_シフト記号表）'!$C$6:$L$47,10,FALSE))</f>
        <v/>
      </c>
      <c r="AG18" s="235" t="str">
        <f>IF(AG17="","",VLOOKUP(AG17,'参考様式１（勤務表_シフト記号表）'!$C$6:$L$47,10,FALSE))</f>
        <v/>
      </c>
      <c r="AH18" s="235" t="str">
        <f>IF(AH17="","",VLOOKUP(AH17,'参考様式１（勤務表_シフト記号表）'!$C$6:$L$47,10,FALSE))</f>
        <v/>
      </c>
      <c r="AI18" s="235" t="str">
        <f>IF(AI17="","",VLOOKUP(AI17,'参考様式１（勤務表_シフト記号表）'!$C$6:$L$47,10,FALSE))</f>
        <v/>
      </c>
      <c r="AJ18" s="236" t="str">
        <f>IF(AJ17="","",VLOOKUP(AJ17,'参考様式１（勤務表_シフト記号表）'!$C$6:$L$47,10,FALSE))</f>
        <v/>
      </c>
      <c r="AK18" s="234" t="str">
        <f>IF(AK17="","",VLOOKUP(AK17,'参考様式１（勤務表_シフト記号表）'!$C$6:$L$47,10,FALSE))</f>
        <v/>
      </c>
      <c r="AL18" s="235" t="str">
        <f>IF(AL17="","",VLOOKUP(AL17,'参考様式１（勤務表_シフト記号表）'!$C$6:$L$47,10,FALSE))</f>
        <v/>
      </c>
      <c r="AM18" s="235" t="str">
        <f>IF(AM17="","",VLOOKUP(AM17,'参考様式１（勤務表_シフト記号表）'!$C$6:$L$47,10,FALSE))</f>
        <v/>
      </c>
      <c r="AN18" s="235" t="str">
        <f>IF(AN17="","",VLOOKUP(AN17,'参考様式１（勤務表_シフト記号表）'!$C$6:$L$47,10,FALSE))</f>
        <v/>
      </c>
      <c r="AO18" s="235" t="str">
        <f>IF(AO17="","",VLOOKUP(AO17,'参考様式１（勤務表_シフト記号表）'!$C$6:$L$47,10,FALSE))</f>
        <v/>
      </c>
      <c r="AP18" s="235" t="str">
        <f>IF(AP17="","",VLOOKUP(AP17,'参考様式１（勤務表_シフト記号表）'!$C$6:$L$47,10,FALSE))</f>
        <v/>
      </c>
      <c r="AQ18" s="236" t="str">
        <f>IF(AQ17="","",VLOOKUP(AQ17,'参考様式１（勤務表_シフト記号表）'!$C$6:$L$47,10,FALSE))</f>
        <v/>
      </c>
      <c r="AR18" s="234" t="str">
        <f>IF(AR17="","",VLOOKUP(AR17,'参考様式１（勤務表_シフト記号表）'!$C$6:$L$47,10,FALSE))</f>
        <v/>
      </c>
      <c r="AS18" s="235" t="str">
        <f>IF(AS17="","",VLOOKUP(AS17,'参考様式１（勤務表_シフト記号表）'!$C$6:$L$47,10,FALSE))</f>
        <v/>
      </c>
      <c r="AT18" s="235" t="str">
        <f>IF(AT17="","",VLOOKUP(AT17,'参考様式１（勤務表_シフト記号表）'!$C$6:$L$47,10,FALSE))</f>
        <v/>
      </c>
      <c r="AU18" s="235" t="str">
        <f>IF(AU17="","",VLOOKUP(AU17,'参考様式１（勤務表_シフト記号表）'!$C$6:$L$47,10,FALSE))</f>
        <v/>
      </c>
      <c r="AV18" s="235" t="str">
        <f>IF(AV17="","",VLOOKUP(AV17,'参考様式１（勤務表_シフト記号表）'!$C$6:$L$47,10,FALSE))</f>
        <v/>
      </c>
      <c r="AW18" s="235" t="str">
        <f>IF(AW17="","",VLOOKUP(AW17,'参考様式１（勤務表_シフト記号表）'!$C$6:$L$47,10,FALSE))</f>
        <v/>
      </c>
      <c r="AX18" s="236" t="str">
        <f>IF(AX17="","",VLOOKUP(AX17,'参考様式１（勤務表_シフト記号表）'!$C$6:$L$47,10,FALSE))</f>
        <v/>
      </c>
      <c r="AY18" s="234" t="str">
        <f>IF(AY17="","",VLOOKUP(AY17,'参考様式１（勤務表_シフト記号表）'!$C$6:$L$47,10,FALSE))</f>
        <v/>
      </c>
      <c r="AZ18" s="235" t="str">
        <f>IF(AZ17="","",VLOOKUP(AZ17,'参考様式１（勤務表_シフト記号表）'!$C$6:$L$47,10,FALSE))</f>
        <v/>
      </c>
      <c r="BA18" s="235" t="str">
        <f>IF(BA17="","",VLOOKUP(BA17,'参考様式１（勤務表_シフト記号表）'!$C$6:$L$47,10,FALSE))</f>
        <v/>
      </c>
      <c r="BB18" s="1054">
        <f>IF($BE$3="４週",SUM(W18:AX18),IF($BE$3="暦月",SUM(W18:BA18),""))</f>
        <v>0</v>
      </c>
      <c r="BC18" s="1055"/>
      <c r="BD18" s="1056">
        <f>IF($BE$3="４週",BB18/4,IF($BE$3="暦月",(BB18/($BE$8/7)),""))</f>
        <v>0</v>
      </c>
      <c r="BE18" s="1055"/>
      <c r="BF18" s="1051"/>
      <c r="BG18" s="1052"/>
      <c r="BH18" s="1052"/>
      <c r="BI18" s="1052"/>
      <c r="BJ18" s="1053"/>
    </row>
    <row r="19" spans="2:62" ht="20.25" customHeight="1" x14ac:dyDescent="0.45">
      <c r="B19" s="1020">
        <f>B17+1</f>
        <v>2</v>
      </c>
      <c r="C19" s="1022"/>
      <c r="D19" s="1023"/>
      <c r="E19" s="237"/>
      <c r="F19" s="238"/>
      <c r="G19" s="237"/>
      <c r="H19" s="238"/>
      <c r="I19" s="1026"/>
      <c r="J19" s="1027"/>
      <c r="K19" s="1030"/>
      <c r="L19" s="1031"/>
      <c r="M19" s="1031"/>
      <c r="N19" s="1023"/>
      <c r="O19" s="1034"/>
      <c r="P19" s="1035"/>
      <c r="Q19" s="1035"/>
      <c r="R19" s="1035"/>
      <c r="S19" s="1036"/>
      <c r="T19" s="239" t="s">
        <v>442</v>
      </c>
      <c r="U19" s="240"/>
      <c r="V19" s="241"/>
      <c r="W19" s="242"/>
      <c r="X19" s="243"/>
      <c r="Y19" s="243"/>
      <c r="Z19" s="243"/>
      <c r="AA19" s="243"/>
      <c r="AB19" s="243"/>
      <c r="AC19" s="244"/>
      <c r="AD19" s="242"/>
      <c r="AE19" s="243"/>
      <c r="AF19" s="243"/>
      <c r="AG19" s="243"/>
      <c r="AH19" s="243"/>
      <c r="AI19" s="243"/>
      <c r="AJ19" s="244"/>
      <c r="AK19" s="242"/>
      <c r="AL19" s="243"/>
      <c r="AM19" s="243"/>
      <c r="AN19" s="243"/>
      <c r="AO19" s="243"/>
      <c r="AP19" s="243"/>
      <c r="AQ19" s="244"/>
      <c r="AR19" s="242"/>
      <c r="AS19" s="243"/>
      <c r="AT19" s="243"/>
      <c r="AU19" s="243"/>
      <c r="AV19" s="243"/>
      <c r="AW19" s="243"/>
      <c r="AX19" s="244"/>
      <c r="AY19" s="242"/>
      <c r="AZ19" s="243"/>
      <c r="BA19" s="245"/>
      <c r="BB19" s="1040"/>
      <c r="BC19" s="1041"/>
      <c r="BD19" s="1000"/>
      <c r="BE19" s="1001"/>
      <c r="BF19" s="1002"/>
      <c r="BG19" s="1003"/>
      <c r="BH19" s="1003"/>
      <c r="BI19" s="1003"/>
      <c r="BJ19" s="1004"/>
    </row>
    <row r="20" spans="2:62" ht="20.25" customHeight="1" x14ac:dyDescent="0.45">
      <c r="B20" s="1043"/>
      <c r="C20" s="1057"/>
      <c r="D20" s="1058"/>
      <c r="E20" s="229"/>
      <c r="F20" s="230">
        <f>C19</f>
        <v>0</v>
      </c>
      <c r="G20" s="229"/>
      <c r="H20" s="230">
        <f>I19</f>
        <v>0</v>
      </c>
      <c r="I20" s="1059"/>
      <c r="J20" s="1060"/>
      <c r="K20" s="1061"/>
      <c r="L20" s="1062"/>
      <c r="M20" s="1062"/>
      <c r="N20" s="1058"/>
      <c r="O20" s="1034"/>
      <c r="P20" s="1035"/>
      <c r="Q20" s="1035"/>
      <c r="R20" s="1035"/>
      <c r="S20" s="1036"/>
      <c r="T20" s="231" t="s">
        <v>443</v>
      </c>
      <c r="U20" s="232"/>
      <c r="V20" s="233"/>
      <c r="W20" s="234" t="str">
        <f>IF(W19="","",VLOOKUP(W19,'参考様式１（勤務表_シフト記号表）'!$C$6:$L$47,10,FALSE))</f>
        <v/>
      </c>
      <c r="X20" s="235" t="str">
        <f>IF(X19="","",VLOOKUP(X19,'参考様式１（勤務表_シフト記号表）'!$C$6:$L$47,10,FALSE))</f>
        <v/>
      </c>
      <c r="Y20" s="235" t="str">
        <f>IF(Y19="","",VLOOKUP(Y19,'参考様式１（勤務表_シフト記号表）'!$C$6:$L$47,10,FALSE))</f>
        <v/>
      </c>
      <c r="Z20" s="235" t="str">
        <f>IF(Z19="","",VLOOKUP(Z19,'参考様式１（勤務表_シフト記号表）'!$C$6:$L$47,10,FALSE))</f>
        <v/>
      </c>
      <c r="AA20" s="235" t="str">
        <f>IF(AA19="","",VLOOKUP(AA19,'参考様式１（勤務表_シフト記号表）'!$C$6:$L$47,10,FALSE))</f>
        <v/>
      </c>
      <c r="AB20" s="235" t="str">
        <f>IF(AB19="","",VLOOKUP(AB19,'参考様式１（勤務表_シフト記号表）'!$C$6:$L$47,10,FALSE))</f>
        <v/>
      </c>
      <c r="AC20" s="236" t="str">
        <f>IF(AC19="","",VLOOKUP(AC19,'参考様式１（勤務表_シフト記号表）'!$C$6:$L$47,10,FALSE))</f>
        <v/>
      </c>
      <c r="AD20" s="234" t="str">
        <f>IF(AD19="","",VLOOKUP(AD19,'参考様式１（勤務表_シフト記号表）'!$C$6:$L$47,10,FALSE))</f>
        <v/>
      </c>
      <c r="AE20" s="235" t="str">
        <f>IF(AE19="","",VLOOKUP(AE19,'参考様式１（勤務表_シフト記号表）'!$C$6:$L$47,10,FALSE))</f>
        <v/>
      </c>
      <c r="AF20" s="235" t="str">
        <f>IF(AF19="","",VLOOKUP(AF19,'参考様式１（勤務表_シフト記号表）'!$C$6:$L$47,10,FALSE))</f>
        <v/>
      </c>
      <c r="AG20" s="235" t="str">
        <f>IF(AG19="","",VLOOKUP(AG19,'参考様式１（勤務表_シフト記号表）'!$C$6:$L$47,10,FALSE))</f>
        <v/>
      </c>
      <c r="AH20" s="235" t="str">
        <f>IF(AH19="","",VLOOKUP(AH19,'参考様式１（勤務表_シフト記号表）'!$C$6:$L$47,10,FALSE))</f>
        <v/>
      </c>
      <c r="AI20" s="235" t="str">
        <f>IF(AI19="","",VLOOKUP(AI19,'参考様式１（勤務表_シフト記号表）'!$C$6:$L$47,10,FALSE))</f>
        <v/>
      </c>
      <c r="AJ20" s="236" t="str">
        <f>IF(AJ19="","",VLOOKUP(AJ19,'参考様式１（勤務表_シフト記号表）'!$C$6:$L$47,10,FALSE))</f>
        <v/>
      </c>
      <c r="AK20" s="234" t="str">
        <f>IF(AK19="","",VLOOKUP(AK19,'参考様式１（勤務表_シフト記号表）'!$C$6:$L$47,10,FALSE))</f>
        <v/>
      </c>
      <c r="AL20" s="235" t="str">
        <f>IF(AL19="","",VLOOKUP(AL19,'参考様式１（勤務表_シフト記号表）'!$C$6:$L$47,10,FALSE))</f>
        <v/>
      </c>
      <c r="AM20" s="235" t="str">
        <f>IF(AM19="","",VLOOKUP(AM19,'参考様式１（勤務表_シフト記号表）'!$C$6:$L$47,10,FALSE))</f>
        <v/>
      </c>
      <c r="AN20" s="235" t="str">
        <f>IF(AN19="","",VLOOKUP(AN19,'参考様式１（勤務表_シフト記号表）'!$C$6:$L$47,10,FALSE))</f>
        <v/>
      </c>
      <c r="AO20" s="235" t="str">
        <f>IF(AO19="","",VLOOKUP(AO19,'参考様式１（勤務表_シフト記号表）'!$C$6:$L$47,10,FALSE))</f>
        <v/>
      </c>
      <c r="AP20" s="235" t="str">
        <f>IF(AP19="","",VLOOKUP(AP19,'参考様式１（勤務表_シフト記号表）'!$C$6:$L$47,10,FALSE))</f>
        <v/>
      </c>
      <c r="AQ20" s="236" t="str">
        <f>IF(AQ19="","",VLOOKUP(AQ19,'参考様式１（勤務表_シフト記号表）'!$C$6:$L$47,10,FALSE))</f>
        <v/>
      </c>
      <c r="AR20" s="234" t="str">
        <f>IF(AR19="","",VLOOKUP(AR19,'参考様式１（勤務表_シフト記号表）'!$C$6:$L$47,10,FALSE))</f>
        <v/>
      </c>
      <c r="AS20" s="235" t="str">
        <f>IF(AS19="","",VLOOKUP(AS19,'参考様式１（勤務表_シフト記号表）'!$C$6:$L$47,10,FALSE))</f>
        <v/>
      </c>
      <c r="AT20" s="235" t="str">
        <f>IF(AT19="","",VLOOKUP(AT19,'参考様式１（勤務表_シフト記号表）'!$C$6:$L$47,10,FALSE))</f>
        <v/>
      </c>
      <c r="AU20" s="235" t="str">
        <f>IF(AU19="","",VLOOKUP(AU19,'参考様式１（勤務表_シフト記号表）'!$C$6:$L$47,10,FALSE))</f>
        <v/>
      </c>
      <c r="AV20" s="235" t="str">
        <f>IF(AV19="","",VLOOKUP(AV19,'参考様式１（勤務表_シフト記号表）'!$C$6:$L$47,10,FALSE))</f>
        <v/>
      </c>
      <c r="AW20" s="235" t="str">
        <f>IF(AW19="","",VLOOKUP(AW19,'参考様式１（勤務表_シフト記号表）'!$C$6:$L$47,10,FALSE))</f>
        <v/>
      </c>
      <c r="AX20" s="236" t="str">
        <f>IF(AX19="","",VLOOKUP(AX19,'参考様式１（勤務表_シフト記号表）'!$C$6:$L$47,10,FALSE))</f>
        <v/>
      </c>
      <c r="AY20" s="234" t="str">
        <f>IF(AY19="","",VLOOKUP(AY19,'参考様式１（勤務表_シフト記号表）'!$C$6:$L$47,10,FALSE))</f>
        <v/>
      </c>
      <c r="AZ20" s="235" t="str">
        <f>IF(AZ19="","",VLOOKUP(AZ19,'参考様式１（勤務表_シフト記号表）'!$C$6:$L$47,10,FALSE))</f>
        <v/>
      </c>
      <c r="BA20" s="235" t="str">
        <f>IF(BA19="","",VLOOKUP(BA19,'参考様式１（勤務表_シフト記号表）'!$C$6:$L$47,10,FALSE))</f>
        <v/>
      </c>
      <c r="BB20" s="1054">
        <f>IF($BE$3="４週",SUM(W20:AX20),IF($BE$3="暦月",SUM(W20:BA20),""))</f>
        <v>0</v>
      </c>
      <c r="BC20" s="1055"/>
      <c r="BD20" s="1056">
        <f>IF($BE$3="４週",BB20/4,IF($BE$3="暦月",(BB20/($BE$8/7)),""))</f>
        <v>0</v>
      </c>
      <c r="BE20" s="1055"/>
      <c r="BF20" s="1051"/>
      <c r="BG20" s="1052"/>
      <c r="BH20" s="1052"/>
      <c r="BI20" s="1052"/>
      <c r="BJ20" s="1053"/>
    </row>
    <row r="21" spans="2:62" ht="20.25" customHeight="1" x14ac:dyDescent="0.45">
      <c r="B21" s="1020">
        <f>B19+1</f>
        <v>3</v>
      </c>
      <c r="C21" s="1022"/>
      <c r="D21" s="1023"/>
      <c r="E21" s="229"/>
      <c r="F21" s="230"/>
      <c r="G21" s="229"/>
      <c r="H21" s="230"/>
      <c r="I21" s="1026"/>
      <c r="J21" s="1027"/>
      <c r="K21" s="1030"/>
      <c r="L21" s="1031"/>
      <c r="M21" s="1031"/>
      <c r="N21" s="1023"/>
      <c r="O21" s="1034"/>
      <c r="P21" s="1035"/>
      <c r="Q21" s="1035"/>
      <c r="R21" s="1035"/>
      <c r="S21" s="1036"/>
      <c r="T21" s="239" t="s">
        <v>442</v>
      </c>
      <c r="U21" s="240"/>
      <c r="V21" s="241"/>
      <c r="W21" s="242"/>
      <c r="X21" s="243"/>
      <c r="Y21" s="243"/>
      <c r="Z21" s="243"/>
      <c r="AA21" s="243"/>
      <c r="AB21" s="243"/>
      <c r="AC21" s="244"/>
      <c r="AD21" s="242"/>
      <c r="AE21" s="243"/>
      <c r="AF21" s="243"/>
      <c r="AG21" s="243"/>
      <c r="AH21" s="243"/>
      <c r="AI21" s="243"/>
      <c r="AJ21" s="244"/>
      <c r="AK21" s="242"/>
      <c r="AL21" s="243"/>
      <c r="AM21" s="243"/>
      <c r="AN21" s="243"/>
      <c r="AO21" s="243"/>
      <c r="AP21" s="243"/>
      <c r="AQ21" s="244"/>
      <c r="AR21" s="242"/>
      <c r="AS21" s="243"/>
      <c r="AT21" s="243"/>
      <c r="AU21" s="243"/>
      <c r="AV21" s="243"/>
      <c r="AW21" s="243"/>
      <c r="AX21" s="244"/>
      <c r="AY21" s="242"/>
      <c r="AZ21" s="243"/>
      <c r="BA21" s="245"/>
      <c r="BB21" s="1040"/>
      <c r="BC21" s="1041"/>
      <c r="BD21" s="1000"/>
      <c r="BE21" s="1001"/>
      <c r="BF21" s="1002"/>
      <c r="BG21" s="1003"/>
      <c r="BH21" s="1003"/>
      <c r="BI21" s="1003"/>
      <c r="BJ21" s="1004"/>
    </row>
    <row r="22" spans="2:62" ht="20.25" customHeight="1" x14ac:dyDescent="0.45">
      <c r="B22" s="1043"/>
      <c r="C22" s="1057"/>
      <c r="D22" s="1058"/>
      <c r="E22" s="229"/>
      <c r="F22" s="230">
        <f>C21</f>
        <v>0</v>
      </c>
      <c r="G22" s="229"/>
      <c r="H22" s="230">
        <f>I21</f>
        <v>0</v>
      </c>
      <c r="I22" s="1059"/>
      <c r="J22" s="1060"/>
      <c r="K22" s="1061"/>
      <c r="L22" s="1062"/>
      <c r="M22" s="1062"/>
      <c r="N22" s="1058"/>
      <c r="O22" s="1034"/>
      <c r="P22" s="1035"/>
      <c r="Q22" s="1035"/>
      <c r="R22" s="1035"/>
      <c r="S22" s="1036"/>
      <c r="T22" s="231" t="s">
        <v>443</v>
      </c>
      <c r="U22" s="232"/>
      <c r="V22" s="233"/>
      <c r="W22" s="234" t="str">
        <f>IF(W21="","",VLOOKUP(W21,'参考様式１（勤務表_シフト記号表）'!$C$6:$L$47,10,FALSE))</f>
        <v/>
      </c>
      <c r="X22" s="235" t="str">
        <f>IF(X21="","",VLOOKUP(X21,'参考様式１（勤務表_シフト記号表）'!$C$6:$L$47,10,FALSE))</f>
        <v/>
      </c>
      <c r="Y22" s="235" t="str">
        <f>IF(Y21="","",VLOOKUP(Y21,'参考様式１（勤務表_シフト記号表）'!$C$6:$L$47,10,FALSE))</f>
        <v/>
      </c>
      <c r="Z22" s="235" t="str">
        <f>IF(Z21="","",VLOOKUP(Z21,'参考様式１（勤務表_シフト記号表）'!$C$6:$L$47,10,FALSE))</f>
        <v/>
      </c>
      <c r="AA22" s="235" t="str">
        <f>IF(AA21="","",VLOOKUP(AA21,'参考様式１（勤務表_シフト記号表）'!$C$6:$L$47,10,FALSE))</f>
        <v/>
      </c>
      <c r="AB22" s="235" t="str">
        <f>IF(AB21="","",VLOOKUP(AB21,'参考様式１（勤務表_シフト記号表）'!$C$6:$L$47,10,FALSE))</f>
        <v/>
      </c>
      <c r="AC22" s="236" t="str">
        <f>IF(AC21="","",VLOOKUP(AC21,'参考様式１（勤務表_シフト記号表）'!$C$6:$L$47,10,FALSE))</f>
        <v/>
      </c>
      <c r="AD22" s="234" t="str">
        <f>IF(AD21="","",VLOOKUP(AD21,'参考様式１（勤務表_シフト記号表）'!$C$6:$L$47,10,FALSE))</f>
        <v/>
      </c>
      <c r="AE22" s="235" t="str">
        <f>IF(AE21="","",VLOOKUP(AE21,'参考様式１（勤務表_シフト記号表）'!$C$6:$L$47,10,FALSE))</f>
        <v/>
      </c>
      <c r="AF22" s="235" t="str">
        <f>IF(AF21="","",VLOOKUP(AF21,'参考様式１（勤務表_シフト記号表）'!$C$6:$L$47,10,FALSE))</f>
        <v/>
      </c>
      <c r="AG22" s="235" t="str">
        <f>IF(AG21="","",VLOOKUP(AG21,'参考様式１（勤務表_シフト記号表）'!$C$6:$L$47,10,FALSE))</f>
        <v/>
      </c>
      <c r="AH22" s="235" t="str">
        <f>IF(AH21="","",VLOOKUP(AH21,'参考様式１（勤務表_シフト記号表）'!$C$6:$L$47,10,FALSE))</f>
        <v/>
      </c>
      <c r="AI22" s="235" t="str">
        <f>IF(AI21="","",VLOOKUP(AI21,'参考様式１（勤務表_シフト記号表）'!$C$6:$L$47,10,FALSE))</f>
        <v/>
      </c>
      <c r="AJ22" s="236" t="str">
        <f>IF(AJ21="","",VLOOKUP(AJ21,'参考様式１（勤務表_シフト記号表）'!$C$6:$L$47,10,FALSE))</f>
        <v/>
      </c>
      <c r="AK22" s="234" t="str">
        <f>IF(AK21="","",VLOOKUP(AK21,'参考様式１（勤務表_シフト記号表）'!$C$6:$L$47,10,FALSE))</f>
        <v/>
      </c>
      <c r="AL22" s="235" t="str">
        <f>IF(AL21="","",VLOOKUP(AL21,'参考様式１（勤務表_シフト記号表）'!$C$6:$L$47,10,FALSE))</f>
        <v/>
      </c>
      <c r="AM22" s="235" t="str">
        <f>IF(AM21="","",VLOOKUP(AM21,'参考様式１（勤務表_シフト記号表）'!$C$6:$L$47,10,FALSE))</f>
        <v/>
      </c>
      <c r="AN22" s="235" t="str">
        <f>IF(AN21="","",VLOOKUP(AN21,'参考様式１（勤務表_シフト記号表）'!$C$6:$L$47,10,FALSE))</f>
        <v/>
      </c>
      <c r="AO22" s="235" t="str">
        <f>IF(AO21="","",VLOOKUP(AO21,'参考様式１（勤務表_シフト記号表）'!$C$6:$L$47,10,FALSE))</f>
        <v/>
      </c>
      <c r="AP22" s="235" t="str">
        <f>IF(AP21="","",VLOOKUP(AP21,'参考様式１（勤務表_シフト記号表）'!$C$6:$L$47,10,FALSE))</f>
        <v/>
      </c>
      <c r="AQ22" s="236" t="str">
        <f>IF(AQ21="","",VLOOKUP(AQ21,'参考様式１（勤務表_シフト記号表）'!$C$6:$L$47,10,FALSE))</f>
        <v/>
      </c>
      <c r="AR22" s="234" t="str">
        <f>IF(AR21="","",VLOOKUP(AR21,'参考様式１（勤務表_シフト記号表）'!$C$6:$L$47,10,FALSE))</f>
        <v/>
      </c>
      <c r="AS22" s="235" t="str">
        <f>IF(AS21="","",VLOOKUP(AS21,'参考様式１（勤務表_シフト記号表）'!$C$6:$L$47,10,FALSE))</f>
        <v/>
      </c>
      <c r="AT22" s="235" t="str">
        <f>IF(AT21="","",VLOOKUP(AT21,'参考様式１（勤務表_シフト記号表）'!$C$6:$L$47,10,FALSE))</f>
        <v/>
      </c>
      <c r="AU22" s="235" t="str">
        <f>IF(AU21="","",VLOOKUP(AU21,'参考様式１（勤務表_シフト記号表）'!$C$6:$L$47,10,FALSE))</f>
        <v/>
      </c>
      <c r="AV22" s="235" t="str">
        <f>IF(AV21="","",VLOOKUP(AV21,'参考様式１（勤務表_シフト記号表）'!$C$6:$L$47,10,FALSE))</f>
        <v/>
      </c>
      <c r="AW22" s="235" t="str">
        <f>IF(AW21="","",VLOOKUP(AW21,'参考様式１（勤務表_シフト記号表）'!$C$6:$L$47,10,FALSE))</f>
        <v/>
      </c>
      <c r="AX22" s="236" t="str">
        <f>IF(AX21="","",VLOOKUP(AX21,'参考様式１（勤務表_シフト記号表）'!$C$6:$L$47,10,FALSE))</f>
        <v/>
      </c>
      <c r="AY22" s="234" t="str">
        <f>IF(AY21="","",VLOOKUP(AY21,'参考様式１（勤務表_シフト記号表）'!$C$6:$L$47,10,FALSE))</f>
        <v/>
      </c>
      <c r="AZ22" s="235" t="str">
        <f>IF(AZ21="","",VLOOKUP(AZ21,'参考様式１（勤務表_シフト記号表）'!$C$6:$L$47,10,FALSE))</f>
        <v/>
      </c>
      <c r="BA22" s="235" t="str">
        <f>IF(BA21="","",VLOOKUP(BA21,'参考様式１（勤務表_シフト記号表）'!$C$6:$L$47,10,FALSE))</f>
        <v/>
      </c>
      <c r="BB22" s="1054">
        <f>IF($BE$3="４週",SUM(W22:AX22),IF($BE$3="暦月",SUM(W22:BA22),""))</f>
        <v>0</v>
      </c>
      <c r="BC22" s="1055"/>
      <c r="BD22" s="1056">
        <f>IF($BE$3="４週",BB22/4,IF($BE$3="暦月",(BB22/($BE$8/7)),""))</f>
        <v>0</v>
      </c>
      <c r="BE22" s="1055"/>
      <c r="BF22" s="1051"/>
      <c r="BG22" s="1052"/>
      <c r="BH22" s="1052"/>
      <c r="BI22" s="1052"/>
      <c r="BJ22" s="1053"/>
    </row>
    <row r="23" spans="2:62" ht="20.25" customHeight="1" x14ac:dyDescent="0.45">
      <c r="B23" s="1020">
        <f>B21+1</f>
        <v>4</v>
      </c>
      <c r="C23" s="1022"/>
      <c r="D23" s="1023"/>
      <c r="E23" s="229"/>
      <c r="F23" s="230"/>
      <c r="G23" s="229"/>
      <c r="H23" s="230"/>
      <c r="I23" s="1026"/>
      <c r="J23" s="1027"/>
      <c r="K23" s="1030"/>
      <c r="L23" s="1031"/>
      <c r="M23" s="1031"/>
      <c r="N23" s="1023"/>
      <c r="O23" s="1034"/>
      <c r="P23" s="1035"/>
      <c r="Q23" s="1035"/>
      <c r="R23" s="1035"/>
      <c r="S23" s="1036"/>
      <c r="T23" s="239" t="s">
        <v>442</v>
      </c>
      <c r="U23" s="240"/>
      <c r="V23" s="241"/>
      <c r="W23" s="242"/>
      <c r="X23" s="243"/>
      <c r="Y23" s="243"/>
      <c r="Z23" s="243"/>
      <c r="AA23" s="243"/>
      <c r="AB23" s="243"/>
      <c r="AC23" s="244"/>
      <c r="AD23" s="242"/>
      <c r="AE23" s="243"/>
      <c r="AF23" s="243"/>
      <c r="AG23" s="243"/>
      <c r="AH23" s="243"/>
      <c r="AI23" s="243"/>
      <c r="AJ23" s="244"/>
      <c r="AK23" s="242"/>
      <c r="AL23" s="243"/>
      <c r="AM23" s="243"/>
      <c r="AN23" s="243"/>
      <c r="AO23" s="243"/>
      <c r="AP23" s="243"/>
      <c r="AQ23" s="244"/>
      <c r="AR23" s="242"/>
      <c r="AS23" s="243"/>
      <c r="AT23" s="243"/>
      <c r="AU23" s="243"/>
      <c r="AV23" s="243"/>
      <c r="AW23" s="243"/>
      <c r="AX23" s="244"/>
      <c r="AY23" s="242"/>
      <c r="AZ23" s="243"/>
      <c r="BA23" s="245"/>
      <c r="BB23" s="1040"/>
      <c r="BC23" s="1041"/>
      <c r="BD23" s="1000"/>
      <c r="BE23" s="1001"/>
      <c r="BF23" s="1002"/>
      <c r="BG23" s="1003"/>
      <c r="BH23" s="1003"/>
      <c r="BI23" s="1003"/>
      <c r="BJ23" s="1004"/>
    </row>
    <row r="24" spans="2:62" ht="20.25" customHeight="1" x14ac:dyDescent="0.45">
      <c r="B24" s="1043"/>
      <c r="C24" s="1057"/>
      <c r="D24" s="1058"/>
      <c r="E24" s="229"/>
      <c r="F24" s="230">
        <f>C23</f>
        <v>0</v>
      </c>
      <c r="G24" s="229"/>
      <c r="H24" s="230">
        <f>I23</f>
        <v>0</v>
      </c>
      <c r="I24" s="1059"/>
      <c r="J24" s="1060"/>
      <c r="K24" s="1061"/>
      <c r="L24" s="1062"/>
      <c r="M24" s="1062"/>
      <c r="N24" s="1058"/>
      <c r="O24" s="1034"/>
      <c r="P24" s="1035"/>
      <c r="Q24" s="1035"/>
      <c r="R24" s="1035"/>
      <c r="S24" s="1036"/>
      <c r="T24" s="231" t="s">
        <v>443</v>
      </c>
      <c r="U24" s="232"/>
      <c r="V24" s="233"/>
      <c r="W24" s="234" t="str">
        <f>IF(W23="","",VLOOKUP(W23,'参考様式１（勤務表_シフト記号表）'!$C$6:$L$47,10,FALSE))</f>
        <v/>
      </c>
      <c r="X24" s="235" t="str">
        <f>IF(X23="","",VLOOKUP(X23,'参考様式１（勤務表_シフト記号表）'!$C$6:$L$47,10,FALSE))</f>
        <v/>
      </c>
      <c r="Y24" s="235" t="str">
        <f>IF(Y23="","",VLOOKUP(Y23,'参考様式１（勤務表_シフト記号表）'!$C$6:$L$47,10,FALSE))</f>
        <v/>
      </c>
      <c r="Z24" s="235" t="str">
        <f>IF(Z23="","",VLOOKUP(Z23,'参考様式１（勤務表_シフト記号表）'!$C$6:$L$47,10,FALSE))</f>
        <v/>
      </c>
      <c r="AA24" s="235" t="str">
        <f>IF(AA23="","",VLOOKUP(AA23,'参考様式１（勤務表_シフト記号表）'!$C$6:$L$47,10,FALSE))</f>
        <v/>
      </c>
      <c r="AB24" s="235" t="str">
        <f>IF(AB23="","",VLOOKUP(AB23,'参考様式１（勤務表_シフト記号表）'!$C$6:$L$47,10,FALSE))</f>
        <v/>
      </c>
      <c r="AC24" s="236" t="str">
        <f>IF(AC23="","",VLOOKUP(AC23,'参考様式１（勤務表_シフト記号表）'!$C$6:$L$47,10,FALSE))</f>
        <v/>
      </c>
      <c r="AD24" s="234" t="str">
        <f>IF(AD23="","",VLOOKUP(AD23,'参考様式１（勤務表_シフト記号表）'!$C$6:$L$47,10,FALSE))</f>
        <v/>
      </c>
      <c r="AE24" s="235" t="str">
        <f>IF(AE23="","",VLOOKUP(AE23,'参考様式１（勤務表_シフト記号表）'!$C$6:$L$47,10,FALSE))</f>
        <v/>
      </c>
      <c r="AF24" s="235" t="str">
        <f>IF(AF23="","",VLOOKUP(AF23,'参考様式１（勤務表_シフト記号表）'!$C$6:$L$47,10,FALSE))</f>
        <v/>
      </c>
      <c r="AG24" s="235" t="str">
        <f>IF(AG23="","",VLOOKUP(AG23,'参考様式１（勤務表_シフト記号表）'!$C$6:$L$47,10,FALSE))</f>
        <v/>
      </c>
      <c r="AH24" s="235" t="str">
        <f>IF(AH23="","",VLOOKUP(AH23,'参考様式１（勤務表_シフト記号表）'!$C$6:$L$47,10,FALSE))</f>
        <v/>
      </c>
      <c r="AI24" s="235" t="str">
        <f>IF(AI23="","",VLOOKUP(AI23,'参考様式１（勤務表_シフト記号表）'!$C$6:$L$47,10,FALSE))</f>
        <v/>
      </c>
      <c r="AJ24" s="236" t="str">
        <f>IF(AJ23="","",VLOOKUP(AJ23,'参考様式１（勤務表_シフト記号表）'!$C$6:$L$47,10,FALSE))</f>
        <v/>
      </c>
      <c r="AK24" s="234" t="str">
        <f>IF(AK23="","",VLOOKUP(AK23,'参考様式１（勤務表_シフト記号表）'!$C$6:$L$47,10,FALSE))</f>
        <v/>
      </c>
      <c r="AL24" s="235" t="str">
        <f>IF(AL23="","",VLOOKUP(AL23,'参考様式１（勤務表_シフト記号表）'!$C$6:$L$47,10,FALSE))</f>
        <v/>
      </c>
      <c r="AM24" s="235" t="str">
        <f>IF(AM23="","",VLOOKUP(AM23,'参考様式１（勤務表_シフト記号表）'!$C$6:$L$47,10,FALSE))</f>
        <v/>
      </c>
      <c r="AN24" s="235" t="str">
        <f>IF(AN23="","",VLOOKUP(AN23,'参考様式１（勤務表_シフト記号表）'!$C$6:$L$47,10,FALSE))</f>
        <v/>
      </c>
      <c r="AO24" s="235" t="str">
        <f>IF(AO23="","",VLOOKUP(AO23,'参考様式１（勤務表_シフト記号表）'!$C$6:$L$47,10,FALSE))</f>
        <v/>
      </c>
      <c r="AP24" s="235" t="str">
        <f>IF(AP23="","",VLOOKUP(AP23,'参考様式１（勤務表_シフト記号表）'!$C$6:$L$47,10,FALSE))</f>
        <v/>
      </c>
      <c r="AQ24" s="236" t="str">
        <f>IF(AQ23="","",VLOOKUP(AQ23,'参考様式１（勤務表_シフト記号表）'!$C$6:$L$47,10,FALSE))</f>
        <v/>
      </c>
      <c r="AR24" s="234" t="str">
        <f>IF(AR23="","",VLOOKUP(AR23,'参考様式１（勤務表_シフト記号表）'!$C$6:$L$47,10,FALSE))</f>
        <v/>
      </c>
      <c r="AS24" s="235" t="str">
        <f>IF(AS23="","",VLOOKUP(AS23,'参考様式１（勤務表_シフト記号表）'!$C$6:$L$47,10,FALSE))</f>
        <v/>
      </c>
      <c r="AT24" s="235" t="str">
        <f>IF(AT23="","",VLOOKUP(AT23,'参考様式１（勤務表_シフト記号表）'!$C$6:$L$47,10,FALSE))</f>
        <v/>
      </c>
      <c r="AU24" s="235" t="str">
        <f>IF(AU23="","",VLOOKUP(AU23,'参考様式１（勤務表_シフト記号表）'!$C$6:$L$47,10,FALSE))</f>
        <v/>
      </c>
      <c r="AV24" s="235" t="str">
        <f>IF(AV23="","",VLOOKUP(AV23,'参考様式１（勤務表_シフト記号表）'!$C$6:$L$47,10,FALSE))</f>
        <v/>
      </c>
      <c r="AW24" s="235" t="str">
        <f>IF(AW23="","",VLOOKUP(AW23,'参考様式１（勤務表_シフト記号表）'!$C$6:$L$47,10,FALSE))</f>
        <v/>
      </c>
      <c r="AX24" s="236" t="str">
        <f>IF(AX23="","",VLOOKUP(AX23,'参考様式１（勤務表_シフト記号表）'!$C$6:$L$47,10,FALSE))</f>
        <v/>
      </c>
      <c r="AY24" s="234" t="str">
        <f>IF(AY23="","",VLOOKUP(AY23,'参考様式１（勤務表_シフト記号表）'!$C$6:$L$47,10,FALSE))</f>
        <v/>
      </c>
      <c r="AZ24" s="235" t="str">
        <f>IF(AZ23="","",VLOOKUP(AZ23,'参考様式１（勤務表_シフト記号表）'!$C$6:$L$47,10,FALSE))</f>
        <v/>
      </c>
      <c r="BA24" s="235" t="str">
        <f>IF(BA23="","",VLOOKUP(BA23,'参考様式１（勤務表_シフト記号表）'!$C$6:$L$47,10,FALSE))</f>
        <v/>
      </c>
      <c r="BB24" s="1054">
        <f>IF($BE$3="４週",SUM(W24:AX24),IF($BE$3="暦月",SUM(W24:BA24),""))</f>
        <v>0</v>
      </c>
      <c r="BC24" s="1055"/>
      <c r="BD24" s="1056">
        <f>IF($BE$3="４週",BB24/4,IF($BE$3="暦月",(BB24/($BE$8/7)),""))</f>
        <v>0</v>
      </c>
      <c r="BE24" s="1055"/>
      <c r="BF24" s="1051"/>
      <c r="BG24" s="1052"/>
      <c r="BH24" s="1052"/>
      <c r="BI24" s="1052"/>
      <c r="BJ24" s="1053"/>
    </row>
    <row r="25" spans="2:62" ht="20.25" customHeight="1" x14ac:dyDescent="0.45">
      <c r="B25" s="1020">
        <f>B23+1</f>
        <v>5</v>
      </c>
      <c r="C25" s="1022"/>
      <c r="D25" s="1023"/>
      <c r="E25" s="229"/>
      <c r="F25" s="230"/>
      <c r="G25" s="229"/>
      <c r="H25" s="230"/>
      <c r="I25" s="1026"/>
      <c r="J25" s="1027"/>
      <c r="K25" s="1030"/>
      <c r="L25" s="1031"/>
      <c r="M25" s="1031"/>
      <c r="N25" s="1023"/>
      <c r="O25" s="1034"/>
      <c r="P25" s="1035"/>
      <c r="Q25" s="1035"/>
      <c r="R25" s="1035"/>
      <c r="S25" s="1036"/>
      <c r="T25" s="239" t="s">
        <v>442</v>
      </c>
      <c r="U25" s="240"/>
      <c r="V25" s="241"/>
      <c r="W25" s="242"/>
      <c r="X25" s="243"/>
      <c r="Y25" s="243"/>
      <c r="Z25" s="243"/>
      <c r="AA25" s="243"/>
      <c r="AB25" s="243"/>
      <c r="AC25" s="244"/>
      <c r="AD25" s="242"/>
      <c r="AE25" s="243"/>
      <c r="AF25" s="243"/>
      <c r="AG25" s="243"/>
      <c r="AH25" s="243"/>
      <c r="AI25" s="243"/>
      <c r="AJ25" s="244"/>
      <c r="AK25" s="242"/>
      <c r="AL25" s="243"/>
      <c r="AM25" s="243"/>
      <c r="AN25" s="243"/>
      <c r="AO25" s="243"/>
      <c r="AP25" s="243"/>
      <c r="AQ25" s="244"/>
      <c r="AR25" s="242"/>
      <c r="AS25" s="243"/>
      <c r="AT25" s="243"/>
      <c r="AU25" s="243"/>
      <c r="AV25" s="243"/>
      <c r="AW25" s="243"/>
      <c r="AX25" s="244"/>
      <c r="AY25" s="242"/>
      <c r="AZ25" s="243"/>
      <c r="BA25" s="245"/>
      <c r="BB25" s="1040"/>
      <c r="BC25" s="1041"/>
      <c r="BD25" s="1000"/>
      <c r="BE25" s="1001"/>
      <c r="BF25" s="1002"/>
      <c r="BG25" s="1003"/>
      <c r="BH25" s="1003"/>
      <c r="BI25" s="1003"/>
      <c r="BJ25" s="1004"/>
    </row>
    <row r="26" spans="2:62" ht="20.25" customHeight="1" x14ac:dyDescent="0.45">
      <c r="B26" s="1043"/>
      <c r="C26" s="1057"/>
      <c r="D26" s="1058"/>
      <c r="E26" s="229"/>
      <c r="F26" s="230">
        <f>C25</f>
        <v>0</v>
      </c>
      <c r="G26" s="229"/>
      <c r="H26" s="230">
        <f>I25</f>
        <v>0</v>
      </c>
      <c r="I26" s="1059"/>
      <c r="J26" s="1060"/>
      <c r="K26" s="1061"/>
      <c r="L26" s="1062"/>
      <c r="M26" s="1062"/>
      <c r="N26" s="1058"/>
      <c r="O26" s="1034"/>
      <c r="P26" s="1035"/>
      <c r="Q26" s="1035"/>
      <c r="R26" s="1035"/>
      <c r="S26" s="1036"/>
      <c r="T26" s="246" t="s">
        <v>443</v>
      </c>
      <c r="U26" s="247"/>
      <c r="V26" s="248"/>
      <c r="W26" s="234" t="str">
        <f>IF(W25="","",VLOOKUP(W25,'参考様式１（勤務表_シフト記号表）'!$C$6:$L$47,10,FALSE))</f>
        <v/>
      </c>
      <c r="X26" s="235" t="str">
        <f>IF(X25="","",VLOOKUP(X25,'参考様式１（勤務表_シフト記号表）'!$C$6:$L$47,10,FALSE))</f>
        <v/>
      </c>
      <c r="Y26" s="235" t="str">
        <f>IF(Y25="","",VLOOKUP(Y25,'参考様式１（勤務表_シフト記号表）'!$C$6:$L$47,10,FALSE))</f>
        <v/>
      </c>
      <c r="Z26" s="235" t="str">
        <f>IF(Z25="","",VLOOKUP(Z25,'参考様式１（勤務表_シフト記号表）'!$C$6:$L$47,10,FALSE))</f>
        <v/>
      </c>
      <c r="AA26" s="235" t="str">
        <f>IF(AA25="","",VLOOKUP(AA25,'参考様式１（勤務表_シフト記号表）'!$C$6:$L$47,10,FALSE))</f>
        <v/>
      </c>
      <c r="AB26" s="235" t="str">
        <f>IF(AB25="","",VLOOKUP(AB25,'参考様式１（勤務表_シフト記号表）'!$C$6:$L$47,10,FALSE))</f>
        <v/>
      </c>
      <c r="AC26" s="236" t="str">
        <f>IF(AC25="","",VLOOKUP(AC25,'参考様式１（勤務表_シフト記号表）'!$C$6:$L$47,10,FALSE))</f>
        <v/>
      </c>
      <c r="AD26" s="234" t="str">
        <f>IF(AD25="","",VLOOKUP(AD25,'参考様式１（勤務表_シフト記号表）'!$C$6:$L$47,10,FALSE))</f>
        <v/>
      </c>
      <c r="AE26" s="235" t="str">
        <f>IF(AE25="","",VLOOKUP(AE25,'参考様式１（勤務表_シフト記号表）'!$C$6:$L$47,10,FALSE))</f>
        <v/>
      </c>
      <c r="AF26" s="235" t="str">
        <f>IF(AF25="","",VLOOKUP(AF25,'参考様式１（勤務表_シフト記号表）'!$C$6:$L$47,10,FALSE))</f>
        <v/>
      </c>
      <c r="AG26" s="235" t="str">
        <f>IF(AG25="","",VLOOKUP(AG25,'参考様式１（勤務表_シフト記号表）'!$C$6:$L$47,10,FALSE))</f>
        <v/>
      </c>
      <c r="AH26" s="235" t="str">
        <f>IF(AH25="","",VLOOKUP(AH25,'参考様式１（勤務表_シフト記号表）'!$C$6:$L$47,10,FALSE))</f>
        <v/>
      </c>
      <c r="AI26" s="235" t="str">
        <f>IF(AI25="","",VLOOKUP(AI25,'参考様式１（勤務表_シフト記号表）'!$C$6:$L$47,10,FALSE))</f>
        <v/>
      </c>
      <c r="AJ26" s="236" t="str">
        <f>IF(AJ25="","",VLOOKUP(AJ25,'参考様式１（勤務表_シフト記号表）'!$C$6:$L$47,10,FALSE))</f>
        <v/>
      </c>
      <c r="AK26" s="234" t="str">
        <f>IF(AK25="","",VLOOKUP(AK25,'参考様式１（勤務表_シフト記号表）'!$C$6:$L$47,10,FALSE))</f>
        <v/>
      </c>
      <c r="AL26" s="235" t="str">
        <f>IF(AL25="","",VLOOKUP(AL25,'参考様式１（勤務表_シフト記号表）'!$C$6:$L$47,10,FALSE))</f>
        <v/>
      </c>
      <c r="AM26" s="235" t="str">
        <f>IF(AM25="","",VLOOKUP(AM25,'参考様式１（勤務表_シフト記号表）'!$C$6:$L$47,10,FALSE))</f>
        <v/>
      </c>
      <c r="AN26" s="235" t="str">
        <f>IF(AN25="","",VLOOKUP(AN25,'参考様式１（勤務表_シフト記号表）'!$C$6:$L$47,10,FALSE))</f>
        <v/>
      </c>
      <c r="AO26" s="235" t="str">
        <f>IF(AO25="","",VLOOKUP(AO25,'参考様式１（勤務表_シフト記号表）'!$C$6:$L$47,10,FALSE))</f>
        <v/>
      </c>
      <c r="AP26" s="235" t="str">
        <f>IF(AP25="","",VLOOKUP(AP25,'参考様式１（勤務表_シフト記号表）'!$C$6:$L$47,10,FALSE))</f>
        <v/>
      </c>
      <c r="AQ26" s="236" t="str">
        <f>IF(AQ25="","",VLOOKUP(AQ25,'参考様式１（勤務表_シフト記号表）'!$C$6:$L$47,10,FALSE))</f>
        <v/>
      </c>
      <c r="AR26" s="234" t="str">
        <f>IF(AR25="","",VLOOKUP(AR25,'参考様式１（勤務表_シフト記号表）'!$C$6:$L$47,10,FALSE))</f>
        <v/>
      </c>
      <c r="AS26" s="235" t="str">
        <f>IF(AS25="","",VLOOKUP(AS25,'参考様式１（勤務表_シフト記号表）'!$C$6:$L$47,10,FALSE))</f>
        <v/>
      </c>
      <c r="AT26" s="235" t="str">
        <f>IF(AT25="","",VLOOKUP(AT25,'参考様式１（勤務表_シフト記号表）'!$C$6:$L$47,10,FALSE))</f>
        <v/>
      </c>
      <c r="AU26" s="235" t="str">
        <f>IF(AU25="","",VLOOKUP(AU25,'参考様式１（勤務表_シフト記号表）'!$C$6:$L$47,10,FALSE))</f>
        <v/>
      </c>
      <c r="AV26" s="235" t="str">
        <f>IF(AV25="","",VLOOKUP(AV25,'参考様式１（勤務表_シフト記号表）'!$C$6:$L$47,10,FALSE))</f>
        <v/>
      </c>
      <c r="AW26" s="235" t="str">
        <f>IF(AW25="","",VLOOKUP(AW25,'参考様式１（勤務表_シフト記号表）'!$C$6:$L$47,10,FALSE))</f>
        <v/>
      </c>
      <c r="AX26" s="236" t="str">
        <f>IF(AX25="","",VLOOKUP(AX25,'参考様式１（勤務表_シフト記号表）'!$C$6:$L$47,10,FALSE))</f>
        <v/>
      </c>
      <c r="AY26" s="234" t="str">
        <f>IF(AY25="","",VLOOKUP(AY25,'参考様式１（勤務表_シフト記号表）'!$C$6:$L$47,10,FALSE))</f>
        <v/>
      </c>
      <c r="AZ26" s="235" t="str">
        <f>IF(AZ25="","",VLOOKUP(AZ25,'参考様式１（勤務表_シフト記号表）'!$C$6:$L$47,10,FALSE))</f>
        <v/>
      </c>
      <c r="BA26" s="235" t="str">
        <f>IF(BA25="","",VLOOKUP(BA25,'参考様式１（勤務表_シフト記号表）'!$C$6:$L$47,10,FALSE))</f>
        <v/>
      </c>
      <c r="BB26" s="1054">
        <f>IF($BE$3="４週",SUM(W26:AX26),IF($BE$3="暦月",SUM(W26:BA26),""))</f>
        <v>0</v>
      </c>
      <c r="BC26" s="1055"/>
      <c r="BD26" s="1056">
        <f>IF($BE$3="４週",BB26/4,IF($BE$3="暦月",(BB26/($BE$8/7)),""))</f>
        <v>0</v>
      </c>
      <c r="BE26" s="1055"/>
      <c r="BF26" s="1051"/>
      <c r="BG26" s="1052"/>
      <c r="BH26" s="1052"/>
      <c r="BI26" s="1052"/>
      <c r="BJ26" s="1053"/>
    </row>
    <row r="27" spans="2:62" ht="20.25" customHeight="1" x14ac:dyDescent="0.45">
      <c r="B27" s="1020">
        <f>B25+1</f>
        <v>6</v>
      </c>
      <c r="C27" s="1022"/>
      <c r="D27" s="1023"/>
      <c r="E27" s="229"/>
      <c r="F27" s="230"/>
      <c r="G27" s="229"/>
      <c r="H27" s="230"/>
      <c r="I27" s="1026"/>
      <c r="J27" s="1027"/>
      <c r="K27" s="1030"/>
      <c r="L27" s="1031"/>
      <c r="M27" s="1031"/>
      <c r="N27" s="1023"/>
      <c r="O27" s="1034"/>
      <c r="P27" s="1035"/>
      <c r="Q27" s="1035"/>
      <c r="R27" s="1035"/>
      <c r="S27" s="1036"/>
      <c r="T27" s="249" t="s">
        <v>442</v>
      </c>
      <c r="V27" s="250"/>
      <c r="W27" s="242"/>
      <c r="X27" s="243"/>
      <c r="Y27" s="243"/>
      <c r="Z27" s="243"/>
      <c r="AA27" s="243"/>
      <c r="AB27" s="243"/>
      <c r="AC27" s="244"/>
      <c r="AD27" s="242"/>
      <c r="AE27" s="243"/>
      <c r="AF27" s="243"/>
      <c r="AG27" s="243"/>
      <c r="AH27" s="243"/>
      <c r="AI27" s="243"/>
      <c r="AJ27" s="244"/>
      <c r="AK27" s="242"/>
      <c r="AL27" s="243"/>
      <c r="AM27" s="243"/>
      <c r="AN27" s="243"/>
      <c r="AO27" s="243"/>
      <c r="AP27" s="243"/>
      <c r="AQ27" s="244"/>
      <c r="AR27" s="242"/>
      <c r="AS27" s="243"/>
      <c r="AT27" s="243"/>
      <c r="AU27" s="243"/>
      <c r="AV27" s="243"/>
      <c r="AW27" s="243"/>
      <c r="AX27" s="244"/>
      <c r="AY27" s="242"/>
      <c r="AZ27" s="243"/>
      <c r="BA27" s="245"/>
      <c r="BB27" s="1040"/>
      <c r="BC27" s="1041"/>
      <c r="BD27" s="1000"/>
      <c r="BE27" s="1001"/>
      <c r="BF27" s="1002"/>
      <c r="BG27" s="1003"/>
      <c r="BH27" s="1003"/>
      <c r="BI27" s="1003"/>
      <c r="BJ27" s="1004"/>
    </row>
    <row r="28" spans="2:62" ht="20.25" customHeight="1" x14ac:dyDescent="0.45">
      <c r="B28" s="1043"/>
      <c r="C28" s="1057"/>
      <c r="D28" s="1058"/>
      <c r="E28" s="229"/>
      <c r="F28" s="230">
        <f>C27</f>
        <v>0</v>
      </c>
      <c r="G28" s="229"/>
      <c r="H28" s="230">
        <f>I27</f>
        <v>0</v>
      </c>
      <c r="I28" s="1059"/>
      <c r="J28" s="1060"/>
      <c r="K28" s="1061"/>
      <c r="L28" s="1062"/>
      <c r="M28" s="1062"/>
      <c r="N28" s="1058"/>
      <c r="O28" s="1034"/>
      <c r="P28" s="1035"/>
      <c r="Q28" s="1035"/>
      <c r="R28" s="1035"/>
      <c r="S28" s="1036"/>
      <c r="T28" s="231" t="s">
        <v>443</v>
      </c>
      <c r="U28" s="232"/>
      <c r="V28" s="233"/>
      <c r="W28" s="234" t="str">
        <f>IF(W27="","",VLOOKUP(W27,'参考様式１（勤務表_シフト記号表）'!$C$6:$L$47,10,FALSE))</f>
        <v/>
      </c>
      <c r="X28" s="235" t="str">
        <f>IF(X27="","",VLOOKUP(X27,'参考様式１（勤務表_シフト記号表）'!$C$6:$L$47,10,FALSE))</f>
        <v/>
      </c>
      <c r="Y28" s="235" t="str">
        <f>IF(Y27="","",VLOOKUP(Y27,'参考様式１（勤務表_シフト記号表）'!$C$6:$L$47,10,FALSE))</f>
        <v/>
      </c>
      <c r="Z28" s="235" t="str">
        <f>IF(Z27="","",VLOOKUP(Z27,'参考様式１（勤務表_シフト記号表）'!$C$6:$L$47,10,FALSE))</f>
        <v/>
      </c>
      <c r="AA28" s="235" t="str">
        <f>IF(AA27="","",VLOOKUP(AA27,'参考様式１（勤務表_シフト記号表）'!$C$6:$L$47,10,FALSE))</f>
        <v/>
      </c>
      <c r="AB28" s="235" t="str">
        <f>IF(AB27="","",VLOOKUP(AB27,'参考様式１（勤務表_シフト記号表）'!$C$6:$L$47,10,FALSE))</f>
        <v/>
      </c>
      <c r="AC28" s="236" t="str">
        <f>IF(AC27="","",VLOOKUP(AC27,'参考様式１（勤務表_シフト記号表）'!$C$6:$L$47,10,FALSE))</f>
        <v/>
      </c>
      <c r="AD28" s="234" t="str">
        <f>IF(AD27="","",VLOOKUP(AD27,'参考様式１（勤務表_シフト記号表）'!$C$6:$L$47,10,FALSE))</f>
        <v/>
      </c>
      <c r="AE28" s="235" t="str">
        <f>IF(AE27="","",VLOOKUP(AE27,'参考様式１（勤務表_シフト記号表）'!$C$6:$L$47,10,FALSE))</f>
        <v/>
      </c>
      <c r="AF28" s="235" t="str">
        <f>IF(AF27="","",VLOOKUP(AF27,'参考様式１（勤務表_シフト記号表）'!$C$6:$L$47,10,FALSE))</f>
        <v/>
      </c>
      <c r="AG28" s="235" t="str">
        <f>IF(AG27="","",VLOOKUP(AG27,'参考様式１（勤務表_シフト記号表）'!$C$6:$L$47,10,FALSE))</f>
        <v/>
      </c>
      <c r="AH28" s="235" t="str">
        <f>IF(AH27="","",VLOOKUP(AH27,'参考様式１（勤務表_シフト記号表）'!$C$6:$L$47,10,FALSE))</f>
        <v/>
      </c>
      <c r="AI28" s="235" t="str">
        <f>IF(AI27="","",VLOOKUP(AI27,'参考様式１（勤務表_シフト記号表）'!$C$6:$L$47,10,FALSE))</f>
        <v/>
      </c>
      <c r="AJ28" s="236" t="str">
        <f>IF(AJ27="","",VLOOKUP(AJ27,'参考様式１（勤務表_シフト記号表）'!$C$6:$L$47,10,FALSE))</f>
        <v/>
      </c>
      <c r="AK28" s="234" t="str">
        <f>IF(AK27="","",VLOOKUP(AK27,'参考様式１（勤務表_シフト記号表）'!$C$6:$L$47,10,FALSE))</f>
        <v/>
      </c>
      <c r="AL28" s="235" t="str">
        <f>IF(AL27="","",VLOOKUP(AL27,'参考様式１（勤務表_シフト記号表）'!$C$6:$L$47,10,FALSE))</f>
        <v/>
      </c>
      <c r="AM28" s="235" t="str">
        <f>IF(AM27="","",VLOOKUP(AM27,'参考様式１（勤務表_シフト記号表）'!$C$6:$L$47,10,FALSE))</f>
        <v/>
      </c>
      <c r="AN28" s="235" t="str">
        <f>IF(AN27="","",VLOOKUP(AN27,'参考様式１（勤務表_シフト記号表）'!$C$6:$L$47,10,FALSE))</f>
        <v/>
      </c>
      <c r="AO28" s="235" t="str">
        <f>IF(AO27="","",VLOOKUP(AO27,'参考様式１（勤務表_シフト記号表）'!$C$6:$L$47,10,FALSE))</f>
        <v/>
      </c>
      <c r="AP28" s="235" t="str">
        <f>IF(AP27="","",VLOOKUP(AP27,'参考様式１（勤務表_シフト記号表）'!$C$6:$L$47,10,FALSE))</f>
        <v/>
      </c>
      <c r="AQ28" s="236" t="str">
        <f>IF(AQ27="","",VLOOKUP(AQ27,'参考様式１（勤務表_シフト記号表）'!$C$6:$L$47,10,FALSE))</f>
        <v/>
      </c>
      <c r="AR28" s="234" t="str">
        <f>IF(AR27="","",VLOOKUP(AR27,'参考様式１（勤務表_シフト記号表）'!$C$6:$L$47,10,FALSE))</f>
        <v/>
      </c>
      <c r="AS28" s="235" t="str">
        <f>IF(AS27="","",VLOOKUP(AS27,'参考様式１（勤務表_シフト記号表）'!$C$6:$L$47,10,FALSE))</f>
        <v/>
      </c>
      <c r="AT28" s="235" t="str">
        <f>IF(AT27="","",VLOOKUP(AT27,'参考様式１（勤務表_シフト記号表）'!$C$6:$L$47,10,FALSE))</f>
        <v/>
      </c>
      <c r="AU28" s="235" t="str">
        <f>IF(AU27="","",VLOOKUP(AU27,'参考様式１（勤務表_シフト記号表）'!$C$6:$L$47,10,FALSE))</f>
        <v/>
      </c>
      <c r="AV28" s="235" t="str">
        <f>IF(AV27="","",VLOOKUP(AV27,'参考様式１（勤務表_シフト記号表）'!$C$6:$L$47,10,FALSE))</f>
        <v/>
      </c>
      <c r="AW28" s="235" t="str">
        <f>IF(AW27="","",VLOOKUP(AW27,'参考様式１（勤務表_シフト記号表）'!$C$6:$L$47,10,FALSE))</f>
        <v/>
      </c>
      <c r="AX28" s="236" t="str">
        <f>IF(AX27="","",VLOOKUP(AX27,'参考様式１（勤務表_シフト記号表）'!$C$6:$L$47,10,FALSE))</f>
        <v/>
      </c>
      <c r="AY28" s="234" t="str">
        <f>IF(AY27="","",VLOOKUP(AY27,'参考様式１（勤務表_シフト記号表）'!$C$6:$L$47,10,FALSE))</f>
        <v/>
      </c>
      <c r="AZ28" s="235" t="str">
        <f>IF(AZ27="","",VLOOKUP(AZ27,'参考様式１（勤務表_シフト記号表）'!$C$6:$L$47,10,FALSE))</f>
        <v/>
      </c>
      <c r="BA28" s="235" t="str">
        <f>IF(BA27="","",VLOOKUP(BA27,'参考様式１（勤務表_シフト記号表）'!$C$6:$L$47,10,FALSE))</f>
        <v/>
      </c>
      <c r="BB28" s="1054">
        <f>IF($BE$3="４週",SUM(W28:AX28),IF($BE$3="暦月",SUM(W28:BA28),""))</f>
        <v>0</v>
      </c>
      <c r="BC28" s="1055"/>
      <c r="BD28" s="1056">
        <f>IF($BE$3="４週",BB28/4,IF($BE$3="暦月",(BB28/($BE$8/7)),""))</f>
        <v>0</v>
      </c>
      <c r="BE28" s="1055"/>
      <c r="BF28" s="1051"/>
      <c r="BG28" s="1052"/>
      <c r="BH28" s="1052"/>
      <c r="BI28" s="1052"/>
      <c r="BJ28" s="1053"/>
    </row>
    <row r="29" spans="2:62" ht="20.25" customHeight="1" x14ac:dyDescent="0.45">
      <c r="B29" s="1020">
        <f>B27+1</f>
        <v>7</v>
      </c>
      <c r="C29" s="1022"/>
      <c r="D29" s="1023"/>
      <c r="E29" s="229"/>
      <c r="F29" s="230"/>
      <c r="G29" s="229"/>
      <c r="H29" s="230"/>
      <c r="I29" s="1026"/>
      <c r="J29" s="1027"/>
      <c r="K29" s="1030"/>
      <c r="L29" s="1031"/>
      <c r="M29" s="1031"/>
      <c r="N29" s="1023"/>
      <c r="O29" s="1034"/>
      <c r="P29" s="1035"/>
      <c r="Q29" s="1035"/>
      <c r="R29" s="1035"/>
      <c r="S29" s="1036"/>
      <c r="T29" s="239" t="s">
        <v>442</v>
      </c>
      <c r="U29" s="240"/>
      <c r="V29" s="241"/>
      <c r="W29" s="242"/>
      <c r="X29" s="243"/>
      <c r="Y29" s="243"/>
      <c r="Z29" s="243"/>
      <c r="AA29" s="243"/>
      <c r="AB29" s="243"/>
      <c r="AC29" s="244"/>
      <c r="AD29" s="242"/>
      <c r="AE29" s="243"/>
      <c r="AF29" s="243"/>
      <c r="AG29" s="243"/>
      <c r="AH29" s="243"/>
      <c r="AI29" s="243"/>
      <c r="AJ29" s="244"/>
      <c r="AK29" s="242"/>
      <c r="AL29" s="243"/>
      <c r="AM29" s="243"/>
      <c r="AN29" s="243"/>
      <c r="AO29" s="243"/>
      <c r="AP29" s="243"/>
      <c r="AQ29" s="244"/>
      <c r="AR29" s="242"/>
      <c r="AS29" s="243"/>
      <c r="AT29" s="243"/>
      <c r="AU29" s="243"/>
      <c r="AV29" s="243"/>
      <c r="AW29" s="243"/>
      <c r="AX29" s="244"/>
      <c r="AY29" s="242"/>
      <c r="AZ29" s="243"/>
      <c r="BA29" s="245"/>
      <c r="BB29" s="1040"/>
      <c r="BC29" s="1041"/>
      <c r="BD29" s="1000"/>
      <c r="BE29" s="1001"/>
      <c r="BF29" s="1002"/>
      <c r="BG29" s="1003"/>
      <c r="BH29" s="1003"/>
      <c r="BI29" s="1003"/>
      <c r="BJ29" s="1004"/>
    </row>
    <row r="30" spans="2:62" ht="20.25" customHeight="1" x14ac:dyDescent="0.45">
      <c r="B30" s="1043"/>
      <c r="C30" s="1057"/>
      <c r="D30" s="1058"/>
      <c r="E30" s="229"/>
      <c r="F30" s="230">
        <f>C29</f>
        <v>0</v>
      </c>
      <c r="G30" s="229"/>
      <c r="H30" s="230">
        <f>I29</f>
        <v>0</v>
      </c>
      <c r="I30" s="1059"/>
      <c r="J30" s="1060"/>
      <c r="K30" s="1061"/>
      <c r="L30" s="1062"/>
      <c r="M30" s="1062"/>
      <c r="N30" s="1058"/>
      <c r="O30" s="1034"/>
      <c r="P30" s="1035"/>
      <c r="Q30" s="1035"/>
      <c r="R30" s="1035"/>
      <c r="S30" s="1036"/>
      <c r="T30" s="231" t="s">
        <v>443</v>
      </c>
      <c r="U30" s="232"/>
      <c r="V30" s="233"/>
      <c r="W30" s="234" t="str">
        <f>IF(W29="","",VLOOKUP(W29,'参考様式１（勤務表_シフト記号表）'!$C$6:$L$47,10,FALSE))</f>
        <v/>
      </c>
      <c r="X30" s="235" t="str">
        <f>IF(X29="","",VLOOKUP(X29,'参考様式１（勤務表_シフト記号表）'!$C$6:$L$47,10,FALSE))</f>
        <v/>
      </c>
      <c r="Y30" s="235" t="str">
        <f>IF(Y29="","",VLOOKUP(Y29,'参考様式１（勤務表_シフト記号表）'!$C$6:$L$47,10,FALSE))</f>
        <v/>
      </c>
      <c r="Z30" s="235" t="str">
        <f>IF(Z29="","",VLOOKUP(Z29,'参考様式１（勤務表_シフト記号表）'!$C$6:$L$47,10,FALSE))</f>
        <v/>
      </c>
      <c r="AA30" s="235" t="str">
        <f>IF(AA29="","",VLOOKUP(AA29,'参考様式１（勤務表_シフト記号表）'!$C$6:$L$47,10,FALSE))</f>
        <v/>
      </c>
      <c r="AB30" s="235" t="str">
        <f>IF(AB29="","",VLOOKUP(AB29,'参考様式１（勤務表_シフト記号表）'!$C$6:$L$47,10,FALSE))</f>
        <v/>
      </c>
      <c r="AC30" s="236" t="str">
        <f>IF(AC29="","",VLOOKUP(AC29,'参考様式１（勤務表_シフト記号表）'!$C$6:$L$47,10,FALSE))</f>
        <v/>
      </c>
      <c r="AD30" s="234" t="str">
        <f>IF(AD29="","",VLOOKUP(AD29,'参考様式１（勤務表_シフト記号表）'!$C$6:$L$47,10,FALSE))</f>
        <v/>
      </c>
      <c r="AE30" s="235" t="str">
        <f>IF(AE29="","",VLOOKUP(AE29,'参考様式１（勤務表_シフト記号表）'!$C$6:$L$47,10,FALSE))</f>
        <v/>
      </c>
      <c r="AF30" s="235" t="str">
        <f>IF(AF29="","",VLOOKUP(AF29,'参考様式１（勤務表_シフト記号表）'!$C$6:$L$47,10,FALSE))</f>
        <v/>
      </c>
      <c r="AG30" s="235" t="str">
        <f>IF(AG29="","",VLOOKUP(AG29,'参考様式１（勤務表_シフト記号表）'!$C$6:$L$47,10,FALSE))</f>
        <v/>
      </c>
      <c r="AH30" s="235" t="str">
        <f>IF(AH29="","",VLOOKUP(AH29,'参考様式１（勤務表_シフト記号表）'!$C$6:$L$47,10,FALSE))</f>
        <v/>
      </c>
      <c r="AI30" s="235" t="str">
        <f>IF(AI29="","",VLOOKUP(AI29,'参考様式１（勤務表_シフト記号表）'!$C$6:$L$47,10,FALSE))</f>
        <v/>
      </c>
      <c r="AJ30" s="236" t="str">
        <f>IF(AJ29="","",VLOOKUP(AJ29,'参考様式１（勤務表_シフト記号表）'!$C$6:$L$47,10,FALSE))</f>
        <v/>
      </c>
      <c r="AK30" s="234" t="str">
        <f>IF(AK29="","",VLOOKUP(AK29,'参考様式１（勤務表_シフト記号表）'!$C$6:$L$47,10,FALSE))</f>
        <v/>
      </c>
      <c r="AL30" s="235" t="str">
        <f>IF(AL29="","",VLOOKUP(AL29,'参考様式１（勤務表_シフト記号表）'!$C$6:$L$47,10,FALSE))</f>
        <v/>
      </c>
      <c r="AM30" s="235" t="str">
        <f>IF(AM29="","",VLOOKUP(AM29,'参考様式１（勤務表_シフト記号表）'!$C$6:$L$47,10,FALSE))</f>
        <v/>
      </c>
      <c r="AN30" s="235" t="str">
        <f>IF(AN29="","",VLOOKUP(AN29,'参考様式１（勤務表_シフト記号表）'!$C$6:$L$47,10,FALSE))</f>
        <v/>
      </c>
      <c r="AO30" s="235" t="str">
        <f>IF(AO29="","",VLOOKUP(AO29,'参考様式１（勤務表_シフト記号表）'!$C$6:$L$47,10,FALSE))</f>
        <v/>
      </c>
      <c r="AP30" s="235" t="str">
        <f>IF(AP29="","",VLOOKUP(AP29,'参考様式１（勤務表_シフト記号表）'!$C$6:$L$47,10,FALSE))</f>
        <v/>
      </c>
      <c r="AQ30" s="236" t="str">
        <f>IF(AQ29="","",VLOOKUP(AQ29,'参考様式１（勤務表_シフト記号表）'!$C$6:$L$47,10,FALSE))</f>
        <v/>
      </c>
      <c r="AR30" s="234" t="str">
        <f>IF(AR29="","",VLOOKUP(AR29,'参考様式１（勤務表_シフト記号表）'!$C$6:$L$47,10,FALSE))</f>
        <v/>
      </c>
      <c r="AS30" s="235" t="str">
        <f>IF(AS29="","",VLOOKUP(AS29,'参考様式１（勤務表_シフト記号表）'!$C$6:$L$47,10,FALSE))</f>
        <v/>
      </c>
      <c r="AT30" s="235" t="str">
        <f>IF(AT29="","",VLOOKUP(AT29,'参考様式１（勤務表_シフト記号表）'!$C$6:$L$47,10,FALSE))</f>
        <v/>
      </c>
      <c r="AU30" s="235" t="str">
        <f>IF(AU29="","",VLOOKUP(AU29,'参考様式１（勤務表_シフト記号表）'!$C$6:$L$47,10,FALSE))</f>
        <v/>
      </c>
      <c r="AV30" s="235" t="str">
        <f>IF(AV29="","",VLOOKUP(AV29,'参考様式１（勤務表_シフト記号表）'!$C$6:$L$47,10,FALSE))</f>
        <v/>
      </c>
      <c r="AW30" s="235" t="str">
        <f>IF(AW29="","",VLOOKUP(AW29,'参考様式１（勤務表_シフト記号表）'!$C$6:$L$47,10,FALSE))</f>
        <v/>
      </c>
      <c r="AX30" s="236" t="str">
        <f>IF(AX29="","",VLOOKUP(AX29,'参考様式１（勤務表_シフト記号表）'!$C$6:$L$47,10,FALSE))</f>
        <v/>
      </c>
      <c r="AY30" s="234" t="str">
        <f>IF(AY29="","",VLOOKUP(AY29,'参考様式１（勤務表_シフト記号表）'!$C$6:$L$47,10,FALSE))</f>
        <v/>
      </c>
      <c r="AZ30" s="235" t="str">
        <f>IF(AZ29="","",VLOOKUP(AZ29,'参考様式１（勤務表_シフト記号表）'!$C$6:$L$47,10,FALSE))</f>
        <v/>
      </c>
      <c r="BA30" s="235" t="str">
        <f>IF(BA29="","",VLOOKUP(BA29,'参考様式１（勤務表_シフト記号表）'!$C$6:$L$47,10,FALSE))</f>
        <v/>
      </c>
      <c r="BB30" s="1054">
        <f>IF($BE$3="４週",SUM(W30:AX30),IF($BE$3="暦月",SUM(W30:BA30),""))</f>
        <v>0</v>
      </c>
      <c r="BC30" s="1055"/>
      <c r="BD30" s="1056">
        <f>IF($BE$3="４週",BB30/4,IF($BE$3="暦月",(BB30/($BE$8/7)),""))</f>
        <v>0</v>
      </c>
      <c r="BE30" s="1055"/>
      <c r="BF30" s="1051"/>
      <c r="BG30" s="1052"/>
      <c r="BH30" s="1052"/>
      <c r="BI30" s="1052"/>
      <c r="BJ30" s="1053"/>
    </row>
    <row r="31" spans="2:62" ht="20.25" customHeight="1" x14ac:dyDescent="0.45">
      <c r="B31" s="1020">
        <f>B29+1</f>
        <v>8</v>
      </c>
      <c r="C31" s="1022"/>
      <c r="D31" s="1023"/>
      <c r="E31" s="229"/>
      <c r="F31" s="230"/>
      <c r="G31" s="229"/>
      <c r="H31" s="230"/>
      <c r="I31" s="1026"/>
      <c r="J31" s="1027"/>
      <c r="K31" s="1030"/>
      <c r="L31" s="1031"/>
      <c r="M31" s="1031"/>
      <c r="N31" s="1023"/>
      <c r="O31" s="1034"/>
      <c r="P31" s="1035"/>
      <c r="Q31" s="1035"/>
      <c r="R31" s="1035"/>
      <c r="S31" s="1036"/>
      <c r="T31" s="239" t="s">
        <v>442</v>
      </c>
      <c r="U31" s="240"/>
      <c r="V31" s="241"/>
      <c r="W31" s="242"/>
      <c r="X31" s="243"/>
      <c r="Y31" s="243"/>
      <c r="Z31" s="243"/>
      <c r="AA31" s="243"/>
      <c r="AB31" s="243"/>
      <c r="AC31" s="244"/>
      <c r="AD31" s="242"/>
      <c r="AE31" s="243"/>
      <c r="AF31" s="243"/>
      <c r="AG31" s="243"/>
      <c r="AH31" s="243"/>
      <c r="AI31" s="243"/>
      <c r="AJ31" s="244"/>
      <c r="AK31" s="242"/>
      <c r="AL31" s="243"/>
      <c r="AM31" s="243"/>
      <c r="AN31" s="243"/>
      <c r="AO31" s="243"/>
      <c r="AP31" s="243"/>
      <c r="AQ31" s="244"/>
      <c r="AR31" s="242"/>
      <c r="AS31" s="243"/>
      <c r="AT31" s="243"/>
      <c r="AU31" s="243"/>
      <c r="AV31" s="243"/>
      <c r="AW31" s="243"/>
      <c r="AX31" s="244"/>
      <c r="AY31" s="242"/>
      <c r="AZ31" s="243"/>
      <c r="BA31" s="245"/>
      <c r="BB31" s="1040"/>
      <c r="BC31" s="1041"/>
      <c r="BD31" s="1000"/>
      <c r="BE31" s="1001"/>
      <c r="BF31" s="1002"/>
      <c r="BG31" s="1003"/>
      <c r="BH31" s="1003"/>
      <c r="BI31" s="1003"/>
      <c r="BJ31" s="1004"/>
    </row>
    <row r="32" spans="2:62" ht="20.25" customHeight="1" x14ac:dyDescent="0.45">
      <c r="B32" s="1043"/>
      <c r="C32" s="1057"/>
      <c r="D32" s="1058"/>
      <c r="E32" s="229"/>
      <c r="F32" s="230">
        <f>C31</f>
        <v>0</v>
      </c>
      <c r="G32" s="229"/>
      <c r="H32" s="230">
        <f>I31</f>
        <v>0</v>
      </c>
      <c r="I32" s="1059"/>
      <c r="J32" s="1060"/>
      <c r="K32" s="1061"/>
      <c r="L32" s="1062"/>
      <c r="M32" s="1062"/>
      <c r="N32" s="1058"/>
      <c r="O32" s="1034"/>
      <c r="P32" s="1035"/>
      <c r="Q32" s="1035"/>
      <c r="R32" s="1035"/>
      <c r="S32" s="1036"/>
      <c r="T32" s="231" t="s">
        <v>443</v>
      </c>
      <c r="U32" s="232"/>
      <c r="V32" s="233"/>
      <c r="W32" s="234" t="str">
        <f>IF(W31="","",VLOOKUP(W31,'参考様式１（勤務表_シフト記号表）'!$C$6:$L$47,10,FALSE))</f>
        <v/>
      </c>
      <c r="X32" s="235" t="str">
        <f>IF(X31="","",VLOOKUP(X31,'参考様式１（勤務表_シフト記号表）'!$C$6:$L$47,10,FALSE))</f>
        <v/>
      </c>
      <c r="Y32" s="235" t="str">
        <f>IF(Y31="","",VLOOKUP(Y31,'参考様式１（勤務表_シフト記号表）'!$C$6:$L$47,10,FALSE))</f>
        <v/>
      </c>
      <c r="Z32" s="235" t="str">
        <f>IF(Z31="","",VLOOKUP(Z31,'参考様式１（勤務表_シフト記号表）'!$C$6:$L$47,10,FALSE))</f>
        <v/>
      </c>
      <c r="AA32" s="235" t="str">
        <f>IF(AA31="","",VLOOKUP(AA31,'参考様式１（勤務表_シフト記号表）'!$C$6:$L$47,10,FALSE))</f>
        <v/>
      </c>
      <c r="AB32" s="235" t="str">
        <f>IF(AB31="","",VLOOKUP(AB31,'参考様式１（勤務表_シフト記号表）'!$C$6:$L$47,10,FALSE))</f>
        <v/>
      </c>
      <c r="AC32" s="236" t="str">
        <f>IF(AC31="","",VLOOKUP(AC31,'参考様式１（勤務表_シフト記号表）'!$C$6:$L$47,10,FALSE))</f>
        <v/>
      </c>
      <c r="AD32" s="234" t="str">
        <f>IF(AD31="","",VLOOKUP(AD31,'参考様式１（勤務表_シフト記号表）'!$C$6:$L$47,10,FALSE))</f>
        <v/>
      </c>
      <c r="AE32" s="235" t="str">
        <f>IF(AE31="","",VLOOKUP(AE31,'参考様式１（勤務表_シフト記号表）'!$C$6:$L$47,10,FALSE))</f>
        <v/>
      </c>
      <c r="AF32" s="235" t="str">
        <f>IF(AF31="","",VLOOKUP(AF31,'参考様式１（勤務表_シフト記号表）'!$C$6:$L$47,10,FALSE))</f>
        <v/>
      </c>
      <c r="AG32" s="235" t="str">
        <f>IF(AG31="","",VLOOKUP(AG31,'参考様式１（勤務表_シフト記号表）'!$C$6:$L$47,10,FALSE))</f>
        <v/>
      </c>
      <c r="AH32" s="235" t="str">
        <f>IF(AH31="","",VLOOKUP(AH31,'参考様式１（勤務表_シフト記号表）'!$C$6:$L$47,10,FALSE))</f>
        <v/>
      </c>
      <c r="AI32" s="235" t="str">
        <f>IF(AI31="","",VLOOKUP(AI31,'参考様式１（勤務表_シフト記号表）'!$C$6:$L$47,10,FALSE))</f>
        <v/>
      </c>
      <c r="AJ32" s="236" t="str">
        <f>IF(AJ31="","",VLOOKUP(AJ31,'参考様式１（勤務表_シフト記号表）'!$C$6:$L$47,10,FALSE))</f>
        <v/>
      </c>
      <c r="AK32" s="234" t="str">
        <f>IF(AK31="","",VLOOKUP(AK31,'参考様式１（勤務表_シフト記号表）'!$C$6:$L$47,10,FALSE))</f>
        <v/>
      </c>
      <c r="AL32" s="235" t="str">
        <f>IF(AL31="","",VLOOKUP(AL31,'参考様式１（勤務表_シフト記号表）'!$C$6:$L$47,10,FALSE))</f>
        <v/>
      </c>
      <c r="AM32" s="235" t="str">
        <f>IF(AM31="","",VLOOKUP(AM31,'参考様式１（勤務表_シフト記号表）'!$C$6:$L$47,10,FALSE))</f>
        <v/>
      </c>
      <c r="AN32" s="235" t="str">
        <f>IF(AN31="","",VLOOKUP(AN31,'参考様式１（勤務表_シフト記号表）'!$C$6:$L$47,10,FALSE))</f>
        <v/>
      </c>
      <c r="AO32" s="235" t="str">
        <f>IF(AO31="","",VLOOKUP(AO31,'参考様式１（勤務表_シフト記号表）'!$C$6:$L$47,10,FALSE))</f>
        <v/>
      </c>
      <c r="AP32" s="235" t="str">
        <f>IF(AP31="","",VLOOKUP(AP31,'参考様式１（勤務表_シフト記号表）'!$C$6:$L$47,10,FALSE))</f>
        <v/>
      </c>
      <c r="AQ32" s="236" t="str">
        <f>IF(AQ31="","",VLOOKUP(AQ31,'参考様式１（勤務表_シフト記号表）'!$C$6:$L$47,10,FALSE))</f>
        <v/>
      </c>
      <c r="AR32" s="234" t="str">
        <f>IF(AR31="","",VLOOKUP(AR31,'参考様式１（勤務表_シフト記号表）'!$C$6:$L$47,10,FALSE))</f>
        <v/>
      </c>
      <c r="AS32" s="235" t="str">
        <f>IF(AS31="","",VLOOKUP(AS31,'参考様式１（勤務表_シフト記号表）'!$C$6:$L$47,10,FALSE))</f>
        <v/>
      </c>
      <c r="AT32" s="235" t="str">
        <f>IF(AT31="","",VLOOKUP(AT31,'参考様式１（勤務表_シフト記号表）'!$C$6:$L$47,10,FALSE))</f>
        <v/>
      </c>
      <c r="AU32" s="235" t="str">
        <f>IF(AU31="","",VLOOKUP(AU31,'参考様式１（勤務表_シフト記号表）'!$C$6:$L$47,10,FALSE))</f>
        <v/>
      </c>
      <c r="AV32" s="235" t="str">
        <f>IF(AV31="","",VLOOKUP(AV31,'参考様式１（勤務表_シフト記号表）'!$C$6:$L$47,10,FALSE))</f>
        <v/>
      </c>
      <c r="AW32" s="235" t="str">
        <f>IF(AW31="","",VLOOKUP(AW31,'参考様式１（勤務表_シフト記号表）'!$C$6:$L$47,10,FALSE))</f>
        <v/>
      </c>
      <c r="AX32" s="236" t="str">
        <f>IF(AX31="","",VLOOKUP(AX31,'参考様式１（勤務表_シフト記号表）'!$C$6:$L$47,10,FALSE))</f>
        <v/>
      </c>
      <c r="AY32" s="234" t="str">
        <f>IF(AY31="","",VLOOKUP(AY31,'参考様式１（勤務表_シフト記号表）'!$C$6:$L$47,10,FALSE))</f>
        <v/>
      </c>
      <c r="AZ32" s="235" t="str">
        <f>IF(AZ31="","",VLOOKUP(AZ31,'参考様式１（勤務表_シフト記号表）'!$C$6:$L$47,10,FALSE))</f>
        <v/>
      </c>
      <c r="BA32" s="235" t="str">
        <f>IF(BA31="","",VLOOKUP(BA31,'参考様式１（勤務表_シフト記号表）'!$C$6:$L$47,10,FALSE))</f>
        <v/>
      </c>
      <c r="BB32" s="1054">
        <f>IF($BE$3="４週",SUM(W32:AX32),IF($BE$3="暦月",SUM(W32:BA32),""))</f>
        <v>0</v>
      </c>
      <c r="BC32" s="1055"/>
      <c r="BD32" s="1056">
        <f>IF($BE$3="４週",BB32/4,IF($BE$3="暦月",(BB32/($BE$8/7)),""))</f>
        <v>0</v>
      </c>
      <c r="BE32" s="1055"/>
      <c r="BF32" s="1051"/>
      <c r="BG32" s="1052"/>
      <c r="BH32" s="1052"/>
      <c r="BI32" s="1052"/>
      <c r="BJ32" s="1053"/>
    </row>
    <row r="33" spans="2:62" ht="20.25" customHeight="1" x14ac:dyDescent="0.45">
      <c r="B33" s="1020">
        <f>B31+1</f>
        <v>9</v>
      </c>
      <c r="C33" s="1022"/>
      <c r="D33" s="1023"/>
      <c r="E33" s="229"/>
      <c r="F33" s="230"/>
      <c r="G33" s="229"/>
      <c r="H33" s="230"/>
      <c r="I33" s="1026"/>
      <c r="J33" s="1027"/>
      <c r="K33" s="1030"/>
      <c r="L33" s="1031"/>
      <c r="M33" s="1031"/>
      <c r="N33" s="1023"/>
      <c r="O33" s="1034"/>
      <c r="P33" s="1035"/>
      <c r="Q33" s="1035"/>
      <c r="R33" s="1035"/>
      <c r="S33" s="1036"/>
      <c r="T33" s="239" t="s">
        <v>442</v>
      </c>
      <c r="U33" s="240"/>
      <c r="V33" s="241"/>
      <c r="W33" s="242"/>
      <c r="X33" s="243"/>
      <c r="Y33" s="243"/>
      <c r="Z33" s="243"/>
      <c r="AA33" s="243"/>
      <c r="AB33" s="243"/>
      <c r="AC33" s="244"/>
      <c r="AD33" s="242"/>
      <c r="AE33" s="243"/>
      <c r="AF33" s="243"/>
      <c r="AG33" s="243"/>
      <c r="AH33" s="243"/>
      <c r="AI33" s="243"/>
      <c r="AJ33" s="244"/>
      <c r="AK33" s="242"/>
      <c r="AL33" s="243"/>
      <c r="AM33" s="243"/>
      <c r="AN33" s="243"/>
      <c r="AO33" s="243"/>
      <c r="AP33" s="243"/>
      <c r="AQ33" s="244"/>
      <c r="AR33" s="242"/>
      <c r="AS33" s="243"/>
      <c r="AT33" s="243"/>
      <c r="AU33" s="243"/>
      <c r="AV33" s="243"/>
      <c r="AW33" s="243"/>
      <c r="AX33" s="244"/>
      <c r="AY33" s="242"/>
      <c r="AZ33" s="243"/>
      <c r="BA33" s="245"/>
      <c r="BB33" s="1040"/>
      <c r="BC33" s="1041"/>
      <c r="BD33" s="1000"/>
      <c r="BE33" s="1001"/>
      <c r="BF33" s="1002"/>
      <c r="BG33" s="1003"/>
      <c r="BH33" s="1003"/>
      <c r="BI33" s="1003"/>
      <c r="BJ33" s="1004"/>
    </row>
    <row r="34" spans="2:62" ht="20.25" customHeight="1" x14ac:dyDescent="0.45">
      <c r="B34" s="1043"/>
      <c r="C34" s="1057"/>
      <c r="D34" s="1058"/>
      <c r="E34" s="229"/>
      <c r="F34" s="230">
        <f>C33</f>
        <v>0</v>
      </c>
      <c r="G34" s="229"/>
      <c r="H34" s="230">
        <f>I33</f>
        <v>0</v>
      </c>
      <c r="I34" s="1059"/>
      <c r="J34" s="1060"/>
      <c r="K34" s="1061"/>
      <c r="L34" s="1062"/>
      <c r="M34" s="1062"/>
      <c r="N34" s="1058"/>
      <c r="O34" s="1034"/>
      <c r="P34" s="1035"/>
      <c r="Q34" s="1035"/>
      <c r="R34" s="1035"/>
      <c r="S34" s="1036"/>
      <c r="T34" s="246" t="s">
        <v>443</v>
      </c>
      <c r="U34" s="247"/>
      <c r="V34" s="248"/>
      <c r="W34" s="234" t="str">
        <f>IF(W33="","",VLOOKUP(W33,'参考様式１（勤務表_シフト記号表）'!$C$6:$L$47,10,FALSE))</f>
        <v/>
      </c>
      <c r="X34" s="235" t="str">
        <f>IF(X33="","",VLOOKUP(X33,'参考様式１（勤務表_シフト記号表）'!$C$6:$L$47,10,FALSE))</f>
        <v/>
      </c>
      <c r="Y34" s="235" t="str">
        <f>IF(Y33="","",VLOOKUP(Y33,'参考様式１（勤務表_シフト記号表）'!$C$6:$L$47,10,FALSE))</f>
        <v/>
      </c>
      <c r="Z34" s="235" t="str">
        <f>IF(Z33="","",VLOOKUP(Z33,'参考様式１（勤務表_シフト記号表）'!$C$6:$L$47,10,FALSE))</f>
        <v/>
      </c>
      <c r="AA34" s="235" t="str">
        <f>IF(AA33="","",VLOOKUP(AA33,'参考様式１（勤務表_シフト記号表）'!$C$6:$L$47,10,FALSE))</f>
        <v/>
      </c>
      <c r="AB34" s="235" t="str">
        <f>IF(AB33="","",VLOOKUP(AB33,'参考様式１（勤務表_シフト記号表）'!$C$6:$L$47,10,FALSE))</f>
        <v/>
      </c>
      <c r="AC34" s="236" t="str">
        <f>IF(AC33="","",VLOOKUP(AC33,'参考様式１（勤務表_シフト記号表）'!$C$6:$L$47,10,FALSE))</f>
        <v/>
      </c>
      <c r="AD34" s="234" t="str">
        <f>IF(AD33="","",VLOOKUP(AD33,'参考様式１（勤務表_シフト記号表）'!$C$6:$L$47,10,FALSE))</f>
        <v/>
      </c>
      <c r="AE34" s="235" t="str">
        <f>IF(AE33="","",VLOOKUP(AE33,'参考様式１（勤務表_シフト記号表）'!$C$6:$L$47,10,FALSE))</f>
        <v/>
      </c>
      <c r="AF34" s="235" t="str">
        <f>IF(AF33="","",VLOOKUP(AF33,'参考様式１（勤務表_シフト記号表）'!$C$6:$L$47,10,FALSE))</f>
        <v/>
      </c>
      <c r="AG34" s="235" t="str">
        <f>IF(AG33="","",VLOOKUP(AG33,'参考様式１（勤務表_シフト記号表）'!$C$6:$L$47,10,FALSE))</f>
        <v/>
      </c>
      <c r="AH34" s="235" t="str">
        <f>IF(AH33="","",VLOOKUP(AH33,'参考様式１（勤務表_シフト記号表）'!$C$6:$L$47,10,FALSE))</f>
        <v/>
      </c>
      <c r="AI34" s="235" t="str">
        <f>IF(AI33="","",VLOOKUP(AI33,'参考様式１（勤務表_シフト記号表）'!$C$6:$L$47,10,FALSE))</f>
        <v/>
      </c>
      <c r="AJ34" s="236" t="str">
        <f>IF(AJ33="","",VLOOKUP(AJ33,'参考様式１（勤務表_シフト記号表）'!$C$6:$L$47,10,FALSE))</f>
        <v/>
      </c>
      <c r="AK34" s="234" t="str">
        <f>IF(AK33="","",VLOOKUP(AK33,'参考様式１（勤務表_シフト記号表）'!$C$6:$L$47,10,FALSE))</f>
        <v/>
      </c>
      <c r="AL34" s="235" t="str">
        <f>IF(AL33="","",VLOOKUP(AL33,'参考様式１（勤務表_シフト記号表）'!$C$6:$L$47,10,FALSE))</f>
        <v/>
      </c>
      <c r="AM34" s="235" t="str">
        <f>IF(AM33="","",VLOOKUP(AM33,'参考様式１（勤務表_シフト記号表）'!$C$6:$L$47,10,FALSE))</f>
        <v/>
      </c>
      <c r="AN34" s="235" t="str">
        <f>IF(AN33="","",VLOOKUP(AN33,'参考様式１（勤務表_シフト記号表）'!$C$6:$L$47,10,FALSE))</f>
        <v/>
      </c>
      <c r="AO34" s="235" t="str">
        <f>IF(AO33="","",VLOOKUP(AO33,'参考様式１（勤務表_シフト記号表）'!$C$6:$L$47,10,FALSE))</f>
        <v/>
      </c>
      <c r="AP34" s="235" t="str">
        <f>IF(AP33="","",VLOOKUP(AP33,'参考様式１（勤務表_シフト記号表）'!$C$6:$L$47,10,FALSE))</f>
        <v/>
      </c>
      <c r="AQ34" s="236" t="str">
        <f>IF(AQ33="","",VLOOKUP(AQ33,'参考様式１（勤務表_シフト記号表）'!$C$6:$L$47,10,FALSE))</f>
        <v/>
      </c>
      <c r="AR34" s="234" t="str">
        <f>IF(AR33="","",VLOOKUP(AR33,'参考様式１（勤務表_シフト記号表）'!$C$6:$L$47,10,FALSE))</f>
        <v/>
      </c>
      <c r="AS34" s="235" t="str">
        <f>IF(AS33="","",VLOOKUP(AS33,'参考様式１（勤務表_シフト記号表）'!$C$6:$L$47,10,FALSE))</f>
        <v/>
      </c>
      <c r="AT34" s="235" t="str">
        <f>IF(AT33="","",VLOOKUP(AT33,'参考様式１（勤務表_シフト記号表）'!$C$6:$L$47,10,FALSE))</f>
        <v/>
      </c>
      <c r="AU34" s="235" t="str">
        <f>IF(AU33="","",VLOOKUP(AU33,'参考様式１（勤務表_シフト記号表）'!$C$6:$L$47,10,FALSE))</f>
        <v/>
      </c>
      <c r="AV34" s="235" t="str">
        <f>IF(AV33="","",VLOOKUP(AV33,'参考様式１（勤務表_シフト記号表）'!$C$6:$L$47,10,FALSE))</f>
        <v/>
      </c>
      <c r="AW34" s="235" t="str">
        <f>IF(AW33="","",VLOOKUP(AW33,'参考様式１（勤務表_シフト記号表）'!$C$6:$L$47,10,FALSE))</f>
        <v/>
      </c>
      <c r="AX34" s="236" t="str">
        <f>IF(AX33="","",VLOOKUP(AX33,'参考様式１（勤務表_シフト記号表）'!$C$6:$L$47,10,FALSE))</f>
        <v/>
      </c>
      <c r="AY34" s="234" t="str">
        <f>IF(AY33="","",VLOOKUP(AY33,'参考様式１（勤務表_シフト記号表）'!$C$6:$L$47,10,FALSE))</f>
        <v/>
      </c>
      <c r="AZ34" s="235" t="str">
        <f>IF(AZ33="","",VLOOKUP(AZ33,'参考様式１（勤務表_シフト記号表）'!$C$6:$L$47,10,FALSE))</f>
        <v/>
      </c>
      <c r="BA34" s="235" t="str">
        <f>IF(BA33="","",VLOOKUP(BA33,'参考様式１（勤務表_シフト記号表）'!$C$6:$L$47,10,FALSE))</f>
        <v/>
      </c>
      <c r="BB34" s="1054">
        <f>IF($BE$3="４週",SUM(W34:AX34),IF($BE$3="暦月",SUM(W34:BA34),""))</f>
        <v>0</v>
      </c>
      <c r="BC34" s="1055"/>
      <c r="BD34" s="1056">
        <f>IF($BE$3="４週",BB34/4,IF($BE$3="暦月",(BB34/($BE$8/7)),""))</f>
        <v>0</v>
      </c>
      <c r="BE34" s="1055"/>
      <c r="BF34" s="1051"/>
      <c r="BG34" s="1052"/>
      <c r="BH34" s="1052"/>
      <c r="BI34" s="1052"/>
      <c r="BJ34" s="1053"/>
    </row>
    <row r="35" spans="2:62" ht="20.25" customHeight="1" x14ac:dyDescent="0.45">
      <c r="B35" s="1020">
        <f>B33+1</f>
        <v>10</v>
      </c>
      <c r="C35" s="1022"/>
      <c r="D35" s="1023"/>
      <c r="E35" s="229"/>
      <c r="F35" s="230"/>
      <c r="G35" s="229"/>
      <c r="H35" s="230"/>
      <c r="I35" s="1026"/>
      <c r="J35" s="1027"/>
      <c r="K35" s="1030"/>
      <c r="L35" s="1031"/>
      <c r="M35" s="1031"/>
      <c r="N35" s="1023"/>
      <c r="O35" s="1034"/>
      <c r="P35" s="1035"/>
      <c r="Q35" s="1035"/>
      <c r="R35" s="1035"/>
      <c r="S35" s="1036"/>
      <c r="T35" s="249" t="s">
        <v>442</v>
      </c>
      <c r="V35" s="250"/>
      <c r="W35" s="242"/>
      <c r="X35" s="243"/>
      <c r="Y35" s="243"/>
      <c r="Z35" s="243"/>
      <c r="AA35" s="243"/>
      <c r="AB35" s="243"/>
      <c r="AC35" s="244"/>
      <c r="AD35" s="242"/>
      <c r="AE35" s="243"/>
      <c r="AF35" s="243"/>
      <c r="AG35" s="243"/>
      <c r="AH35" s="243"/>
      <c r="AI35" s="243"/>
      <c r="AJ35" s="244"/>
      <c r="AK35" s="242"/>
      <c r="AL35" s="243"/>
      <c r="AM35" s="243"/>
      <c r="AN35" s="243"/>
      <c r="AO35" s="243"/>
      <c r="AP35" s="243"/>
      <c r="AQ35" s="244"/>
      <c r="AR35" s="242"/>
      <c r="AS35" s="243"/>
      <c r="AT35" s="243"/>
      <c r="AU35" s="243"/>
      <c r="AV35" s="243"/>
      <c r="AW35" s="243"/>
      <c r="AX35" s="244"/>
      <c r="AY35" s="242"/>
      <c r="AZ35" s="243"/>
      <c r="BA35" s="245"/>
      <c r="BB35" s="1040"/>
      <c r="BC35" s="1041"/>
      <c r="BD35" s="1000"/>
      <c r="BE35" s="1001"/>
      <c r="BF35" s="1002"/>
      <c r="BG35" s="1003"/>
      <c r="BH35" s="1003"/>
      <c r="BI35" s="1003"/>
      <c r="BJ35" s="1004"/>
    </row>
    <row r="36" spans="2:62" ht="20.25" customHeight="1" x14ac:dyDescent="0.45">
      <c r="B36" s="1043"/>
      <c r="C36" s="1057"/>
      <c r="D36" s="1058"/>
      <c r="E36" s="229"/>
      <c r="F36" s="230">
        <f>C35</f>
        <v>0</v>
      </c>
      <c r="G36" s="229"/>
      <c r="H36" s="230">
        <f>I35</f>
        <v>0</v>
      </c>
      <c r="I36" s="1059"/>
      <c r="J36" s="1060"/>
      <c r="K36" s="1061"/>
      <c r="L36" s="1062"/>
      <c r="M36" s="1062"/>
      <c r="N36" s="1058"/>
      <c r="O36" s="1034"/>
      <c r="P36" s="1035"/>
      <c r="Q36" s="1035"/>
      <c r="R36" s="1035"/>
      <c r="S36" s="1036"/>
      <c r="T36" s="246" t="s">
        <v>443</v>
      </c>
      <c r="U36" s="247"/>
      <c r="V36" s="248"/>
      <c r="W36" s="234" t="str">
        <f>IF(W35="","",VLOOKUP(W35,'参考様式１（勤務表_シフト記号表）'!$C$6:$L$47,10,FALSE))</f>
        <v/>
      </c>
      <c r="X36" s="235" t="str">
        <f>IF(X35="","",VLOOKUP(X35,'参考様式１（勤務表_シフト記号表）'!$C$6:$L$47,10,FALSE))</f>
        <v/>
      </c>
      <c r="Y36" s="235" t="str">
        <f>IF(Y35="","",VLOOKUP(Y35,'参考様式１（勤務表_シフト記号表）'!$C$6:$L$47,10,FALSE))</f>
        <v/>
      </c>
      <c r="Z36" s="235" t="str">
        <f>IF(Z35="","",VLOOKUP(Z35,'参考様式１（勤務表_シフト記号表）'!$C$6:$L$47,10,FALSE))</f>
        <v/>
      </c>
      <c r="AA36" s="235" t="str">
        <f>IF(AA35="","",VLOOKUP(AA35,'参考様式１（勤務表_シフト記号表）'!$C$6:$L$47,10,FALSE))</f>
        <v/>
      </c>
      <c r="AB36" s="235" t="str">
        <f>IF(AB35="","",VLOOKUP(AB35,'参考様式１（勤務表_シフト記号表）'!$C$6:$L$47,10,FALSE))</f>
        <v/>
      </c>
      <c r="AC36" s="236" t="str">
        <f>IF(AC35="","",VLOOKUP(AC35,'参考様式１（勤務表_シフト記号表）'!$C$6:$L$47,10,FALSE))</f>
        <v/>
      </c>
      <c r="AD36" s="234" t="str">
        <f>IF(AD35="","",VLOOKUP(AD35,'参考様式１（勤務表_シフト記号表）'!$C$6:$L$47,10,FALSE))</f>
        <v/>
      </c>
      <c r="AE36" s="235" t="str">
        <f>IF(AE35="","",VLOOKUP(AE35,'参考様式１（勤務表_シフト記号表）'!$C$6:$L$47,10,FALSE))</f>
        <v/>
      </c>
      <c r="AF36" s="235" t="str">
        <f>IF(AF35="","",VLOOKUP(AF35,'参考様式１（勤務表_シフト記号表）'!$C$6:$L$47,10,FALSE))</f>
        <v/>
      </c>
      <c r="AG36" s="235" t="str">
        <f>IF(AG35="","",VLOOKUP(AG35,'参考様式１（勤務表_シフト記号表）'!$C$6:$L$47,10,FALSE))</f>
        <v/>
      </c>
      <c r="AH36" s="235" t="str">
        <f>IF(AH35="","",VLOOKUP(AH35,'参考様式１（勤務表_シフト記号表）'!$C$6:$L$47,10,FALSE))</f>
        <v/>
      </c>
      <c r="AI36" s="235" t="str">
        <f>IF(AI35="","",VLOOKUP(AI35,'参考様式１（勤務表_シフト記号表）'!$C$6:$L$47,10,FALSE))</f>
        <v/>
      </c>
      <c r="AJ36" s="236" t="str">
        <f>IF(AJ35="","",VLOOKUP(AJ35,'参考様式１（勤務表_シフト記号表）'!$C$6:$L$47,10,FALSE))</f>
        <v/>
      </c>
      <c r="AK36" s="234" t="str">
        <f>IF(AK35="","",VLOOKUP(AK35,'参考様式１（勤務表_シフト記号表）'!$C$6:$L$47,10,FALSE))</f>
        <v/>
      </c>
      <c r="AL36" s="235" t="str">
        <f>IF(AL35="","",VLOOKUP(AL35,'参考様式１（勤務表_シフト記号表）'!$C$6:$L$47,10,FALSE))</f>
        <v/>
      </c>
      <c r="AM36" s="235" t="str">
        <f>IF(AM35="","",VLOOKUP(AM35,'参考様式１（勤務表_シフト記号表）'!$C$6:$L$47,10,FALSE))</f>
        <v/>
      </c>
      <c r="AN36" s="235" t="str">
        <f>IF(AN35="","",VLOOKUP(AN35,'参考様式１（勤務表_シフト記号表）'!$C$6:$L$47,10,FALSE))</f>
        <v/>
      </c>
      <c r="AO36" s="235" t="str">
        <f>IF(AO35="","",VLOOKUP(AO35,'参考様式１（勤務表_シフト記号表）'!$C$6:$L$47,10,FALSE))</f>
        <v/>
      </c>
      <c r="AP36" s="235" t="str">
        <f>IF(AP35="","",VLOOKUP(AP35,'参考様式１（勤務表_シフト記号表）'!$C$6:$L$47,10,FALSE))</f>
        <v/>
      </c>
      <c r="AQ36" s="236" t="str">
        <f>IF(AQ35="","",VLOOKUP(AQ35,'参考様式１（勤務表_シフト記号表）'!$C$6:$L$47,10,FALSE))</f>
        <v/>
      </c>
      <c r="AR36" s="234" t="str">
        <f>IF(AR35="","",VLOOKUP(AR35,'参考様式１（勤務表_シフト記号表）'!$C$6:$L$47,10,FALSE))</f>
        <v/>
      </c>
      <c r="AS36" s="235" t="str">
        <f>IF(AS35="","",VLOOKUP(AS35,'参考様式１（勤務表_シフト記号表）'!$C$6:$L$47,10,FALSE))</f>
        <v/>
      </c>
      <c r="AT36" s="235" t="str">
        <f>IF(AT35="","",VLOOKUP(AT35,'参考様式１（勤務表_シフト記号表）'!$C$6:$L$47,10,FALSE))</f>
        <v/>
      </c>
      <c r="AU36" s="235" t="str">
        <f>IF(AU35="","",VLOOKUP(AU35,'参考様式１（勤務表_シフト記号表）'!$C$6:$L$47,10,FALSE))</f>
        <v/>
      </c>
      <c r="AV36" s="235" t="str">
        <f>IF(AV35="","",VLOOKUP(AV35,'参考様式１（勤務表_シフト記号表）'!$C$6:$L$47,10,FALSE))</f>
        <v/>
      </c>
      <c r="AW36" s="235" t="str">
        <f>IF(AW35="","",VLOOKUP(AW35,'参考様式１（勤務表_シフト記号表）'!$C$6:$L$47,10,FALSE))</f>
        <v/>
      </c>
      <c r="AX36" s="236" t="str">
        <f>IF(AX35="","",VLOOKUP(AX35,'参考様式１（勤務表_シフト記号表）'!$C$6:$L$47,10,FALSE))</f>
        <v/>
      </c>
      <c r="AY36" s="234" t="str">
        <f>IF(AY35="","",VLOOKUP(AY35,'参考様式１（勤務表_シフト記号表）'!$C$6:$L$47,10,FALSE))</f>
        <v/>
      </c>
      <c r="AZ36" s="235" t="str">
        <f>IF(AZ35="","",VLOOKUP(AZ35,'参考様式１（勤務表_シフト記号表）'!$C$6:$L$47,10,FALSE))</f>
        <v/>
      </c>
      <c r="BA36" s="235" t="str">
        <f>IF(BA35="","",VLOOKUP(BA35,'参考様式１（勤務表_シフト記号表）'!$C$6:$L$47,10,FALSE))</f>
        <v/>
      </c>
      <c r="BB36" s="1054">
        <f>IF($BE$3="４週",SUM(W36:AX36),IF($BE$3="暦月",SUM(W36:BA36),""))</f>
        <v>0</v>
      </c>
      <c r="BC36" s="1055"/>
      <c r="BD36" s="1056">
        <f>IF($BE$3="４週",BB36/4,IF($BE$3="暦月",(BB36/($BE$8/7)),""))</f>
        <v>0</v>
      </c>
      <c r="BE36" s="1055"/>
      <c r="BF36" s="1051"/>
      <c r="BG36" s="1052"/>
      <c r="BH36" s="1052"/>
      <c r="BI36" s="1052"/>
      <c r="BJ36" s="1053"/>
    </row>
    <row r="37" spans="2:62" ht="20.25" customHeight="1" x14ac:dyDescent="0.45">
      <c r="B37" s="1020">
        <f>B35+1</f>
        <v>11</v>
      </c>
      <c r="C37" s="1022"/>
      <c r="D37" s="1023"/>
      <c r="E37" s="229"/>
      <c r="F37" s="230"/>
      <c r="G37" s="229"/>
      <c r="H37" s="230"/>
      <c r="I37" s="1026"/>
      <c r="J37" s="1027"/>
      <c r="K37" s="1030"/>
      <c r="L37" s="1031"/>
      <c r="M37" s="1031"/>
      <c r="N37" s="1023"/>
      <c r="O37" s="1034"/>
      <c r="P37" s="1035"/>
      <c r="Q37" s="1035"/>
      <c r="R37" s="1035"/>
      <c r="S37" s="1036"/>
      <c r="T37" s="249" t="s">
        <v>442</v>
      </c>
      <c r="V37" s="250"/>
      <c r="W37" s="242"/>
      <c r="X37" s="243"/>
      <c r="Y37" s="243"/>
      <c r="Z37" s="243"/>
      <c r="AA37" s="243"/>
      <c r="AB37" s="243"/>
      <c r="AC37" s="244"/>
      <c r="AD37" s="242"/>
      <c r="AE37" s="243"/>
      <c r="AF37" s="243"/>
      <c r="AG37" s="243"/>
      <c r="AH37" s="243"/>
      <c r="AI37" s="243"/>
      <c r="AJ37" s="244"/>
      <c r="AK37" s="242"/>
      <c r="AL37" s="243"/>
      <c r="AM37" s="243"/>
      <c r="AN37" s="243"/>
      <c r="AO37" s="243"/>
      <c r="AP37" s="243"/>
      <c r="AQ37" s="244"/>
      <c r="AR37" s="242"/>
      <c r="AS37" s="243"/>
      <c r="AT37" s="243"/>
      <c r="AU37" s="243"/>
      <c r="AV37" s="243"/>
      <c r="AW37" s="243"/>
      <c r="AX37" s="244"/>
      <c r="AY37" s="242"/>
      <c r="AZ37" s="243"/>
      <c r="BA37" s="245"/>
      <c r="BB37" s="1040"/>
      <c r="BC37" s="1041"/>
      <c r="BD37" s="1000"/>
      <c r="BE37" s="1001"/>
      <c r="BF37" s="1002"/>
      <c r="BG37" s="1003"/>
      <c r="BH37" s="1003"/>
      <c r="BI37" s="1003"/>
      <c r="BJ37" s="1004"/>
    </row>
    <row r="38" spans="2:62" ht="20.25" customHeight="1" x14ac:dyDescent="0.45">
      <c r="B38" s="1043"/>
      <c r="C38" s="1057"/>
      <c r="D38" s="1058"/>
      <c r="E38" s="229"/>
      <c r="F38" s="230">
        <f>C37</f>
        <v>0</v>
      </c>
      <c r="G38" s="229"/>
      <c r="H38" s="230">
        <f>I37</f>
        <v>0</v>
      </c>
      <c r="I38" s="1059"/>
      <c r="J38" s="1060"/>
      <c r="K38" s="1061"/>
      <c r="L38" s="1062"/>
      <c r="M38" s="1062"/>
      <c r="N38" s="1058"/>
      <c r="O38" s="1034"/>
      <c r="P38" s="1035"/>
      <c r="Q38" s="1035"/>
      <c r="R38" s="1035"/>
      <c r="S38" s="1036"/>
      <c r="T38" s="246" t="s">
        <v>443</v>
      </c>
      <c r="U38" s="247"/>
      <c r="V38" s="248"/>
      <c r="W38" s="234" t="str">
        <f>IF(W37="","",VLOOKUP(W37,'参考様式１（勤務表_シフト記号表）'!$C$6:$L$47,10,FALSE))</f>
        <v/>
      </c>
      <c r="X38" s="235" t="str">
        <f>IF(X37="","",VLOOKUP(X37,'参考様式１（勤務表_シフト記号表）'!$C$6:$L$47,10,FALSE))</f>
        <v/>
      </c>
      <c r="Y38" s="235" t="str">
        <f>IF(Y37="","",VLOOKUP(Y37,'参考様式１（勤務表_シフト記号表）'!$C$6:$L$47,10,FALSE))</f>
        <v/>
      </c>
      <c r="Z38" s="235" t="str">
        <f>IF(Z37="","",VLOOKUP(Z37,'参考様式１（勤務表_シフト記号表）'!$C$6:$L$47,10,FALSE))</f>
        <v/>
      </c>
      <c r="AA38" s="235" t="str">
        <f>IF(AA37="","",VLOOKUP(AA37,'参考様式１（勤務表_シフト記号表）'!$C$6:$L$47,10,FALSE))</f>
        <v/>
      </c>
      <c r="AB38" s="235" t="str">
        <f>IF(AB37="","",VLOOKUP(AB37,'参考様式１（勤務表_シフト記号表）'!$C$6:$L$47,10,FALSE))</f>
        <v/>
      </c>
      <c r="AC38" s="236" t="str">
        <f>IF(AC37="","",VLOOKUP(AC37,'参考様式１（勤務表_シフト記号表）'!$C$6:$L$47,10,FALSE))</f>
        <v/>
      </c>
      <c r="AD38" s="234" t="str">
        <f>IF(AD37="","",VLOOKUP(AD37,'参考様式１（勤務表_シフト記号表）'!$C$6:$L$47,10,FALSE))</f>
        <v/>
      </c>
      <c r="AE38" s="235" t="str">
        <f>IF(AE37="","",VLOOKUP(AE37,'参考様式１（勤務表_シフト記号表）'!$C$6:$L$47,10,FALSE))</f>
        <v/>
      </c>
      <c r="AF38" s="235" t="str">
        <f>IF(AF37="","",VLOOKUP(AF37,'参考様式１（勤務表_シフト記号表）'!$C$6:$L$47,10,FALSE))</f>
        <v/>
      </c>
      <c r="AG38" s="235" t="str">
        <f>IF(AG37="","",VLOOKUP(AG37,'参考様式１（勤務表_シフト記号表）'!$C$6:$L$47,10,FALSE))</f>
        <v/>
      </c>
      <c r="AH38" s="235" t="str">
        <f>IF(AH37="","",VLOOKUP(AH37,'参考様式１（勤務表_シフト記号表）'!$C$6:$L$47,10,FALSE))</f>
        <v/>
      </c>
      <c r="AI38" s="235" t="str">
        <f>IF(AI37="","",VLOOKUP(AI37,'参考様式１（勤務表_シフト記号表）'!$C$6:$L$47,10,FALSE))</f>
        <v/>
      </c>
      <c r="AJ38" s="236" t="str">
        <f>IF(AJ37="","",VLOOKUP(AJ37,'参考様式１（勤務表_シフト記号表）'!$C$6:$L$47,10,FALSE))</f>
        <v/>
      </c>
      <c r="AK38" s="234" t="str">
        <f>IF(AK37="","",VLOOKUP(AK37,'参考様式１（勤務表_シフト記号表）'!$C$6:$L$47,10,FALSE))</f>
        <v/>
      </c>
      <c r="AL38" s="235" t="str">
        <f>IF(AL37="","",VLOOKUP(AL37,'参考様式１（勤務表_シフト記号表）'!$C$6:$L$47,10,FALSE))</f>
        <v/>
      </c>
      <c r="AM38" s="235" t="str">
        <f>IF(AM37="","",VLOOKUP(AM37,'参考様式１（勤務表_シフト記号表）'!$C$6:$L$47,10,FALSE))</f>
        <v/>
      </c>
      <c r="AN38" s="235" t="str">
        <f>IF(AN37="","",VLOOKUP(AN37,'参考様式１（勤務表_シフト記号表）'!$C$6:$L$47,10,FALSE))</f>
        <v/>
      </c>
      <c r="AO38" s="235" t="str">
        <f>IF(AO37="","",VLOOKUP(AO37,'参考様式１（勤務表_シフト記号表）'!$C$6:$L$47,10,FALSE))</f>
        <v/>
      </c>
      <c r="AP38" s="235" t="str">
        <f>IF(AP37="","",VLOOKUP(AP37,'参考様式１（勤務表_シフト記号表）'!$C$6:$L$47,10,FALSE))</f>
        <v/>
      </c>
      <c r="AQ38" s="236" t="str">
        <f>IF(AQ37="","",VLOOKUP(AQ37,'参考様式１（勤務表_シフト記号表）'!$C$6:$L$47,10,FALSE))</f>
        <v/>
      </c>
      <c r="AR38" s="234" t="str">
        <f>IF(AR37="","",VLOOKUP(AR37,'参考様式１（勤務表_シフト記号表）'!$C$6:$L$47,10,FALSE))</f>
        <v/>
      </c>
      <c r="AS38" s="235" t="str">
        <f>IF(AS37="","",VLOOKUP(AS37,'参考様式１（勤務表_シフト記号表）'!$C$6:$L$47,10,FALSE))</f>
        <v/>
      </c>
      <c r="AT38" s="235" t="str">
        <f>IF(AT37="","",VLOOKUP(AT37,'参考様式１（勤務表_シフト記号表）'!$C$6:$L$47,10,FALSE))</f>
        <v/>
      </c>
      <c r="AU38" s="235" t="str">
        <f>IF(AU37="","",VLOOKUP(AU37,'参考様式１（勤務表_シフト記号表）'!$C$6:$L$47,10,FALSE))</f>
        <v/>
      </c>
      <c r="AV38" s="235" t="str">
        <f>IF(AV37="","",VLOOKUP(AV37,'参考様式１（勤務表_シフト記号表）'!$C$6:$L$47,10,FALSE))</f>
        <v/>
      </c>
      <c r="AW38" s="235" t="str">
        <f>IF(AW37="","",VLOOKUP(AW37,'参考様式１（勤務表_シフト記号表）'!$C$6:$L$47,10,FALSE))</f>
        <v/>
      </c>
      <c r="AX38" s="236" t="str">
        <f>IF(AX37="","",VLOOKUP(AX37,'参考様式１（勤務表_シフト記号表）'!$C$6:$L$47,10,FALSE))</f>
        <v/>
      </c>
      <c r="AY38" s="234" t="str">
        <f>IF(AY37="","",VLOOKUP(AY37,'参考様式１（勤務表_シフト記号表）'!$C$6:$L$47,10,FALSE))</f>
        <v/>
      </c>
      <c r="AZ38" s="235" t="str">
        <f>IF(AZ37="","",VLOOKUP(AZ37,'参考様式１（勤務表_シフト記号表）'!$C$6:$L$47,10,FALSE))</f>
        <v/>
      </c>
      <c r="BA38" s="235" t="str">
        <f>IF(BA37="","",VLOOKUP(BA37,'参考様式１（勤務表_シフト記号表）'!$C$6:$L$47,10,FALSE))</f>
        <v/>
      </c>
      <c r="BB38" s="1054">
        <f>IF($BE$3="４週",SUM(W38:AX38),IF($BE$3="暦月",SUM(W38:BA38),""))</f>
        <v>0</v>
      </c>
      <c r="BC38" s="1055"/>
      <c r="BD38" s="1056">
        <f>IF($BE$3="４週",BB38/4,IF($BE$3="暦月",(BB38/($BE$8/7)),""))</f>
        <v>0</v>
      </c>
      <c r="BE38" s="1055"/>
      <c r="BF38" s="1051"/>
      <c r="BG38" s="1052"/>
      <c r="BH38" s="1052"/>
      <c r="BI38" s="1052"/>
      <c r="BJ38" s="1053"/>
    </row>
    <row r="39" spans="2:62" ht="20.25" customHeight="1" x14ac:dyDescent="0.45">
      <c r="B39" s="1020">
        <f>B37+1</f>
        <v>12</v>
      </c>
      <c r="C39" s="1022"/>
      <c r="D39" s="1023"/>
      <c r="E39" s="229"/>
      <c r="F39" s="230"/>
      <c r="G39" s="229"/>
      <c r="H39" s="230"/>
      <c r="I39" s="1026"/>
      <c r="J39" s="1027"/>
      <c r="K39" s="1030"/>
      <c r="L39" s="1031"/>
      <c r="M39" s="1031"/>
      <c r="N39" s="1023"/>
      <c r="O39" s="1034"/>
      <c r="P39" s="1035"/>
      <c r="Q39" s="1035"/>
      <c r="R39" s="1035"/>
      <c r="S39" s="1036"/>
      <c r="T39" s="249" t="s">
        <v>442</v>
      </c>
      <c r="V39" s="250"/>
      <c r="W39" s="242"/>
      <c r="X39" s="243"/>
      <c r="Y39" s="243"/>
      <c r="Z39" s="243"/>
      <c r="AA39" s="243"/>
      <c r="AB39" s="243"/>
      <c r="AC39" s="244"/>
      <c r="AD39" s="242"/>
      <c r="AE39" s="243"/>
      <c r="AF39" s="243"/>
      <c r="AG39" s="243"/>
      <c r="AH39" s="243"/>
      <c r="AI39" s="243"/>
      <c r="AJ39" s="244"/>
      <c r="AK39" s="242"/>
      <c r="AL39" s="243"/>
      <c r="AM39" s="243"/>
      <c r="AN39" s="243"/>
      <c r="AO39" s="243"/>
      <c r="AP39" s="243"/>
      <c r="AQ39" s="244"/>
      <c r="AR39" s="242"/>
      <c r="AS39" s="243"/>
      <c r="AT39" s="243"/>
      <c r="AU39" s="243"/>
      <c r="AV39" s="243"/>
      <c r="AW39" s="243"/>
      <c r="AX39" s="244"/>
      <c r="AY39" s="242"/>
      <c r="AZ39" s="243"/>
      <c r="BA39" s="245"/>
      <c r="BB39" s="1040"/>
      <c r="BC39" s="1041"/>
      <c r="BD39" s="1000"/>
      <c r="BE39" s="1001"/>
      <c r="BF39" s="1002"/>
      <c r="BG39" s="1003"/>
      <c r="BH39" s="1003"/>
      <c r="BI39" s="1003"/>
      <c r="BJ39" s="1004"/>
    </row>
    <row r="40" spans="2:62" ht="20.25" customHeight="1" x14ac:dyDescent="0.45">
      <c r="B40" s="1043"/>
      <c r="C40" s="1057"/>
      <c r="D40" s="1058"/>
      <c r="E40" s="229"/>
      <c r="F40" s="230">
        <f>C39</f>
        <v>0</v>
      </c>
      <c r="G40" s="229"/>
      <c r="H40" s="230">
        <f>I39</f>
        <v>0</v>
      </c>
      <c r="I40" s="1059"/>
      <c r="J40" s="1060"/>
      <c r="K40" s="1061"/>
      <c r="L40" s="1062"/>
      <c r="M40" s="1062"/>
      <c r="N40" s="1058"/>
      <c r="O40" s="1034"/>
      <c r="P40" s="1035"/>
      <c r="Q40" s="1035"/>
      <c r="R40" s="1035"/>
      <c r="S40" s="1036"/>
      <c r="T40" s="246" t="s">
        <v>443</v>
      </c>
      <c r="U40" s="247"/>
      <c r="V40" s="248"/>
      <c r="W40" s="234" t="str">
        <f>IF(W39="","",VLOOKUP(W39,'参考様式１（勤務表_シフト記号表）'!$C$6:$L$47,10,FALSE))</f>
        <v/>
      </c>
      <c r="X40" s="235" t="str">
        <f>IF(X39="","",VLOOKUP(X39,'参考様式１（勤務表_シフト記号表）'!$C$6:$L$47,10,FALSE))</f>
        <v/>
      </c>
      <c r="Y40" s="235" t="str">
        <f>IF(Y39="","",VLOOKUP(Y39,'参考様式１（勤務表_シフト記号表）'!$C$6:$L$47,10,FALSE))</f>
        <v/>
      </c>
      <c r="Z40" s="235" t="str">
        <f>IF(Z39="","",VLOOKUP(Z39,'参考様式１（勤務表_シフト記号表）'!$C$6:$L$47,10,FALSE))</f>
        <v/>
      </c>
      <c r="AA40" s="235" t="str">
        <f>IF(AA39="","",VLOOKUP(AA39,'参考様式１（勤務表_シフト記号表）'!$C$6:$L$47,10,FALSE))</f>
        <v/>
      </c>
      <c r="AB40" s="235" t="str">
        <f>IF(AB39="","",VLOOKUP(AB39,'参考様式１（勤務表_シフト記号表）'!$C$6:$L$47,10,FALSE))</f>
        <v/>
      </c>
      <c r="AC40" s="236" t="str">
        <f>IF(AC39="","",VLOOKUP(AC39,'参考様式１（勤務表_シフト記号表）'!$C$6:$L$47,10,FALSE))</f>
        <v/>
      </c>
      <c r="AD40" s="234" t="str">
        <f>IF(AD39="","",VLOOKUP(AD39,'参考様式１（勤務表_シフト記号表）'!$C$6:$L$47,10,FALSE))</f>
        <v/>
      </c>
      <c r="AE40" s="235" t="str">
        <f>IF(AE39="","",VLOOKUP(AE39,'参考様式１（勤務表_シフト記号表）'!$C$6:$L$47,10,FALSE))</f>
        <v/>
      </c>
      <c r="AF40" s="235" t="str">
        <f>IF(AF39="","",VLOOKUP(AF39,'参考様式１（勤務表_シフト記号表）'!$C$6:$L$47,10,FALSE))</f>
        <v/>
      </c>
      <c r="AG40" s="235" t="str">
        <f>IF(AG39="","",VLOOKUP(AG39,'参考様式１（勤務表_シフト記号表）'!$C$6:$L$47,10,FALSE))</f>
        <v/>
      </c>
      <c r="AH40" s="235" t="str">
        <f>IF(AH39="","",VLOOKUP(AH39,'参考様式１（勤務表_シフト記号表）'!$C$6:$L$47,10,FALSE))</f>
        <v/>
      </c>
      <c r="AI40" s="235" t="str">
        <f>IF(AI39="","",VLOOKUP(AI39,'参考様式１（勤務表_シフト記号表）'!$C$6:$L$47,10,FALSE))</f>
        <v/>
      </c>
      <c r="AJ40" s="236" t="str">
        <f>IF(AJ39="","",VLOOKUP(AJ39,'参考様式１（勤務表_シフト記号表）'!$C$6:$L$47,10,FALSE))</f>
        <v/>
      </c>
      <c r="AK40" s="234" t="str">
        <f>IF(AK39="","",VLOOKUP(AK39,'参考様式１（勤務表_シフト記号表）'!$C$6:$L$47,10,FALSE))</f>
        <v/>
      </c>
      <c r="AL40" s="235" t="str">
        <f>IF(AL39="","",VLOOKUP(AL39,'参考様式１（勤務表_シフト記号表）'!$C$6:$L$47,10,FALSE))</f>
        <v/>
      </c>
      <c r="AM40" s="235" t="str">
        <f>IF(AM39="","",VLOOKUP(AM39,'参考様式１（勤務表_シフト記号表）'!$C$6:$L$47,10,FALSE))</f>
        <v/>
      </c>
      <c r="AN40" s="235" t="str">
        <f>IF(AN39="","",VLOOKUP(AN39,'参考様式１（勤務表_シフト記号表）'!$C$6:$L$47,10,FALSE))</f>
        <v/>
      </c>
      <c r="AO40" s="235" t="str">
        <f>IF(AO39="","",VLOOKUP(AO39,'参考様式１（勤務表_シフト記号表）'!$C$6:$L$47,10,FALSE))</f>
        <v/>
      </c>
      <c r="AP40" s="235" t="str">
        <f>IF(AP39="","",VLOOKUP(AP39,'参考様式１（勤務表_シフト記号表）'!$C$6:$L$47,10,FALSE))</f>
        <v/>
      </c>
      <c r="AQ40" s="236" t="str">
        <f>IF(AQ39="","",VLOOKUP(AQ39,'参考様式１（勤務表_シフト記号表）'!$C$6:$L$47,10,FALSE))</f>
        <v/>
      </c>
      <c r="AR40" s="234" t="str">
        <f>IF(AR39="","",VLOOKUP(AR39,'参考様式１（勤務表_シフト記号表）'!$C$6:$L$47,10,FALSE))</f>
        <v/>
      </c>
      <c r="AS40" s="235" t="str">
        <f>IF(AS39="","",VLOOKUP(AS39,'参考様式１（勤務表_シフト記号表）'!$C$6:$L$47,10,FALSE))</f>
        <v/>
      </c>
      <c r="AT40" s="235" t="str">
        <f>IF(AT39="","",VLOOKUP(AT39,'参考様式１（勤務表_シフト記号表）'!$C$6:$L$47,10,FALSE))</f>
        <v/>
      </c>
      <c r="AU40" s="235" t="str">
        <f>IF(AU39="","",VLOOKUP(AU39,'参考様式１（勤務表_シフト記号表）'!$C$6:$L$47,10,FALSE))</f>
        <v/>
      </c>
      <c r="AV40" s="235" t="str">
        <f>IF(AV39="","",VLOOKUP(AV39,'参考様式１（勤務表_シフト記号表）'!$C$6:$L$47,10,FALSE))</f>
        <v/>
      </c>
      <c r="AW40" s="235" t="str">
        <f>IF(AW39="","",VLOOKUP(AW39,'参考様式１（勤務表_シフト記号表）'!$C$6:$L$47,10,FALSE))</f>
        <v/>
      </c>
      <c r="AX40" s="236" t="str">
        <f>IF(AX39="","",VLOOKUP(AX39,'参考様式１（勤務表_シフト記号表）'!$C$6:$L$47,10,FALSE))</f>
        <v/>
      </c>
      <c r="AY40" s="234" t="str">
        <f>IF(AY39="","",VLOOKUP(AY39,'参考様式１（勤務表_シフト記号表）'!$C$6:$L$47,10,FALSE))</f>
        <v/>
      </c>
      <c r="AZ40" s="235" t="str">
        <f>IF(AZ39="","",VLOOKUP(AZ39,'参考様式１（勤務表_シフト記号表）'!$C$6:$L$47,10,FALSE))</f>
        <v/>
      </c>
      <c r="BA40" s="235" t="str">
        <f>IF(BA39="","",VLOOKUP(BA39,'参考様式１（勤務表_シフト記号表）'!$C$6:$L$47,10,FALSE))</f>
        <v/>
      </c>
      <c r="BB40" s="1054">
        <f>IF($BE$3="４週",SUM(W40:AX40),IF($BE$3="暦月",SUM(W40:BA40),""))</f>
        <v>0</v>
      </c>
      <c r="BC40" s="1055"/>
      <c r="BD40" s="1056">
        <f>IF($BE$3="４週",BB40/4,IF($BE$3="暦月",(BB40/($BE$8/7)),""))</f>
        <v>0</v>
      </c>
      <c r="BE40" s="1055"/>
      <c r="BF40" s="1051"/>
      <c r="BG40" s="1052"/>
      <c r="BH40" s="1052"/>
      <c r="BI40" s="1052"/>
      <c r="BJ40" s="1053"/>
    </row>
    <row r="41" spans="2:62" ht="20.25" customHeight="1" x14ac:dyDescent="0.45">
      <c r="B41" s="1020">
        <f>B39+1</f>
        <v>13</v>
      </c>
      <c r="C41" s="1022"/>
      <c r="D41" s="1023"/>
      <c r="E41" s="229"/>
      <c r="F41" s="230"/>
      <c r="G41" s="229"/>
      <c r="H41" s="230"/>
      <c r="I41" s="1026"/>
      <c r="J41" s="1027"/>
      <c r="K41" s="1030"/>
      <c r="L41" s="1031"/>
      <c r="M41" s="1031"/>
      <c r="N41" s="1023"/>
      <c r="O41" s="1034"/>
      <c r="P41" s="1035"/>
      <c r="Q41" s="1035"/>
      <c r="R41" s="1035"/>
      <c r="S41" s="1036"/>
      <c r="T41" s="249" t="s">
        <v>442</v>
      </c>
      <c r="V41" s="250"/>
      <c r="W41" s="242"/>
      <c r="X41" s="243"/>
      <c r="Y41" s="243"/>
      <c r="Z41" s="243"/>
      <c r="AA41" s="243"/>
      <c r="AB41" s="243"/>
      <c r="AC41" s="244"/>
      <c r="AD41" s="242"/>
      <c r="AE41" s="243"/>
      <c r="AF41" s="243"/>
      <c r="AG41" s="243"/>
      <c r="AH41" s="243"/>
      <c r="AI41" s="243"/>
      <c r="AJ41" s="244"/>
      <c r="AK41" s="242"/>
      <c r="AL41" s="243"/>
      <c r="AM41" s="243"/>
      <c r="AN41" s="243"/>
      <c r="AO41" s="243"/>
      <c r="AP41" s="243"/>
      <c r="AQ41" s="244"/>
      <c r="AR41" s="242"/>
      <c r="AS41" s="243"/>
      <c r="AT41" s="243"/>
      <c r="AU41" s="243"/>
      <c r="AV41" s="243"/>
      <c r="AW41" s="243"/>
      <c r="AX41" s="244"/>
      <c r="AY41" s="242"/>
      <c r="AZ41" s="243"/>
      <c r="BA41" s="245"/>
      <c r="BB41" s="1040"/>
      <c r="BC41" s="1041"/>
      <c r="BD41" s="1000"/>
      <c r="BE41" s="1001"/>
      <c r="BF41" s="1002"/>
      <c r="BG41" s="1003"/>
      <c r="BH41" s="1003"/>
      <c r="BI41" s="1003"/>
      <c r="BJ41" s="1004"/>
    </row>
    <row r="42" spans="2:62" ht="20.25" customHeight="1" x14ac:dyDescent="0.45">
      <c r="B42" s="1043"/>
      <c r="C42" s="1057"/>
      <c r="D42" s="1058"/>
      <c r="E42" s="229"/>
      <c r="F42" s="230">
        <f>C41</f>
        <v>0</v>
      </c>
      <c r="G42" s="229"/>
      <c r="H42" s="230">
        <f>I41</f>
        <v>0</v>
      </c>
      <c r="I42" s="1059"/>
      <c r="J42" s="1060"/>
      <c r="K42" s="1061"/>
      <c r="L42" s="1062"/>
      <c r="M42" s="1062"/>
      <c r="N42" s="1058"/>
      <c r="O42" s="1034"/>
      <c r="P42" s="1035"/>
      <c r="Q42" s="1035"/>
      <c r="R42" s="1035"/>
      <c r="S42" s="1036"/>
      <c r="T42" s="246" t="s">
        <v>443</v>
      </c>
      <c r="U42" s="247"/>
      <c r="V42" s="248"/>
      <c r="W42" s="234" t="str">
        <f>IF(W41="","",VLOOKUP(W41,'参考様式１（勤務表_シフト記号表）'!$C$6:$L$47,10,FALSE))</f>
        <v/>
      </c>
      <c r="X42" s="235" t="str">
        <f>IF(X41="","",VLOOKUP(X41,'参考様式１（勤務表_シフト記号表）'!$C$6:$L$47,10,FALSE))</f>
        <v/>
      </c>
      <c r="Y42" s="235" t="str">
        <f>IF(Y41="","",VLOOKUP(Y41,'参考様式１（勤務表_シフト記号表）'!$C$6:$L$47,10,FALSE))</f>
        <v/>
      </c>
      <c r="Z42" s="235" t="str">
        <f>IF(Z41="","",VLOOKUP(Z41,'参考様式１（勤務表_シフト記号表）'!$C$6:$L$47,10,FALSE))</f>
        <v/>
      </c>
      <c r="AA42" s="235" t="str">
        <f>IF(AA41="","",VLOOKUP(AA41,'参考様式１（勤務表_シフト記号表）'!$C$6:$L$47,10,FALSE))</f>
        <v/>
      </c>
      <c r="AB42" s="235" t="str">
        <f>IF(AB41="","",VLOOKUP(AB41,'参考様式１（勤務表_シフト記号表）'!$C$6:$L$47,10,FALSE))</f>
        <v/>
      </c>
      <c r="AC42" s="236" t="str">
        <f>IF(AC41="","",VLOOKUP(AC41,'参考様式１（勤務表_シフト記号表）'!$C$6:$L$47,10,FALSE))</f>
        <v/>
      </c>
      <c r="AD42" s="234" t="str">
        <f>IF(AD41="","",VLOOKUP(AD41,'参考様式１（勤務表_シフト記号表）'!$C$6:$L$47,10,FALSE))</f>
        <v/>
      </c>
      <c r="AE42" s="235" t="str">
        <f>IF(AE41="","",VLOOKUP(AE41,'参考様式１（勤務表_シフト記号表）'!$C$6:$L$47,10,FALSE))</f>
        <v/>
      </c>
      <c r="AF42" s="235" t="str">
        <f>IF(AF41="","",VLOOKUP(AF41,'参考様式１（勤務表_シフト記号表）'!$C$6:$L$47,10,FALSE))</f>
        <v/>
      </c>
      <c r="AG42" s="235" t="str">
        <f>IF(AG41="","",VLOOKUP(AG41,'参考様式１（勤務表_シフト記号表）'!$C$6:$L$47,10,FALSE))</f>
        <v/>
      </c>
      <c r="AH42" s="235" t="str">
        <f>IF(AH41="","",VLOOKUP(AH41,'参考様式１（勤務表_シフト記号表）'!$C$6:$L$47,10,FALSE))</f>
        <v/>
      </c>
      <c r="AI42" s="235" t="str">
        <f>IF(AI41="","",VLOOKUP(AI41,'参考様式１（勤務表_シフト記号表）'!$C$6:$L$47,10,FALSE))</f>
        <v/>
      </c>
      <c r="AJ42" s="236" t="str">
        <f>IF(AJ41="","",VLOOKUP(AJ41,'参考様式１（勤務表_シフト記号表）'!$C$6:$L$47,10,FALSE))</f>
        <v/>
      </c>
      <c r="AK42" s="234" t="str">
        <f>IF(AK41="","",VLOOKUP(AK41,'参考様式１（勤務表_シフト記号表）'!$C$6:$L$47,10,FALSE))</f>
        <v/>
      </c>
      <c r="AL42" s="235" t="str">
        <f>IF(AL41="","",VLOOKUP(AL41,'参考様式１（勤務表_シフト記号表）'!$C$6:$L$47,10,FALSE))</f>
        <v/>
      </c>
      <c r="AM42" s="235" t="str">
        <f>IF(AM41="","",VLOOKUP(AM41,'参考様式１（勤務表_シフト記号表）'!$C$6:$L$47,10,FALSE))</f>
        <v/>
      </c>
      <c r="AN42" s="235" t="str">
        <f>IF(AN41="","",VLOOKUP(AN41,'参考様式１（勤務表_シフト記号表）'!$C$6:$L$47,10,FALSE))</f>
        <v/>
      </c>
      <c r="AO42" s="235" t="str">
        <f>IF(AO41="","",VLOOKUP(AO41,'参考様式１（勤務表_シフト記号表）'!$C$6:$L$47,10,FALSE))</f>
        <v/>
      </c>
      <c r="AP42" s="235" t="str">
        <f>IF(AP41="","",VLOOKUP(AP41,'参考様式１（勤務表_シフト記号表）'!$C$6:$L$47,10,FALSE))</f>
        <v/>
      </c>
      <c r="AQ42" s="236" t="str">
        <f>IF(AQ41="","",VLOOKUP(AQ41,'参考様式１（勤務表_シフト記号表）'!$C$6:$L$47,10,FALSE))</f>
        <v/>
      </c>
      <c r="AR42" s="234" t="str">
        <f>IF(AR41="","",VLOOKUP(AR41,'参考様式１（勤務表_シフト記号表）'!$C$6:$L$47,10,FALSE))</f>
        <v/>
      </c>
      <c r="AS42" s="235" t="str">
        <f>IF(AS41="","",VLOOKUP(AS41,'参考様式１（勤務表_シフト記号表）'!$C$6:$L$47,10,FALSE))</f>
        <v/>
      </c>
      <c r="AT42" s="235" t="str">
        <f>IF(AT41="","",VLOOKUP(AT41,'参考様式１（勤務表_シフト記号表）'!$C$6:$L$47,10,FALSE))</f>
        <v/>
      </c>
      <c r="AU42" s="235" t="str">
        <f>IF(AU41="","",VLOOKUP(AU41,'参考様式１（勤務表_シフト記号表）'!$C$6:$L$47,10,FALSE))</f>
        <v/>
      </c>
      <c r="AV42" s="235" t="str">
        <f>IF(AV41="","",VLOOKUP(AV41,'参考様式１（勤務表_シフト記号表）'!$C$6:$L$47,10,FALSE))</f>
        <v/>
      </c>
      <c r="AW42" s="235" t="str">
        <f>IF(AW41="","",VLOOKUP(AW41,'参考様式１（勤務表_シフト記号表）'!$C$6:$L$47,10,FALSE))</f>
        <v/>
      </c>
      <c r="AX42" s="236" t="str">
        <f>IF(AX41="","",VLOOKUP(AX41,'参考様式１（勤務表_シフト記号表）'!$C$6:$L$47,10,FALSE))</f>
        <v/>
      </c>
      <c r="AY42" s="234" t="str">
        <f>IF(AY41="","",VLOOKUP(AY41,'参考様式１（勤務表_シフト記号表）'!$C$6:$L$47,10,FALSE))</f>
        <v/>
      </c>
      <c r="AZ42" s="235" t="str">
        <f>IF(AZ41="","",VLOOKUP(AZ41,'参考様式１（勤務表_シフト記号表）'!$C$6:$L$47,10,FALSE))</f>
        <v/>
      </c>
      <c r="BA42" s="235" t="str">
        <f>IF(BA41="","",VLOOKUP(BA41,'参考様式１（勤務表_シフト記号表）'!$C$6:$L$47,10,FALSE))</f>
        <v/>
      </c>
      <c r="BB42" s="1054">
        <f>IF($BE$3="４週",SUM(W42:AX42),IF($BE$3="暦月",SUM(W42:BA42),""))</f>
        <v>0</v>
      </c>
      <c r="BC42" s="1055"/>
      <c r="BD42" s="1056">
        <f>IF($BE$3="４週",BB42/4,IF($BE$3="暦月",(BB42/($BE$8/7)),""))</f>
        <v>0</v>
      </c>
      <c r="BE42" s="1055"/>
      <c r="BF42" s="1051"/>
      <c r="BG42" s="1052"/>
      <c r="BH42" s="1052"/>
      <c r="BI42" s="1052"/>
      <c r="BJ42" s="1053"/>
    </row>
    <row r="43" spans="2:62" ht="20.25" customHeight="1" x14ac:dyDescent="0.45">
      <c r="B43" s="1020">
        <f>B41+1</f>
        <v>14</v>
      </c>
      <c r="C43" s="1022"/>
      <c r="D43" s="1023"/>
      <c r="E43" s="229"/>
      <c r="F43" s="230"/>
      <c r="G43" s="229"/>
      <c r="H43" s="230"/>
      <c r="I43" s="1026"/>
      <c r="J43" s="1027"/>
      <c r="K43" s="1030"/>
      <c r="L43" s="1031"/>
      <c r="M43" s="1031"/>
      <c r="N43" s="1023"/>
      <c r="O43" s="1034"/>
      <c r="P43" s="1035"/>
      <c r="Q43" s="1035"/>
      <c r="R43" s="1035"/>
      <c r="S43" s="1036"/>
      <c r="T43" s="249" t="s">
        <v>442</v>
      </c>
      <c r="V43" s="250"/>
      <c r="W43" s="242"/>
      <c r="X43" s="243"/>
      <c r="Y43" s="243"/>
      <c r="Z43" s="243"/>
      <c r="AA43" s="243"/>
      <c r="AB43" s="243"/>
      <c r="AC43" s="244"/>
      <c r="AD43" s="242"/>
      <c r="AE43" s="243"/>
      <c r="AF43" s="243"/>
      <c r="AG43" s="243"/>
      <c r="AH43" s="243"/>
      <c r="AI43" s="243"/>
      <c r="AJ43" s="244"/>
      <c r="AK43" s="242"/>
      <c r="AL43" s="243"/>
      <c r="AM43" s="243"/>
      <c r="AN43" s="243"/>
      <c r="AO43" s="243"/>
      <c r="AP43" s="243"/>
      <c r="AQ43" s="244"/>
      <c r="AR43" s="242"/>
      <c r="AS43" s="243"/>
      <c r="AT43" s="243"/>
      <c r="AU43" s="243"/>
      <c r="AV43" s="243"/>
      <c r="AW43" s="243"/>
      <c r="AX43" s="244"/>
      <c r="AY43" s="242"/>
      <c r="AZ43" s="243"/>
      <c r="BA43" s="245"/>
      <c r="BB43" s="1040"/>
      <c r="BC43" s="1041"/>
      <c r="BD43" s="1000"/>
      <c r="BE43" s="1001"/>
      <c r="BF43" s="1002"/>
      <c r="BG43" s="1003"/>
      <c r="BH43" s="1003"/>
      <c r="BI43" s="1003"/>
      <c r="BJ43" s="1004"/>
    </row>
    <row r="44" spans="2:62" ht="20.25" customHeight="1" x14ac:dyDescent="0.45">
      <c r="B44" s="1043"/>
      <c r="C44" s="1057"/>
      <c r="D44" s="1058"/>
      <c r="E44" s="229"/>
      <c r="F44" s="230">
        <f>C43</f>
        <v>0</v>
      </c>
      <c r="G44" s="229"/>
      <c r="H44" s="230">
        <f>I43</f>
        <v>0</v>
      </c>
      <c r="I44" s="1059"/>
      <c r="J44" s="1060"/>
      <c r="K44" s="1061"/>
      <c r="L44" s="1062"/>
      <c r="M44" s="1062"/>
      <c r="N44" s="1058"/>
      <c r="O44" s="1034"/>
      <c r="P44" s="1035"/>
      <c r="Q44" s="1035"/>
      <c r="R44" s="1035"/>
      <c r="S44" s="1036"/>
      <c r="T44" s="246" t="s">
        <v>443</v>
      </c>
      <c r="U44" s="247"/>
      <c r="V44" s="248"/>
      <c r="W44" s="234" t="str">
        <f>IF(W43="","",VLOOKUP(W43,'参考様式１（勤務表_シフト記号表）'!$C$6:$L$47,10,FALSE))</f>
        <v/>
      </c>
      <c r="X44" s="235" t="str">
        <f>IF(X43="","",VLOOKUP(X43,'参考様式１（勤務表_シフト記号表）'!$C$6:$L$47,10,FALSE))</f>
        <v/>
      </c>
      <c r="Y44" s="235" t="str">
        <f>IF(Y43="","",VLOOKUP(Y43,'参考様式１（勤務表_シフト記号表）'!$C$6:$L$47,10,FALSE))</f>
        <v/>
      </c>
      <c r="Z44" s="235" t="str">
        <f>IF(Z43="","",VLOOKUP(Z43,'参考様式１（勤務表_シフト記号表）'!$C$6:$L$47,10,FALSE))</f>
        <v/>
      </c>
      <c r="AA44" s="235" t="str">
        <f>IF(AA43="","",VLOOKUP(AA43,'参考様式１（勤務表_シフト記号表）'!$C$6:$L$47,10,FALSE))</f>
        <v/>
      </c>
      <c r="AB44" s="235" t="str">
        <f>IF(AB43="","",VLOOKUP(AB43,'参考様式１（勤務表_シフト記号表）'!$C$6:$L$47,10,FALSE))</f>
        <v/>
      </c>
      <c r="AC44" s="236" t="str">
        <f>IF(AC43="","",VLOOKUP(AC43,'参考様式１（勤務表_シフト記号表）'!$C$6:$L$47,10,FALSE))</f>
        <v/>
      </c>
      <c r="AD44" s="234" t="str">
        <f>IF(AD43="","",VLOOKUP(AD43,'参考様式１（勤務表_シフト記号表）'!$C$6:$L$47,10,FALSE))</f>
        <v/>
      </c>
      <c r="AE44" s="235" t="str">
        <f>IF(AE43="","",VLOOKUP(AE43,'参考様式１（勤務表_シフト記号表）'!$C$6:$L$47,10,FALSE))</f>
        <v/>
      </c>
      <c r="AF44" s="235" t="str">
        <f>IF(AF43="","",VLOOKUP(AF43,'参考様式１（勤務表_シフト記号表）'!$C$6:$L$47,10,FALSE))</f>
        <v/>
      </c>
      <c r="AG44" s="235" t="str">
        <f>IF(AG43="","",VLOOKUP(AG43,'参考様式１（勤務表_シフト記号表）'!$C$6:$L$47,10,FALSE))</f>
        <v/>
      </c>
      <c r="AH44" s="235" t="str">
        <f>IF(AH43="","",VLOOKUP(AH43,'参考様式１（勤務表_シフト記号表）'!$C$6:$L$47,10,FALSE))</f>
        <v/>
      </c>
      <c r="AI44" s="235" t="str">
        <f>IF(AI43="","",VLOOKUP(AI43,'参考様式１（勤務表_シフト記号表）'!$C$6:$L$47,10,FALSE))</f>
        <v/>
      </c>
      <c r="AJ44" s="236" t="str">
        <f>IF(AJ43="","",VLOOKUP(AJ43,'参考様式１（勤務表_シフト記号表）'!$C$6:$L$47,10,FALSE))</f>
        <v/>
      </c>
      <c r="AK44" s="234" t="str">
        <f>IF(AK43="","",VLOOKUP(AK43,'参考様式１（勤務表_シフト記号表）'!$C$6:$L$47,10,FALSE))</f>
        <v/>
      </c>
      <c r="AL44" s="235" t="str">
        <f>IF(AL43="","",VLOOKUP(AL43,'参考様式１（勤務表_シフト記号表）'!$C$6:$L$47,10,FALSE))</f>
        <v/>
      </c>
      <c r="AM44" s="235" t="str">
        <f>IF(AM43="","",VLOOKUP(AM43,'参考様式１（勤務表_シフト記号表）'!$C$6:$L$47,10,FALSE))</f>
        <v/>
      </c>
      <c r="AN44" s="235" t="str">
        <f>IF(AN43="","",VLOOKUP(AN43,'参考様式１（勤務表_シフト記号表）'!$C$6:$L$47,10,FALSE))</f>
        <v/>
      </c>
      <c r="AO44" s="235" t="str">
        <f>IF(AO43="","",VLOOKUP(AO43,'参考様式１（勤務表_シフト記号表）'!$C$6:$L$47,10,FALSE))</f>
        <v/>
      </c>
      <c r="AP44" s="235" t="str">
        <f>IF(AP43="","",VLOOKUP(AP43,'参考様式１（勤務表_シフト記号表）'!$C$6:$L$47,10,FALSE))</f>
        <v/>
      </c>
      <c r="AQ44" s="236" t="str">
        <f>IF(AQ43="","",VLOOKUP(AQ43,'参考様式１（勤務表_シフト記号表）'!$C$6:$L$47,10,FALSE))</f>
        <v/>
      </c>
      <c r="AR44" s="234" t="str">
        <f>IF(AR43="","",VLOOKUP(AR43,'参考様式１（勤務表_シフト記号表）'!$C$6:$L$47,10,FALSE))</f>
        <v/>
      </c>
      <c r="AS44" s="235" t="str">
        <f>IF(AS43="","",VLOOKUP(AS43,'参考様式１（勤務表_シフト記号表）'!$C$6:$L$47,10,FALSE))</f>
        <v/>
      </c>
      <c r="AT44" s="235" t="str">
        <f>IF(AT43="","",VLOOKUP(AT43,'参考様式１（勤務表_シフト記号表）'!$C$6:$L$47,10,FALSE))</f>
        <v/>
      </c>
      <c r="AU44" s="235" t="str">
        <f>IF(AU43="","",VLOOKUP(AU43,'参考様式１（勤務表_シフト記号表）'!$C$6:$L$47,10,FALSE))</f>
        <v/>
      </c>
      <c r="AV44" s="235" t="str">
        <f>IF(AV43="","",VLOOKUP(AV43,'参考様式１（勤務表_シフト記号表）'!$C$6:$L$47,10,FALSE))</f>
        <v/>
      </c>
      <c r="AW44" s="235" t="str">
        <f>IF(AW43="","",VLOOKUP(AW43,'参考様式１（勤務表_シフト記号表）'!$C$6:$L$47,10,FALSE))</f>
        <v/>
      </c>
      <c r="AX44" s="236" t="str">
        <f>IF(AX43="","",VLOOKUP(AX43,'参考様式１（勤務表_シフト記号表）'!$C$6:$L$47,10,FALSE))</f>
        <v/>
      </c>
      <c r="AY44" s="234" t="str">
        <f>IF(AY43="","",VLOOKUP(AY43,'参考様式１（勤務表_シフト記号表）'!$C$6:$L$47,10,FALSE))</f>
        <v/>
      </c>
      <c r="AZ44" s="235" t="str">
        <f>IF(AZ43="","",VLOOKUP(AZ43,'参考様式１（勤務表_シフト記号表）'!$C$6:$L$47,10,FALSE))</f>
        <v/>
      </c>
      <c r="BA44" s="235" t="str">
        <f>IF(BA43="","",VLOOKUP(BA43,'参考様式１（勤務表_シフト記号表）'!$C$6:$L$47,10,FALSE))</f>
        <v/>
      </c>
      <c r="BB44" s="1054">
        <f>IF($BE$3="４週",SUM(W44:AX44),IF($BE$3="暦月",SUM(W44:BA44),""))</f>
        <v>0</v>
      </c>
      <c r="BC44" s="1055"/>
      <c r="BD44" s="1056">
        <f>IF($BE$3="４週",BB44/4,IF($BE$3="暦月",(BB44/($BE$8/7)),""))</f>
        <v>0</v>
      </c>
      <c r="BE44" s="1055"/>
      <c r="BF44" s="1051"/>
      <c r="BG44" s="1052"/>
      <c r="BH44" s="1052"/>
      <c r="BI44" s="1052"/>
      <c r="BJ44" s="1053"/>
    </row>
    <row r="45" spans="2:62" ht="20.25" customHeight="1" x14ac:dyDescent="0.45">
      <c r="B45" s="1020">
        <f>B43+1</f>
        <v>15</v>
      </c>
      <c r="C45" s="1022"/>
      <c r="D45" s="1023"/>
      <c r="E45" s="229"/>
      <c r="F45" s="230"/>
      <c r="G45" s="229"/>
      <c r="H45" s="230"/>
      <c r="I45" s="1026"/>
      <c r="J45" s="1027"/>
      <c r="K45" s="1030"/>
      <c r="L45" s="1031"/>
      <c r="M45" s="1031"/>
      <c r="N45" s="1023"/>
      <c r="O45" s="1034"/>
      <c r="P45" s="1035"/>
      <c r="Q45" s="1035"/>
      <c r="R45" s="1035"/>
      <c r="S45" s="1036"/>
      <c r="T45" s="249" t="s">
        <v>442</v>
      </c>
      <c r="V45" s="250"/>
      <c r="W45" s="242"/>
      <c r="X45" s="243"/>
      <c r="Y45" s="243"/>
      <c r="Z45" s="243"/>
      <c r="AA45" s="243"/>
      <c r="AB45" s="243"/>
      <c r="AC45" s="244"/>
      <c r="AD45" s="242"/>
      <c r="AE45" s="243"/>
      <c r="AF45" s="243"/>
      <c r="AG45" s="243"/>
      <c r="AH45" s="243"/>
      <c r="AI45" s="243"/>
      <c r="AJ45" s="244"/>
      <c r="AK45" s="242"/>
      <c r="AL45" s="243"/>
      <c r="AM45" s="243"/>
      <c r="AN45" s="243"/>
      <c r="AO45" s="243"/>
      <c r="AP45" s="243"/>
      <c r="AQ45" s="244"/>
      <c r="AR45" s="242"/>
      <c r="AS45" s="243"/>
      <c r="AT45" s="243"/>
      <c r="AU45" s="243"/>
      <c r="AV45" s="243"/>
      <c r="AW45" s="243"/>
      <c r="AX45" s="244"/>
      <c r="AY45" s="242"/>
      <c r="AZ45" s="243"/>
      <c r="BA45" s="245"/>
      <c r="BB45" s="1040"/>
      <c r="BC45" s="1041"/>
      <c r="BD45" s="1000"/>
      <c r="BE45" s="1001"/>
      <c r="BF45" s="1002"/>
      <c r="BG45" s="1003"/>
      <c r="BH45" s="1003"/>
      <c r="BI45" s="1003"/>
      <c r="BJ45" s="1004"/>
    </row>
    <row r="46" spans="2:62" ht="20.25" customHeight="1" x14ac:dyDescent="0.45">
      <c r="B46" s="1043"/>
      <c r="C46" s="1057"/>
      <c r="D46" s="1058"/>
      <c r="E46" s="229"/>
      <c r="F46" s="230">
        <f>C45</f>
        <v>0</v>
      </c>
      <c r="G46" s="229"/>
      <c r="H46" s="230">
        <f>I45</f>
        <v>0</v>
      </c>
      <c r="I46" s="1059"/>
      <c r="J46" s="1060"/>
      <c r="K46" s="1061"/>
      <c r="L46" s="1062"/>
      <c r="M46" s="1062"/>
      <c r="N46" s="1058"/>
      <c r="O46" s="1034"/>
      <c r="P46" s="1035"/>
      <c r="Q46" s="1035"/>
      <c r="R46" s="1035"/>
      <c r="S46" s="1036"/>
      <c r="T46" s="246" t="s">
        <v>443</v>
      </c>
      <c r="U46" s="247"/>
      <c r="V46" s="248"/>
      <c r="W46" s="234" t="str">
        <f>IF(W45="","",VLOOKUP(W45,'参考様式１（勤務表_シフト記号表）'!$C$6:$L$47,10,FALSE))</f>
        <v/>
      </c>
      <c r="X46" s="235" t="str">
        <f>IF(X45="","",VLOOKUP(X45,'参考様式１（勤務表_シフト記号表）'!$C$6:$L$47,10,FALSE))</f>
        <v/>
      </c>
      <c r="Y46" s="235" t="str">
        <f>IF(Y45="","",VLOOKUP(Y45,'参考様式１（勤務表_シフト記号表）'!$C$6:$L$47,10,FALSE))</f>
        <v/>
      </c>
      <c r="Z46" s="235" t="str">
        <f>IF(Z45="","",VLOOKUP(Z45,'参考様式１（勤務表_シフト記号表）'!$C$6:$L$47,10,FALSE))</f>
        <v/>
      </c>
      <c r="AA46" s="235" t="str">
        <f>IF(AA45="","",VLOOKUP(AA45,'参考様式１（勤務表_シフト記号表）'!$C$6:$L$47,10,FALSE))</f>
        <v/>
      </c>
      <c r="AB46" s="235" t="str">
        <f>IF(AB45="","",VLOOKUP(AB45,'参考様式１（勤務表_シフト記号表）'!$C$6:$L$47,10,FALSE))</f>
        <v/>
      </c>
      <c r="AC46" s="236" t="str">
        <f>IF(AC45="","",VLOOKUP(AC45,'参考様式１（勤務表_シフト記号表）'!$C$6:$L$47,10,FALSE))</f>
        <v/>
      </c>
      <c r="AD46" s="234" t="str">
        <f>IF(AD45="","",VLOOKUP(AD45,'参考様式１（勤務表_シフト記号表）'!$C$6:$L$47,10,FALSE))</f>
        <v/>
      </c>
      <c r="AE46" s="235" t="str">
        <f>IF(AE45="","",VLOOKUP(AE45,'参考様式１（勤務表_シフト記号表）'!$C$6:$L$47,10,FALSE))</f>
        <v/>
      </c>
      <c r="AF46" s="235" t="str">
        <f>IF(AF45="","",VLOOKUP(AF45,'参考様式１（勤務表_シフト記号表）'!$C$6:$L$47,10,FALSE))</f>
        <v/>
      </c>
      <c r="AG46" s="235" t="str">
        <f>IF(AG45="","",VLOOKUP(AG45,'参考様式１（勤務表_シフト記号表）'!$C$6:$L$47,10,FALSE))</f>
        <v/>
      </c>
      <c r="AH46" s="235" t="str">
        <f>IF(AH45="","",VLOOKUP(AH45,'参考様式１（勤務表_シフト記号表）'!$C$6:$L$47,10,FALSE))</f>
        <v/>
      </c>
      <c r="AI46" s="235" t="str">
        <f>IF(AI45="","",VLOOKUP(AI45,'参考様式１（勤務表_シフト記号表）'!$C$6:$L$47,10,FALSE))</f>
        <v/>
      </c>
      <c r="AJ46" s="236" t="str">
        <f>IF(AJ45="","",VLOOKUP(AJ45,'参考様式１（勤務表_シフト記号表）'!$C$6:$L$47,10,FALSE))</f>
        <v/>
      </c>
      <c r="AK46" s="234" t="str">
        <f>IF(AK45="","",VLOOKUP(AK45,'参考様式１（勤務表_シフト記号表）'!$C$6:$L$47,10,FALSE))</f>
        <v/>
      </c>
      <c r="AL46" s="235" t="str">
        <f>IF(AL45="","",VLOOKUP(AL45,'参考様式１（勤務表_シフト記号表）'!$C$6:$L$47,10,FALSE))</f>
        <v/>
      </c>
      <c r="AM46" s="235" t="str">
        <f>IF(AM45="","",VLOOKUP(AM45,'参考様式１（勤務表_シフト記号表）'!$C$6:$L$47,10,FALSE))</f>
        <v/>
      </c>
      <c r="AN46" s="235" t="str">
        <f>IF(AN45="","",VLOOKUP(AN45,'参考様式１（勤務表_シフト記号表）'!$C$6:$L$47,10,FALSE))</f>
        <v/>
      </c>
      <c r="AO46" s="235" t="str">
        <f>IF(AO45="","",VLOOKUP(AO45,'参考様式１（勤務表_シフト記号表）'!$C$6:$L$47,10,FALSE))</f>
        <v/>
      </c>
      <c r="AP46" s="235" t="str">
        <f>IF(AP45="","",VLOOKUP(AP45,'参考様式１（勤務表_シフト記号表）'!$C$6:$L$47,10,FALSE))</f>
        <v/>
      </c>
      <c r="AQ46" s="236" t="str">
        <f>IF(AQ45="","",VLOOKUP(AQ45,'参考様式１（勤務表_シフト記号表）'!$C$6:$L$47,10,FALSE))</f>
        <v/>
      </c>
      <c r="AR46" s="234" t="str">
        <f>IF(AR45="","",VLOOKUP(AR45,'参考様式１（勤務表_シフト記号表）'!$C$6:$L$47,10,FALSE))</f>
        <v/>
      </c>
      <c r="AS46" s="235" t="str">
        <f>IF(AS45="","",VLOOKUP(AS45,'参考様式１（勤務表_シフト記号表）'!$C$6:$L$47,10,FALSE))</f>
        <v/>
      </c>
      <c r="AT46" s="235" t="str">
        <f>IF(AT45="","",VLOOKUP(AT45,'参考様式１（勤務表_シフト記号表）'!$C$6:$L$47,10,FALSE))</f>
        <v/>
      </c>
      <c r="AU46" s="235" t="str">
        <f>IF(AU45="","",VLOOKUP(AU45,'参考様式１（勤務表_シフト記号表）'!$C$6:$L$47,10,FALSE))</f>
        <v/>
      </c>
      <c r="AV46" s="235" t="str">
        <f>IF(AV45="","",VLOOKUP(AV45,'参考様式１（勤務表_シフト記号表）'!$C$6:$L$47,10,FALSE))</f>
        <v/>
      </c>
      <c r="AW46" s="235" t="str">
        <f>IF(AW45="","",VLOOKUP(AW45,'参考様式１（勤務表_シフト記号表）'!$C$6:$L$47,10,FALSE))</f>
        <v/>
      </c>
      <c r="AX46" s="236" t="str">
        <f>IF(AX45="","",VLOOKUP(AX45,'参考様式１（勤務表_シフト記号表）'!$C$6:$L$47,10,FALSE))</f>
        <v/>
      </c>
      <c r="AY46" s="234" t="str">
        <f>IF(AY45="","",VLOOKUP(AY45,'参考様式１（勤務表_シフト記号表）'!$C$6:$L$47,10,FALSE))</f>
        <v/>
      </c>
      <c r="AZ46" s="235" t="str">
        <f>IF(AZ45="","",VLOOKUP(AZ45,'参考様式１（勤務表_シフト記号表）'!$C$6:$L$47,10,FALSE))</f>
        <v/>
      </c>
      <c r="BA46" s="235" t="str">
        <f>IF(BA45="","",VLOOKUP(BA45,'参考様式１（勤務表_シフト記号表）'!$C$6:$L$47,10,FALSE))</f>
        <v/>
      </c>
      <c r="BB46" s="1054">
        <f>IF($BE$3="４週",SUM(W46:AX46),IF($BE$3="暦月",SUM(W46:BA46),""))</f>
        <v>0</v>
      </c>
      <c r="BC46" s="1055"/>
      <c r="BD46" s="1056">
        <f>IF($BE$3="４週",BB46/4,IF($BE$3="暦月",(BB46/($BE$8/7)),""))</f>
        <v>0</v>
      </c>
      <c r="BE46" s="1055"/>
      <c r="BF46" s="1051"/>
      <c r="BG46" s="1052"/>
      <c r="BH46" s="1052"/>
      <c r="BI46" s="1052"/>
      <c r="BJ46" s="1053"/>
    </row>
    <row r="47" spans="2:62" ht="20.25" customHeight="1" x14ac:dyDescent="0.45">
      <c r="B47" s="1020">
        <f>B45+1</f>
        <v>16</v>
      </c>
      <c r="C47" s="1022"/>
      <c r="D47" s="1023"/>
      <c r="E47" s="229"/>
      <c r="F47" s="230"/>
      <c r="G47" s="229"/>
      <c r="H47" s="230"/>
      <c r="I47" s="1026"/>
      <c r="J47" s="1027"/>
      <c r="K47" s="1030"/>
      <c r="L47" s="1031"/>
      <c r="M47" s="1031"/>
      <c r="N47" s="1023"/>
      <c r="O47" s="1034"/>
      <c r="P47" s="1035"/>
      <c r="Q47" s="1035"/>
      <c r="R47" s="1035"/>
      <c r="S47" s="1036"/>
      <c r="T47" s="249" t="s">
        <v>442</v>
      </c>
      <c r="V47" s="250"/>
      <c r="W47" s="242"/>
      <c r="X47" s="243"/>
      <c r="Y47" s="243"/>
      <c r="Z47" s="243"/>
      <c r="AA47" s="243"/>
      <c r="AB47" s="243"/>
      <c r="AC47" s="244"/>
      <c r="AD47" s="242"/>
      <c r="AE47" s="243"/>
      <c r="AF47" s="243"/>
      <c r="AG47" s="243"/>
      <c r="AH47" s="243"/>
      <c r="AI47" s="243"/>
      <c r="AJ47" s="244"/>
      <c r="AK47" s="242"/>
      <c r="AL47" s="243"/>
      <c r="AM47" s="243"/>
      <c r="AN47" s="243"/>
      <c r="AO47" s="243"/>
      <c r="AP47" s="243"/>
      <c r="AQ47" s="244"/>
      <c r="AR47" s="242"/>
      <c r="AS47" s="243"/>
      <c r="AT47" s="243"/>
      <c r="AU47" s="243"/>
      <c r="AV47" s="243"/>
      <c r="AW47" s="243"/>
      <c r="AX47" s="244"/>
      <c r="AY47" s="242"/>
      <c r="AZ47" s="243"/>
      <c r="BA47" s="245"/>
      <c r="BB47" s="1040"/>
      <c r="BC47" s="1041"/>
      <c r="BD47" s="1000"/>
      <c r="BE47" s="1001"/>
      <c r="BF47" s="1002"/>
      <c r="BG47" s="1003"/>
      <c r="BH47" s="1003"/>
      <c r="BI47" s="1003"/>
      <c r="BJ47" s="1004"/>
    </row>
    <row r="48" spans="2:62" ht="20.25" customHeight="1" x14ac:dyDescent="0.45">
      <c r="B48" s="1043"/>
      <c r="C48" s="1057"/>
      <c r="D48" s="1058"/>
      <c r="E48" s="229"/>
      <c r="F48" s="230">
        <f>C47</f>
        <v>0</v>
      </c>
      <c r="G48" s="229"/>
      <c r="H48" s="230">
        <f>I47</f>
        <v>0</v>
      </c>
      <c r="I48" s="1059"/>
      <c r="J48" s="1060"/>
      <c r="K48" s="1061"/>
      <c r="L48" s="1062"/>
      <c r="M48" s="1062"/>
      <c r="N48" s="1058"/>
      <c r="O48" s="1034"/>
      <c r="P48" s="1035"/>
      <c r="Q48" s="1035"/>
      <c r="R48" s="1035"/>
      <c r="S48" s="1036"/>
      <c r="T48" s="246" t="s">
        <v>443</v>
      </c>
      <c r="U48" s="247"/>
      <c r="V48" s="248"/>
      <c r="W48" s="234" t="str">
        <f>IF(W47="","",VLOOKUP(W47,'参考様式１（勤務表_シフト記号表）'!$C$6:$L$47,10,FALSE))</f>
        <v/>
      </c>
      <c r="X48" s="235" t="str">
        <f>IF(X47="","",VLOOKUP(X47,'参考様式１（勤務表_シフト記号表）'!$C$6:$L$47,10,FALSE))</f>
        <v/>
      </c>
      <c r="Y48" s="235" t="str">
        <f>IF(Y47="","",VLOOKUP(Y47,'参考様式１（勤務表_シフト記号表）'!$C$6:$L$47,10,FALSE))</f>
        <v/>
      </c>
      <c r="Z48" s="235" t="str">
        <f>IF(Z47="","",VLOOKUP(Z47,'参考様式１（勤務表_シフト記号表）'!$C$6:$L$47,10,FALSE))</f>
        <v/>
      </c>
      <c r="AA48" s="235" t="str">
        <f>IF(AA47="","",VLOOKUP(AA47,'参考様式１（勤務表_シフト記号表）'!$C$6:$L$47,10,FALSE))</f>
        <v/>
      </c>
      <c r="AB48" s="235" t="str">
        <f>IF(AB47="","",VLOOKUP(AB47,'参考様式１（勤務表_シフト記号表）'!$C$6:$L$47,10,FALSE))</f>
        <v/>
      </c>
      <c r="AC48" s="236" t="str">
        <f>IF(AC47="","",VLOOKUP(AC47,'参考様式１（勤務表_シフト記号表）'!$C$6:$L$47,10,FALSE))</f>
        <v/>
      </c>
      <c r="AD48" s="234" t="str">
        <f>IF(AD47="","",VLOOKUP(AD47,'参考様式１（勤務表_シフト記号表）'!$C$6:$L$47,10,FALSE))</f>
        <v/>
      </c>
      <c r="AE48" s="235" t="str">
        <f>IF(AE47="","",VLOOKUP(AE47,'参考様式１（勤務表_シフト記号表）'!$C$6:$L$47,10,FALSE))</f>
        <v/>
      </c>
      <c r="AF48" s="235" t="str">
        <f>IF(AF47="","",VLOOKUP(AF47,'参考様式１（勤務表_シフト記号表）'!$C$6:$L$47,10,FALSE))</f>
        <v/>
      </c>
      <c r="AG48" s="235" t="str">
        <f>IF(AG47="","",VLOOKUP(AG47,'参考様式１（勤務表_シフト記号表）'!$C$6:$L$47,10,FALSE))</f>
        <v/>
      </c>
      <c r="AH48" s="235" t="str">
        <f>IF(AH47="","",VLOOKUP(AH47,'参考様式１（勤務表_シフト記号表）'!$C$6:$L$47,10,FALSE))</f>
        <v/>
      </c>
      <c r="AI48" s="235" t="str">
        <f>IF(AI47="","",VLOOKUP(AI47,'参考様式１（勤務表_シフト記号表）'!$C$6:$L$47,10,FALSE))</f>
        <v/>
      </c>
      <c r="AJ48" s="236" t="str">
        <f>IF(AJ47="","",VLOOKUP(AJ47,'参考様式１（勤務表_シフト記号表）'!$C$6:$L$47,10,FALSE))</f>
        <v/>
      </c>
      <c r="AK48" s="234" t="str">
        <f>IF(AK47="","",VLOOKUP(AK47,'参考様式１（勤務表_シフト記号表）'!$C$6:$L$47,10,FALSE))</f>
        <v/>
      </c>
      <c r="AL48" s="235" t="str">
        <f>IF(AL47="","",VLOOKUP(AL47,'参考様式１（勤務表_シフト記号表）'!$C$6:$L$47,10,FALSE))</f>
        <v/>
      </c>
      <c r="AM48" s="235" t="str">
        <f>IF(AM47="","",VLOOKUP(AM47,'参考様式１（勤務表_シフト記号表）'!$C$6:$L$47,10,FALSE))</f>
        <v/>
      </c>
      <c r="AN48" s="235" t="str">
        <f>IF(AN47="","",VLOOKUP(AN47,'参考様式１（勤務表_シフト記号表）'!$C$6:$L$47,10,FALSE))</f>
        <v/>
      </c>
      <c r="AO48" s="235" t="str">
        <f>IF(AO47="","",VLOOKUP(AO47,'参考様式１（勤務表_シフト記号表）'!$C$6:$L$47,10,FALSE))</f>
        <v/>
      </c>
      <c r="AP48" s="235" t="str">
        <f>IF(AP47="","",VLOOKUP(AP47,'参考様式１（勤務表_シフト記号表）'!$C$6:$L$47,10,FALSE))</f>
        <v/>
      </c>
      <c r="AQ48" s="236" t="str">
        <f>IF(AQ47="","",VLOOKUP(AQ47,'参考様式１（勤務表_シフト記号表）'!$C$6:$L$47,10,FALSE))</f>
        <v/>
      </c>
      <c r="AR48" s="234" t="str">
        <f>IF(AR47="","",VLOOKUP(AR47,'参考様式１（勤務表_シフト記号表）'!$C$6:$L$47,10,FALSE))</f>
        <v/>
      </c>
      <c r="AS48" s="235" t="str">
        <f>IF(AS47="","",VLOOKUP(AS47,'参考様式１（勤務表_シフト記号表）'!$C$6:$L$47,10,FALSE))</f>
        <v/>
      </c>
      <c r="AT48" s="235" t="str">
        <f>IF(AT47="","",VLOOKUP(AT47,'参考様式１（勤務表_シフト記号表）'!$C$6:$L$47,10,FALSE))</f>
        <v/>
      </c>
      <c r="AU48" s="235" t="str">
        <f>IF(AU47="","",VLOOKUP(AU47,'参考様式１（勤務表_シフト記号表）'!$C$6:$L$47,10,FALSE))</f>
        <v/>
      </c>
      <c r="AV48" s="235" t="str">
        <f>IF(AV47="","",VLOOKUP(AV47,'参考様式１（勤務表_シフト記号表）'!$C$6:$L$47,10,FALSE))</f>
        <v/>
      </c>
      <c r="AW48" s="235" t="str">
        <f>IF(AW47="","",VLOOKUP(AW47,'参考様式１（勤務表_シフト記号表）'!$C$6:$L$47,10,FALSE))</f>
        <v/>
      </c>
      <c r="AX48" s="236" t="str">
        <f>IF(AX47="","",VLOOKUP(AX47,'参考様式１（勤務表_シフト記号表）'!$C$6:$L$47,10,FALSE))</f>
        <v/>
      </c>
      <c r="AY48" s="234" t="str">
        <f>IF(AY47="","",VLOOKUP(AY47,'参考様式１（勤務表_シフト記号表）'!$C$6:$L$47,10,FALSE))</f>
        <v/>
      </c>
      <c r="AZ48" s="235" t="str">
        <f>IF(AZ47="","",VLOOKUP(AZ47,'参考様式１（勤務表_シフト記号表）'!$C$6:$L$47,10,FALSE))</f>
        <v/>
      </c>
      <c r="BA48" s="235" t="str">
        <f>IF(BA47="","",VLOOKUP(BA47,'参考様式１（勤務表_シフト記号表）'!$C$6:$L$47,10,FALSE))</f>
        <v/>
      </c>
      <c r="BB48" s="1054">
        <f>IF($BE$3="４週",SUM(W48:AX48),IF($BE$3="暦月",SUM(W48:BA48),""))</f>
        <v>0</v>
      </c>
      <c r="BC48" s="1055"/>
      <c r="BD48" s="1056">
        <f>IF($BE$3="４週",BB48/4,IF($BE$3="暦月",(BB48/($BE$8/7)),""))</f>
        <v>0</v>
      </c>
      <c r="BE48" s="1055"/>
      <c r="BF48" s="1051"/>
      <c r="BG48" s="1052"/>
      <c r="BH48" s="1052"/>
      <c r="BI48" s="1052"/>
      <c r="BJ48" s="1053"/>
    </row>
    <row r="49" spans="2:62" ht="20.25" customHeight="1" x14ac:dyDescent="0.45">
      <c r="B49" s="1020">
        <f>B47+1</f>
        <v>17</v>
      </c>
      <c r="C49" s="1022"/>
      <c r="D49" s="1023"/>
      <c r="E49" s="229"/>
      <c r="F49" s="230"/>
      <c r="G49" s="229"/>
      <c r="H49" s="230"/>
      <c r="I49" s="1026"/>
      <c r="J49" s="1027"/>
      <c r="K49" s="1030"/>
      <c r="L49" s="1031"/>
      <c r="M49" s="1031"/>
      <c r="N49" s="1023"/>
      <c r="O49" s="1034"/>
      <c r="P49" s="1035"/>
      <c r="Q49" s="1035"/>
      <c r="R49" s="1035"/>
      <c r="S49" s="1036"/>
      <c r="T49" s="249" t="s">
        <v>442</v>
      </c>
      <c r="V49" s="250"/>
      <c r="W49" s="242"/>
      <c r="X49" s="243"/>
      <c r="Y49" s="243"/>
      <c r="Z49" s="243"/>
      <c r="AA49" s="243"/>
      <c r="AB49" s="243"/>
      <c r="AC49" s="244"/>
      <c r="AD49" s="242"/>
      <c r="AE49" s="243"/>
      <c r="AF49" s="243"/>
      <c r="AG49" s="243"/>
      <c r="AH49" s="243"/>
      <c r="AI49" s="243"/>
      <c r="AJ49" s="244"/>
      <c r="AK49" s="242"/>
      <c r="AL49" s="243"/>
      <c r="AM49" s="243"/>
      <c r="AN49" s="243"/>
      <c r="AO49" s="243"/>
      <c r="AP49" s="243"/>
      <c r="AQ49" s="244"/>
      <c r="AR49" s="242"/>
      <c r="AS49" s="243"/>
      <c r="AT49" s="243"/>
      <c r="AU49" s="243"/>
      <c r="AV49" s="243"/>
      <c r="AW49" s="243"/>
      <c r="AX49" s="244"/>
      <c r="AY49" s="242"/>
      <c r="AZ49" s="243"/>
      <c r="BA49" s="245"/>
      <c r="BB49" s="1040"/>
      <c r="BC49" s="1041"/>
      <c r="BD49" s="1000"/>
      <c r="BE49" s="1001"/>
      <c r="BF49" s="1002"/>
      <c r="BG49" s="1003"/>
      <c r="BH49" s="1003"/>
      <c r="BI49" s="1003"/>
      <c r="BJ49" s="1004"/>
    </row>
    <row r="50" spans="2:62" ht="20.25" customHeight="1" x14ac:dyDescent="0.45">
      <c r="B50" s="1043"/>
      <c r="C50" s="1057"/>
      <c r="D50" s="1058"/>
      <c r="E50" s="229"/>
      <c r="F50" s="230">
        <f>C49</f>
        <v>0</v>
      </c>
      <c r="G50" s="229"/>
      <c r="H50" s="230">
        <f>I49</f>
        <v>0</v>
      </c>
      <c r="I50" s="1059"/>
      <c r="J50" s="1060"/>
      <c r="K50" s="1061"/>
      <c r="L50" s="1062"/>
      <c r="M50" s="1062"/>
      <c r="N50" s="1058"/>
      <c r="O50" s="1034"/>
      <c r="P50" s="1035"/>
      <c r="Q50" s="1035"/>
      <c r="R50" s="1035"/>
      <c r="S50" s="1036"/>
      <c r="T50" s="246" t="s">
        <v>443</v>
      </c>
      <c r="U50" s="247"/>
      <c r="V50" s="248"/>
      <c r="W50" s="234" t="str">
        <f>IF(W49="","",VLOOKUP(W49,'参考様式１（勤務表_シフト記号表）'!$C$6:$L$47,10,FALSE))</f>
        <v/>
      </c>
      <c r="X50" s="235" t="str">
        <f>IF(X49="","",VLOOKUP(X49,'参考様式１（勤務表_シフト記号表）'!$C$6:$L$47,10,FALSE))</f>
        <v/>
      </c>
      <c r="Y50" s="235" t="str">
        <f>IF(Y49="","",VLOOKUP(Y49,'参考様式１（勤務表_シフト記号表）'!$C$6:$L$47,10,FALSE))</f>
        <v/>
      </c>
      <c r="Z50" s="235" t="str">
        <f>IF(Z49="","",VLOOKUP(Z49,'参考様式１（勤務表_シフト記号表）'!$C$6:$L$47,10,FALSE))</f>
        <v/>
      </c>
      <c r="AA50" s="235" t="str">
        <f>IF(AA49="","",VLOOKUP(AA49,'参考様式１（勤務表_シフト記号表）'!$C$6:$L$47,10,FALSE))</f>
        <v/>
      </c>
      <c r="AB50" s="235" t="str">
        <f>IF(AB49="","",VLOOKUP(AB49,'参考様式１（勤務表_シフト記号表）'!$C$6:$L$47,10,FALSE))</f>
        <v/>
      </c>
      <c r="AC50" s="236" t="str">
        <f>IF(AC49="","",VLOOKUP(AC49,'参考様式１（勤務表_シフト記号表）'!$C$6:$L$47,10,FALSE))</f>
        <v/>
      </c>
      <c r="AD50" s="234" t="str">
        <f>IF(AD49="","",VLOOKUP(AD49,'参考様式１（勤務表_シフト記号表）'!$C$6:$L$47,10,FALSE))</f>
        <v/>
      </c>
      <c r="AE50" s="235" t="str">
        <f>IF(AE49="","",VLOOKUP(AE49,'参考様式１（勤務表_シフト記号表）'!$C$6:$L$47,10,FALSE))</f>
        <v/>
      </c>
      <c r="AF50" s="235" t="str">
        <f>IF(AF49="","",VLOOKUP(AF49,'参考様式１（勤務表_シフト記号表）'!$C$6:$L$47,10,FALSE))</f>
        <v/>
      </c>
      <c r="AG50" s="235" t="str">
        <f>IF(AG49="","",VLOOKUP(AG49,'参考様式１（勤務表_シフト記号表）'!$C$6:$L$47,10,FALSE))</f>
        <v/>
      </c>
      <c r="AH50" s="235" t="str">
        <f>IF(AH49="","",VLOOKUP(AH49,'参考様式１（勤務表_シフト記号表）'!$C$6:$L$47,10,FALSE))</f>
        <v/>
      </c>
      <c r="AI50" s="235" t="str">
        <f>IF(AI49="","",VLOOKUP(AI49,'参考様式１（勤務表_シフト記号表）'!$C$6:$L$47,10,FALSE))</f>
        <v/>
      </c>
      <c r="AJ50" s="236" t="str">
        <f>IF(AJ49="","",VLOOKUP(AJ49,'参考様式１（勤務表_シフト記号表）'!$C$6:$L$47,10,FALSE))</f>
        <v/>
      </c>
      <c r="AK50" s="234" t="str">
        <f>IF(AK49="","",VLOOKUP(AK49,'参考様式１（勤務表_シフト記号表）'!$C$6:$L$47,10,FALSE))</f>
        <v/>
      </c>
      <c r="AL50" s="235" t="str">
        <f>IF(AL49="","",VLOOKUP(AL49,'参考様式１（勤務表_シフト記号表）'!$C$6:$L$47,10,FALSE))</f>
        <v/>
      </c>
      <c r="AM50" s="235" t="str">
        <f>IF(AM49="","",VLOOKUP(AM49,'参考様式１（勤務表_シフト記号表）'!$C$6:$L$47,10,FALSE))</f>
        <v/>
      </c>
      <c r="AN50" s="235" t="str">
        <f>IF(AN49="","",VLOOKUP(AN49,'参考様式１（勤務表_シフト記号表）'!$C$6:$L$47,10,FALSE))</f>
        <v/>
      </c>
      <c r="AO50" s="235" t="str">
        <f>IF(AO49="","",VLOOKUP(AO49,'参考様式１（勤務表_シフト記号表）'!$C$6:$L$47,10,FALSE))</f>
        <v/>
      </c>
      <c r="AP50" s="235" t="str">
        <f>IF(AP49="","",VLOOKUP(AP49,'参考様式１（勤務表_シフト記号表）'!$C$6:$L$47,10,FALSE))</f>
        <v/>
      </c>
      <c r="AQ50" s="236" t="str">
        <f>IF(AQ49="","",VLOOKUP(AQ49,'参考様式１（勤務表_シフト記号表）'!$C$6:$L$47,10,FALSE))</f>
        <v/>
      </c>
      <c r="AR50" s="234" t="str">
        <f>IF(AR49="","",VLOOKUP(AR49,'参考様式１（勤務表_シフト記号表）'!$C$6:$L$47,10,FALSE))</f>
        <v/>
      </c>
      <c r="AS50" s="235" t="str">
        <f>IF(AS49="","",VLOOKUP(AS49,'参考様式１（勤務表_シフト記号表）'!$C$6:$L$47,10,FALSE))</f>
        <v/>
      </c>
      <c r="AT50" s="235" t="str">
        <f>IF(AT49="","",VLOOKUP(AT49,'参考様式１（勤務表_シフト記号表）'!$C$6:$L$47,10,FALSE))</f>
        <v/>
      </c>
      <c r="AU50" s="235" t="str">
        <f>IF(AU49="","",VLOOKUP(AU49,'参考様式１（勤務表_シフト記号表）'!$C$6:$L$47,10,FALSE))</f>
        <v/>
      </c>
      <c r="AV50" s="235" t="str">
        <f>IF(AV49="","",VLOOKUP(AV49,'参考様式１（勤務表_シフト記号表）'!$C$6:$L$47,10,FALSE))</f>
        <v/>
      </c>
      <c r="AW50" s="235" t="str">
        <f>IF(AW49="","",VLOOKUP(AW49,'参考様式１（勤務表_シフト記号表）'!$C$6:$L$47,10,FALSE))</f>
        <v/>
      </c>
      <c r="AX50" s="236" t="str">
        <f>IF(AX49="","",VLOOKUP(AX49,'参考様式１（勤務表_シフト記号表）'!$C$6:$L$47,10,FALSE))</f>
        <v/>
      </c>
      <c r="AY50" s="234" t="str">
        <f>IF(AY49="","",VLOOKUP(AY49,'参考様式１（勤務表_シフト記号表）'!$C$6:$L$47,10,FALSE))</f>
        <v/>
      </c>
      <c r="AZ50" s="235" t="str">
        <f>IF(AZ49="","",VLOOKUP(AZ49,'参考様式１（勤務表_シフト記号表）'!$C$6:$L$47,10,FALSE))</f>
        <v/>
      </c>
      <c r="BA50" s="235" t="str">
        <f>IF(BA49="","",VLOOKUP(BA49,'参考様式１（勤務表_シフト記号表）'!$C$6:$L$47,10,FALSE))</f>
        <v/>
      </c>
      <c r="BB50" s="1054">
        <f>IF($BE$3="４週",SUM(W50:AX50),IF($BE$3="暦月",SUM(W50:BA50),""))</f>
        <v>0</v>
      </c>
      <c r="BC50" s="1055"/>
      <c r="BD50" s="1056">
        <f>IF($BE$3="４週",BB50/4,IF($BE$3="暦月",(BB50/($BE$8/7)),""))</f>
        <v>0</v>
      </c>
      <c r="BE50" s="1055"/>
      <c r="BF50" s="1051"/>
      <c r="BG50" s="1052"/>
      <c r="BH50" s="1052"/>
      <c r="BI50" s="1052"/>
      <c r="BJ50" s="1053"/>
    </row>
    <row r="51" spans="2:62" ht="20.25" customHeight="1" x14ac:dyDescent="0.45">
      <c r="B51" s="1020">
        <f>B49+1</f>
        <v>18</v>
      </c>
      <c r="C51" s="1022"/>
      <c r="D51" s="1023"/>
      <c r="E51" s="229"/>
      <c r="F51" s="230"/>
      <c r="G51" s="229"/>
      <c r="H51" s="230"/>
      <c r="I51" s="1026"/>
      <c r="J51" s="1027"/>
      <c r="K51" s="1030"/>
      <c r="L51" s="1031"/>
      <c r="M51" s="1031"/>
      <c r="N51" s="1023"/>
      <c r="O51" s="1034"/>
      <c r="P51" s="1035"/>
      <c r="Q51" s="1035"/>
      <c r="R51" s="1035"/>
      <c r="S51" s="1036"/>
      <c r="T51" s="249" t="s">
        <v>442</v>
      </c>
      <c r="V51" s="250"/>
      <c r="W51" s="242"/>
      <c r="X51" s="243"/>
      <c r="Y51" s="243"/>
      <c r="Z51" s="243"/>
      <c r="AA51" s="243"/>
      <c r="AB51" s="243"/>
      <c r="AC51" s="244"/>
      <c r="AD51" s="242"/>
      <c r="AE51" s="243"/>
      <c r="AF51" s="243"/>
      <c r="AG51" s="243"/>
      <c r="AH51" s="243"/>
      <c r="AI51" s="243"/>
      <c r="AJ51" s="244"/>
      <c r="AK51" s="242"/>
      <c r="AL51" s="243"/>
      <c r="AM51" s="243"/>
      <c r="AN51" s="243"/>
      <c r="AO51" s="243"/>
      <c r="AP51" s="243"/>
      <c r="AQ51" s="244"/>
      <c r="AR51" s="242"/>
      <c r="AS51" s="243"/>
      <c r="AT51" s="243"/>
      <c r="AU51" s="243"/>
      <c r="AV51" s="243"/>
      <c r="AW51" s="243"/>
      <c r="AX51" s="244"/>
      <c r="AY51" s="242"/>
      <c r="AZ51" s="243"/>
      <c r="BA51" s="245"/>
      <c r="BB51" s="1040"/>
      <c r="BC51" s="1041"/>
      <c r="BD51" s="1000"/>
      <c r="BE51" s="1001"/>
      <c r="BF51" s="1002"/>
      <c r="BG51" s="1003"/>
      <c r="BH51" s="1003"/>
      <c r="BI51" s="1003"/>
      <c r="BJ51" s="1004"/>
    </row>
    <row r="52" spans="2:62" ht="20.25" customHeight="1" x14ac:dyDescent="0.45">
      <c r="B52" s="1043"/>
      <c r="C52" s="1057"/>
      <c r="D52" s="1058"/>
      <c r="E52" s="229"/>
      <c r="F52" s="230">
        <f>C51</f>
        <v>0</v>
      </c>
      <c r="G52" s="229"/>
      <c r="H52" s="230">
        <f>I51</f>
        <v>0</v>
      </c>
      <c r="I52" s="1059"/>
      <c r="J52" s="1060"/>
      <c r="K52" s="1061"/>
      <c r="L52" s="1062"/>
      <c r="M52" s="1062"/>
      <c r="N52" s="1058"/>
      <c r="O52" s="1034"/>
      <c r="P52" s="1035"/>
      <c r="Q52" s="1035"/>
      <c r="R52" s="1035"/>
      <c r="S52" s="1036"/>
      <c r="T52" s="246" t="s">
        <v>443</v>
      </c>
      <c r="U52" s="247"/>
      <c r="V52" s="248"/>
      <c r="W52" s="234" t="str">
        <f>IF(W51="","",VLOOKUP(W51,'参考様式１（勤務表_シフト記号表）'!$C$6:$L$47,10,FALSE))</f>
        <v/>
      </c>
      <c r="X52" s="235" t="str">
        <f>IF(X51="","",VLOOKUP(X51,'参考様式１（勤務表_シフト記号表）'!$C$6:$L$47,10,FALSE))</f>
        <v/>
      </c>
      <c r="Y52" s="235" t="str">
        <f>IF(Y51="","",VLOOKUP(Y51,'参考様式１（勤務表_シフト記号表）'!$C$6:$L$47,10,FALSE))</f>
        <v/>
      </c>
      <c r="Z52" s="235" t="str">
        <f>IF(Z51="","",VLOOKUP(Z51,'参考様式１（勤務表_シフト記号表）'!$C$6:$L$47,10,FALSE))</f>
        <v/>
      </c>
      <c r="AA52" s="235" t="str">
        <f>IF(AA51="","",VLOOKUP(AA51,'参考様式１（勤務表_シフト記号表）'!$C$6:$L$47,10,FALSE))</f>
        <v/>
      </c>
      <c r="AB52" s="235" t="str">
        <f>IF(AB51="","",VLOOKUP(AB51,'参考様式１（勤務表_シフト記号表）'!$C$6:$L$47,10,FALSE))</f>
        <v/>
      </c>
      <c r="AC52" s="236" t="str">
        <f>IF(AC51="","",VLOOKUP(AC51,'参考様式１（勤務表_シフト記号表）'!$C$6:$L$47,10,FALSE))</f>
        <v/>
      </c>
      <c r="AD52" s="234" t="str">
        <f>IF(AD51="","",VLOOKUP(AD51,'参考様式１（勤務表_シフト記号表）'!$C$6:$L$47,10,FALSE))</f>
        <v/>
      </c>
      <c r="AE52" s="235" t="str">
        <f>IF(AE51="","",VLOOKUP(AE51,'参考様式１（勤務表_シフト記号表）'!$C$6:$L$47,10,FALSE))</f>
        <v/>
      </c>
      <c r="AF52" s="235" t="str">
        <f>IF(AF51="","",VLOOKUP(AF51,'参考様式１（勤務表_シフト記号表）'!$C$6:$L$47,10,FALSE))</f>
        <v/>
      </c>
      <c r="AG52" s="235" t="str">
        <f>IF(AG51="","",VLOOKUP(AG51,'参考様式１（勤務表_シフト記号表）'!$C$6:$L$47,10,FALSE))</f>
        <v/>
      </c>
      <c r="AH52" s="235" t="str">
        <f>IF(AH51="","",VLOOKUP(AH51,'参考様式１（勤務表_シフト記号表）'!$C$6:$L$47,10,FALSE))</f>
        <v/>
      </c>
      <c r="AI52" s="235" t="str">
        <f>IF(AI51="","",VLOOKUP(AI51,'参考様式１（勤務表_シフト記号表）'!$C$6:$L$47,10,FALSE))</f>
        <v/>
      </c>
      <c r="AJ52" s="236" t="str">
        <f>IF(AJ51="","",VLOOKUP(AJ51,'参考様式１（勤務表_シフト記号表）'!$C$6:$L$47,10,FALSE))</f>
        <v/>
      </c>
      <c r="AK52" s="234" t="str">
        <f>IF(AK51="","",VLOOKUP(AK51,'参考様式１（勤務表_シフト記号表）'!$C$6:$L$47,10,FALSE))</f>
        <v/>
      </c>
      <c r="AL52" s="235" t="str">
        <f>IF(AL51="","",VLOOKUP(AL51,'参考様式１（勤務表_シフト記号表）'!$C$6:$L$47,10,FALSE))</f>
        <v/>
      </c>
      <c r="AM52" s="235" t="str">
        <f>IF(AM51="","",VLOOKUP(AM51,'参考様式１（勤務表_シフト記号表）'!$C$6:$L$47,10,FALSE))</f>
        <v/>
      </c>
      <c r="AN52" s="235" t="str">
        <f>IF(AN51="","",VLOOKUP(AN51,'参考様式１（勤務表_シフト記号表）'!$C$6:$L$47,10,FALSE))</f>
        <v/>
      </c>
      <c r="AO52" s="235" t="str">
        <f>IF(AO51="","",VLOOKUP(AO51,'参考様式１（勤務表_シフト記号表）'!$C$6:$L$47,10,FALSE))</f>
        <v/>
      </c>
      <c r="AP52" s="235" t="str">
        <f>IF(AP51="","",VLOOKUP(AP51,'参考様式１（勤務表_シフト記号表）'!$C$6:$L$47,10,FALSE))</f>
        <v/>
      </c>
      <c r="AQ52" s="236" t="str">
        <f>IF(AQ51="","",VLOOKUP(AQ51,'参考様式１（勤務表_シフト記号表）'!$C$6:$L$47,10,FALSE))</f>
        <v/>
      </c>
      <c r="AR52" s="234" t="str">
        <f>IF(AR51="","",VLOOKUP(AR51,'参考様式１（勤務表_シフト記号表）'!$C$6:$L$47,10,FALSE))</f>
        <v/>
      </c>
      <c r="AS52" s="235" t="str">
        <f>IF(AS51="","",VLOOKUP(AS51,'参考様式１（勤務表_シフト記号表）'!$C$6:$L$47,10,FALSE))</f>
        <v/>
      </c>
      <c r="AT52" s="235" t="str">
        <f>IF(AT51="","",VLOOKUP(AT51,'参考様式１（勤務表_シフト記号表）'!$C$6:$L$47,10,FALSE))</f>
        <v/>
      </c>
      <c r="AU52" s="235" t="str">
        <f>IF(AU51="","",VLOOKUP(AU51,'参考様式１（勤務表_シフト記号表）'!$C$6:$L$47,10,FALSE))</f>
        <v/>
      </c>
      <c r="AV52" s="235" t="str">
        <f>IF(AV51="","",VLOOKUP(AV51,'参考様式１（勤務表_シフト記号表）'!$C$6:$L$47,10,FALSE))</f>
        <v/>
      </c>
      <c r="AW52" s="235" t="str">
        <f>IF(AW51="","",VLOOKUP(AW51,'参考様式１（勤務表_シフト記号表）'!$C$6:$L$47,10,FALSE))</f>
        <v/>
      </c>
      <c r="AX52" s="236" t="str">
        <f>IF(AX51="","",VLOOKUP(AX51,'参考様式１（勤務表_シフト記号表）'!$C$6:$L$47,10,FALSE))</f>
        <v/>
      </c>
      <c r="AY52" s="234" t="str">
        <f>IF(AY51="","",VLOOKUP(AY51,'参考様式１（勤務表_シフト記号表）'!$C$6:$L$47,10,FALSE))</f>
        <v/>
      </c>
      <c r="AZ52" s="235" t="str">
        <f>IF(AZ51="","",VLOOKUP(AZ51,'参考様式１（勤務表_シフト記号表）'!$C$6:$L$47,10,FALSE))</f>
        <v/>
      </c>
      <c r="BA52" s="235" t="str">
        <f>IF(BA51="","",VLOOKUP(BA51,'参考様式１（勤務表_シフト記号表）'!$C$6:$L$47,10,FALSE))</f>
        <v/>
      </c>
      <c r="BB52" s="1054">
        <f>IF($BE$3="４週",SUM(W52:AX52),IF($BE$3="暦月",SUM(W52:BA52),""))</f>
        <v>0</v>
      </c>
      <c r="BC52" s="1055"/>
      <c r="BD52" s="1056">
        <f>IF($BE$3="４週",BB52/4,IF($BE$3="暦月",(BB52/($BE$8/7)),""))</f>
        <v>0</v>
      </c>
      <c r="BE52" s="1055"/>
      <c r="BF52" s="1051"/>
      <c r="BG52" s="1052"/>
      <c r="BH52" s="1052"/>
      <c r="BI52" s="1052"/>
      <c r="BJ52" s="1053"/>
    </row>
    <row r="53" spans="2:62" ht="20.25" customHeight="1" x14ac:dyDescent="0.45">
      <c r="B53" s="1020">
        <f>B51+1</f>
        <v>19</v>
      </c>
      <c r="C53" s="1022"/>
      <c r="D53" s="1023"/>
      <c r="E53" s="237"/>
      <c r="F53" s="238"/>
      <c r="G53" s="237"/>
      <c r="H53" s="238"/>
      <c r="I53" s="1026"/>
      <c r="J53" s="1027"/>
      <c r="K53" s="1030"/>
      <c r="L53" s="1031"/>
      <c r="M53" s="1031"/>
      <c r="N53" s="1023"/>
      <c r="O53" s="1034"/>
      <c r="P53" s="1035"/>
      <c r="Q53" s="1035"/>
      <c r="R53" s="1035"/>
      <c r="S53" s="1036"/>
      <c r="T53" s="239" t="s">
        <v>442</v>
      </c>
      <c r="U53" s="240"/>
      <c r="V53" s="241"/>
      <c r="W53" s="242"/>
      <c r="X53" s="243"/>
      <c r="Y53" s="243"/>
      <c r="Z53" s="243"/>
      <c r="AA53" s="243"/>
      <c r="AB53" s="243"/>
      <c r="AC53" s="244"/>
      <c r="AD53" s="242"/>
      <c r="AE53" s="243"/>
      <c r="AF53" s="243"/>
      <c r="AG53" s="243"/>
      <c r="AH53" s="243"/>
      <c r="AI53" s="243"/>
      <c r="AJ53" s="244"/>
      <c r="AK53" s="242"/>
      <c r="AL53" s="243"/>
      <c r="AM53" s="243"/>
      <c r="AN53" s="243"/>
      <c r="AO53" s="243"/>
      <c r="AP53" s="243"/>
      <c r="AQ53" s="244"/>
      <c r="AR53" s="242"/>
      <c r="AS53" s="243"/>
      <c r="AT53" s="243"/>
      <c r="AU53" s="243"/>
      <c r="AV53" s="243"/>
      <c r="AW53" s="243"/>
      <c r="AX53" s="244"/>
      <c r="AY53" s="242"/>
      <c r="AZ53" s="243"/>
      <c r="BA53" s="245"/>
      <c r="BB53" s="1040"/>
      <c r="BC53" s="1041"/>
      <c r="BD53" s="1000"/>
      <c r="BE53" s="1001"/>
      <c r="BF53" s="1002"/>
      <c r="BG53" s="1003"/>
      <c r="BH53" s="1003"/>
      <c r="BI53" s="1003"/>
      <c r="BJ53" s="1004"/>
    </row>
    <row r="54" spans="2:62" ht="20.25" customHeight="1" x14ac:dyDescent="0.45">
      <c r="B54" s="1043"/>
      <c r="C54" s="1057"/>
      <c r="D54" s="1058"/>
      <c r="E54" s="229"/>
      <c r="F54" s="230">
        <f>C53</f>
        <v>0</v>
      </c>
      <c r="G54" s="229"/>
      <c r="H54" s="230">
        <f>I53</f>
        <v>0</v>
      </c>
      <c r="I54" s="1059"/>
      <c r="J54" s="1060"/>
      <c r="K54" s="1061"/>
      <c r="L54" s="1062"/>
      <c r="M54" s="1062"/>
      <c r="N54" s="1058"/>
      <c r="O54" s="1034"/>
      <c r="P54" s="1035"/>
      <c r="Q54" s="1035"/>
      <c r="R54" s="1035"/>
      <c r="S54" s="1036"/>
      <c r="T54" s="246" t="s">
        <v>443</v>
      </c>
      <c r="U54" s="232"/>
      <c r="V54" s="233"/>
      <c r="W54" s="234" t="str">
        <f>IF(W53="","",VLOOKUP(W53,'参考様式１（勤務表_シフト記号表）'!$C$6:$L$47,10,FALSE))</f>
        <v/>
      </c>
      <c r="X54" s="235" t="str">
        <f>IF(X53="","",VLOOKUP(X53,'参考様式１（勤務表_シフト記号表）'!$C$6:$L$47,10,FALSE))</f>
        <v/>
      </c>
      <c r="Y54" s="235" t="str">
        <f>IF(Y53="","",VLOOKUP(Y53,'参考様式１（勤務表_シフト記号表）'!$C$6:$L$47,10,FALSE))</f>
        <v/>
      </c>
      <c r="Z54" s="235" t="str">
        <f>IF(Z53="","",VLOOKUP(Z53,'参考様式１（勤務表_シフト記号表）'!$C$6:$L$47,10,FALSE))</f>
        <v/>
      </c>
      <c r="AA54" s="235" t="str">
        <f>IF(AA53="","",VLOOKUP(AA53,'参考様式１（勤務表_シフト記号表）'!$C$6:$L$47,10,FALSE))</f>
        <v/>
      </c>
      <c r="AB54" s="235" t="str">
        <f>IF(AB53="","",VLOOKUP(AB53,'参考様式１（勤務表_シフト記号表）'!$C$6:$L$47,10,FALSE))</f>
        <v/>
      </c>
      <c r="AC54" s="236" t="str">
        <f>IF(AC53="","",VLOOKUP(AC53,'参考様式１（勤務表_シフト記号表）'!$C$6:$L$47,10,FALSE))</f>
        <v/>
      </c>
      <c r="AD54" s="234" t="str">
        <f>IF(AD53="","",VLOOKUP(AD53,'参考様式１（勤務表_シフト記号表）'!$C$6:$L$47,10,FALSE))</f>
        <v/>
      </c>
      <c r="AE54" s="235" t="str">
        <f>IF(AE53="","",VLOOKUP(AE53,'参考様式１（勤務表_シフト記号表）'!$C$6:$L$47,10,FALSE))</f>
        <v/>
      </c>
      <c r="AF54" s="235" t="str">
        <f>IF(AF53="","",VLOOKUP(AF53,'参考様式１（勤務表_シフト記号表）'!$C$6:$L$47,10,FALSE))</f>
        <v/>
      </c>
      <c r="AG54" s="235" t="str">
        <f>IF(AG53="","",VLOOKUP(AG53,'参考様式１（勤務表_シフト記号表）'!$C$6:$L$47,10,FALSE))</f>
        <v/>
      </c>
      <c r="AH54" s="235" t="str">
        <f>IF(AH53="","",VLOOKUP(AH53,'参考様式１（勤務表_シフト記号表）'!$C$6:$L$47,10,FALSE))</f>
        <v/>
      </c>
      <c r="AI54" s="235" t="str">
        <f>IF(AI53="","",VLOOKUP(AI53,'参考様式１（勤務表_シフト記号表）'!$C$6:$L$47,10,FALSE))</f>
        <v/>
      </c>
      <c r="AJ54" s="236" t="str">
        <f>IF(AJ53="","",VLOOKUP(AJ53,'参考様式１（勤務表_シフト記号表）'!$C$6:$L$47,10,FALSE))</f>
        <v/>
      </c>
      <c r="AK54" s="234" t="str">
        <f>IF(AK53="","",VLOOKUP(AK53,'参考様式１（勤務表_シフト記号表）'!$C$6:$L$47,10,FALSE))</f>
        <v/>
      </c>
      <c r="AL54" s="235" t="str">
        <f>IF(AL53="","",VLOOKUP(AL53,'参考様式１（勤務表_シフト記号表）'!$C$6:$L$47,10,FALSE))</f>
        <v/>
      </c>
      <c r="AM54" s="235" t="str">
        <f>IF(AM53="","",VLOOKUP(AM53,'参考様式１（勤務表_シフト記号表）'!$C$6:$L$47,10,FALSE))</f>
        <v/>
      </c>
      <c r="AN54" s="235" t="str">
        <f>IF(AN53="","",VLOOKUP(AN53,'参考様式１（勤務表_シフト記号表）'!$C$6:$L$47,10,FALSE))</f>
        <v/>
      </c>
      <c r="AO54" s="235" t="str">
        <f>IF(AO53="","",VLOOKUP(AO53,'参考様式１（勤務表_シフト記号表）'!$C$6:$L$47,10,FALSE))</f>
        <v/>
      </c>
      <c r="AP54" s="235" t="str">
        <f>IF(AP53="","",VLOOKUP(AP53,'参考様式１（勤務表_シフト記号表）'!$C$6:$L$47,10,FALSE))</f>
        <v/>
      </c>
      <c r="AQ54" s="236" t="str">
        <f>IF(AQ53="","",VLOOKUP(AQ53,'参考様式１（勤務表_シフト記号表）'!$C$6:$L$47,10,FALSE))</f>
        <v/>
      </c>
      <c r="AR54" s="234" t="str">
        <f>IF(AR53="","",VLOOKUP(AR53,'参考様式１（勤務表_シフト記号表）'!$C$6:$L$47,10,FALSE))</f>
        <v/>
      </c>
      <c r="AS54" s="235" t="str">
        <f>IF(AS53="","",VLOOKUP(AS53,'参考様式１（勤務表_シフト記号表）'!$C$6:$L$47,10,FALSE))</f>
        <v/>
      </c>
      <c r="AT54" s="235" t="str">
        <f>IF(AT53="","",VLOOKUP(AT53,'参考様式１（勤務表_シフト記号表）'!$C$6:$L$47,10,FALSE))</f>
        <v/>
      </c>
      <c r="AU54" s="235" t="str">
        <f>IF(AU53="","",VLOOKUP(AU53,'参考様式１（勤務表_シフト記号表）'!$C$6:$L$47,10,FALSE))</f>
        <v/>
      </c>
      <c r="AV54" s="235" t="str">
        <f>IF(AV53="","",VLOOKUP(AV53,'参考様式１（勤務表_シフト記号表）'!$C$6:$L$47,10,FALSE))</f>
        <v/>
      </c>
      <c r="AW54" s="235" t="str">
        <f>IF(AW53="","",VLOOKUP(AW53,'参考様式１（勤務表_シフト記号表）'!$C$6:$L$47,10,FALSE))</f>
        <v/>
      </c>
      <c r="AX54" s="236" t="str">
        <f>IF(AX53="","",VLOOKUP(AX53,'参考様式１（勤務表_シフト記号表）'!$C$6:$L$47,10,FALSE))</f>
        <v/>
      </c>
      <c r="AY54" s="234" t="str">
        <f>IF(AY53="","",VLOOKUP(AY53,'参考様式１（勤務表_シフト記号表）'!$C$6:$L$47,10,FALSE))</f>
        <v/>
      </c>
      <c r="AZ54" s="235" t="str">
        <f>IF(AZ53="","",VLOOKUP(AZ53,'参考様式１（勤務表_シフト記号表）'!$C$6:$L$47,10,FALSE))</f>
        <v/>
      </c>
      <c r="BA54" s="235" t="str">
        <f>IF(BA53="","",VLOOKUP(BA53,'参考様式１（勤務表_シフト記号表）'!$C$6:$L$47,10,FALSE))</f>
        <v/>
      </c>
      <c r="BB54" s="1054">
        <f>IF($BE$3="４週",SUM(W54:AX54),IF($BE$3="暦月",SUM(W54:BA54),""))</f>
        <v>0</v>
      </c>
      <c r="BC54" s="1055"/>
      <c r="BD54" s="1056">
        <f>IF($BE$3="４週",BB54/4,IF($BE$3="暦月",(BB54/($BE$8/7)),""))</f>
        <v>0</v>
      </c>
      <c r="BE54" s="1055"/>
      <c r="BF54" s="1051"/>
      <c r="BG54" s="1052"/>
      <c r="BH54" s="1052"/>
      <c r="BI54" s="1052"/>
      <c r="BJ54" s="1053"/>
    </row>
    <row r="55" spans="2:62" ht="20.25" customHeight="1" x14ac:dyDescent="0.45">
      <c r="B55" s="1020">
        <f>B53+1</f>
        <v>20</v>
      </c>
      <c r="C55" s="1022"/>
      <c r="D55" s="1023"/>
      <c r="E55" s="237"/>
      <c r="F55" s="238"/>
      <c r="G55" s="237"/>
      <c r="H55" s="238"/>
      <c r="I55" s="1026"/>
      <c r="J55" s="1027"/>
      <c r="K55" s="1030"/>
      <c r="L55" s="1031"/>
      <c r="M55" s="1031"/>
      <c r="N55" s="1023"/>
      <c r="O55" s="1034"/>
      <c r="P55" s="1035"/>
      <c r="Q55" s="1035"/>
      <c r="R55" s="1035"/>
      <c r="S55" s="1036"/>
      <c r="T55" s="239" t="s">
        <v>442</v>
      </c>
      <c r="U55" s="240"/>
      <c r="V55" s="241"/>
      <c r="W55" s="242"/>
      <c r="X55" s="243"/>
      <c r="Y55" s="243"/>
      <c r="Z55" s="243"/>
      <c r="AA55" s="243"/>
      <c r="AB55" s="243"/>
      <c r="AC55" s="244"/>
      <c r="AD55" s="242"/>
      <c r="AE55" s="243"/>
      <c r="AF55" s="243"/>
      <c r="AG55" s="243"/>
      <c r="AH55" s="243"/>
      <c r="AI55" s="243"/>
      <c r="AJ55" s="244"/>
      <c r="AK55" s="242"/>
      <c r="AL55" s="243"/>
      <c r="AM55" s="243"/>
      <c r="AN55" s="243"/>
      <c r="AO55" s="243"/>
      <c r="AP55" s="243"/>
      <c r="AQ55" s="244"/>
      <c r="AR55" s="242"/>
      <c r="AS55" s="243"/>
      <c r="AT55" s="243"/>
      <c r="AU55" s="243"/>
      <c r="AV55" s="243"/>
      <c r="AW55" s="243"/>
      <c r="AX55" s="244"/>
      <c r="AY55" s="242"/>
      <c r="AZ55" s="243"/>
      <c r="BA55" s="245"/>
      <c r="BB55" s="1040"/>
      <c r="BC55" s="1041"/>
      <c r="BD55" s="1000"/>
      <c r="BE55" s="1001"/>
      <c r="BF55" s="1002"/>
      <c r="BG55" s="1003"/>
      <c r="BH55" s="1003"/>
      <c r="BI55" s="1003"/>
      <c r="BJ55" s="1004"/>
    </row>
    <row r="56" spans="2:62" ht="20.25" customHeight="1" x14ac:dyDescent="0.45">
      <c r="B56" s="1043"/>
      <c r="C56" s="1057"/>
      <c r="D56" s="1058"/>
      <c r="E56" s="229"/>
      <c r="F56" s="230">
        <f>C55</f>
        <v>0</v>
      </c>
      <c r="G56" s="229"/>
      <c r="H56" s="230">
        <f>I55</f>
        <v>0</v>
      </c>
      <c r="I56" s="1059"/>
      <c r="J56" s="1060"/>
      <c r="K56" s="1061"/>
      <c r="L56" s="1062"/>
      <c r="M56" s="1062"/>
      <c r="N56" s="1058"/>
      <c r="O56" s="1034"/>
      <c r="P56" s="1035"/>
      <c r="Q56" s="1035"/>
      <c r="R56" s="1035"/>
      <c r="S56" s="1036"/>
      <c r="T56" s="246" t="s">
        <v>443</v>
      </c>
      <c r="U56" s="247"/>
      <c r="V56" s="248"/>
      <c r="W56" s="234" t="str">
        <f>IF(W55="","",VLOOKUP(W55,'参考様式１（勤務表_シフト記号表）'!$C$6:$L$47,10,FALSE))</f>
        <v/>
      </c>
      <c r="X56" s="235" t="str">
        <f>IF(X55="","",VLOOKUP(X55,'参考様式１（勤務表_シフト記号表）'!$C$6:$L$47,10,FALSE))</f>
        <v/>
      </c>
      <c r="Y56" s="235" t="str">
        <f>IF(Y55="","",VLOOKUP(Y55,'参考様式１（勤務表_シフト記号表）'!$C$6:$L$47,10,FALSE))</f>
        <v/>
      </c>
      <c r="Z56" s="235" t="str">
        <f>IF(Z55="","",VLOOKUP(Z55,'参考様式１（勤務表_シフト記号表）'!$C$6:$L$47,10,FALSE))</f>
        <v/>
      </c>
      <c r="AA56" s="235" t="str">
        <f>IF(AA55="","",VLOOKUP(AA55,'参考様式１（勤務表_シフト記号表）'!$C$6:$L$47,10,FALSE))</f>
        <v/>
      </c>
      <c r="AB56" s="235" t="str">
        <f>IF(AB55="","",VLOOKUP(AB55,'参考様式１（勤務表_シフト記号表）'!$C$6:$L$47,10,FALSE))</f>
        <v/>
      </c>
      <c r="AC56" s="236" t="str">
        <f>IF(AC55="","",VLOOKUP(AC55,'参考様式１（勤務表_シフト記号表）'!$C$6:$L$47,10,FALSE))</f>
        <v/>
      </c>
      <c r="AD56" s="234" t="str">
        <f>IF(AD55="","",VLOOKUP(AD55,'参考様式１（勤務表_シフト記号表）'!$C$6:$L$47,10,FALSE))</f>
        <v/>
      </c>
      <c r="AE56" s="235" t="str">
        <f>IF(AE55="","",VLOOKUP(AE55,'参考様式１（勤務表_シフト記号表）'!$C$6:$L$47,10,FALSE))</f>
        <v/>
      </c>
      <c r="AF56" s="235" t="str">
        <f>IF(AF55="","",VLOOKUP(AF55,'参考様式１（勤務表_シフト記号表）'!$C$6:$L$47,10,FALSE))</f>
        <v/>
      </c>
      <c r="AG56" s="235" t="str">
        <f>IF(AG55="","",VLOOKUP(AG55,'参考様式１（勤務表_シフト記号表）'!$C$6:$L$47,10,FALSE))</f>
        <v/>
      </c>
      <c r="AH56" s="235" t="str">
        <f>IF(AH55="","",VLOOKUP(AH55,'参考様式１（勤務表_シフト記号表）'!$C$6:$L$47,10,FALSE))</f>
        <v/>
      </c>
      <c r="AI56" s="235" t="str">
        <f>IF(AI55="","",VLOOKUP(AI55,'参考様式１（勤務表_シフト記号表）'!$C$6:$L$47,10,FALSE))</f>
        <v/>
      </c>
      <c r="AJ56" s="236" t="str">
        <f>IF(AJ55="","",VLOOKUP(AJ55,'参考様式１（勤務表_シフト記号表）'!$C$6:$L$47,10,FALSE))</f>
        <v/>
      </c>
      <c r="AK56" s="234" t="str">
        <f>IF(AK55="","",VLOOKUP(AK55,'参考様式１（勤務表_シフト記号表）'!$C$6:$L$47,10,FALSE))</f>
        <v/>
      </c>
      <c r="AL56" s="235" t="str">
        <f>IF(AL55="","",VLOOKUP(AL55,'参考様式１（勤務表_シフト記号表）'!$C$6:$L$47,10,FALSE))</f>
        <v/>
      </c>
      <c r="AM56" s="235" t="str">
        <f>IF(AM55="","",VLOOKUP(AM55,'参考様式１（勤務表_シフト記号表）'!$C$6:$L$47,10,FALSE))</f>
        <v/>
      </c>
      <c r="AN56" s="235" t="str">
        <f>IF(AN55="","",VLOOKUP(AN55,'参考様式１（勤務表_シフト記号表）'!$C$6:$L$47,10,FALSE))</f>
        <v/>
      </c>
      <c r="AO56" s="235" t="str">
        <f>IF(AO55="","",VLOOKUP(AO55,'参考様式１（勤務表_シフト記号表）'!$C$6:$L$47,10,FALSE))</f>
        <v/>
      </c>
      <c r="AP56" s="235" t="str">
        <f>IF(AP55="","",VLOOKUP(AP55,'参考様式１（勤務表_シフト記号表）'!$C$6:$L$47,10,FALSE))</f>
        <v/>
      </c>
      <c r="AQ56" s="236" t="str">
        <f>IF(AQ55="","",VLOOKUP(AQ55,'参考様式１（勤務表_シフト記号表）'!$C$6:$L$47,10,FALSE))</f>
        <v/>
      </c>
      <c r="AR56" s="234" t="str">
        <f>IF(AR55="","",VLOOKUP(AR55,'参考様式１（勤務表_シフト記号表）'!$C$6:$L$47,10,FALSE))</f>
        <v/>
      </c>
      <c r="AS56" s="235" t="str">
        <f>IF(AS55="","",VLOOKUP(AS55,'参考様式１（勤務表_シフト記号表）'!$C$6:$L$47,10,FALSE))</f>
        <v/>
      </c>
      <c r="AT56" s="235" t="str">
        <f>IF(AT55="","",VLOOKUP(AT55,'参考様式１（勤務表_シフト記号表）'!$C$6:$L$47,10,FALSE))</f>
        <v/>
      </c>
      <c r="AU56" s="235" t="str">
        <f>IF(AU55="","",VLOOKUP(AU55,'参考様式１（勤務表_シフト記号表）'!$C$6:$L$47,10,FALSE))</f>
        <v/>
      </c>
      <c r="AV56" s="235" t="str">
        <f>IF(AV55="","",VLOOKUP(AV55,'参考様式１（勤務表_シフト記号表）'!$C$6:$L$47,10,FALSE))</f>
        <v/>
      </c>
      <c r="AW56" s="235" t="str">
        <f>IF(AW55="","",VLOOKUP(AW55,'参考様式１（勤務表_シフト記号表）'!$C$6:$L$47,10,FALSE))</f>
        <v/>
      </c>
      <c r="AX56" s="236" t="str">
        <f>IF(AX55="","",VLOOKUP(AX55,'参考様式１（勤務表_シフト記号表）'!$C$6:$L$47,10,FALSE))</f>
        <v/>
      </c>
      <c r="AY56" s="234" t="str">
        <f>IF(AY55="","",VLOOKUP(AY55,'参考様式１（勤務表_シフト記号表）'!$C$6:$L$47,10,FALSE))</f>
        <v/>
      </c>
      <c r="AZ56" s="235" t="str">
        <f>IF(AZ55="","",VLOOKUP(AZ55,'参考様式１（勤務表_シフト記号表）'!$C$6:$L$47,10,FALSE))</f>
        <v/>
      </c>
      <c r="BA56" s="235" t="str">
        <f>IF(BA55="","",VLOOKUP(BA55,'参考様式１（勤務表_シフト記号表）'!$C$6:$L$47,10,FALSE))</f>
        <v/>
      </c>
      <c r="BB56" s="1054">
        <f>IF($BE$3="４週",SUM(W56:AX56),IF($BE$3="暦月",SUM(W56:BA56),""))</f>
        <v>0</v>
      </c>
      <c r="BC56" s="1055"/>
      <c r="BD56" s="1056">
        <f>IF($BE$3="４週",BB56/4,IF($BE$3="暦月",(BB56/($BE$8/7)),""))</f>
        <v>0</v>
      </c>
      <c r="BE56" s="1055"/>
      <c r="BF56" s="1051"/>
      <c r="BG56" s="1052"/>
      <c r="BH56" s="1052"/>
      <c r="BI56" s="1052"/>
      <c r="BJ56" s="1053"/>
    </row>
    <row r="57" spans="2:62" ht="20.25" customHeight="1" x14ac:dyDescent="0.45">
      <c r="B57" s="1020">
        <f>B55+1</f>
        <v>21</v>
      </c>
      <c r="C57" s="1022"/>
      <c r="D57" s="1023"/>
      <c r="E57" s="229"/>
      <c r="F57" s="230"/>
      <c r="G57" s="229"/>
      <c r="H57" s="230"/>
      <c r="I57" s="1026"/>
      <c r="J57" s="1027"/>
      <c r="K57" s="1030"/>
      <c r="L57" s="1031"/>
      <c r="M57" s="1031"/>
      <c r="N57" s="1023"/>
      <c r="O57" s="1034"/>
      <c r="P57" s="1035"/>
      <c r="Q57" s="1035"/>
      <c r="R57" s="1035"/>
      <c r="S57" s="1036"/>
      <c r="T57" s="249" t="s">
        <v>442</v>
      </c>
      <c r="V57" s="250"/>
      <c r="W57" s="242"/>
      <c r="X57" s="243"/>
      <c r="Y57" s="243"/>
      <c r="Z57" s="243"/>
      <c r="AA57" s="243"/>
      <c r="AB57" s="243"/>
      <c r="AC57" s="244"/>
      <c r="AD57" s="242"/>
      <c r="AE57" s="243"/>
      <c r="AF57" s="243"/>
      <c r="AG57" s="243"/>
      <c r="AH57" s="243"/>
      <c r="AI57" s="243"/>
      <c r="AJ57" s="244"/>
      <c r="AK57" s="242"/>
      <c r="AL57" s="243"/>
      <c r="AM57" s="243"/>
      <c r="AN57" s="243"/>
      <c r="AO57" s="243"/>
      <c r="AP57" s="243"/>
      <c r="AQ57" s="244"/>
      <c r="AR57" s="242"/>
      <c r="AS57" s="243"/>
      <c r="AT57" s="243"/>
      <c r="AU57" s="243"/>
      <c r="AV57" s="243"/>
      <c r="AW57" s="243"/>
      <c r="AX57" s="244"/>
      <c r="AY57" s="242"/>
      <c r="AZ57" s="243"/>
      <c r="BA57" s="245"/>
      <c r="BB57" s="1040"/>
      <c r="BC57" s="1041"/>
      <c r="BD57" s="1000"/>
      <c r="BE57" s="1001"/>
      <c r="BF57" s="1002"/>
      <c r="BG57" s="1003"/>
      <c r="BH57" s="1003"/>
      <c r="BI57" s="1003"/>
      <c r="BJ57" s="1004"/>
    </row>
    <row r="58" spans="2:62" ht="20.25" customHeight="1" x14ac:dyDescent="0.45">
      <c r="B58" s="1043"/>
      <c r="C58" s="1057"/>
      <c r="D58" s="1058"/>
      <c r="E58" s="229"/>
      <c r="F58" s="230">
        <f>C57</f>
        <v>0</v>
      </c>
      <c r="G58" s="229"/>
      <c r="H58" s="230">
        <f>I57</f>
        <v>0</v>
      </c>
      <c r="I58" s="1059"/>
      <c r="J58" s="1060"/>
      <c r="K58" s="1061"/>
      <c r="L58" s="1062"/>
      <c r="M58" s="1062"/>
      <c r="N58" s="1058"/>
      <c r="O58" s="1034"/>
      <c r="P58" s="1035"/>
      <c r="Q58" s="1035"/>
      <c r="R58" s="1035"/>
      <c r="S58" s="1036"/>
      <c r="T58" s="246" t="s">
        <v>443</v>
      </c>
      <c r="U58" s="247"/>
      <c r="V58" s="248"/>
      <c r="W58" s="234" t="str">
        <f>IF(W57="","",VLOOKUP(W57,'参考様式１（勤務表_シフト記号表）'!$C$6:$L$47,10,FALSE))</f>
        <v/>
      </c>
      <c r="X58" s="235" t="str">
        <f>IF(X57="","",VLOOKUP(X57,'参考様式１（勤務表_シフト記号表）'!$C$6:$L$47,10,FALSE))</f>
        <v/>
      </c>
      <c r="Y58" s="235" t="str">
        <f>IF(Y57="","",VLOOKUP(Y57,'参考様式１（勤務表_シフト記号表）'!$C$6:$L$47,10,FALSE))</f>
        <v/>
      </c>
      <c r="Z58" s="235" t="str">
        <f>IF(Z57="","",VLOOKUP(Z57,'参考様式１（勤務表_シフト記号表）'!$C$6:$L$47,10,FALSE))</f>
        <v/>
      </c>
      <c r="AA58" s="235" t="str">
        <f>IF(AA57="","",VLOOKUP(AA57,'参考様式１（勤務表_シフト記号表）'!$C$6:$L$47,10,FALSE))</f>
        <v/>
      </c>
      <c r="AB58" s="235" t="str">
        <f>IF(AB57="","",VLOOKUP(AB57,'参考様式１（勤務表_シフト記号表）'!$C$6:$L$47,10,FALSE))</f>
        <v/>
      </c>
      <c r="AC58" s="236" t="str">
        <f>IF(AC57="","",VLOOKUP(AC57,'参考様式１（勤務表_シフト記号表）'!$C$6:$L$47,10,FALSE))</f>
        <v/>
      </c>
      <c r="AD58" s="234" t="str">
        <f>IF(AD57="","",VLOOKUP(AD57,'参考様式１（勤務表_シフト記号表）'!$C$6:$L$47,10,FALSE))</f>
        <v/>
      </c>
      <c r="AE58" s="235" t="str">
        <f>IF(AE57="","",VLOOKUP(AE57,'参考様式１（勤務表_シフト記号表）'!$C$6:$L$47,10,FALSE))</f>
        <v/>
      </c>
      <c r="AF58" s="235" t="str">
        <f>IF(AF57="","",VLOOKUP(AF57,'参考様式１（勤務表_シフト記号表）'!$C$6:$L$47,10,FALSE))</f>
        <v/>
      </c>
      <c r="AG58" s="235" t="str">
        <f>IF(AG57="","",VLOOKUP(AG57,'参考様式１（勤務表_シフト記号表）'!$C$6:$L$47,10,FALSE))</f>
        <v/>
      </c>
      <c r="AH58" s="235" t="str">
        <f>IF(AH57="","",VLOOKUP(AH57,'参考様式１（勤務表_シフト記号表）'!$C$6:$L$47,10,FALSE))</f>
        <v/>
      </c>
      <c r="AI58" s="235" t="str">
        <f>IF(AI57="","",VLOOKUP(AI57,'参考様式１（勤務表_シフト記号表）'!$C$6:$L$47,10,FALSE))</f>
        <v/>
      </c>
      <c r="AJ58" s="236" t="str">
        <f>IF(AJ57="","",VLOOKUP(AJ57,'参考様式１（勤務表_シフト記号表）'!$C$6:$L$47,10,FALSE))</f>
        <v/>
      </c>
      <c r="AK58" s="234" t="str">
        <f>IF(AK57="","",VLOOKUP(AK57,'参考様式１（勤務表_シフト記号表）'!$C$6:$L$47,10,FALSE))</f>
        <v/>
      </c>
      <c r="AL58" s="235" t="str">
        <f>IF(AL57="","",VLOOKUP(AL57,'参考様式１（勤務表_シフト記号表）'!$C$6:$L$47,10,FALSE))</f>
        <v/>
      </c>
      <c r="AM58" s="235" t="str">
        <f>IF(AM57="","",VLOOKUP(AM57,'参考様式１（勤務表_シフト記号表）'!$C$6:$L$47,10,FALSE))</f>
        <v/>
      </c>
      <c r="AN58" s="235" t="str">
        <f>IF(AN57="","",VLOOKUP(AN57,'参考様式１（勤務表_シフト記号表）'!$C$6:$L$47,10,FALSE))</f>
        <v/>
      </c>
      <c r="AO58" s="235" t="str">
        <f>IF(AO57="","",VLOOKUP(AO57,'参考様式１（勤務表_シフト記号表）'!$C$6:$L$47,10,FALSE))</f>
        <v/>
      </c>
      <c r="AP58" s="235" t="str">
        <f>IF(AP57="","",VLOOKUP(AP57,'参考様式１（勤務表_シフト記号表）'!$C$6:$L$47,10,FALSE))</f>
        <v/>
      </c>
      <c r="AQ58" s="236" t="str">
        <f>IF(AQ57="","",VLOOKUP(AQ57,'参考様式１（勤務表_シフト記号表）'!$C$6:$L$47,10,FALSE))</f>
        <v/>
      </c>
      <c r="AR58" s="234" t="str">
        <f>IF(AR57="","",VLOOKUP(AR57,'参考様式１（勤務表_シフト記号表）'!$C$6:$L$47,10,FALSE))</f>
        <v/>
      </c>
      <c r="AS58" s="235" t="str">
        <f>IF(AS57="","",VLOOKUP(AS57,'参考様式１（勤務表_シフト記号表）'!$C$6:$L$47,10,FALSE))</f>
        <v/>
      </c>
      <c r="AT58" s="235" t="str">
        <f>IF(AT57="","",VLOOKUP(AT57,'参考様式１（勤務表_シフト記号表）'!$C$6:$L$47,10,FALSE))</f>
        <v/>
      </c>
      <c r="AU58" s="235" t="str">
        <f>IF(AU57="","",VLOOKUP(AU57,'参考様式１（勤務表_シフト記号表）'!$C$6:$L$47,10,FALSE))</f>
        <v/>
      </c>
      <c r="AV58" s="235" t="str">
        <f>IF(AV57="","",VLOOKUP(AV57,'参考様式１（勤務表_シフト記号表）'!$C$6:$L$47,10,FALSE))</f>
        <v/>
      </c>
      <c r="AW58" s="235" t="str">
        <f>IF(AW57="","",VLOOKUP(AW57,'参考様式１（勤務表_シフト記号表）'!$C$6:$L$47,10,FALSE))</f>
        <v/>
      </c>
      <c r="AX58" s="236" t="str">
        <f>IF(AX57="","",VLOOKUP(AX57,'参考様式１（勤務表_シフト記号表）'!$C$6:$L$47,10,FALSE))</f>
        <v/>
      </c>
      <c r="AY58" s="234" t="str">
        <f>IF(AY57="","",VLOOKUP(AY57,'参考様式１（勤務表_シフト記号表）'!$C$6:$L$47,10,FALSE))</f>
        <v/>
      </c>
      <c r="AZ58" s="235" t="str">
        <f>IF(AZ57="","",VLOOKUP(AZ57,'参考様式１（勤務表_シフト記号表）'!$C$6:$L$47,10,FALSE))</f>
        <v/>
      </c>
      <c r="BA58" s="235" t="str">
        <f>IF(BA57="","",VLOOKUP(BA57,'参考様式１（勤務表_シフト記号表）'!$C$6:$L$47,10,FALSE))</f>
        <v/>
      </c>
      <c r="BB58" s="1054">
        <f>IF($BE$3="４週",SUM(W58:AX58),IF($BE$3="暦月",SUM(W58:BA58),""))</f>
        <v>0</v>
      </c>
      <c r="BC58" s="1055"/>
      <c r="BD58" s="1056">
        <f>IF($BE$3="４週",BB58/4,IF($BE$3="暦月",(BB58/($BE$8/7)),""))</f>
        <v>0</v>
      </c>
      <c r="BE58" s="1055"/>
      <c r="BF58" s="1051"/>
      <c r="BG58" s="1052"/>
      <c r="BH58" s="1052"/>
      <c r="BI58" s="1052"/>
      <c r="BJ58" s="1053"/>
    </row>
    <row r="59" spans="2:62" ht="20.25" customHeight="1" x14ac:dyDescent="0.45">
      <c r="B59" s="1020">
        <f>B57+1</f>
        <v>22</v>
      </c>
      <c r="C59" s="1022"/>
      <c r="D59" s="1023"/>
      <c r="E59" s="229"/>
      <c r="F59" s="230"/>
      <c r="G59" s="229"/>
      <c r="H59" s="230"/>
      <c r="I59" s="1026"/>
      <c r="J59" s="1027"/>
      <c r="K59" s="1030"/>
      <c r="L59" s="1031"/>
      <c r="M59" s="1031"/>
      <c r="N59" s="1023"/>
      <c r="O59" s="1034"/>
      <c r="P59" s="1035"/>
      <c r="Q59" s="1035"/>
      <c r="R59" s="1035"/>
      <c r="S59" s="1036"/>
      <c r="T59" s="249" t="s">
        <v>442</v>
      </c>
      <c r="V59" s="250"/>
      <c r="W59" s="242"/>
      <c r="X59" s="243"/>
      <c r="Y59" s="243"/>
      <c r="Z59" s="243"/>
      <c r="AA59" s="243"/>
      <c r="AB59" s="243"/>
      <c r="AC59" s="244"/>
      <c r="AD59" s="242"/>
      <c r="AE59" s="243"/>
      <c r="AF59" s="243"/>
      <c r="AG59" s="243"/>
      <c r="AH59" s="243"/>
      <c r="AI59" s="243"/>
      <c r="AJ59" s="244"/>
      <c r="AK59" s="242"/>
      <c r="AL59" s="243"/>
      <c r="AM59" s="243"/>
      <c r="AN59" s="243"/>
      <c r="AO59" s="243"/>
      <c r="AP59" s="243"/>
      <c r="AQ59" s="244"/>
      <c r="AR59" s="242"/>
      <c r="AS59" s="243"/>
      <c r="AT59" s="243"/>
      <c r="AU59" s="243"/>
      <c r="AV59" s="243"/>
      <c r="AW59" s="243"/>
      <c r="AX59" s="244"/>
      <c r="AY59" s="242"/>
      <c r="AZ59" s="243"/>
      <c r="BA59" s="245"/>
      <c r="BB59" s="1040"/>
      <c r="BC59" s="1041"/>
      <c r="BD59" s="1000"/>
      <c r="BE59" s="1001"/>
      <c r="BF59" s="1002"/>
      <c r="BG59" s="1003"/>
      <c r="BH59" s="1003"/>
      <c r="BI59" s="1003"/>
      <c r="BJ59" s="1004"/>
    </row>
    <row r="60" spans="2:62" ht="20.25" customHeight="1" x14ac:dyDescent="0.45">
      <c r="B60" s="1043"/>
      <c r="C60" s="1057"/>
      <c r="D60" s="1058"/>
      <c r="E60" s="229"/>
      <c r="F60" s="230">
        <f>C59</f>
        <v>0</v>
      </c>
      <c r="G60" s="229"/>
      <c r="H60" s="230">
        <f>I59</f>
        <v>0</v>
      </c>
      <c r="I60" s="1059"/>
      <c r="J60" s="1060"/>
      <c r="K60" s="1061"/>
      <c r="L60" s="1062"/>
      <c r="M60" s="1062"/>
      <c r="N60" s="1058"/>
      <c r="O60" s="1034"/>
      <c r="P60" s="1035"/>
      <c r="Q60" s="1035"/>
      <c r="R60" s="1035"/>
      <c r="S60" s="1036"/>
      <c r="T60" s="246" t="s">
        <v>443</v>
      </c>
      <c r="U60" s="247"/>
      <c r="V60" s="248"/>
      <c r="W60" s="234" t="str">
        <f>IF(W59="","",VLOOKUP(W59,'参考様式１（勤務表_シフト記号表）'!$C$6:$L$47,10,FALSE))</f>
        <v/>
      </c>
      <c r="X60" s="235" t="str">
        <f>IF(X59="","",VLOOKUP(X59,'参考様式１（勤務表_シフト記号表）'!$C$6:$L$47,10,FALSE))</f>
        <v/>
      </c>
      <c r="Y60" s="235" t="str">
        <f>IF(Y59="","",VLOOKUP(Y59,'参考様式１（勤務表_シフト記号表）'!$C$6:$L$47,10,FALSE))</f>
        <v/>
      </c>
      <c r="Z60" s="235" t="str">
        <f>IF(Z59="","",VLOOKUP(Z59,'参考様式１（勤務表_シフト記号表）'!$C$6:$L$47,10,FALSE))</f>
        <v/>
      </c>
      <c r="AA60" s="235" t="str">
        <f>IF(AA59="","",VLOOKUP(AA59,'参考様式１（勤務表_シフト記号表）'!$C$6:$L$47,10,FALSE))</f>
        <v/>
      </c>
      <c r="AB60" s="235" t="str">
        <f>IF(AB59="","",VLOOKUP(AB59,'参考様式１（勤務表_シフト記号表）'!$C$6:$L$47,10,FALSE))</f>
        <v/>
      </c>
      <c r="AC60" s="236" t="str">
        <f>IF(AC59="","",VLOOKUP(AC59,'参考様式１（勤務表_シフト記号表）'!$C$6:$L$47,10,FALSE))</f>
        <v/>
      </c>
      <c r="AD60" s="234" t="str">
        <f>IF(AD59="","",VLOOKUP(AD59,'参考様式１（勤務表_シフト記号表）'!$C$6:$L$47,10,FALSE))</f>
        <v/>
      </c>
      <c r="AE60" s="235" t="str">
        <f>IF(AE59="","",VLOOKUP(AE59,'参考様式１（勤務表_シフト記号表）'!$C$6:$L$47,10,FALSE))</f>
        <v/>
      </c>
      <c r="AF60" s="235" t="str">
        <f>IF(AF59="","",VLOOKUP(AF59,'参考様式１（勤務表_シフト記号表）'!$C$6:$L$47,10,FALSE))</f>
        <v/>
      </c>
      <c r="AG60" s="235" t="str">
        <f>IF(AG59="","",VLOOKUP(AG59,'参考様式１（勤務表_シフト記号表）'!$C$6:$L$47,10,FALSE))</f>
        <v/>
      </c>
      <c r="AH60" s="235" t="str">
        <f>IF(AH59="","",VLOOKUP(AH59,'参考様式１（勤務表_シフト記号表）'!$C$6:$L$47,10,FALSE))</f>
        <v/>
      </c>
      <c r="AI60" s="235" t="str">
        <f>IF(AI59="","",VLOOKUP(AI59,'参考様式１（勤務表_シフト記号表）'!$C$6:$L$47,10,FALSE))</f>
        <v/>
      </c>
      <c r="AJ60" s="236" t="str">
        <f>IF(AJ59="","",VLOOKUP(AJ59,'参考様式１（勤務表_シフト記号表）'!$C$6:$L$47,10,FALSE))</f>
        <v/>
      </c>
      <c r="AK60" s="234" t="str">
        <f>IF(AK59="","",VLOOKUP(AK59,'参考様式１（勤務表_シフト記号表）'!$C$6:$L$47,10,FALSE))</f>
        <v/>
      </c>
      <c r="AL60" s="235" t="str">
        <f>IF(AL59="","",VLOOKUP(AL59,'参考様式１（勤務表_シフト記号表）'!$C$6:$L$47,10,FALSE))</f>
        <v/>
      </c>
      <c r="AM60" s="235" t="str">
        <f>IF(AM59="","",VLOOKUP(AM59,'参考様式１（勤務表_シフト記号表）'!$C$6:$L$47,10,FALSE))</f>
        <v/>
      </c>
      <c r="AN60" s="235" t="str">
        <f>IF(AN59="","",VLOOKUP(AN59,'参考様式１（勤務表_シフト記号表）'!$C$6:$L$47,10,FALSE))</f>
        <v/>
      </c>
      <c r="AO60" s="235" t="str">
        <f>IF(AO59="","",VLOOKUP(AO59,'参考様式１（勤務表_シフト記号表）'!$C$6:$L$47,10,FALSE))</f>
        <v/>
      </c>
      <c r="AP60" s="235" t="str">
        <f>IF(AP59="","",VLOOKUP(AP59,'参考様式１（勤務表_シフト記号表）'!$C$6:$L$47,10,FALSE))</f>
        <v/>
      </c>
      <c r="AQ60" s="236" t="str">
        <f>IF(AQ59="","",VLOOKUP(AQ59,'参考様式１（勤務表_シフト記号表）'!$C$6:$L$47,10,FALSE))</f>
        <v/>
      </c>
      <c r="AR60" s="234" t="str">
        <f>IF(AR59="","",VLOOKUP(AR59,'参考様式１（勤務表_シフト記号表）'!$C$6:$L$47,10,FALSE))</f>
        <v/>
      </c>
      <c r="AS60" s="235" t="str">
        <f>IF(AS59="","",VLOOKUP(AS59,'参考様式１（勤務表_シフト記号表）'!$C$6:$L$47,10,FALSE))</f>
        <v/>
      </c>
      <c r="AT60" s="235" t="str">
        <f>IF(AT59="","",VLOOKUP(AT59,'参考様式１（勤務表_シフト記号表）'!$C$6:$L$47,10,FALSE))</f>
        <v/>
      </c>
      <c r="AU60" s="235" t="str">
        <f>IF(AU59="","",VLOOKUP(AU59,'参考様式１（勤務表_シフト記号表）'!$C$6:$L$47,10,FALSE))</f>
        <v/>
      </c>
      <c r="AV60" s="235" t="str">
        <f>IF(AV59="","",VLOOKUP(AV59,'参考様式１（勤務表_シフト記号表）'!$C$6:$L$47,10,FALSE))</f>
        <v/>
      </c>
      <c r="AW60" s="235" t="str">
        <f>IF(AW59="","",VLOOKUP(AW59,'参考様式１（勤務表_シフト記号表）'!$C$6:$L$47,10,FALSE))</f>
        <v/>
      </c>
      <c r="AX60" s="236" t="str">
        <f>IF(AX59="","",VLOOKUP(AX59,'参考様式１（勤務表_シフト記号表）'!$C$6:$L$47,10,FALSE))</f>
        <v/>
      </c>
      <c r="AY60" s="234" t="str">
        <f>IF(AY59="","",VLOOKUP(AY59,'参考様式１（勤務表_シフト記号表）'!$C$6:$L$47,10,FALSE))</f>
        <v/>
      </c>
      <c r="AZ60" s="235" t="str">
        <f>IF(AZ59="","",VLOOKUP(AZ59,'参考様式１（勤務表_シフト記号表）'!$C$6:$L$47,10,FALSE))</f>
        <v/>
      </c>
      <c r="BA60" s="235" t="str">
        <f>IF(BA59="","",VLOOKUP(BA59,'参考様式１（勤務表_シフト記号表）'!$C$6:$L$47,10,FALSE))</f>
        <v/>
      </c>
      <c r="BB60" s="1054">
        <f>IF($BE$3="４週",SUM(W60:AX60),IF($BE$3="暦月",SUM(W60:BA60),""))</f>
        <v>0</v>
      </c>
      <c r="BC60" s="1055"/>
      <c r="BD60" s="1056">
        <f>IF($BE$3="４週",BB60/4,IF($BE$3="暦月",(BB60/($BE$8/7)),""))</f>
        <v>0</v>
      </c>
      <c r="BE60" s="1055"/>
      <c r="BF60" s="1051"/>
      <c r="BG60" s="1052"/>
      <c r="BH60" s="1052"/>
      <c r="BI60" s="1052"/>
      <c r="BJ60" s="1053"/>
    </row>
    <row r="61" spans="2:62" ht="20.25" customHeight="1" x14ac:dyDescent="0.45">
      <c r="B61" s="1020">
        <f>B59+1</f>
        <v>23</v>
      </c>
      <c r="C61" s="1022"/>
      <c r="D61" s="1023"/>
      <c r="E61" s="229"/>
      <c r="F61" s="230"/>
      <c r="G61" s="229"/>
      <c r="H61" s="230"/>
      <c r="I61" s="1026"/>
      <c r="J61" s="1027"/>
      <c r="K61" s="1030"/>
      <c r="L61" s="1031"/>
      <c r="M61" s="1031"/>
      <c r="N61" s="1023"/>
      <c r="O61" s="1034"/>
      <c r="P61" s="1035"/>
      <c r="Q61" s="1035"/>
      <c r="R61" s="1035"/>
      <c r="S61" s="1036"/>
      <c r="T61" s="249" t="s">
        <v>442</v>
      </c>
      <c r="V61" s="250"/>
      <c r="W61" s="242"/>
      <c r="X61" s="243"/>
      <c r="Y61" s="243"/>
      <c r="Z61" s="243"/>
      <c r="AA61" s="243"/>
      <c r="AB61" s="243"/>
      <c r="AC61" s="244"/>
      <c r="AD61" s="242"/>
      <c r="AE61" s="243"/>
      <c r="AF61" s="243"/>
      <c r="AG61" s="243"/>
      <c r="AH61" s="243"/>
      <c r="AI61" s="243"/>
      <c r="AJ61" s="244"/>
      <c r="AK61" s="242"/>
      <c r="AL61" s="243"/>
      <c r="AM61" s="243"/>
      <c r="AN61" s="243"/>
      <c r="AO61" s="243"/>
      <c r="AP61" s="243"/>
      <c r="AQ61" s="244"/>
      <c r="AR61" s="242"/>
      <c r="AS61" s="243"/>
      <c r="AT61" s="243"/>
      <c r="AU61" s="243"/>
      <c r="AV61" s="243"/>
      <c r="AW61" s="243"/>
      <c r="AX61" s="244"/>
      <c r="AY61" s="242"/>
      <c r="AZ61" s="243"/>
      <c r="BA61" s="245"/>
      <c r="BB61" s="1040"/>
      <c r="BC61" s="1041"/>
      <c r="BD61" s="1000"/>
      <c r="BE61" s="1001"/>
      <c r="BF61" s="1002"/>
      <c r="BG61" s="1003"/>
      <c r="BH61" s="1003"/>
      <c r="BI61" s="1003"/>
      <c r="BJ61" s="1004"/>
    </row>
    <row r="62" spans="2:62" ht="20.25" customHeight="1" x14ac:dyDescent="0.45">
      <c r="B62" s="1043"/>
      <c r="C62" s="1057"/>
      <c r="D62" s="1058"/>
      <c r="E62" s="229"/>
      <c r="F62" s="230">
        <f>C61</f>
        <v>0</v>
      </c>
      <c r="G62" s="229"/>
      <c r="H62" s="230">
        <f>I61</f>
        <v>0</v>
      </c>
      <c r="I62" s="1059"/>
      <c r="J62" s="1060"/>
      <c r="K62" s="1061"/>
      <c r="L62" s="1062"/>
      <c r="M62" s="1062"/>
      <c r="N62" s="1058"/>
      <c r="O62" s="1034"/>
      <c r="P62" s="1035"/>
      <c r="Q62" s="1035"/>
      <c r="R62" s="1035"/>
      <c r="S62" s="1036"/>
      <c r="T62" s="246" t="s">
        <v>443</v>
      </c>
      <c r="U62" s="247"/>
      <c r="V62" s="248"/>
      <c r="W62" s="234" t="str">
        <f>IF(W61="","",VLOOKUP(W61,'参考様式１（勤務表_シフト記号表）'!$C$6:$L$47,10,FALSE))</f>
        <v/>
      </c>
      <c r="X62" s="235" t="str">
        <f>IF(X61="","",VLOOKUP(X61,'参考様式１（勤務表_シフト記号表）'!$C$6:$L$47,10,FALSE))</f>
        <v/>
      </c>
      <c r="Y62" s="235" t="str">
        <f>IF(Y61="","",VLOOKUP(Y61,'参考様式１（勤務表_シフト記号表）'!$C$6:$L$47,10,FALSE))</f>
        <v/>
      </c>
      <c r="Z62" s="235" t="str">
        <f>IF(Z61="","",VLOOKUP(Z61,'参考様式１（勤務表_シフト記号表）'!$C$6:$L$47,10,FALSE))</f>
        <v/>
      </c>
      <c r="AA62" s="235" t="str">
        <f>IF(AA61="","",VLOOKUP(AA61,'参考様式１（勤務表_シフト記号表）'!$C$6:$L$47,10,FALSE))</f>
        <v/>
      </c>
      <c r="AB62" s="235" t="str">
        <f>IF(AB61="","",VLOOKUP(AB61,'参考様式１（勤務表_シフト記号表）'!$C$6:$L$47,10,FALSE))</f>
        <v/>
      </c>
      <c r="AC62" s="236" t="str">
        <f>IF(AC61="","",VLOOKUP(AC61,'参考様式１（勤務表_シフト記号表）'!$C$6:$L$47,10,FALSE))</f>
        <v/>
      </c>
      <c r="AD62" s="234" t="str">
        <f>IF(AD61="","",VLOOKUP(AD61,'参考様式１（勤務表_シフト記号表）'!$C$6:$L$47,10,FALSE))</f>
        <v/>
      </c>
      <c r="AE62" s="235" t="str">
        <f>IF(AE61="","",VLOOKUP(AE61,'参考様式１（勤務表_シフト記号表）'!$C$6:$L$47,10,FALSE))</f>
        <v/>
      </c>
      <c r="AF62" s="235" t="str">
        <f>IF(AF61="","",VLOOKUP(AF61,'参考様式１（勤務表_シフト記号表）'!$C$6:$L$47,10,FALSE))</f>
        <v/>
      </c>
      <c r="AG62" s="235" t="str">
        <f>IF(AG61="","",VLOOKUP(AG61,'参考様式１（勤務表_シフト記号表）'!$C$6:$L$47,10,FALSE))</f>
        <v/>
      </c>
      <c r="AH62" s="235" t="str">
        <f>IF(AH61="","",VLOOKUP(AH61,'参考様式１（勤務表_シフト記号表）'!$C$6:$L$47,10,FALSE))</f>
        <v/>
      </c>
      <c r="AI62" s="235" t="str">
        <f>IF(AI61="","",VLOOKUP(AI61,'参考様式１（勤務表_シフト記号表）'!$C$6:$L$47,10,FALSE))</f>
        <v/>
      </c>
      <c r="AJ62" s="236" t="str">
        <f>IF(AJ61="","",VLOOKUP(AJ61,'参考様式１（勤務表_シフト記号表）'!$C$6:$L$47,10,FALSE))</f>
        <v/>
      </c>
      <c r="AK62" s="234" t="str">
        <f>IF(AK61="","",VLOOKUP(AK61,'参考様式１（勤務表_シフト記号表）'!$C$6:$L$47,10,FALSE))</f>
        <v/>
      </c>
      <c r="AL62" s="235" t="str">
        <f>IF(AL61="","",VLOOKUP(AL61,'参考様式１（勤務表_シフト記号表）'!$C$6:$L$47,10,FALSE))</f>
        <v/>
      </c>
      <c r="AM62" s="235" t="str">
        <f>IF(AM61="","",VLOOKUP(AM61,'参考様式１（勤務表_シフト記号表）'!$C$6:$L$47,10,FALSE))</f>
        <v/>
      </c>
      <c r="AN62" s="235" t="str">
        <f>IF(AN61="","",VLOOKUP(AN61,'参考様式１（勤務表_シフト記号表）'!$C$6:$L$47,10,FALSE))</f>
        <v/>
      </c>
      <c r="AO62" s="235" t="str">
        <f>IF(AO61="","",VLOOKUP(AO61,'参考様式１（勤務表_シフト記号表）'!$C$6:$L$47,10,FALSE))</f>
        <v/>
      </c>
      <c r="AP62" s="235" t="str">
        <f>IF(AP61="","",VLOOKUP(AP61,'参考様式１（勤務表_シフト記号表）'!$C$6:$L$47,10,FALSE))</f>
        <v/>
      </c>
      <c r="AQ62" s="236" t="str">
        <f>IF(AQ61="","",VLOOKUP(AQ61,'参考様式１（勤務表_シフト記号表）'!$C$6:$L$47,10,FALSE))</f>
        <v/>
      </c>
      <c r="AR62" s="234" t="str">
        <f>IF(AR61="","",VLOOKUP(AR61,'参考様式１（勤務表_シフト記号表）'!$C$6:$L$47,10,FALSE))</f>
        <v/>
      </c>
      <c r="AS62" s="235" t="str">
        <f>IF(AS61="","",VLOOKUP(AS61,'参考様式１（勤務表_シフト記号表）'!$C$6:$L$47,10,FALSE))</f>
        <v/>
      </c>
      <c r="AT62" s="235" t="str">
        <f>IF(AT61="","",VLOOKUP(AT61,'参考様式１（勤務表_シフト記号表）'!$C$6:$L$47,10,FALSE))</f>
        <v/>
      </c>
      <c r="AU62" s="235" t="str">
        <f>IF(AU61="","",VLOOKUP(AU61,'参考様式１（勤務表_シフト記号表）'!$C$6:$L$47,10,FALSE))</f>
        <v/>
      </c>
      <c r="AV62" s="235" t="str">
        <f>IF(AV61="","",VLOOKUP(AV61,'参考様式１（勤務表_シフト記号表）'!$C$6:$L$47,10,FALSE))</f>
        <v/>
      </c>
      <c r="AW62" s="235" t="str">
        <f>IF(AW61="","",VLOOKUP(AW61,'参考様式１（勤務表_シフト記号表）'!$C$6:$L$47,10,FALSE))</f>
        <v/>
      </c>
      <c r="AX62" s="236" t="str">
        <f>IF(AX61="","",VLOOKUP(AX61,'参考様式１（勤務表_シフト記号表）'!$C$6:$L$47,10,FALSE))</f>
        <v/>
      </c>
      <c r="AY62" s="234" t="str">
        <f>IF(AY61="","",VLOOKUP(AY61,'参考様式１（勤務表_シフト記号表）'!$C$6:$L$47,10,FALSE))</f>
        <v/>
      </c>
      <c r="AZ62" s="235" t="str">
        <f>IF(AZ61="","",VLOOKUP(AZ61,'参考様式１（勤務表_シフト記号表）'!$C$6:$L$47,10,FALSE))</f>
        <v/>
      </c>
      <c r="BA62" s="235" t="str">
        <f>IF(BA61="","",VLOOKUP(BA61,'参考様式１（勤務表_シフト記号表）'!$C$6:$L$47,10,FALSE))</f>
        <v/>
      </c>
      <c r="BB62" s="1054">
        <f>IF($BE$3="４週",SUM(W62:AX62),IF($BE$3="暦月",SUM(W62:BA62),""))</f>
        <v>0</v>
      </c>
      <c r="BC62" s="1055"/>
      <c r="BD62" s="1056">
        <f>IF($BE$3="４週",BB62/4,IF($BE$3="暦月",(BB62/($BE$8/7)),""))</f>
        <v>0</v>
      </c>
      <c r="BE62" s="1055"/>
      <c r="BF62" s="1051"/>
      <c r="BG62" s="1052"/>
      <c r="BH62" s="1052"/>
      <c r="BI62" s="1052"/>
      <c r="BJ62" s="1053"/>
    </row>
    <row r="63" spans="2:62" ht="20.25" customHeight="1" x14ac:dyDescent="0.45">
      <c r="B63" s="1020">
        <f>B61+1</f>
        <v>24</v>
      </c>
      <c r="C63" s="1022"/>
      <c r="D63" s="1023"/>
      <c r="E63" s="229"/>
      <c r="F63" s="230"/>
      <c r="G63" s="229"/>
      <c r="H63" s="230"/>
      <c r="I63" s="1026"/>
      <c r="J63" s="1027"/>
      <c r="K63" s="1030"/>
      <c r="L63" s="1031"/>
      <c r="M63" s="1031"/>
      <c r="N63" s="1023"/>
      <c r="O63" s="1034"/>
      <c r="P63" s="1035"/>
      <c r="Q63" s="1035"/>
      <c r="R63" s="1035"/>
      <c r="S63" s="1036"/>
      <c r="T63" s="249" t="s">
        <v>442</v>
      </c>
      <c r="V63" s="250"/>
      <c r="W63" s="242"/>
      <c r="X63" s="243"/>
      <c r="Y63" s="243"/>
      <c r="Z63" s="243"/>
      <c r="AA63" s="243"/>
      <c r="AB63" s="243"/>
      <c r="AC63" s="244"/>
      <c r="AD63" s="242"/>
      <c r="AE63" s="243"/>
      <c r="AF63" s="243"/>
      <c r="AG63" s="243"/>
      <c r="AH63" s="243"/>
      <c r="AI63" s="243"/>
      <c r="AJ63" s="244"/>
      <c r="AK63" s="242"/>
      <c r="AL63" s="243"/>
      <c r="AM63" s="243"/>
      <c r="AN63" s="243"/>
      <c r="AO63" s="243"/>
      <c r="AP63" s="243"/>
      <c r="AQ63" s="244"/>
      <c r="AR63" s="242"/>
      <c r="AS63" s="243"/>
      <c r="AT63" s="243"/>
      <c r="AU63" s="243"/>
      <c r="AV63" s="243"/>
      <c r="AW63" s="243"/>
      <c r="AX63" s="244"/>
      <c r="AY63" s="242"/>
      <c r="AZ63" s="243"/>
      <c r="BA63" s="245"/>
      <c r="BB63" s="1040"/>
      <c r="BC63" s="1041"/>
      <c r="BD63" s="1000"/>
      <c r="BE63" s="1001"/>
      <c r="BF63" s="1002"/>
      <c r="BG63" s="1003"/>
      <c r="BH63" s="1003"/>
      <c r="BI63" s="1003"/>
      <c r="BJ63" s="1004"/>
    </row>
    <row r="64" spans="2:62" ht="20.25" customHeight="1" x14ac:dyDescent="0.45">
      <c r="B64" s="1043"/>
      <c r="C64" s="1057"/>
      <c r="D64" s="1058"/>
      <c r="E64" s="229"/>
      <c r="F64" s="230">
        <f>C63</f>
        <v>0</v>
      </c>
      <c r="G64" s="229"/>
      <c r="H64" s="230">
        <f>I63</f>
        <v>0</v>
      </c>
      <c r="I64" s="1059"/>
      <c r="J64" s="1060"/>
      <c r="K64" s="1061"/>
      <c r="L64" s="1062"/>
      <c r="M64" s="1062"/>
      <c r="N64" s="1058"/>
      <c r="O64" s="1034"/>
      <c r="P64" s="1035"/>
      <c r="Q64" s="1035"/>
      <c r="R64" s="1035"/>
      <c r="S64" s="1036"/>
      <c r="T64" s="246" t="s">
        <v>443</v>
      </c>
      <c r="U64" s="247"/>
      <c r="V64" s="248"/>
      <c r="W64" s="234" t="str">
        <f>IF(W63="","",VLOOKUP(W63,'参考様式１（勤務表_シフト記号表）'!$C$6:$L$47,10,FALSE))</f>
        <v/>
      </c>
      <c r="X64" s="235" t="str">
        <f>IF(X63="","",VLOOKUP(X63,'参考様式１（勤務表_シフト記号表）'!$C$6:$L$47,10,FALSE))</f>
        <v/>
      </c>
      <c r="Y64" s="235" t="str">
        <f>IF(Y63="","",VLOOKUP(Y63,'参考様式１（勤務表_シフト記号表）'!$C$6:$L$47,10,FALSE))</f>
        <v/>
      </c>
      <c r="Z64" s="235" t="str">
        <f>IF(Z63="","",VLOOKUP(Z63,'参考様式１（勤務表_シフト記号表）'!$C$6:$L$47,10,FALSE))</f>
        <v/>
      </c>
      <c r="AA64" s="235" t="str">
        <f>IF(AA63="","",VLOOKUP(AA63,'参考様式１（勤務表_シフト記号表）'!$C$6:$L$47,10,FALSE))</f>
        <v/>
      </c>
      <c r="AB64" s="235" t="str">
        <f>IF(AB63="","",VLOOKUP(AB63,'参考様式１（勤務表_シフト記号表）'!$C$6:$L$47,10,FALSE))</f>
        <v/>
      </c>
      <c r="AC64" s="236" t="str">
        <f>IF(AC63="","",VLOOKUP(AC63,'参考様式１（勤務表_シフト記号表）'!$C$6:$L$47,10,FALSE))</f>
        <v/>
      </c>
      <c r="AD64" s="234" t="str">
        <f>IF(AD63="","",VLOOKUP(AD63,'参考様式１（勤務表_シフト記号表）'!$C$6:$L$47,10,FALSE))</f>
        <v/>
      </c>
      <c r="AE64" s="235" t="str">
        <f>IF(AE63="","",VLOOKUP(AE63,'参考様式１（勤務表_シフト記号表）'!$C$6:$L$47,10,FALSE))</f>
        <v/>
      </c>
      <c r="AF64" s="235" t="str">
        <f>IF(AF63="","",VLOOKUP(AF63,'参考様式１（勤務表_シフト記号表）'!$C$6:$L$47,10,FALSE))</f>
        <v/>
      </c>
      <c r="AG64" s="235" t="str">
        <f>IF(AG63="","",VLOOKUP(AG63,'参考様式１（勤務表_シフト記号表）'!$C$6:$L$47,10,FALSE))</f>
        <v/>
      </c>
      <c r="AH64" s="235" t="str">
        <f>IF(AH63="","",VLOOKUP(AH63,'参考様式１（勤務表_シフト記号表）'!$C$6:$L$47,10,FALSE))</f>
        <v/>
      </c>
      <c r="AI64" s="235" t="str">
        <f>IF(AI63="","",VLOOKUP(AI63,'参考様式１（勤務表_シフト記号表）'!$C$6:$L$47,10,FALSE))</f>
        <v/>
      </c>
      <c r="AJ64" s="236" t="str">
        <f>IF(AJ63="","",VLOOKUP(AJ63,'参考様式１（勤務表_シフト記号表）'!$C$6:$L$47,10,FALSE))</f>
        <v/>
      </c>
      <c r="AK64" s="234" t="str">
        <f>IF(AK63="","",VLOOKUP(AK63,'参考様式１（勤務表_シフト記号表）'!$C$6:$L$47,10,FALSE))</f>
        <v/>
      </c>
      <c r="AL64" s="235" t="str">
        <f>IF(AL63="","",VLOOKUP(AL63,'参考様式１（勤務表_シフト記号表）'!$C$6:$L$47,10,FALSE))</f>
        <v/>
      </c>
      <c r="AM64" s="235" t="str">
        <f>IF(AM63="","",VLOOKUP(AM63,'参考様式１（勤務表_シフト記号表）'!$C$6:$L$47,10,FALSE))</f>
        <v/>
      </c>
      <c r="AN64" s="235" t="str">
        <f>IF(AN63="","",VLOOKUP(AN63,'参考様式１（勤務表_シフト記号表）'!$C$6:$L$47,10,FALSE))</f>
        <v/>
      </c>
      <c r="AO64" s="235" t="str">
        <f>IF(AO63="","",VLOOKUP(AO63,'参考様式１（勤務表_シフト記号表）'!$C$6:$L$47,10,FALSE))</f>
        <v/>
      </c>
      <c r="AP64" s="235" t="str">
        <f>IF(AP63="","",VLOOKUP(AP63,'参考様式１（勤務表_シフト記号表）'!$C$6:$L$47,10,FALSE))</f>
        <v/>
      </c>
      <c r="AQ64" s="236" t="str">
        <f>IF(AQ63="","",VLOOKUP(AQ63,'参考様式１（勤務表_シフト記号表）'!$C$6:$L$47,10,FALSE))</f>
        <v/>
      </c>
      <c r="AR64" s="234" t="str">
        <f>IF(AR63="","",VLOOKUP(AR63,'参考様式１（勤務表_シフト記号表）'!$C$6:$L$47,10,FALSE))</f>
        <v/>
      </c>
      <c r="AS64" s="235" t="str">
        <f>IF(AS63="","",VLOOKUP(AS63,'参考様式１（勤務表_シフト記号表）'!$C$6:$L$47,10,FALSE))</f>
        <v/>
      </c>
      <c r="AT64" s="235" t="str">
        <f>IF(AT63="","",VLOOKUP(AT63,'参考様式１（勤務表_シフト記号表）'!$C$6:$L$47,10,FALSE))</f>
        <v/>
      </c>
      <c r="AU64" s="235" t="str">
        <f>IF(AU63="","",VLOOKUP(AU63,'参考様式１（勤務表_シフト記号表）'!$C$6:$L$47,10,FALSE))</f>
        <v/>
      </c>
      <c r="AV64" s="235" t="str">
        <f>IF(AV63="","",VLOOKUP(AV63,'参考様式１（勤務表_シフト記号表）'!$C$6:$L$47,10,FALSE))</f>
        <v/>
      </c>
      <c r="AW64" s="235" t="str">
        <f>IF(AW63="","",VLOOKUP(AW63,'参考様式１（勤務表_シフト記号表）'!$C$6:$L$47,10,FALSE))</f>
        <v/>
      </c>
      <c r="AX64" s="236" t="str">
        <f>IF(AX63="","",VLOOKUP(AX63,'参考様式１（勤務表_シフト記号表）'!$C$6:$L$47,10,FALSE))</f>
        <v/>
      </c>
      <c r="AY64" s="234" t="str">
        <f>IF(AY63="","",VLOOKUP(AY63,'参考様式１（勤務表_シフト記号表）'!$C$6:$L$47,10,FALSE))</f>
        <v/>
      </c>
      <c r="AZ64" s="235" t="str">
        <f>IF(AZ63="","",VLOOKUP(AZ63,'参考様式１（勤務表_シフト記号表）'!$C$6:$L$47,10,FALSE))</f>
        <v/>
      </c>
      <c r="BA64" s="235" t="str">
        <f>IF(BA63="","",VLOOKUP(BA63,'参考様式１（勤務表_シフト記号表）'!$C$6:$L$47,10,FALSE))</f>
        <v/>
      </c>
      <c r="BB64" s="1054">
        <f>IF($BE$3="４週",SUM(W64:AX64),IF($BE$3="暦月",SUM(W64:BA64),""))</f>
        <v>0</v>
      </c>
      <c r="BC64" s="1055"/>
      <c r="BD64" s="1056">
        <f>IF($BE$3="４週",BB64/4,IF($BE$3="暦月",(BB64/($BE$8/7)),""))</f>
        <v>0</v>
      </c>
      <c r="BE64" s="1055"/>
      <c r="BF64" s="1051"/>
      <c r="BG64" s="1052"/>
      <c r="BH64" s="1052"/>
      <c r="BI64" s="1052"/>
      <c r="BJ64" s="1053"/>
    </row>
    <row r="65" spans="2:62" ht="20.25" customHeight="1" x14ac:dyDescent="0.45">
      <c r="B65" s="1020">
        <f>B63+1</f>
        <v>25</v>
      </c>
      <c r="C65" s="1022"/>
      <c r="D65" s="1023"/>
      <c r="E65" s="229"/>
      <c r="F65" s="230"/>
      <c r="G65" s="229"/>
      <c r="H65" s="230"/>
      <c r="I65" s="1026"/>
      <c r="J65" s="1027"/>
      <c r="K65" s="1030"/>
      <c r="L65" s="1031"/>
      <c r="M65" s="1031"/>
      <c r="N65" s="1023"/>
      <c r="O65" s="1034"/>
      <c r="P65" s="1035"/>
      <c r="Q65" s="1035"/>
      <c r="R65" s="1035"/>
      <c r="S65" s="1036"/>
      <c r="T65" s="249" t="s">
        <v>442</v>
      </c>
      <c r="V65" s="250"/>
      <c r="W65" s="242"/>
      <c r="X65" s="243"/>
      <c r="Y65" s="243"/>
      <c r="Z65" s="243"/>
      <c r="AA65" s="243"/>
      <c r="AB65" s="243"/>
      <c r="AC65" s="244"/>
      <c r="AD65" s="242"/>
      <c r="AE65" s="243"/>
      <c r="AF65" s="243"/>
      <c r="AG65" s="243"/>
      <c r="AH65" s="243"/>
      <c r="AI65" s="243"/>
      <c r="AJ65" s="244"/>
      <c r="AK65" s="242"/>
      <c r="AL65" s="243"/>
      <c r="AM65" s="243"/>
      <c r="AN65" s="243"/>
      <c r="AO65" s="243"/>
      <c r="AP65" s="243"/>
      <c r="AQ65" s="244"/>
      <c r="AR65" s="242"/>
      <c r="AS65" s="243"/>
      <c r="AT65" s="243"/>
      <c r="AU65" s="243"/>
      <c r="AV65" s="243"/>
      <c r="AW65" s="243"/>
      <c r="AX65" s="244"/>
      <c r="AY65" s="242"/>
      <c r="AZ65" s="243"/>
      <c r="BA65" s="245"/>
      <c r="BB65" s="1040"/>
      <c r="BC65" s="1041"/>
      <c r="BD65" s="1000"/>
      <c r="BE65" s="1001"/>
      <c r="BF65" s="1002"/>
      <c r="BG65" s="1003"/>
      <c r="BH65" s="1003"/>
      <c r="BI65" s="1003"/>
      <c r="BJ65" s="1004"/>
    </row>
    <row r="66" spans="2:62" ht="20.25" customHeight="1" x14ac:dyDescent="0.45">
      <c r="B66" s="1043"/>
      <c r="C66" s="1057"/>
      <c r="D66" s="1058"/>
      <c r="E66" s="229"/>
      <c r="F66" s="230">
        <f>C65</f>
        <v>0</v>
      </c>
      <c r="G66" s="229"/>
      <c r="H66" s="230">
        <f>I65</f>
        <v>0</v>
      </c>
      <c r="I66" s="1059"/>
      <c r="J66" s="1060"/>
      <c r="K66" s="1061"/>
      <c r="L66" s="1062"/>
      <c r="M66" s="1062"/>
      <c r="N66" s="1058"/>
      <c r="O66" s="1034"/>
      <c r="P66" s="1035"/>
      <c r="Q66" s="1035"/>
      <c r="R66" s="1035"/>
      <c r="S66" s="1036"/>
      <c r="T66" s="246" t="s">
        <v>443</v>
      </c>
      <c r="U66" s="247"/>
      <c r="V66" s="248"/>
      <c r="W66" s="234" t="str">
        <f>IF(W65="","",VLOOKUP(W65,'参考様式１（勤務表_シフト記号表）'!$C$6:$L$47,10,FALSE))</f>
        <v/>
      </c>
      <c r="X66" s="235" t="str">
        <f>IF(X65="","",VLOOKUP(X65,'参考様式１（勤務表_シフト記号表）'!$C$6:$L$47,10,FALSE))</f>
        <v/>
      </c>
      <c r="Y66" s="235" t="str">
        <f>IF(Y65="","",VLOOKUP(Y65,'参考様式１（勤務表_シフト記号表）'!$C$6:$L$47,10,FALSE))</f>
        <v/>
      </c>
      <c r="Z66" s="235" t="str">
        <f>IF(Z65="","",VLOOKUP(Z65,'参考様式１（勤務表_シフト記号表）'!$C$6:$L$47,10,FALSE))</f>
        <v/>
      </c>
      <c r="AA66" s="235" t="str">
        <f>IF(AA65="","",VLOOKUP(AA65,'参考様式１（勤務表_シフト記号表）'!$C$6:$L$47,10,FALSE))</f>
        <v/>
      </c>
      <c r="AB66" s="235" t="str">
        <f>IF(AB65="","",VLOOKUP(AB65,'参考様式１（勤務表_シフト記号表）'!$C$6:$L$47,10,FALSE))</f>
        <v/>
      </c>
      <c r="AC66" s="236" t="str">
        <f>IF(AC65="","",VLOOKUP(AC65,'参考様式１（勤務表_シフト記号表）'!$C$6:$L$47,10,FALSE))</f>
        <v/>
      </c>
      <c r="AD66" s="234" t="str">
        <f>IF(AD65="","",VLOOKUP(AD65,'参考様式１（勤務表_シフト記号表）'!$C$6:$L$47,10,FALSE))</f>
        <v/>
      </c>
      <c r="AE66" s="235" t="str">
        <f>IF(AE65="","",VLOOKUP(AE65,'参考様式１（勤務表_シフト記号表）'!$C$6:$L$47,10,FALSE))</f>
        <v/>
      </c>
      <c r="AF66" s="235" t="str">
        <f>IF(AF65="","",VLOOKUP(AF65,'参考様式１（勤務表_シフト記号表）'!$C$6:$L$47,10,FALSE))</f>
        <v/>
      </c>
      <c r="AG66" s="235" t="str">
        <f>IF(AG65="","",VLOOKUP(AG65,'参考様式１（勤務表_シフト記号表）'!$C$6:$L$47,10,FALSE))</f>
        <v/>
      </c>
      <c r="AH66" s="235" t="str">
        <f>IF(AH65="","",VLOOKUP(AH65,'参考様式１（勤務表_シフト記号表）'!$C$6:$L$47,10,FALSE))</f>
        <v/>
      </c>
      <c r="AI66" s="235" t="str">
        <f>IF(AI65="","",VLOOKUP(AI65,'参考様式１（勤務表_シフト記号表）'!$C$6:$L$47,10,FALSE))</f>
        <v/>
      </c>
      <c r="AJ66" s="236" t="str">
        <f>IF(AJ65="","",VLOOKUP(AJ65,'参考様式１（勤務表_シフト記号表）'!$C$6:$L$47,10,FALSE))</f>
        <v/>
      </c>
      <c r="AK66" s="234" t="str">
        <f>IF(AK65="","",VLOOKUP(AK65,'参考様式１（勤務表_シフト記号表）'!$C$6:$L$47,10,FALSE))</f>
        <v/>
      </c>
      <c r="AL66" s="235" t="str">
        <f>IF(AL65="","",VLOOKUP(AL65,'参考様式１（勤務表_シフト記号表）'!$C$6:$L$47,10,FALSE))</f>
        <v/>
      </c>
      <c r="AM66" s="235" t="str">
        <f>IF(AM65="","",VLOOKUP(AM65,'参考様式１（勤務表_シフト記号表）'!$C$6:$L$47,10,FALSE))</f>
        <v/>
      </c>
      <c r="AN66" s="235" t="str">
        <f>IF(AN65="","",VLOOKUP(AN65,'参考様式１（勤務表_シフト記号表）'!$C$6:$L$47,10,FALSE))</f>
        <v/>
      </c>
      <c r="AO66" s="235" t="str">
        <f>IF(AO65="","",VLOOKUP(AO65,'参考様式１（勤務表_シフト記号表）'!$C$6:$L$47,10,FALSE))</f>
        <v/>
      </c>
      <c r="AP66" s="235" t="str">
        <f>IF(AP65="","",VLOOKUP(AP65,'参考様式１（勤務表_シフト記号表）'!$C$6:$L$47,10,FALSE))</f>
        <v/>
      </c>
      <c r="AQ66" s="236" t="str">
        <f>IF(AQ65="","",VLOOKUP(AQ65,'参考様式１（勤務表_シフト記号表）'!$C$6:$L$47,10,FALSE))</f>
        <v/>
      </c>
      <c r="AR66" s="234" t="str">
        <f>IF(AR65="","",VLOOKUP(AR65,'参考様式１（勤務表_シフト記号表）'!$C$6:$L$47,10,FALSE))</f>
        <v/>
      </c>
      <c r="AS66" s="235" t="str">
        <f>IF(AS65="","",VLOOKUP(AS65,'参考様式１（勤務表_シフト記号表）'!$C$6:$L$47,10,FALSE))</f>
        <v/>
      </c>
      <c r="AT66" s="235" t="str">
        <f>IF(AT65="","",VLOOKUP(AT65,'参考様式１（勤務表_シフト記号表）'!$C$6:$L$47,10,FALSE))</f>
        <v/>
      </c>
      <c r="AU66" s="235" t="str">
        <f>IF(AU65="","",VLOOKUP(AU65,'参考様式１（勤務表_シフト記号表）'!$C$6:$L$47,10,FALSE))</f>
        <v/>
      </c>
      <c r="AV66" s="235" t="str">
        <f>IF(AV65="","",VLOOKUP(AV65,'参考様式１（勤務表_シフト記号表）'!$C$6:$L$47,10,FALSE))</f>
        <v/>
      </c>
      <c r="AW66" s="235" t="str">
        <f>IF(AW65="","",VLOOKUP(AW65,'参考様式１（勤務表_シフト記号表）'!$C$6:$L$47,10,FALSE))</f>
        <v/>
      </c>
      <c r="AX66" s="236" t="str">
        <f>IF(AX65="","",VLOOKUP(AX65,'参考様式１（勤務表_シフト記号表）'!$C$6:$L$47,10,FALSE))</f>
        <v/>
      </c>
      <c r="AY66" s="234" t="str">
        <f>IF(AY65="","",VLOOKUP(AY65,'参考様式１（勤務表_シフト記号表）'!$C$6:$L$47,10,FALSE))</f>
        <v/>
      </c>
      <c r="AZ66" s="235" t="str">
        <f>IF(AZ65="","",VLOOKUP(AZ65,'参考様式１（勤務表_シフト記号表）'!$C$6:$L$47,10,FALSE))</f>
        <v/>
      </c>
      <c r="BA66" s="235" t="str">
        <f>IF(BA65="","",VLOOKUP(BA65,'参考様式１（勤務表_シフト記号表）'!$C$6:$L$47,10,FALSE))</f>
        <v/>
      </c>
      <c r="BB66" s="1054">
        <f>IF($BE$3="４週",SUM(W66:AX66),IF($BE$3="暦月",SUM(W66:BA66),""))</f>
        <v>0</v>
      </c>
      <c r="BC66" s="1055"/>
      <c r="BD66" s="1056">
        <f>IF($BE$3="４週",BB66/4,IF($BE$3="暦月",(BB66/($BE$8/7)),""))</f>
        <v>0</v>
      </c>
      <c r="BE66" s="1055"/>
      <c r="BF66" s="1051"/>
      <c r="BG66" s="1052"/>
      <c r="BH66" s="1052"/>
      <c r="BI66" s="1052"/>
      <c r="BJ66" s="1053"/>
    </row>
    <row r="67" spans="2:62" ht="20.25" customHeight="1" x14ac:dyDescent="0.45">
      <c r="B67" s="1020">
        <f>B65+1</f>
        <v>26</v>
      </c>
      <c r="C67" s="1022"/>
      <c r="D67" s="1023"/>
      <c r="E67" s="229"/>
      <c r="F67" s="230"/>
      <c r="G67" s="229"/>
      <c r="H67" s="230"/>
      <c r="I67" s="1026"/>
      <c r="J67" s="1027"/>
      <c r="K67" s="1030"/>
      <c r="L67" s="1031"/>
      <c r="M67" s="1031"/>
      <c r="N67" s="1023"/>
      <c r="O67" s="1034"/>
      <c r="P67" s="1035"/>
      <c r="Q67" s="1035"/>
      <c r="R67" s="1035"/>
      <c r="S67" s="1036"/>
      <c r="T67" s="249" t="s">
        <v>442</v>
      </c>
      <c r="V67" s="250"/>
      <c r="W67" s="242"/>
      <c r="X67" s="243"/>
      <c r="Y67" s="243"/>
      <c r="Z67" s="243"/>
      <c r="AA67" s="243"/>
      <c r="AB67" s="243"/>
      <c r="AC67" s="244"/>
      <c r="AD67" s="242"/>
      <c r="AE67" s="243"/>
      <c r="AF67" s="243"/>
      <c r="AG67" s="243"/>
      <c r="AH67" s="243"/>
      <c r="AI67" s="243"/>
      <c r="AJ67" s="244"/>
      <c r="AK67" s="242"/>
      <c r="AL67" s="243"/>
      <c r="AM67" s="243"/>
      <c r="AN67" s="243"/>
      <c r="AO67" s="243"/>
      <c r="AP67" s="243"/>
      <c r="AQ67" s="244"/>
      <c r="AR67" s="242"/>
      <c r="AS67" s="243"/>
      <c r="AT67" s="243"/>
      <c r="AU67" s="243"/>
      <c r="AV67" s="243"/>
      <c r="AW67" s="243"/>
      <c r="AX67" s="244"/>
      <c r="AY67" s="242"/>
      <c r="AZ67" s="243"/>
      <c r="BA67" s="245"/>
      <c r="BB67" s="1040"/>
      <c r="BC67" s="1041"/>
      <c r="BD67" s="1000"/>
      <c r="BE67" s="1001"/>
      <c r="BF67" s="1002"/>
      <c r="BG67" s="1003"/>
      <c r="BH67" s="1003"/>
      <c r="BI67" s="1003"/>
      <c r="BJ67" s="1004"/>
    </row>
    <row r="68" spans="2:62" ht="20.25" customHeight="1" x14ac:dyDescent="0.45">
      <c r="B68" s="1043"/>
      <c r="C68" s="1057"/>
      <c r="D68" s="1058"/>
      <c r="E68" s="229"/>
      <c r="F68" s="230">
        <f>C67</f>
        <v>0</v>
      </c>
      <c r="G68" s="229"/>
      <c r="H68" s="230">
        <f>I67</f>
        <v>0</v>
      </c>
      <c r="I68" s="1059"/>
      <c r="J68" s="1060"/>
      <c r="K68" s="1061"/>
      <c r="L68" s="1062"/>
      <c r="M68" s="1062"/>
      <c r="N68" s="1058"/>
      <c r="O68" s="1034"/>
      <c r="P68" s="1035"/>
      <c r="Q68" s="1035"/>
      <c r="R68" s="1035"/>
      <c r="S68" s="1036"/>
      <c r="T68" s="246" t="s">
        <v>443</v>
      </c>
      <c r="U68" s="247"/>
      <c r="V68" s="248"/>
      <c r="W68" s="234" t="str">
        <f>IF(W67="","",VLOOKUP(W67,'参考様式１（勤務表_シフト記号表）'!$C$6:$L$47,10,FALSE))</f>
        <v/>
      </c>
      <c r="X68" s="235" t="str">
        <f>IF(X67="","",VLOOKUP(X67,'参考様式１（勤務表_シフト記号表）'!$C$6:$L$47,10,FALSE))</f>
        <v/>
      </c>
      <c r="Y68" s="235" t="str">
        <f>IF(Y67="","",VLOOKUP(Y67,'参考様式１（勤務表_シフト記号表）'!$C$6:$L$47,10,FALSE))</f>
        <v/>
      </c>
      <c r="Z68" s="235" t="str">
        <f>IF(Z67="","",VLOOKUP(Z67,'参考様式１（勤務表_シフト記号表）'!$C$6:$L$47,10,FALSE))</f>
        <v/>
      </c>
      <c r="AA68" s="235" t="str">
        <f>IF(AA67="","",VLOOKUP(AA67,'参考様式１（勤務表_シフト記号表）'!$C$6:$L$47,10,FALSE))</f>
        <v/>
      </c>
      <c r="AB68" s="235" t="str">
        <f>IF(AB67="","",VLOOKUP(AB67,'参考様式１（勤務表_シフト記号表）'!$C$6:$L$47,10,FALSE))</f>
        <v/>
      </c>
      <c r="AC68" s="236" t="str">
        <f>IF(AC67="","",VLOOKUP(AC67,'参考様式１（勤務表_シフト記号表）'!$C$6:$L$47,10,FALSE))</f>
        <v/>
      </c>
      <c r="AD68" s="234" t="str">
        <f>IF(AD67="","",VLOOKUP(AD67,'参考様式１（勤務表_シフト記号表）'!$C$6:$L$47,10,FALSE))</f>
        <v/>
      </c>
      <c r="AE68" s="235" t="str">
        <f>IF(AE67="","",VLOOKUP(AE67,'参考様式１（勤務表_シフト記号表）'!$C$6:$L$47,10,FALSE))</f>
        <v/>
      </c>
      <c r="AF68" s="235" t="str">
        <f>IF(AF67="","",VLOOKUP(AF67,'参考様式１（勤務表_シフト記号表）'!$C$6:$L$47,10,FALSE))</f>
        <v/>
      </c>
      <c r="AG68" s="235" t="str">
        <f>IF(AG67="","",VLOOKUP(AG67,'参考様式１（勤務表_シフト記号表）'!$C$6:$L$47,10,FALSE))</f>
        <v/>
      </c>
      <c r="AH68" s="235" t="str">
        <f>IF(AH67="","",VLOOKUP(AH67,'参考様式１（勤務表_シフト記号表）'!$C$6:$L$47,10,FALSE))</f>
        <v/>
      </c>
      <c r="AI68" s="235" t="str">
        <f>IF(AI67="","",VLOOKUP(AI67,'参考様式１（勤務表_シフト記号表）'!$C$6:$L$47,10,FALSE))</f>
        <v/>
      </c>
      <c r="AJ68" s="236" t="str">
        <f>IF(AJ67="","",VLOOKUP(AJ67,'参考様式１（勤務表_シフト記号表）'!$C$6:$L$47,10,FALSE))</f>
        <v/>
      </c>
      <c r="AK68" s="234" t="str">
        <f>IF(AK67="","",VLOOKUP(AK67,'参考様式１（勤務表_シフト記号表）'!$C$6:$L$47,10,FALSE))</f>
        <v/>
      </c>
      <c r="AL68" s="235" t="str">
        <f>IF(AL67="","",VLOOKUP(AL67,'参考様式１（勤務表_シフト記号表）'!$C$6:$L$47,10,FALSE))</f>
        <v/>
      </c>
      <c r="AM68" s="235" t="str">
        <f>IF(AM67="","",VLOOKUP(AM67,'参考様式１（勤務表_シフト記号表）'!$C$6:$L$47,10,FALSE))</f>
        <v/>
      </c>
      <c r="AN68" s="235" t="str">
        <f>IF(AN67="","",VLOOKUP(AN67,'参考様式１（勤務表_シフト記号表）'!$C$6:$L$47,10,FALSE))</f>
        <v/>
      </c>
      <c r="AO68" s="235" t="str">
        <f>IF(AO67="","",VLOOKUP(AO67,'参考様式１（勤務表_シフト記号表）'!$C$6:$L$47,10,FALSE))</f>
        <v/>
      </c>
      <c r="AP68" s="235" t="str">
        <f>IF(AP67="","",VLOOKUP(AP67,'参考様式１（勤務表_シフト記号表）'!$C$6:$L$47,10,FALSE))</f>
        <v/>
      </c>
      <c r="AQ68" s="236" t="str">
        <f>IF(AQ67="","",VLOOKUP(AQ67,'参考様式１（勤務表_シフト記号表）'!$C$6:$L$47,10,FALSE))</f>
        <v/>
      </c>
      <c r="AR68" s="234" t="str">
        <f>IF(AR67="","",VLOOKUP(AR67,'参考様式１（勤務表_シフト記号表）'!$C$6:$L$47,10,FALSE))</f>
        <v/>
      </c>
      <c r="AS68" s="235" t="str">
        <f>IF(AS67="","",VLOOKUP(AS67,'参考様式１（勤務表_シフト記号表）'!$C$6:$L$47,10,FALSE))</f>
        <v/>
      </c>
      <c r="AT68" s="235" t="str">
        <f>IF(AT67="","",VLOOKUP(AT67,'参考様式１（勤務表_シフト記号表）'!$C$6:$L$47,10,FALSE))</f>
        <v/>
      </c>
      <c r="AU68" s="235" t="str">
        <f>IF(AU67="","",VLOOKUP(AU67,'参考様式１（勤務表_シフト記号表）'!$C$6:$L$47,10,FALSE))</f>
        <v/>
      </c>
      <c r="AV68" s="235" t="str">
        <f>IF(AV67="","",VLOOKUP(AV67,'参考様式１（勤務表_シフト記号表）'!$C$6:$L$47,10,FALSE))</f>
        <v/>
      </c>
      <c r="AW68" s="235" t="str">
        <f>IF(AW67="","",VLOOKUP(AW67,'参考様式１（勤務表_シフト記号表）'!$C$6:$L$47,10,FALSE))</f>
        <v/>
      </c>
      <c r="AX68" s="236" t="str">
        <f>IF(AX67="","",VLOOKUP(AX67,'参考様式１（勤務表_シフト記号表）'!$C$6:$L$47,10,FALSE))</f>
        <v/>
      </c>
      <c r="AY68" s="234" t="str">
        <f>IF(AY67="","",VLOOKUP(AY67,'参考様式１（勤務表_シフト記号表）'!$C$6:$L$47,10,FALSE))</f>
        <v/>
      </c>
      <c r="AZ68" s="235" t="str">
        <f>IF(AZ67="","",VLOOKUP(AZ67,'参考様式１（勤務表_シフト記号表）'!$C$6:$L$47,10,FALSE))</f>
        <v/>
      </c>
      <c r="BA68" s="235" t="str">
        <f>IF(BA67="","",VLOOKUP(BA67,'参考様式１（勤務表_シフト記号表）'!$C$6:$L$47,10,FALSE))</f>
        <v/>
      </c>
      <c r="BB68" s="1054">
        <f>IF($BE$3="４週",SUM(W68:AX68),IF($BE$3="暦月",SUM(W68:BA68),""))</f>
        <v>0</v>
      </c>
      <c r="BC68" s="1055"/>
      <c r="BD68" s="1056">
        <f>IF($BE$3="４週",BB68/4,IF($BE$3="暦月",(BB68/($BE$8/7)),""))</f>
        <v>0</v>
      </c>
      <c r="BE68" s="1055"/>
      <c r="BF68" s="1051"/>
      <c r="BG68" s="1052"/>
      <c r="BH68" s="1052"/>
      <c r="BI68" s="1052"/>
      <c r="BJ68" s="1053"/>
    </row>
    <row r="69" spans="2:62" ht="20.25" customHeight="1" x14ac:dyDescent="0.45">
      <c r="B69" s="1020">
        <f>B67+1</f>
        <v>27</v>
      </c>
      <c r="C69" s="1022"/>
      <c r="D69" s="1023"/>
      <c r="E69" s="229"/>
      <c r="F69" s="230"/>
      <c r="G69" s="229"/>
      <c r="H69" s="230"/>
      <c r="I69" s="1026"/>
      <c r="J69" s="1027"/>
      <c r="K69" s="1030"/>
      <c r="L69" s="1031"/>
      <c r="M69" s="1031"/>
      <c r="N69" s="1023"/>
      <c r="O69" s="1034"/>
      <c r="P69" s="1035"/>
      <c r="Q69" s="1035"/>
      <c r="R69" s="1035"/>
      <c r="S69" s="1036"/>
      <c r="T69" s="249" t="s">
        <v>442</v>
      </c>
      <c r="V69" s="250"/>
      <c r="W69" s="242"/>
      <c r="X69" s="243"/>
      <c r="Y69" s="243"/>
      <c r="Z69" s="243"/>
      <c r="AA69" s="243"/>
      <c r="AB69" s="243"/>
      <c r="AC69" s="244"/>
      <c r="AD69" s="242"/>
      <c r="AE69" s="243"/>
      <c r="AF69" s="243"/>
      <c r="AG69" s="243"/>
      <c r="AH69" s="243"/>
      <c r="AI69" s="243"/>
      <c r="AJ69" s="244"/>
      <c r="AK69" s="242"/>
      <c r="AL69" s="243"/>
      <c r="AM69" s="243"/>
      <c r="AN69" s="243"/>
      <c r="AO69" s="243"/>
      <c r="AP69" s="243"/>
      <c r="AQ69" s="244"/>
      <c r="AR69" s="242"/>
      <c r="AS69" s="243"/>
      <c r="AT69" s="243"/>
      <c r="AU69" s="243"/>
      <c r="AV69" s="243"/>
      <c r="AW69" s="243"/>
      <c r="AX69" s="244"/>
      <c r="AY69" s="242"/>
      <c r="AZ69" s="243"/>
      <c r="BA69" s="245"/>
      <c r="BB69" s="1040"/>
      <c r="BC69" s="1041"/>
      <c r="BD69" s="1000"/>
      <c r="BE69" s="1001"/>
      <c r="BF69" s="1002"/>
      <c r="BG69" s="1003"/>
      <c r="BH69" s="1003"/>
      <c r="BI69" s="1003"/>
      <c r="BJ69" s="1004"/>
    </row>
    <row r="70" spans="2:62" ht="20.25" customHeight="1" x14ac:dyDescent="0.45">
      <c r="B70" s="1043"/>
      <c r="C70" s="1057"/>
      <c r="D70" s="1058"/>
      <c r="E70" s="229"/>
      <c r="F70" s="230">
        <f>C69</f>
        <v>0</v>
      </c>
      <c r="G70" s="229"/>
      <c r="H70" s="230">
        <f>I69</f>
        <v>0</v>
      </c>
      <c r="I70" s="1059"/>
      <c r="J70" s="1060"/>
      <c r="K70" s="1061"/>
      <c r="L70" s="1062"/>
      <c r="M70" s="1062"/>
      <c r="N70" s="1058"/>
      <c r="O70" s="1034"/>
      <c r="P70" s="1035"/>
      <c r="Q70" s="1035"/>
      <c r="R70" s="1035"/>
      <c r="S70" s="1036"/>
      <c r="T70" s="246" t="s">
        <v>443</v>
      </c>
      <c r="U70" s="247"/>
      <c r="V70" s="248"/>
      <c r="W70" s="234" t="str">
        <f>IF(W69="","",VLOOKUP(W69,'参考様式１（勤務表_シフト記号表）'!$C$6:$L$47,10,FALSE))</f>
        <v/>
      </c>
      <c r="X70" s="235" t="str">
        <f>IF(X69="","",VLOOKUP(X69,'参考様式１（勤務表_シフト記号表）'!$C$6:$L$47,10,FALSE))</f>
        <v/>
      </c>
      <c r="Y70" s="235" t="str">
        <f>IF(Y69="","",VLOOKUP(Y69,'参考様式１（勤務表_シフト記号表）'!$C$6:$L$47,10,FALSE))</f>
        <v/>
      </c>
      <c r="Z70" s="235" t="str">
        <f>IF(Z69="","",VLOOKUP(Z69,'参考様式１（勤務表_シフト記号表）'!$C$6:$L$47,10,FALSE))</f>
        <v/>
      </c>
      <c r="AA70" s="235" t="str">
        <f>IF(AA69="","",VLOOKUP(AA69,'参考様式１（勤務表_シフト記号表）'!$C$6:$L$47,10,FALSE))</f>
        <v/>
      </c>
      <c r="AB70" s="235" t="str">
        <f>IF(AB69="","",VLOOKUP(AB69,'参考様式１（勤務表_シフト記号表）'!$C$6:$L$47,10,FALSE))</f>
        <v/>
      </c>
      <c r="AC70" s="236" t="str">
        <f>IF(AC69="","",VLOOKUP(AC69,'参考様式１（勤務表_シフト記号表）'!$C$6:$L$47,10,FALSE))</f>
        <v/>
      </c>
      <c r="AD70" s="234" t="str">
        <f>IF(AD69="","",VLOOKUP(AD69,'参考様式１（勤務表_シフト記号表）'!$C$6:$L$47,10,FALSE))</f>
        <v/>
      </c>
      <c r="AE70" s="235" t="str">
        <f>IF(AE69="","",VLOOKUP(AE69,'参考様式１（勤務表_シフト記号表）'!$C$6:$L$47,10,FALSE))</f>
        <v/>
      </c>
      <c r="AF70" s="235" t="str">
        <f>IF(AF69="","",VLOOKUP(AF69,'参考様式１（勤務表_シフト記号表）'!$C$6:$L$47,10,FALSE))</f>
        <v/>
      </c>
      <c r="AG70" s="235" t="str">
        <f>IF(AG69="","",VLOOKUP(AG69,'参考様式１（勤務表_シフト記号表）'!$C$6:$L$47,10,FALSE))</f>
        <v/>
      </c>
      <c r="AH70" s="235" t="str">
        <f>IF(AH69="","",VLOOKUP(AH69,'参考様式１（勤務表_シフト記号表）'!$C$6:$L$47,10,FALSE))</f>
        <v/>
      </c>
      <c r="AI70" s="235" t="str">
        <f>IF(AI69="","",VLOOKUP(AI69,'参考様式１（勤務表_シフト記号表）'!$C$6:$L$47,10,FALSE))</f>
        <v/>
      </c>
      <c r="AJ70" s="236" t="str">
        <f>IF(AJ69="","",VLOOKUP(AJ69,'参考様式１（勤務表_シフト記号表）'!$C$6:$L$47,10,FALSE))</f>
        <v/>
      </c>
      <c r="AK70" s="234" t="str">
        <f>IF(AK69="","",VLOOKUP(AK69,'参考様式１（勤務表_シフト記号表）'!$C$6:$L$47,10,FALSE))</f>
        <v/>
      </c>
      <c r="AL70" s="235" t="str">
        <f>IF(AL69="","",VLOOKUP(AL69,'参考様式１（勤務表_シフト記号表）'!$C$6:$L$47,10,FALSE))</f>
        <v/>
      </c>
      <c r="AM70" s="235" t="str">
        <f>IF(AM69="","",VLOOKUP(AM69,'参考様式１（勤務表_シフト記号表）'!$C$6:$L$47,10,FALSE))</f>
        <v/>
      </c>
      <c r="AN70" s="235" t="str">
        <f>IF(AN69="","",VLOOKUP(AN69,'参考様式１（勤務表_シフト記号表）'!$C$6:$L$47,10,FALSE))</f>
        <v/>
      </c>
      <c r="AO70" s="235" t="str">
        <f>IF(AO69="","",VLOOKUP(AO69,'参考様式１（勤務表_シフト記号表）'!$C$6:$L$47,10,FALSE))</f>
        <v/>
      </c>
      <c r="AP70" s="235" t="str">
        <f>IF(AP69="","",VLOOKUP(AP69,'参考様式１（勤務表_シフト記号表）'!$C$6:$L$47,10,FALSE))</f>
        <v/>
      </c>
      <c r="AQ70" s="236" t="str">
        <f>IF(AQ69="","",VLOOKUP(AQ69,'参考様式１（勤務表_シフト記号表）'!$C$6:$L$47,10,FALSE))</f>
        <v/>
      </c>
      <c r="AR70" s="234" t="str">
        <f>IF(AR69="","",VLOOKUP(AR69,'参考様式１（勤務表_シフト記号表）'!$C$6:$L$47,10,FALSE))</f>
        <v/>
      </c>
      <c r="AS70" s="235" t="str">
        <f>IF(AS69="","",VLOOKUP(AS69,'参考様式１（勤務表_シフト記号表）'!$C$6:$L$47,10,FALSE))</f>
        <v/>
      </c>
      <c r="AT70" s="235" t="str">
        <f>IF(AT69="","",VLOOKUP(AT69,'参考様式１（勤務表_シフト記号表）'!$C$6:$L$47,10,FALSE))</f>
        <v/>
      </c>
      <c r="AU70" s="235" t="str">
        <f>IF(AU69="","",VLOOKUP(AU69,'参考様式１（勤務表_シフト記号表）'!$C$6:$L$47,10,FALSE))</f>
        <v/>
      </c>
      <c r="AV70" s="235" t="str">
        <f>IF(AV69="","",VLOOKUP(AV69,'参考様式１（勤務表_シフト記号表）'!$C$6:$L$47,10,FALSE))</f>
        <v/>
      </c>
      <c r="AW70" s="235" t="str">
        <f>IF(AW69="","",VLOOKUP(AW69,'参考様式１（勤務表_シフト記号表）'!$C$6:$L$47,10,FALSE))</f>
        <v/>
      </c>
      <c r="AX70" s="236" t="str">
        <f>IF(AX69="","",VLOOKUP(AX69,'参考様式１（勤務表_シフト記号表）'!$C$6:$L$47,10,FALSE))</f>
        <v/>
      </c>
      <c r="AY70" s="234" t="str">
        <f>IF(AY69="","",VLOOKUP(AY69,'参考様式１（勤務表_シフト記号表）'!$C$6:$L$47,10,FALSE))</f>
        <v/>
      </c>
      <c r="AZ70" s="235" t="str">
        <f>IF(AZ69="","",VLOOKUP(AZ69,'参考様式１（勤務表_シフト記号表）'!$C$6:$L$47,10,FALSE))</f>
        <v/>
      </c>
      <c r="BA70" s="235" t="str">
        <f>IF(BA69="","",VLOOKUP(BA69,'参考様式１（勤務表_シフト記号表）'!$C$6:$L$47,10,FALSE))</f>
        <v/>
      </c>
      <c r="BB70" s="1054">
        <f>IF($BE$3="４週",SUM(W70:AX70),IF($BE$3="暦月",SUM(W70:BA70),""))</f>
        <v>0</v>
      </c>
      <c r="BC70" s="1055"/>
      <c r="BD70" s="1056">
        <f>IF($BE$3="４週",BB70/4,IF($BE$3="暦月",(BB70/($BE$8/7)),""))</f>
        <v>0</v>
      </c>
      <c r="BE70" s="1055"/>
      <c r="BF70" s="1051"/>
      <c r="BG70" s="1052"/>
      <c r="BH70" s="1052"/>
      <c r="BI70" s="1052"/>
      <c r="BJ70" s="1053"/>
    </row>
    <row r="71" spans="2:62" ht="20.25" customHeight="1" x14ac:dyDescent="0.45">
      <c r="B71" s="1020">
        <f>B69+1</f>
        <v>28</v>
      </c>
      <c r="C71" s="1022"/>
      <c r="D71" s="1023"/>
      <c r="E71" s="229"/>
      <c r="F71" s="230"/>
      <c r="G71" s="229"/>
      <c r="H71" s="230"/>
      <c r="I71" s="1026"/>
      <c r="J71" s="1027"/>
      <c r="K71" s="1030"/>
      <c r="L71" s="1031"/>
      <c r="M71" s="1031"/>
      <c r="N71" s="1023"/>
      <c r="O71" s="1034"/>
      <c r="P71" s="1035"/>
      <c r="Q71" s="1035"/>
      <c r="R71" s="1035"/>
      <c r="S71" s="1036"/>
      <c r="T71" s="249" t="s">
        <v>442</v>
      </c>
      <c r="V71" s="250"/>
      <c r="W71" s="242"/>
      <c r="X71" s="243"/>
      <c r="Y71" s="243"/>
      <c r="Z71" s="243"/>
      <c r="AA71" s="243"/>
      <c r="AB71" s="243"/>
      <c r="AC71" s="244"/>
      <c r="AD71" s="242"/>
      <c r="AE71" s="243"/>
      <c r="AF71" s="243"/>
      <c r="AG71" s="243"/>
      <c r="AH71" s="243"/>
      <c r="AI71" s="243"/>
      <c r="AJ71" s="244"/>
      <c r="AK71" s="242"/>
      <c r="AL71" s="243"/>
      <c r="AM71" s="243"/>
      <c r="AN71" s="243"/>
      <c r="AO71" s="243"/>
      <c r="AP71" s="243"/>
      <c r="AQ71" s="244"/>
      <c r="AR71" s="242"/>
      <c r="AS71" s="243"/>
      <c r="AT71" s="243"/>
      <c r="AU71" s="243"/>
      <c r="AV71" s="243"/>
      <c r="AW71" s="243"/>
      <c r="AX71" s="244"/>
      <c r="AY71" s="242"/>
      <c r="AZ71" s="243"/>
      <c r="BA71" s="245"/>
      <c r="BB71" s="1040"/>
      <c r="BC71" s="1041"/>
      <c r="BD71" s="1000"/>
      <c r="BE71" s="1001"/>
      <c r="BF71" s="1002"/>
      <c r="BG71" s="1003"/>
      <c r="BH71" s="1003"/>
      <c r="BI71" s="1003"/>
      <c r="BJ71" s="1004"/>
    </row>
    <row r="72" spans="2:62" ht="20.25" customHeight="1" x14ac:dyDescent="0.45">
      <c r="B72" s="1043"/>
      <c r="C72" s="1057"/>
      <c r="D72" s="1058"/>
      <c r="E72" s="229"/>
      <c r="F72" s="230">
        <f>C71</f>
        <v>0</v>
      </c>
      <c r="G72" s="229"/>
      <c r="H72" s="230">
        <f>I71</f>
        <v>0</v>
      </c>
      <c r="I72" s="1059"/>
      <c r="J72" s="1060"/>
      <c r="K72" s="1061"/>
      <c r="L72" s="1062"/>
      <c r="M72" s="1062"/>
      <c r="N72" s="1058"/>
      <c r="O72" s="1034"/>
      <c r="P72" s="1035"/>
      <c r="Q72" s="1035"/>
      <c r="R72" s="1035"/>
      <c r="S72" s="1036"/>
      <c r="T72" s="246" t="s">
        <v>443</v>
      </c>
      <c r="U72" s="247"/>
      <c r="V72" s="248"/>
      <c r="W72" s="234" t="str">
        <f>IF(W71="","",VLOOKUP(W71,'参考様式１（勤務表_シフト記号表）'!$C$6:$L$47,10,FALSE))</f>
        <v/>
      </c>
      <c r="X72" s="235" t="str">
        <f>IF(X71="","",VLOOKUP(X71,'参考様式１（勤務表_シフト記号表）'!$C$6:$L$47,10,FALSE))</f>
        <v/>
      </c>
      <c r="Y72" s="235" t="str">
        <f>IF(Y71="","",VLOOKUP(Y71,'参考様式１（勤務表_シフト記号表）'!$C$6:$L$47,10,FALSE))</f>
        <v/>
      </c>
      <c r="Z72" s="235" t="str">
        <f>IF(Z71="","",VLOOKUP(Z71,'参考様式１（勤務表_シフト記号表）'!$C$6:$L$47,10,FALSE))</f>
        <v/>
      </c>
      <c r="AA72" s="235" t="str">
        <f>IF(AA71="","",VLOOKUP(AA71,'参考様式１（勤務表_シフト記号表）'!$C$6:$L$47,10,FALSE))</f>
        <v/>
      </c>
      <c r="AB72" s="235" t="str">
        <f>IF(AB71="","",VLOOKUP(AB71,'参考様式１（勤務表_シフト記号表）'!$C$6:$L$47,10,FALSE))</f>
        <v/>
      </c>
      <c r="AC72" s="236" t="str">
        <f>IF(AC71="","",VLOOKUP(AC71,'参考様式１（勤務表_シフト記号表）'!$C$6:$L$47,10,FALSE))</f>
        <v/>
      </c>
      <c r="AD72" s="234" t="str">
        <f>IF(AD71="","",VLOOKUP(AD71,'参考様式１（勤務表_シフト記号表）'!$C$6:$L$47,10,FALSE))</f>
        <v/>
      </c>
      <c r="AE72" s="235" t="str">
        <f>IF(AE71="","",VLOOKUP(AE71,'参考様式１（勤務表_シフト記号表）'!$C$6:$L$47,10,FALSE))</f>
        <v/>
      </c>
      <c r="AF72" s="235" t="str">
        <f>IF(AF71="","",VLOOKUP(AF71,'参考様式１（勤務表_シフト記号表）'!$C$6:$L$47,10,FALSE))</f>
        <v/>
      </c>
      <c r="AG72" s="235" t="str">
        <f>IF(AG71="","",VLOOKUP(AG71,'参考様式１（勤務表_シフト記号表）'!$C$6:$L$47,10,FALSE))</f>
        <v/>
      </c>
      <c r="AH72" s="235" t="str">
        <f>IF(AH71="","",VLOOKUP(AH71,'参考様式１（勤務表_シフト記号表）'!$C$6:$L$47,10,FALSE))</f>
        <v/>
      </c>
      <c r="AI72" s="235" t="str">
        <f>IF(AI71="","",VLOOKUP(AI71,'参考様式１（勤務表_シフト記号表）'!$C$6:$L$47,10,FALSE))</f>
        <v/>
      </c>
      <c r="AJ72" s="236" t="str">
        <f>IF(AJ71="","",VLOOKUP(AJ71,'参考様式１（勤務表_シフト記号表）'!$C$6:$L$47,10,FALSE))</f>
        <v/>
      </c>
      <c r="AK72" s="234" t="str">
        <f>IF(AK71="","",VLOOKUP(AK71,'参考様式１（勤務表_シフト記号表）'!$C$6:$L$47,10,FALSE))</f>
        <v/>
      </c>
      <c r="AL72" s="235" t="str">
        <f>IF(AL71="","",VLOOKUP(AL71,'参考様式１（勤務表_シフト記号表）'!$C$6:$L$47,10,FALSE))</f>
        <v/>
      </c>
      <c r="AM72" s="235" t="str">
        <f>IF(AM71="","",VLOOKUP(AM71,'参考様式１（勤務表_シフト記号表）'!$C$6:$L$47,10,FALSE))</f>
        <v/>
      </c>
      <c r="AN72" s="235" t="str">
        <f>IF(AN71="","",VLOOKUP(AN71,'参考様式１（勤務表_シフト記号表）'!$C$6:$L$47,10,FALSE))</f>
        <v/>
      </c>
      <c r="AO72" s="235" t="str">
        <f>IF(AO71="","",VLOOKUP(AO71,'参考様式１（勤務表_シフト記号表）'!$C$6:$L$47,10,FALSE))</f>
        <v/>
      </c>
      <c r="AP72" s="235" t="str">
        <f>IF(AP71="","",VLOOKUP(AP71,'参考様式１（勤務表_シフト記号表）'!$C$6:$L$47,10,FALSE))</f>
        <v/>
      </c>
      <c r="AQ72" s="236" t="str">
        <f>IF(AQ71="","",VLOOKUP(AQ71,'参考様式１（勤務表_シフト記号表）'!$C$6:$L$47,10,FALSE))</f>
        <v/>
      </c>
      <c r="AR72" s="234" t="str">
        <f>IF(AR71="","",VLOOKUP(AR71,'参考様式１（勤務表_シフト記号表）'!$C$6:$L$47,10,FALSE))</f>
        <v/>
      </c>
      <c r="AS72" s="235" t="str">
        <f>IF(AS71="","",VLOOKUP(AS71,'参考様式１（勤務表_シフト記号表）'!$C$6:$L$47,10,FALSE))</f>
        <v/>
      </c>
      <c r="AT72" s="235" t="str">
        <f>IF(AT71="","",VLOOKUP(AT71,'参考様式１（勤務表_シフト記号表）'!$C$6:$L$47,10,FALSE))</f>
        <v/>
      </c>
      <c r="AU72" s="235" t="str">
        <f>IF(AU71="","",VLOOKUP(AU71,'参考様式１（勤務表_シフト記号表）'!$C$6:$L$47,10,FALSE))</f>
        <v/>
      </c>
      <c r="AV72" s="235" t="str">
        <f>IF(AV71="","",VLOOKUP(AV71,'参考様式１（勤務表_シフト記号表）'!$C$6:$L$47,10,FALSE))</f>
        <v/>
      </c>
      <c r="AW72" s="235" t="str">
        <f>IF(AW71="","",VLOOKUP(AW71,'参考様式１（勤務表_シフト記号表）'!$C$6:$L$47,10,FALSE))</f>
        <v/>
      </c>
      <c r="AX72" s="236" t="str">
        <f>IF(AX71="","",VLOOKUP(AX71,'参考様式１（勤務表_シフト記号表）'!$C$6:$L$47,10,FALSE))</f>
        <v/>
      </c>
      <c r="AY72" s="234" t="str">
        <f>IF(AY71="","",VLOOKUP(AY71,'参考様式１（勤務表_シフト記号表）'!$C$6:$L$47,10,FALSE))</f>
        <v/>
      </c>
      <c r="AZ72" s="235" t="str">
        <f>IF(AZ71="","",VLOOKUP(AZ71,'参考様式１（勤務表_シフト記号表）'!$C$6:$L$47,10,FALSE))</f>
        <v/>
      </c>
      <c r="BA72" s="235" t="str">
        <f>IF(BA71="","",VLOOKUP(BA71,'参考様式１（勤務表_シフト記号表）'!$C$6:$L$47,10,FALSE))</f>
        <v/>
      </c>
      <c r="BB72" s="1054">
        <f>IF($BE$3="４週",SUM(W72:AX72),IF($BE$3="暦月",SUM(W72:BA72),""))</f>
        <v>0</v>
      </c>
      <c r="BC72" s="1055"/>
      <c r="BD72" s="1056">
        <f>IF($BE$3="４週",BB72/4,IF($BE$3="暦月",(BB72/($BE$8/7)),""))</f>
        <v>0</v>
      </c>
      <c r="BE72" s="1055"/>
      <c r="BF72" s="1051"/>
      <c r="BG72" s="1052"/>
      <c r="BH72" s="1052"/>
      <c r="BI72" s="1052"/>
      <c r="BJ72" s="1053"/>
    </row>
    <row r="73" spans="2:62" ht="20.25" customHeight="1" x14ac:dyDescent="0.45">
      <c r="B73" s="1020">
        <f>B71+1</f>
        <v>29</v>
      </c>
      <c r="C73" s="1022"/>
      <c r="D73" s="1023"/>
      <c r="E73" s="229"/>
      <c r="F73" s="230"/>
      <c r="G73" s="229"/>
      <c r="H73" s="230"/>
      <c r="I73" s="1026"/>
      <c r="J73" s="1027"/>
      <c r="K73" s="1030"/>
      <c r="L73" s="1031"/>
      <c r="M73" s="1031"/>
      <c r="N73" s="1023"/>
      <c r="O73" s="1034"/>
      <c r="P73" s="1035"/>
      <c r="Q73" s="1035"/>
      <c r="R73" s="1035"/>
      <c r="S73" s="1036"/>
      <c r="T73" s="249" t="s">
        <v>442</v>
      </c>
      <c r="V73" s="250"/>
      <c r="W73" s="242"/>
      <c r="X73" s="243"/>
      <c r="Y73" s="243"/>
      <c r="Z73" s="243"/>
      <c r="AA73" s="243"/>
      <c r="AB73" s="243"/>
      <c r="AC73" s="244"/>
      <c r="AD73" s="242"/>
      <c r="AE73" s="243"/>
      <c r="AF73" s="243"/>
      <c r="AG73" s="243"/>
      <c r="AH73" s="243"/>
      <c r="AI73" s="243"/>
      <c r="AJ73" s="244"/>
      <c r="AK73" s="242"/>
      <c r="AL73" s="243"/>
      <c r="AM73" s="243"/>
      <c r="AN73" s="243"/>
      <c r="AO73" s="243"/>
      <c r="AP73" s="243"/>
      <c r="AQ73" s="244"/>
      <c r="AR73" s="242"/>
      <c r="AS73" s="243"/>
      <c r="AT73" s="243"/>
      <c r="AU73" s="243"/>
      <c r="AV73" s="243"/>
      <c r="AW73" s="243"/>
      <c r="AX73" s="244"/>
      <c r="AY73" s="242"/>
      <c r="AZ73" s="243"/>
      <c r="BA73" s="245"/>
      <c r="BB73" s="1040"/>
      <c r="BC73" s="1041"/>
      <c r="BD73" s="1000"/>
      <c r="BE73" s="1001"/>
      <c r="BF73" s="1002"/>
      <c r="BG73" s="1003"/>
      <c r="BH73" s="1003"/>
      <c r="BI73" s="1003"/>
      <c r="BJ73" s="1004"/>
    </row>
    <row r="74" spans="2:62" ht="20.25" customHeight="1" x14ac:dyDescent="0.45">
      <c r="B74" s="1043"/>
      <c r="C74" s="1044"/>
      <c r="D74" s="1045"/>
      <c r="E74" s="251"/>
      <c r="F74" s="252">
        <f>C73</f>
        <v>0</v>
      </c>
      <c r="G74" s="251"/>
      <c r="H74" s="252">
        <f>I73</f>
        <v>0</v>
      </c>
      <c r="I74" s="1046"/>
      <c r="J74" s="1047"/>
      <c r="K74" s="1048"/>
      <c r="L74" s="1049"/>
      <c r="M74" s="1049"/>
      <c r="N74" s="1045"/>
      <c r="O74" s="1034"/>
      <c r="P74" s="1035"/>
      <c r="Q74" s="1035"/>
      <c r="R74" s="1035"/>
      <c r="S74" s="1036"/>
      <c r="T74" s="246" t="s">
        <v>443</v>
      </c>
      <c r="U74" s="247"/>
      <c r="V74" s="248"/>
      <c r="W74" s="234" t="str">
        <f>IF(W73="","",VLOOKUP(W73,'参考様式１（勤務表_シフト記号表）'!$C$6:$L$47,10,FALSE))</f>
        <v/>
      </c>
      <c r="X74" s="235" t="str">
        <f>IF(X73="","",VLOOKUP(X73,'参考様式１（勤務表_シフト記号表）'!$C$6:$L$47,10,FALSE))</f>
        <v/>
      </c>
      <c r="Y74" s="235" t="str">
        <f>IF(Y73="","",VLOOKUP(Y73,'参考様式１（勤務表_シフト記号表）'!$C$6:$L$47,10,FALSE))</f>
        <v/>
      </c>
      <c r="Z74" s="235" t="str">
        <f>IF(Z73="","",VLOOKUP(Z73,'参考様式１（勤務表_シフト記号表）'!$C$6:$L$47,10,FALSE))</f>
        <v/>
      </c>
      <c r="AA74" s="235" t="str">
        <f>IF(AA73="","",VLOOKUP(AA73,'参考様式１（勤務表_シフト記号表）'!$C$6:$L$47,10,FALSE))</f>
        <v/>
      </c>
      <c r="AB74" s="235" t="str">
        <f>IF(AB73="","",VLOOKUP(AB73,'参考様式１（勤務表_シフト記号表）'!$C$6:$L$47,10,FALSE))</f>
        <v/>
      </c>
      <c r="AC74" s="236" t="str">
        <f>IF(AC73="","",VLOOKUP(AC73,'参考様式１（勤務表_シフト記号表）'!$C$6:$L$47,10,FALSE))</f>
        <v/>
      </c>
      <c r="AD74" s="234" t="str">
        <f>IF(AD73="","",VLOOKUP(AD73,'参考様式１（勤務表_シフト記号表）'!$C$6:$L$47,10,FALSE))</f>
        <v/>
      </c>
      <c r="AE74" s="235" t="str">
        <f>IF(AE73="","",VLOOKUP(AE73,'参考様式１（勤務表_シフト記号表）'!$C$6:$L$47,10,FALSE))</f>
        <v/>
      </c>
      <c r="AF74" s="235" t="str">
        <f>IF(AF73="","",VLOOKUP(AF73,'参考様式１（勤務表_シフト記号表）'!$C$6:$L$47,10,FALSE))</f>
        <v/>
      </c>
      <c r="AG74" s="235" t="str">
        <f>IF(AG73="","",VLOOKUP(AG73,'参考様式１（勤務表_シフト記号表）'!$C$6:$L$47,10,FALSE))</f>
        <v/>
      </c>
      <c r="AH74" s="235" t="str">
        <f>IF(AH73="","",VLOOKUP(AH73,'参考様式１（勤務表_シフト記号表）'!$C$6:$L$47,10,FALSE))</f>
        <v/>
      </c>
      <c r="AI74" s="235" t="str">
        <f>IF(AI73="","",VLOOKUP(AI73,'参考様式１（勤務表_シフト記号表）'!$C$6:$L$47,10,FALSE))</f>
        <v/>
      </c>
      <c r="AJ74" s="236" t="str">
        <f>IF(AJ73="","",VLOOKUP(AJ73,'参考様式１（勤務表_シフト記号表）'!$C$6:$L$47,10,FALSE))</f>
        <v/>
      </c>
      <c r="AK74" s="234" t="str">
        <f>IF(AK73="","",VLOOKUP(AK73,'参考様式１（勤務表_シフト記号表）'!$C$6:$L$47,10,FALSE))</f>
        <v/>
      </c>
      <c r="AL74" s="235" t="str">
        <f>IF(AL73="","",VLOOKUP(AL73,'参考様式１（勤務表_シフト記号表）'!$C$6:$L$47,10,FALSE))</f>
        <v/>
      </c>
      <c r="AM74" s="235" t="str">
        <f>IF(AM73="","",VLOOKUP(AM73,'参考様式１（勤務表_シフト記号表）'!$C$6:$L$47,10,FALSE))</f>
        <v/>
      </c>
      <c r="AN74" s="235" t="str">
        <f>IF(AN73="","",VLOOKUP(AN73,'参考様式１（勤務表_シフト記号表）'!$C$6:$L$47,10,FALSE))</f>
        <v/>
      </c>
      <c r="AO74" s="235" t="str">
        <f>IF(AO73="","",VLOOKUP(AO73,'参考様式１（勤務表_シフト記号表）'!$C$6:$L$47,10,FALSE))</f>
        <v/>
      </c>
      <c r="AP74" s="235" t="str">
        <f>IF(AP73="","",VLOOKUP(AP73,'参考様式１（勤務表_シフト記号表）'!$C$6:$L$47,10,FALSE))</f>
        <v/>
      </c>
      <c r="AQ74" s="236" t="str">
        <f>IF(AQ73="","",VLOOKUP(AQ73,'参考様式１（勤務表_シフト記号表）'!$C$6:$L$47,10,FALSE))</f>
        <v/>
      </c>
      <c r="AR74" s="234" t="str">
        <f>IF(AR73="","",VLOOKUP(AR73,'参考様式１（勤務表_シフト記号表）'!$C$6:$L$47,10,FALSE))</f>
        <v/>
      </c>
      <c r="AS74" s="235" t="str">
        <f>IF(AS73="","",VLOOKUP(AS73,'参考様式１（勤務表_シフト記号表）'!$C$6:$L$47,10,FALSE))</f>
        <v/>
      </c>
      <c r="AT74" s="235" t="str">
        <f>IF(AT73="","",VLOOKUP(AT73,'参考様式１（勤務表_シフト記号表）'!$C$6:$L$47,10,FALSE))</f>
        <v/>
      </c>
      <c r="AU74" s="235" t="str">
        <f>IF(AU73="","",VLOOKUP(AU73,'参考様式１（勤務表_シフト記号表）'!$C$6:$L$47,10,FALSE))</f>
        <v/>
      </c>
      <c r="AV74" s="235" t="str">
        <f>IF(AV73="","",VLOOKUP(AV73,'参考様式１（勤務表_シフト記号表）'!$C$6:$L$47,10,FALSE))</f>
        <v/>
      </c>
      <c r="AW74" s="235" t="str">
        <f>IF(AW73="","",VLOOKUP(AW73,'参考様式１（勤務表_シフト記号表）'!$C$6:$L$47,10,FALSE))</f>
        <v/>
      </c>
      <c r="AX74" s="236" t="str">
        <f>IF(AX73="","",VLOOKUP(AX73,'参考様式１（勤務表_シフト記号表）'!$C$6:$L$47,10,FALSE))</f>
        <v/>
      </c>
      <c r="AY74" s="234" t="str">
        <f>IF(AY73="","",VLOOKUP(AY73,'参考様式１（勤務表_シフト記号表）'!$C$6:$L$47,10,FALSE))</f>
        <v/>
      </c>
      <c r="AZ74" s="235" t="str">
        <f>IF(AZ73="","",VLOOKUP(AZ73,'参考様式１（勤務表_シフト記号表）'!$C$6:$L$47,10,FALSE))</f>
        <v/>
      </c>
      <c r="BA74" s="235" t="str">
        <f>IF(BA73="","",VLOOKUP(BA73,'参考様式１（勤務表_シフト記号表）'!$C$6:$L$47,10,FALSE))</f>
        <v/>
      </c>
      <c r="BB74" s="1017">
        <f>IF($BE$3="４週",SUM(W74:AX74),IF($BE$3="暦月",SUM(W74:BA74),""))</f>
        <v>0</v>
      </c>
      <c r="BC74" s="1018"/>
      <c r="BD74" s="1019">
        <f>IF($BE$3="４週",BB74/4,IF($BE$3="暦月",(BB74/($BE$8/7)),""))</f>
        <v>0</v>
      </c>
      <c r="BE74" s="1018"/>
      <c r="BF74" s="1014"/>
      <c r="BG74" s="1015"/>
      <c r="BH74" s="1015"/>
      <c r="BI74" s="1015"/>
      <c r="BJ74" s="1016"/>
    </row>
    <row r="75" spans="2:62" ht="20.25" customHeight="1" x14ac:dyDescent="0.45">
      <c r="B75" s="1020">
        <f>B73+1</f>
        <v>30</v>
      </c>
      <c r="C75" s="1022"/>
      <c r="D75" s="1023"/>
      <c r="E75" s="229"/>
      <c r="F75" s="230"/>
      <c r="G75" s="229"/>
      <c r="H75" s="230"/>
      <c r="I75" s="1026"/>
      <c r="J75" s="1027"/>
      <c r="K75" s="1030"/>
      <c r="L75" s="1031"/>
      <c r="M75" s="1031"/>
      <c r="N75" s="1023"/>
      <c r="O75" s="1034"/>
      <c r="P75" s="1035"/>
      <c r="Q75" s="1035"/>
      <c r="R75" s="1035"/>
      <c r="S75" s="1036"/>
      <c r="T75" s="249" t="s">
        <v>442</v>
      </c>
      <c r="V75" s="250"/>
      <c r="W75" s="242"/>
      <c r="X75" s="243"/>
      <c r="Y75" s="243"/>
      <c r="Z75" s="243"/>
      <c r="AA75" s="243"/>
      <c r="AB75" s="243"/>
      <c r="AC75" s="244"/>
      <c r="AD75" s="242"/>
      <c r="AE75" s="243"/>
      <c r="AF75" s="243"/>
      <c r="AG75" s="243"/>
      <c r="AH75" s="243"/>
      <c r="AI75" s="243"/>
      <c r="AJ75" s="244"/>
      <c r="AK75" s="242"/>
      <c r="AL75" s="243"/>
      <c r="AM75" s="243"/>
      <c r="AN75" s="243"/>
      <c r="AO75" s="243"/>
      <c r="AP75" s="243"/>
      <c r="AQ75" s="244"/>
      <c r="AR75" s="242"/>
      <c r="AS75" s="243"/>
      <c r="AT75" s="243"/>
      <c r="AU75" s="243"/>
      <c r="AV75" s="243"/>
      <c r="AW75" s="243"/>
      <c r="AX75" s="244"/>
      <c r="AY75" s="242"/>
      <c r="AZ75" s="243"/>
      <c r="BA75" s="245"/>
      <c r="BB75" s="1040"/>
      <c r="BC75" s="1041"/>
      <c r="BD75" s="1000"/>
      <c r="BE75" s="1001"/>
      <c r="BF75" s="1002"/>
      <c r="BG75" s="1003"/>
      <c r="BH75" s="1003"/>
      <c r="BI75" s="1003"/>
      <c r="BJ75" s="1004"/>
    </row>
    <row r="76" spans="2:62" ht="20.25" customHeight="1" x14ac:dyDescent="0.45">
      <c r="B76" s="1043"/>
      <c r="C76" s="1044"/>
      <c r="D76" s="1045"/>
      <c r="E76" s="251"/>
      <c r="F76" s="252">
        <f>C75</f>
        <v>0</v>
      </c>
      <c r="G76" s="251"/>
      <c r="H76" s="252">
        <f>I75</f>
        <v>0</v>
      </c>
      <c r="I76" s="1046"/>
      <c r="J76" s="1047"/>
      <c r="K76" s="1048"/>
      <c r="L76" s="1049"/>
      <c r="M76" s="1049"/>
      <c r="N76" s="1045"/>
      <c r="O76" s="1034"/>
      <c r="P76" s="1035"/>
      <c r="Q76" s="1035"/>
      <c r="R76" s="1035"/>
      <c r="S76" s="1036"/>
      <c r="T76" s="246" t="s">
        <v>443</v>
      </c>
      <c r="U76" s="247"/>
      <c r="V76" s="248"/>
      <c r="W76" s="234" t="str">
        <f>IF(W75="","",VLOOKUP(W75,'参考様式１（勤務表_シフト記号表）'!$C$6:$L$47,10,FALSE))</f>
        <v/>
      </c>
      <c r="X76" s="235" t="str">
        <f>IF(X75="","",VLOOKUP(X75,'参考様式１（勤務表_シフト記号表）'!$C$6:$L$47,10,FALSE))</f>
        <v/>
      </c>
      <c r="Y76" s="235" t="str">
        <f>IF(Y75="","",VLOOKUP(Y75,'参考様式１（勤務表_シフト記号表）'!$C$6:$L$47,10,FALSE))</f>
        <v/>
      </c>
      <c r="Z76" s="235" t="str">
        <f>IF(Z75="","",VLOOKUP(Z75,'参考様式１（勤務表_シフト記号表）'!$C$6:$L$47,10,FALSE))</f>
        <v/>
      </c>
      <c r="AA76" s="235" t="str">
        <f>IF(AA75="","",VLOOKUP(AA75,'参考様式１（勤務表_シフト記号表）'!$C$6:$L$47,10,FALSE))</f>
        <v/>
      </c>
      <c r="AB76" s="235" t="str">
        <f>IF(AB75="","",VLOOKUP(AB75,'参考様式１（勤務表_シフト記号表）'!$C$6:$L$47,10,FALSE))</f>
        <v/>
      </c>
      <c r="AC76" s="236" t="str">
        <f>IF(AC75="","",VLOOKUP(AC75,'参考様式１（勤務表_シフト記号表）'!$C$6:$L$47,10,FALSE))</f>
        <v/>
      </c>
      <c r="AD76" s="234" t="str">
        <f>IF(AD75="","",VLOOKUP(AD75,'参考様式１（勤務表_シフト記号表）'!$C$6:$L$47,10,FALSE))</f>
        <v/>
      </c>
      <c r="AE76" s="235" t="str">
        <f>IF(AE75="","",VLOOKUP(AE75,'参考様式１（勤務表_シフト記号表）'!$C$6:$L$47,10,FALSE))</f>
        <v/>
      </c>
      <c r="AF76" s="235" t="str">
        <f>IF(AF75="","",VLOOKUP(AF75,'参考様式１（勤務表_シフト記号表）'!$C$6:$L$47,10,FALSE))</f>
        <v/>
      </c>
      <c r="AG76" s="235" t="str">
        <f>IF(AG75="","",VLOOKUP(AG75,'参考様式１（勤務表_シフト記号表）'!$C$6:$L$47,10,FALSE))</f>
        <v/>
      </c>
      <c r="AH76" s="235" t="str">
        <f>IF(AH75="","",VLOOKUP(AH75,'参考様式１（勤務表_シフト記号表）'!$C$6:$L$47,10,FALSE))</f>
        <v/>
      </c>
      <c r="AI76" s="235" t="str">
        <f>IF(AI75="","",VLOOKUP(AI75,'参考様式１（勤務表_シフト記号表）'!$C$6:$L$47,10,FALSE))</f>
        <v/>
      </c>
      <c r="AJ76" s="236" t="str">
        <f>IF(AJ75="","",VLOOKUP(AJ75,'参考様式１（勤務表_シフト記号表）'!$C$6:$L$47,10,FALSE))</f>
        <v/>
      </c>
      <c r="AK76" s="234" t="str">
        <f>IF(AK75="","",VLOOKUP(AK75,'参考様式１（勤務表_シフト記号表）'!$C$6:$L$47,10,FALSE))</f>
        <v/>
      </c>
      <c r="AL76" s="235" t="str">
        <f>IF(AL75="","",VLOOKUP(AL75,'参考様式１（勤務表_シフト記号表）'!$C$6:$L$47,10,FALSE))</f>
        <v/>
      </c>
      <c r="AM76" s="235" t="str">
        <f>IF(AM75="","",VLOOKUP(AM75,'参考様式１（勤務表_シフト記号表）'!$C$6:$L$47,10,FALSE))</f>
        <v/>
      </c>
      <c r="AN76" s="235" t="str">
        <f>IF(AN75="","",VLOOKUP(AN75,'参考様式１（勤務表_シフト記号表）'!$C$6:$L$47,10,FALSE))</f>
        <v/>
      </c>
      <c r="AO76" s="235" t="str">
        <f>IF(AO75="","",VLOOKUP(AO75,'参考様式１（勤務表_シフト記号表）'!$C$6:$L$47,10,FALSE))</f>
        <v/>
      </c>
      <c r="AP76" s="235" t="str">
        <f>IF(AP75="","",VLOOKUP(AP75,'参考様式１（勤務表_シフト記号表）'!$C$6:$L$47,10,FALSE))</f>
        <v/>
      </c>
      <c r="AQ76" s="236" t="str">
        <f>IF(AQ75="","",VLOOKUP(AQ75,'参考様式１（勤務表_シフト記号表）'!$C$6:$L$47,10,FALSE))</f>
        <v/>
      </c>
      <c r="AR76" s="234" t="str">
        <f>IF(AR75="","",VLOOKUP(AR75,'参考様式１（勤務表_シフト記号表）'!$C$6:$L$47,10,FALSE))</f>
        <v/>
      </c>
      <c r="AS76" s="235" t="str">
        <f>IF(AS75="","",VLOOKUP(AS75,'参考様式１（勤務表_シフト記号表）'!$C$6:$L$47,10,FALSE))</f>
        <v/>
      </c>
      <c r="AT76" s="235" t="str">
        <f>IF(AT75="","",VLOOKUP(AT75,'参考様式１（勤務表_シフト記号表）'!$C$6:$L$47,10,FALSE))</f>
        <v/>
      </c>
      <c r="AU76" s="235" t="str">
        <f>IF(AU75="","",VLOOKUP(AU75,'参考様式１（勤務表_シフト記号表）'!$C$6:$L$47,10,FALSE))</f>
        <v/>
      </c>
      <c r="AV76" s="235" t="str">
        <f>IF(AV75="","",VLOOKUP(AV75,'参考様式１（勤務表_シフト記号表）'!$C$6:$L$47,10,FALSE))</f>
        <v/>
      </c>
      <c r="AW76" s="235" t="str">
        <f>IF(AW75="","",VLOOKUP(AW75,'参考様式１（勤務表_シフト記号表）'!$C$6:$L$47,10,FALSE))</f>
        <v/>
      </c>
      <c r="AX76" s="236" t="str">
        <f>IF(AX75="","",VLOOKUP(AX75,'参考様式１（勤務表_シフト記号表）'!$C$6:$L$47,10,FALSE))</f>
        <v/>
      </c>
      <c r="AY76" s="234" t="str">
        <f>IF(AY75="","",VLOOKUP(AY75,'参考様式１（勤務表_シフト記号表）'!$C$6:$L$47,10,FALSE))</f>
        <v/>
      </c>
      <c r="AZ76" s="235" t="str">
        <f>IF(AZ75="","",VLOOKUP(AZ75,'参考様式１（勤務表_シフト記号表）'!$C$6:$L$47,10,FALSE))</f>
        <v/>
      </c>
      <c r="BA76" s="235" t="str">
        <f>IF(BA75="","",VLOOKUP(BA75,'参考様式１（勤務表_シフト記号表）'!$C$6:$L$47,10,FALSE))</f>
        <v/>
      </c>
      <c r="BB76" s="1017">
        <f>IF($BE$3="４週",SUM(W76:AX76),IF($BE$3="暦月",SUM(W76:BA76),""))</f>
        <v>0</v>
      </c>
      <c r="BC76" s="1018"/>
      <c r="BD76" s="1019">
        <f>IF($BE$3="４週",BB76/4,IF($BE$3="暦月",(BB76/($BE$8/7)),""))</f>
        <v>0</v>
      </c>
      <c r="BE76" s="1018"/>
      <c r="BF76" s="1014"/>
      <c r="BG76" s="1015"/>
      <c r="BH76" s="1015"/>
      <c r="BI76" s="1015"/>
      <c r="BJ76" s="1016"/>
    </row>
    <row r="77" spans="2:62" ht="20.25" customHeight="1" x14ac:dyDescent="0.45">
      <c r="B77" s="1020">
        <f>B75+1</f>
        <v>31</v>
      </c>
      <c r="C77" s="1022"/>
      <c r="D77" s="1023"/>
      <c r="E77" s="229"/>
      <c r="F77" s="230"/>
      <c r="G77" s="229"/>
      <c r="H77" s="230"/>
      <c r="I77" s="1026"/>
      <c r="J77" s="1027"/>
      <c r="K77" s="1030"/>
      <c r="L77" s="1031"/>
      <c r="M77" s="1031"/>
      <c r="N77" s="1023"/>
      <c r="O77" s="1034"/>
      <c r="P77" s="1035"/>
      <c r="Q77" s="1035"/>
      <c r="R77" s="1035"/>
      <c r="S77" s="1036"/>
      <c r="T77" s="249" t="s">
        <v>442</v>
      </c>
      <c r="V77" s="250"/>
      <c r="W77" s="242"/>
      <c r="X77" s="243"/>
      <c r="Y77" s="243"/>
      <c r="Z77" s="243"/>
      <c r="AA77" s="243"/>
      <c r="AB77" s="243"/>
      <c r="AC77" s="244"/>
      <c r="AD77" s="242"/>
      <c r="AE77" s="243"/>
      <c r="AF77" s="243"/>
      <c r="AG77" s="243"/>
      <c r="AH77" s="243"/>
      <c r="AI77" s="243"/>
      <c r="AJ77" s="244"/>
      <c r="AK77" s="242"/>
      <c r="AL77" s="243"/>
      <c r="AM77" s="243"/>
      <c r="AN77" s="243"/>
      <c r="AO77" s="243"/>
      <c r="AP77" s="243"/>
      <c r="AQ77" s="244"/>
      <c r="AR77" s="242"/>
      <c r="AS77" s="243"/>
      <c r="AT77" s="243"/>
      <c r="AU77" s="243"/>
      <c r="AV77" s="243"/>
      <c r="AW77" s="243"/>
      <c r="AX77" s="244"/>
      <c r="AY77" s="242"/>
      <c r="AZ77" s="243"/>
      <c r="BA77" s="245"/>
      <c r="BB77" s="1040"/>
      <c r="BC77" s="1041"/>
      <c r="BD77" s="1000"/>
      <c r="BE77" s="1001"/>
      <c r="BF77" s="1002"/>
      <c r="BG77" s="1003"/>
      <c r="BH77" s="1003"/>
      <c r="BI77" s="1003"/>
      <c r="BJ77" s="1004"/>
    </row>
    <row r="78" spans="2:62" ht="20.25" customHeight="1" x14ac:dyDescent="0.45">
      <c r="B78" s="1043"/>
      <c r="C78" s="1044"/>
      <c r="D78" s="1045"/>
      <c r="E78" s="251"/>
      <c r="F78" s="252">
        <f>C77</f>
        <v>0</v>
      </c>
      <c r="G78" s="251"/>
      <c r="H78" s="252">
        <f>I77</f>
        <v>0</v>
      </c>
      <c r="I78" s="1046"/>
      <c r="J78" s="1047"/>
      <c r="K78" s="1048"/>
      <c r="L78" s="1049"/>
      <c r="M78" s="1049"/>
      <c r="N78" s="1045"/>
      <c r="O78" s="1034"/>
      <c r="P78" s="1035"/>
      <c r="Q78" s="1035"/>
      <c r="R78" s="1035"/>
      <c r="S78" s="1036"/>
      <c r="T78" s="246" t="s">
        <v>443</v>
      </c>
      <c r="U78" s="247"/>
      <c r="V78" s="248"/>
      <c r="W78" s="234" t="str">
        <f>IF(W77="","",VLOOKUP(W77,'参考様式１（勤務表_シフト記号表）'!$C$6:$L$47,10,FALSE))</f>
        <v/>
      </c>
      <c r="X78" s="235" t="str">
        <f>IF(X77="","",VLOOKUP(X77,'参考様式１（勤務表_シフト記号表）'!$C$6:$L$47,10,FALSE))</f>
        <v/>
      </c>
      <c r="Y78" s="235" t="str">
        <f>IF(Y77="","",VLOOKUP(Y77,'参考様式１（勤務表_シフト記号表）'!$C$6:$L$47,10,FALSE))</f>
        <v/>
      </c>
      <c r="Z78" s="235" t="str">
        <f>IF(Z77="","",VLOOKUP(Z77,'参考様式１（勤務表_シフト記号表）'!$C$6:$L$47,10,FALSE))</f>
        <v/>
      </c>
      <c r="AA78" s="235" t="str">
        <f>IF(AA77="","",VLOOKUP(AA77,'参考様式１（勤務表_シフト記号表）'!$C$6:$L$47,10,FALSE))</f>
        <v/>
      </c>
      <c r="AB78" s="235" t="str">
        <f>IF(AB77="","",VLOOKUP(AB77,'参考様式１（勤務表_シフト記号表）'!$C$6:$L$47,10,FALSE))</f>
        <v/>
      </c>
      <c r="AC78" s="236" t="str">
        <f>IF(AC77="","",VLOOKUP(AC77,'参考様式１（勤務表_シフト記号表）'!$C$6:$L$47,10,FALSE))</f>
        <v/>
      </c>
      <c r="AD78" s="234" t="str">
        <f>IF(AD77="","",VLOOKUP(AD77,'参考様式１（勤務表_シフト記号表）'!$C$6:$L$47,10,FALSE))</f>
        <v/>
      </c>
      <c r="AE78" s="235" t="str">
        <f>IF(AE77="","",VLOOKUP(AE77,'参考様式１（勤務表_シフト記号表）'!$C$6:$L$47,10,FALSE))</f>
        <v/>
      </c>
      <c r="AF78" s="235" t="str">
        <f>IF(AF77="","",VLOOKUP(AF77,'参考様式１（勤務表_シフト記号表）'!$C$6:$L$47,10,FALSE))</f>
        <v/>
      </c>
      <c r="AG78" s="235" t="str">
        <f>IF(AG77="","",VLOOKUP(AG77,'参考様式１（勤務表_シフト記号表）'!$C$6:$L$47,10,FALSE))</f>
        <v/>
      </c>
      <c r="AH78" s="235" t="str">
        <f>IF(AH77="","",VLOOKUP(AH77,'参考様式１（勤務表_シフト記号表）'!$C$6:$L$47,10,FALSE))</f>
        <v/>
      </c>
      <c r="AI78" s="235" t="str">
        <f>IF(AI77="","",VLOOKUP(AI77,'参考様式１（勤務表_シフト記号表）'!$C$6:$L$47,10,FALSE))</f>
        <v/>
      </c>
      <c r="AJ78" s="236" t="str">
        <f>IF(AJ77="","",VLOOKUP(AJ77,'参考様式１（勤務表_シフト記号表）'!$C$6:$L$47,10,FALSE))</f>
        <v/>
      </c>
      <c r="AK78" s="234" t="str">
        <f>IF(AK77="","",VLOOKUP(AK77,'参考様式１（勤務表_シフト記号表）'!$C$6:$L$47,10,FALSE))</f>
        <v/>
      </c>
      <c r="AL78" s="235" t="str">
        <f>IF(AL77="","",VLOOKUP(AL77,'参考様式１（勤務表_シフト記号表）'!$C$6:$L$47,10,FALSE))</f>
        <v/>
      </c>
      <c r="AM78" s="235" t="str">
        <f>IF(AM77="","",VLOOKUP(AM77,'参考様式１（勤務表_シフト記号表）'!$C$6:$L$47,10,FALSE))</f>
        <v/>
      </c>
      <c r="AN78" s="235" t="str">
        <f>IF(AN77="","",VLOOKUP(AN77,'参考様式１（勤務表_シフト記号表）'!$C$6:$L$47,10,FALSE))</f>
        <v/>
      </c>
      <c r="AO78" s="235" t="str">
        <f>IF(AO77="","",VLOOKUP(AO77,'参考様式１（勤務表_シフト記号表）'!$C$6:$L$47,10,FALSE))</f>
        <v/>
      </c>
      <c r="AP78" s="235" t="str">
        <f>IF(AP77="","",VLOOKUP(AP77,'参考様式１（勤務表_シフト記号表）'!$C$6:$L$47,10,FALSE))</f>
        <v/>
      </c>
      <c r="AQ78" s="236" t="str">
        <f>IF(AQ77="","",VLOOKUP(AQ77,'参考様式１（勤務表_シフト記号表）'!$C$6:$L$47,10,FALSE))</f>
        <v/>
      </c>
      <c r="AR78" s="234" t="str">
        <f>IF(AR77="","",VLOOKUP(AR77,'参考様式１（勤務表_シフト記号表）'!$C$6:$L$47,10,FALSE))</f>
        <v/>
      </c>
      <c r="AS78" s="235" t="str">
        <f>IF(AS77="","",VLOOKUP(AS77,'参考様式１（勤務表_シフト記号表）'!$C$6:$L$47,10,FALSE))</f>
        <v/>
      </c>
      <c r="AT78" s="235" t="str">
        <f>IF(AT77="","",VLOOKUP(AT77,'参考様式１（勤務表_シフト記号表）'!$C$6:$L$47,10,FALSE))</f>
        <v/>
      </c>
      <c r="AU78" s="235" t="str">
        <f>IF(AU77="","",VLOOKUP(AU77,'参考様式１（勤務表_シフト記号表）'!$C$6:$L$47,10,FALSE))</f>
        <v/>
      </c>
      <c r="AV78" s="235" t="str">
        <f>IF(AV77="","",VLOOKUP(AV77,'参考様式１（勤務表_シフト記号表）'!$C$6:$L$47,10,FALSE))</f>
        <v/>
      </c>
      <c r="AW78" s="235" t="str">
        <f>IF(AW77="","",VLOOKUP(AW77,'参考様式１（勤務表_シフト記号表）'!$C$6:$L$47,10,FALSE))</f>
        <v/>
      </c>
      <c r="AX78" s="236" t="str">
        <f>IF(AX77="","",VLOOKUP(AX77,'参考様式１（勤務表_シフト記号表）'!$C$6:$L$47,10,FALSE))</f>
        <v/>
      </c>
      <c r="AY78" s="234" t="str">
        <f>IF(AY77="","",VLOOKUP(AY77,'参考様式１（勤務表_シフト記号表）'!$C$6:$L$47,10,FALSE))</f>
        <v/>
      </c>
      <c r="AZ78" s="235" t="str">
        <f>IF(AZ77="","",VLOOKUP(AZ77,'参考様式１（勤務表_シフト記号表）'!$C$6:$L$47,10,FALSE))</f>
        <v/>
      </c>
      <c r="BA78" s="235" t="str">
        <f>IF(BA77="","",VLOOKUP(BA77,'参考様式１（勤務表_シフト記号表）'!$C$6:$L$47,10,FALSE))</f>
        <v/>
      </c>
      <c r="BB78" s="1017">
        <f>IF($BE$3="４週",SUM(W78:AX78),IF($BE$3="暦月",SUM(W78:BA78),""))</f>
        <v>0</v>
      </c>
      <c r="BC78" s="1018"/>
      <c r="BD78" s="1019">
        <f>IF($BE$3="４週",BB78/4,IF($BE$3="暦月",(BB78/($BE$8/7)),""))</f>
        <v>0</v>
      </c>
      <c r="BE78" s="1018"/>
      <c r="BF78" s="1014"/>
      <c r="BG78" s="1015"/>
      <c r="BH78" s="1015"/>
      <c r="BI78" s="1015"/>
      <c r="BJ78" s="1016"/>
    </row>
    <row r="79" spans="2:62" ht="20.25" customHeight="1" x14ac:dyDescent="0.45">
      <c r="B79" s="1020">
        <f>B77+1</f>
        <v>32</v>
      </c>
      <c r="C79" s="1022"/>
      <c r="D79" s="1023"/>
      <c r="E79" s="229"/>
      <c r="F79" s="230"/>
      <c r="G79" s="229"/>
      <c r="H79" s="230"/>
      <c r="I79" s="1026"/>
      <c r="J79" s="1027"/>
      <c r="K79" s="1030"/>
      <c r="L79" s="1031"/>
      <c r="M79" s="1031"/>
      <c r="N79" s="1023"/>
      <c r="O79" s="1034"/>
      <c r="P79" s="1035"/>
      <c r="Q79" s="1035"/>
      <c r="R79" s="1035"/>
      <c r="S79" s="1036"/>
      <c r="T79" s="249" t="s">
        <v>442</v>
      </c>
      <c r="V79" s="250"/>
      <c r="W79" s="242"/>
      <c r="X79" s="243"/>
      <c r="Y79" s="243"/>
      <c r="Z79" s="243"/>
      <c r="AA79" s="243"/>
      <c r="AB79" s="243"/>
      <c r="AC79" s="244"/>
      <c r="AD79" s="242"/>
      <c r="AE79" s="243"/>
      <c r="AF79" s="243"/>
      <c r="AG79" s="243"/>
      <c r="AH79" s="243"/>
      <c r="AI79" s="243"/>
      <c r="AJ79" s="244"/>
      <c r="AK79" s="242"/>
      <c r="AL79" s="243"/>
      <c r="AM79" s="243"/>
      <c r="AN79" s="243"/>
      <c r="AO79" s="243"/>
      <c r="AP79" s="243"/>
      <c r="AQ79" s="244"/>
      <c r="AR79" s="242"/>
      <c r="AS79" s="243"/>
      <c r="AT79" s="243"/>
      <c r="AU79" s="243"/>
      <c r="AV79" s="243"/>
      <c r="AW79" s="243"/>
      <c r="AX79" s="244"/>
      <c r="AY79" s="242"/>
      <c r="AZ79" s="243"/>
      <c r="BA79" s="245"/>
      <c r="BB79" s="1040"/>
      <c r="BC79" s="1041"/>
      <c r="BD79" s="1000"/>
      <c r="BE79" s="1001"/>
      <c r="BF79" s="1002"/>
      <c r="BG79" s="1003"/>
      <c r="BH79" s="1003"/>
      <c r="BI79" s="1003"/>
      <c r="BJ79" s="1004"/>
    </row>
    <row r="80" spans="2:62" ht="20.25" customHeight="1" x14ac:dyDescent="0.45">
      <c r="B80" s="1043"/>
      <c r="C80" s="1044"/>
      <c r="D80" s="1045"/>
      <c r="E80" s="251"/>
      <c r="F80" s="252">
        <f>C79</f>
        <v>0</v>
      </c>
      <c r="G80" s="251"/>
      <c r="H80" s="252">
        <f>I79</f>
        <v>0</v>
      </c>
      <c r="I80" s="1046"/>
      <c r="J80" s="1047"/>
      <c r="K80" s="1048"/>
      <c r="L80" s="1049"/>
      <c r="M80" s="1049"/>
      <c r="N80" s="1045"/>
      <c r="O80" s="1034"/>
      <c r="P80" s="1035"/>
      <c r="Q80" s="1035"/>
      <c r="R80" s="1035"/>
      <c r="S80" s="1036"/>
      <c r="T80" s="246" t="s">
        <v>443</v>
      </c>
      <c r="U80" s="247"/>
      <c r="V80" s="248"/>
      <c r="W80" s="234" t="str">
        <f>IF(W79="","",VLOOKUP(W79,'参考様式１（勤務表_シフト記号表）'!$C$6:$L$47,10,FALSE))</f>
        <v/>
      </c>
      <c r="X80" s="235" t="str">
        <f>IF(X79="","",VLOOKUP(X79,'参考様式１（勤務表_シフト記号表）'!$C$6:$L$47,10,FALSE))</f>
        <v/>
      </c>
      <c r="Y80" s="235" t="str">
        <f>IF(Y79="","",VLOOKUP(Y79,'参考様式１（勤務表_シフト記号表）'!$C$6:$L$47,10,FALSE))</f>
        <v/>
      </c>
      <c r="Z80" s="235" t="str">
        <f>IF(Z79="","",VLOOKUP(Z79,'参考様式１（勤務表_シフト記号表）'!$C$6:$L$47,10,FALSE))</f>
        <v/>
      </c>
      <c r="AA80" s="235" t="str">
        <f>IF(AA79="","",VLOOKUP(AA79,'参考様式１（勤務表_シフト記号表）'!$C$6:$L$47,10,FALSE))</f>
        <v/>
      </c>
      <c r="AB80" s="235" t="str">
        <f>IF(AB79="","",VLOOKUP(AB79,'参考様式１（勤務表_シフト記号表）'!$C$6:$L$47,10,FALSE))</f>
        <v/>
      </c>
      <c r="AC80" s="236" t="str">
        <f>IF(AC79="","",VLOOKUP(AC79,'参考様式１（勤務表_シフト記号表）'!$C$6:$L$47,10,FALSE))</f>
        <v/>
      </c>
      <c r="AD80" s="234" t="str">
        <f>IF(AD79="","",VLOOKUP(AD79,'参考様式１（勤務表_シフト記号表）'!$C$6:$L$47,10,FALSE))</f>
        <v/>
      </c>
      <c r="AE80" s="235" t="str">
        <f>IF(AE79="","",VLOOKUP(AE79,'参考様式１（勤務表_シフト記号表）'!$C$6:$L$47,10,FALSE))</f>
        <v/>
      </c>
      <c r="AF80" s="235" t="str">
        <f>IF(AF79="","",VLOOKUP(AF79,'参考様式１（勤務表_シフト記号表）'!$C$6:$L$47,10,FALSE))</f>
        <v/>
      </c>
      <c r="AG80" s="235" t="str">
        <f>IF(AG79="","",VLOOKUP(AG79,'参考様式１（勤務表_シフト記号表）'!$C$6:$L$47,10,FALSE))</f>
        <v/>
      </c>
      <c r="AH80" s="235" t="str">
        <f>IF(AH79="","",VLOOKUP(AH79,'参考様式１（勤務表_シフト記号表）'!$C$6:$L$47,10,FALSE))</f>
        <v/>
      </c>
      <c r="AI80" s="235" t="str">
        <f>IF(AI79="","",VLOOKUP(AI79,'参考様式１（勤務表_シフト記号表）'!$C$6:$L$47,10,FALSE))</f>
        <v/>
      </c>
      <c r="AJ80" s="236" t="str">
        <f>IF(AJ79="","",VLOOKUP(AJ79,'参考様式１（勤務表_シフト記号表）'!$C$6:$L$47,10,FALSE))</f>
        <v/>
      </c>
      <c r="AK80" s="234" t="str">
        <f>IF(AK79="","",VLOOKUP(AK79,'参考様式１（勤務表_シフト記号表）'!$C$6:$L$47,10,FALSE))</f>
        <v/>
      </c>
      <c r="AL80" s="235" t="str">
        <f>IF(AL79="","",VLOOKUP(AL79,'参考様式１（勤務表_シフト記号表）'!$C$6:$L$47,10,FALSE))</f>
        <v/>
      </c>
      <c r="AM80" s="235" t="str">
        <f>IF(AM79="","",VLOOKUP(AM79,'参考様式１（勤務表_シフト記号表）'!$C$6:$L$47,10,FALSE))</f>
        <v/>
      </c>
      <c r="AN80" s="235" t="str">
        <f>IF(AN79="","",VLOOKUP(AN79,'参考様式１（勤務表_シフト記号表）'!$C$6:$L$47,10,FALSE))</f>
        <v/>
      </c>
      <c r="AO80" s="235" t="str">
        <f>IF(AO79="","",VLOOKUP(AO79,'参考様式１（勤務表_シフト記号表）'!$C$6:$L$47,10,FALSE))</f>
        <v/>
      </c>
      <c r="AP80" s="235" t="str">
        <f>IF(AP79="","",VLOOKUP(AP79,'参考様式１（勤務表_シフト記号表）'!$C$6:$L$47,10,FALSE))</f>
        <v/>
      </c>
      <c r="AQ80" s="236" t="str">
        <f>IF(AQ79="","",VLOOKUP(AQ79,'参考様式１（勤務表_シフト記号表）'!$C$6:$L$47,10,FALSE))</f>
        <v/>
      </c>
      <c r="AR80" s="234" t="str">
        <f>IF(AR79="","",VLOOKUP(AR79,'参考様式１（勤務表_シフト記号表）'!$C$6:$L$47,10,FALSE))</f>
        <v/>
      </c>
      <c r="AS80" s="235" t="str">
        <f>IF(AS79="","",VLOOKUP(AS79,'参考様式１（勤務表_シフト記号表）'!$C$6:$L$47,10,FALSE))</f>
        <v/>
      </c>
      <c r="AT80" s="235" t="str">
        <f>IF(AT79="","",VLOOKUP(AT79,'参考様式１（勤務表_シフト記号表）'!$C$6:$L$47,10,FALSE))</f>
        <v/>
      </c>
      <c r="AU80" s="235" t="str">
        <f>IF(AU79="","",VLOOKUP(AU79,'参考様式１（勤務表_シフト記号表）'!$C$6:$L$47,10,FALSE))</f>
        <v/>
      </c>
      <c r="AV80" s="235" t="str">
        <f>IF(AV79="","",VLOOKUP(AV79,'参考様式１（勤務表_シフト記号表）'!$C$6:$L$47,10,FALSE))</f>
        <v/>
      </c>
      <c r="AW80" s="235" t="str">
        <f>IF(AW79="","",VLOOKUP(AW79,'参考様式１（勤務表_シフト記号表）'!$C$6:$L$47,10,FALSE))</f>
        <v/>
      </c>
      <c r="AX80" s="236" t="str">
        <f>IF(AX79="","",VLOOKUP(AX79,'参考様式１（勤務表_シフト記号表）'!$C$6:$L$47,10,FALSE))</f>
        <v/>
      </c>
      <c r="AY80" s="234" t="str">
        <f>IF(AY79="","",VLOOKUP(AY79,'参考様式１（勤務表_シフト記号表）'!$C$6:$L$47,10,FALSE))</f>
        <v/>
      </c>
      <c r="AZ80" s="235" t="str">
        <f>IF(AZ79="","",VLOOKUP(AZ79,'参考様式１（勤務表_シフト記号表）'!$C$6:$L$47,10,FALSE))</f>
        <v/>
      </c>
      <c r="BA80" s="235" t="str">
        <f>IF(BA79="","",VLOOKUP(BA79,'参考様式１（勤務表_シフト記号表）'!$C$6:$L$47,10,FALSE))</f>
        <v/>
      </c>
      <c r="BB80" s="1017">
        <f>IF($BE$3="４週",SUM(W80:AX80),IF($BE$3="暦月",SUM(W80:BA80),""))</f>
        <v>0</v>
      </c>
      <c r="BC80" s="1018"/>
      <c r="BD80" s="1019">
        <f>IF($BE$3="４週",BB80/4,IF($BE$3="暦月",(BB80/($BE$8/7)),""))</f>
        <v>0</v>
      </c>
      <c r="BE80" s="1018"/>
      <c r="BF80" s="1014"/>
      <c r="BG80" s="1015"/>
      <c r="BH80" s="1015"/>
      <c r="BI80" s="1015"/>
      <c r="BJ80" s="1016"/>
    </row>
    <row r="81" spans="2:62" ht="20.25" customHeight="1" x14ac:dyDescent="0.45">
      <c r="B81" s="1020">
        <f>B79+1</f>
        <v>33</v>
      </c>
      <c r="C81" s="1022"/>
      <c r="D81" s="1023"/>
      <c r="E81" s="229"/>
      <c r="F81" s="230"/>
      <c r="G81" s="229"/>
      <c r="H81" s="230"/>
      <c r="I81" s="1026"/>
      <c r="J81" s="1027"/>
      <c r="K81" s="1030"/>
      <c r="L81" s="1031"/>
      <c r="M81" s="1031"/>
      <c r="N81" s="1023"/>
      <c r="O81" s="1034"/>
      <c r="P81" s="1035"/>
      <c r="Q81" s="1035"/>
      <c r="R81" s="1035"/>
      <c r="S81" s="1036"/>
      <c r="T81" s="249" t="s">
        <v>442</v>
      </c>
      <c r="V81" s="250"/>
      <c r="W81" s="242"/>
      <c r="X81" s="243"/>
      <c r="Y81" s="243"/>
      <c r="Z81" s="243"/>
      <c r="AA81" s="243"/>
      <c r="AB81" s="243"/>
      <c r="AC81" s="244"/>
      <c r="AD81" s="242"/>
      <c r="AE81" s="243"/>
      <c r="AF81" s="243"/>
      <c r="AG81" s="243"/>
      <c r="AH81" s="243"/>
      <c r="AI81" s="243"/>
      <c r="AJ81" s="244"/>
      <c r="AK81" s="242"/>
      <c r="AL81" s="243"/>
      <c r="AM81" s="243"/>
      <c r="AN81" s="243"/>
      <c r="AO81" s="243"/>
      <c r="AP81" s="243"/>
      <c r="AQ81" s="244"/>
      <c r="AR81" s="242"/>
      <c r="AS81" s="243"/>
      <c r="AT81" s="243"/>
      <c r="AU81" s="243"/>
      <c r="AV81" s="243"/>
      <c r="AW81" s="243"/>
      <c r="AX81" s="244"/>
      <c r="AY81" s="242"/>
      <c r="AZ81" s="243"/>
      <c r="BA81" s="245"/>
      <c r="BB81" s="1040"/>
      <c r="BC81" s="1041"/>
      <c r="BD81" s="1000"/>
      <c r="BE81" s="1001"/>
      <c r="BF81" s="1002"/>
      <c r="BG81" s="1003"/>
      <c r="BH81" s="1003"/>
      <c r="BI81" s="1003"/>
      <c r="BJ81" s="1004"/>
    </row>
    <row r="82" spans="2:62" ht="20.25" customHeight="1" x14ac:dyDescent="0.45">
      <c r="B82" s="1043"/>
      <c r="C82" s="1044"/>
      <c r="D82" s="1045"/>
      <c r="E82" s="251"/>
      <c r="F82" s="252">
        <f>C81</f>
        <v>0</v>
      </c>
      <c r="G82" s="251"/>
      <c r="H82" s="252">
        <f>I81</f>
        <v>0</v>
      </c>
      <c r="I82" s="1046"/>
      <c r="J82" s="1047"/>
      <c r="K82" s="1048"/>
      <c r="L82" s="1049"/>
      <c r="M82" s="1049"/>
      <c r="N82" s="1045"/>
      <c r="O82" s="1034"/>
      <c r="P82" s="1035"/>
      <c r="Q82" s="1035"/>
      <c r="R82" s="1035"/>
      <c r="S82" s="1036"/>
      <c r="T82" s="246" t="s">
        <v>443</v>
      </c>
      <c r="U82" s="247"/>
      <c r="V82" s="248"/>
      <c r="W82" s="234" t="str">
        <f>IF(W81="","",VLOOKUP(W81,'参考様式１（勤務表_シフト記号表）'!$C$6:$L$47,10,FALSE))</f>
        <v/>
      </c>
      <c r="X82" s="235" t="str">
        <f>IF(X81="","",VLOOKUP(X81,'参考様式１（勤務表_シフト記号表）'!$C$6:$L$47,10,FALSE))</f>
        <v/>
      </c>
      <c r="Y82" s="235" t="str">
        <f>IF(Y81="","",VLOOKUP(Y81,'参考様式１（勤務表_シフト記号表）'!$C$6:$L$47,10,FALSE))</f>
        <v/>
      </c>
      <c r="Z82" s="235" t="str">
        <f>IF(Z81="","",VLOOKUP(Z81,'参考様式１（勤務表_シフト記号表）'!$C$6:$L$47,10,FALSE))</f>
        <v/>
      </c>
      <c r="AA82" s="235" t="str">
        <f>IF(AA81="","",VLOOKUP(AA81,'参考様式１（勤務表_シフト記号表）'!$C$6:$L$47,10,FALSE))</f>
        <v/>
      </c>
      <c r="AB82" s="235" t="str">
        <f>IF(AB81="","",VLOOKUP(AB81,'参考様式１（勤務表_シフト記号表）'!$C$6:$L$47,10,FALSE))</f>
        <v/>
      </c>
      <c r="AC82" s="236" t="str">
        <f>IF(AC81="","",VLOOKUP(AC81,'参考様式１（勤務表_シフト記号表）'!$C$6:$L$47,10,FALSE))</f>
        <v/>
      </c>
      <c r="AD82" s="234" t="str">
        <f>IF(AD81="","",VLOOKUP(AD81,'参考様式１（勤務表_シフト記号表）'!$C$6:$L$47,10,FALSE))</f>
        <v/>
      </c>
      <c r="AE82" s="235" t="str">
        <f>IF(AE81="","",VLOOKUP(AE81,'参考様式１（勤務表_シフト記号表）'!$C$6:$L$47,10,FALSE))</f>
        <v/>
      </c>
      <c r="AF82" s="235" t="str">
        <f>IF(AF81="","",VLOOKUP(AF81,'参考様式１（勤務表_シフト記号表）'!$C$6:$L$47,10,FALSE))</f>
        <v/>
      </c>
      <c r="AG82" s="235" t="str">
        <f>IF(AG81="","",VLOOKUP(AG81,'参考様式１（勤務表_シフト記号表）'!$C$6:$L$47,10,FALSE))</f>
        <v/>
      </c>
      <c r="AH82" s="235" t="str">
        <f>IF(AH81="","",VLOOKUP(AH81,'参考様式１（勤務表_シフト記号表）'!$C$6:$L$47,10,FALSE))</f>
        <v/>
      </c>
      <c r="AI82" s="235" t="str">
        <f>IF(AI81="","",VLOOKUP(AI81,'参考様式１（勤務表_シフト記号表）'!$C$6:$L$47,10,FALSE))</f>
        <v/>
      </c>
      <c r="AJ82" s="236" t="str">
        <f>IF(AJ81="","",VLOOKUP(AJ81,'参考様式１（勤務表_シフト記号表）'!$C$6:$L$47,10,FALSE))</f>
        <v/>
      </c>
      <c r="AK82" s="234" t="str">
        <f>IF(AK81="","",VLOOKUP(AK81,'参考様式１（勤務表_シフト記号表）'!$C$6:$L$47,10,FALSE))</f>
        <v/>
      </c>
      <c r="AL82" s="235" t="str">
        <f>IF(AL81="","",VLOOKUP(AL81,'参考様式１（勤務表_シフト記号表）'!$C$6:$L$47,10,FALSE))</f>
        <v/>
      </c>
      <c r="AM82" s="235" t="str">
        <f>IF(AM81="","",VLOOKUP(AM81,'参考様式１（勤務表_シフト記号表）'!$C$6:$L$47,10,FALSE))</f>
        <v/>
      </c>
      <c r="AN82" s="235" t="str">
        <f>IF(AN81="","",VLOOKUP(AN81,'参考様式１（勤務表_シフト記号表）'!$C$6:$L$47,10,FALSE))</f>
        <v/>
      </c>
      <c r="AO82" s="235" t="str">
        <f>IF(AO81="","",VLOOKUP(AO81,'参考様式１（勤務表_シフト記号表）'!$C$6:$L$47,10,FALSE))</f>
        <v/>
      </c>
      <c r="AP82" s="235" t="str">
        <f>IF(AP81="","",VLOOKUP(AP81,'参考様式１（勤務表_シフト記号表）'!$C$6:$L$47,10,FALSE))</f>
        <v/>
      </c>
      <c r="AQ82" s="236" t="str">
        <f>IF(AQ81="","",VLOOKUP(AQ81,'参考様式１（勤務表_シフト記号表）'!$C$6:$L$47,10,FALSE))</f>
        <v/>
      </c>
      <c r="AR82" s="234" t="str">
        <f>IF(AR81="","",VLOOKUP(AR81,'参考様式１（勤務表_シフト記号表）'!$C$6:$L$47,10,FALSE))</f>
        <v/>
      </c>
      <c r="AS82" s="235" t="str">
        <f>IF(AS81="","",VLOOKUP(AS81,'参考様式１（勤務表_シフト記号表）'!$C$6:$L$47,10,FALSE))</f>
        <v/>
      </c>
      <c r="AT82" s="235" t="str">
        <f>IF(AT81="","",VLOOKUP(AT81,'参考様式１（勤務表_シフト記号表）'!$C$6:$L$47,10,FALSE))</f>
        <v/>
      </c>
      <c r="AU82" s="235" t="str">
        <f>IF(AU81="","",VLOOKUP(AU81,'参考様式１（勤務表_シフト記号表）'!$C$6:$L$47,10,FALSE))</f>
        <v/>
      </c>
      <c r="AV82" s="235" t="str">
        <f>IF(AV81="","",VLOOKUP(AV81,'参考様式１（勤務表_シフト記号表）'!$C$6:$L$47,10,FALSE))</f>
        <v/>
      </c>
      <c r="AW82" s="235" t="str">
        <f>IF(AW81="","",VLOOKUP(AW81,'参考様式１（勤務表_シフト記号表）'!$C$6:$L$47,10,FALSE))</f>
        <v/>
      </c>
      <c r="AX82" s="236" t="str">
        <f>IF(AX81="","",VLOOKUP(AX81,'参考様式１（勤務表_シフト記号表）'!$C$6:$L$47,10,FALSE))</f>
        <v/>
      </c>
      <c r="AY82" s="234" t="str">
        <f>IF(AY81="","",VLOOKUP(AY81,'参考様式１（勤務表_シフト記号表）'!$C$6:$L$47,10,FALSE))</f>
        <v/>
      </c>
      <c r="AZ82" s="235" t="str">
        <f>IF(AZ81="","",VLOOKUP(AZ81,'参考様式１（勤務表_シフト記号表）'!$C$6:$L$47,10,FALSE))</f>
        <v/>
      </c>
      <c r="BA82" s="235" t="str">
        <f>IF(BA81="","",VLOOKUP(BA81,'参考様式１（勤務表_シフト記号表）'!$C$6:$L$47,10,FALSE))</f>
        <v/>
      </c>
      <c r="BB82" s="1017">
        <f>IF($BE$3="４週",SUM(W82:AX82),IF($BE$3="暦月",SUM(W82:BA82),""))</f>
        <v>0</v>
      </c>
      <c r="BC82" s="1018"/>
      <c r="BD82" s="1019">
        <f>IF($BE$3="４週",BB82/4,IF($BE$3="暦月",(BB82/($BE$8/7)),""))</f>
        <v>0</v>
      </c>
      <c r="BE82" s="1018"/>
      <c r="BF82" s="1014"/>
      <c r="BG82" s="1015"/>
      <c r="BH82" s="1015"/>
      <c r="BI82" s="1015"/>
      <c r="BJ82" s="1016"/>
    </row>
    <row r="83" spans="2:62" ht="20.25" customHeight="1" x14ac:dyDescent="0.45">
      <c r="B83" s="1020">
        <f>B81+1</f>
        <v>34</v>
      </c>
      <c r="C83" s="1022"/>
      <c r="D83" s="1023"/>
      <c r="E83" s="229"/>
      <c r="F83" s="230"/>
      <c r="G83" s="229"/>
      <c r="H83" s="230"/>
      <c r="I83" s="1026"/>
      <c r="J83" s="1027"/>
      <c r="K83" s="1030"/>
      <c r="L83" s="1031"/>
      <c r="M83" s="1031"/>
      <c r="N83" s="1023"/>
      <c r="O83" s="1034"/>
      <c r="P83" s="1035"/>
      <c r="Q83" s="1035"/>
      <c r="R83" s="1035"/>
      <c r="S83" s="1036"/>
      <c r="T83" s="249" t="s">
        <v>442</v>
      </c>
      <c r="V83" s="250"/>
      <c r="W83" s="242"/>
      <c r="X83" s="243"/>
      <c r="Y83" s="243"/>
      <c r="Z83" s="243"/>
      <c r="AA83" s="243"/>
      <c r="AB83" s="243"/>
      <c r="AC83" s="244"/>
      <c r="AD83" s="242"/>
      <c r="AE83" s="243"/>
      <c r="AF83" s="243"/>
      <c r="AG83" s="243"/>
      <c r="AH83" s="243"/>
      <c r="AI83" s="243"/>
      <c r="AJ83" s="244"/>
      <c r="AK83" s="242"/>
      <c r="AL83" s="243"/>
      <c r="AM83" s="243"/>
      <c r="AN83" s="243"/>
      <c r="AO83" s="243"/>
      <c r="AP83" s="243"/>
      <c r="AQ83" s="244"/>
      <c r="AR83" s="242"/>
      <c r="AS83" s="243"/>
      <c r="AT83" s="243"/>
      <c r="AU83" s="243"/>
      <c r="AV83" s="243"/>
      <c r="AW83" s="243"/>
      <c r="AX83" s="244"/>
      <c r="AY83" s="242"/>
      <c r="AZ83" s="243"/>
      <c r="BA83" s="245"/>
      <c r="BB83" s="1040"/>
      <c r="BC83" s="1041"/>
      <c r="BD83" s="1000"/>
      <c r="BE83" s="1001"/>
      <c r="BF83" s="1002"/>
      <c r="BG83" s="1003"/>
      <c r="BH83" s="1003"/>
      <c r="BI83" s="1003"/>
      <c r="BJ83" s="1004"/>
    </row>
    <row r="84" spans="2:62" ht="20.25" customHeight="1" x14ac:dyDescent="0.45">
      <c r="B84" s="1043"/>
      <c r="C84" s="1044"/>
      <c r="D84" s="1045"/>
      <c r="E84" s="251"/>
      <c r="F84" s="252">
        <f>C83</f>
        <v>0</v>
      </c>
      <c r="G84" s="251"/>
      <c r="H84" s="252">
        <f>I83</f>
        <v>0</v>
      </c>
      <c r="I84" s="1046"/>
      <c r="J84" s="1047"/>
      <c r="K84" s="1048"/>
      <c r="L84" s="1049"/>
      <c r="M84" s="1049"/>
      <c r="N84" s="1045"/>
      <c r="O84" s="1034"/>
      <c r="P84" s="1035"/>
      <c r="Q84" s="1035"/>
      <c r="R84" s="1035"/>
      <c r="S84" s="1036"/>
      <c r="T84" s="246" t="s">
        <v>443</v>
      </c>
      <c r="U84" s="247"/>
      <c r="V84" s="248"/>
      <c r="W84" s="234" t="str">
        <f>IF(W83="","",VLOOKUP(W83,'参考様式１（勤務表_シフト記号表）'!$C$6:$L$47,10,FALSE))</f>
        <v/>
      </c>
      <c r="X84" s="235" t="str">
        <f>IF(X83="","",VLOOKUP(X83,'参考様式１（勤務表_シフト記号表）'!$C$6:$L$47,10,FALSE))</f>
        <v/>
      </c>
      <c r="Y84" s="235" t="str">
        <f>IF(Y83="","",VLOOKUP(Y83,'参考様式１（勤務表_シフト記号表）'!$C$6:$L$47,10,FALSE))</f>
        <v/>
      </c>
      <c r="Z84" s="235" t="str">
        <f>IF(Z83="","",VLOOKUP(Z83,'参考様式１（勤務表_シフト記号表）'!$C$6:$L$47,10,FALSE))</f>
        <v/>
      </c>
      <c r="AA84" s="235" t="str">
        <f>IF(AA83="","",VLOOKUP(AA83,'参考様式１（勤務表_シフト記号表）'!$C$6:$L$47,10,FALSE))</f>
        <v/>
      </c>
      <c r="AB84" s="235" t="str">
        <f>IF(AB83="","",VLOOKUP(AB83,'参考様式１（勤務表_シフト記号表）'!$C$6:$L$47,10,FALSE))</f>
        <v/>
      </c>
      <c r="AC84" s="236" t="str">
        <f>IF(AC83="","",VLOOKUP(AC83,'参考様式１（勤務表_シフト記号表）'!$C$6:$L$47,10,FALSE))</f>
        <v/>
      </c>
      <c r="AD84" s="234" t="str">
        <f>IF(AD83="","",VLOOKUP(AD83,'参考様式１（勤務表_シフト記号表）'!$C$6:$L$47,10,FALSE))</f>
        <v/>
      </c>
      <c r="AE84" s="235" t="str">
        <f>IF(AE83="","",VLOOKUP(AE83,'参考様式１（勤務表_シフト記号表）'!$C$6:$L$47,10,FALSE))</f>
        <v/>
      </c>
      <c r="AF84" s="235" t="str">
        <f>IF(AF83="","",VLOOKUP(AF83,'参考様式１（勤務表_シフト記号表）'!$C$6:$L$47,10,FALSE))</f>
        <v/>
      </c>
      <c r="AG84" s="235" t="str">
        <f>IF(AG83="","",VLOOKUP(AG83,'参考様式１（勤務表_シフト記号表）'!$C$6:$L$47,10,FALSE))</f>
        <v/>
      </c>
      <c r="AH84" s="235" t="str">
        <f>IF(AH83="","",VLOOKUP(AH83,'参考様式１（勤務表_シフト記号表）'!$C$6:$L$47,10,FALSE))</f>
        <v/>
      </c>
      <c r="AI84" s="235" t="str">
        <f>IF(AI83="","",VLOOKUP(AI83,'参考様式１（勤務表_シフト記号表）'!$C$6:$L$47,10,FALSE))</f>
        <v/>
      </c>
      <c r="AJ84" s="236" t="str">
        <f>IF(AJ83="","",VLOOKUP(AJ83,'参考様式１（勤務表_シフト記号表）'!$C$6:$L$47,10,FALSE))</f>
        <v/>
      </c>
      <c r="AK84" s="234" t="str">
        <f>IF(AK83="","",VLOOKUP(AK83,'参考様式１（勤務表_シフト記号表）'!$C$6:$L$47,10,FALSE))</f>
        <v/>
      </c>
      <c r="AL84" s="235" t="str">
        <f>IF(AL83="","",VLOOKUP(AL83,'参考様式１（勤務表_シフト記号表）'!$C$6:$L$47,10,FALSE))</f>
        <v/>
      </c>
      <c r="AM84" s="235" t="str">
        <f>IF(AM83="","",VLOOKUP(AM83,'参考様式１（勤務表_シフト記号表）'!$C$6:$L$47,10,FALSE))</f>
        <v/>
      </c>
      <c r="AN84" s="235" t="str">
        <f>IF(AN83="","",VLOOKUP(AN83,'参考様式１（勤務表_シフト記号表）'!$C$6:$L$47,10,FALSE))</f>
        <v/>
      </c>
      <c r="AO84" s="235" t="str">
        <f>IF(AO83="","",VLOOKUP(AO83,'参考様式１（勤務表_シフト記号表）'!$C$6:$L$47,10,FALSE))</f>
        <v/>
      </c>
      <c r="AP84" s="235" t="str">
        <f>IF(AP83="","",VLOOKUP(AP83,'参考様式１（勤務表_シフト記号表）'!$C$6:$L$47,10,FALSE))</f>
        <v/>
      </c>
      <c r="AQ84" s="236" t="str">
        <f>IF(AQ83="","",VLOOKUP(AQ83,'参考様式１（勤務表_シフト記号表）'!$C$6:$L$47,10,FALSE))</f>
        <v/>
      </c>
      <c r="AR84" s="234" t="str">
        <f>IF(AR83="","",VLOOKUP(AR83,'参考様式１（勤務表_シフト記号表）'!$C$6:$L$47,10,FALSE))</f>
        <v/>
      </c>
      <c r="AS84" s="235" t="str">
        <f>IF(AS83="","",VLOOKUP(AS83,'参考様式１（勤務表_シフト記号表）'!$C$6:$L$47,10,FALSE))</f>
        <v/>
      </c>
      <c r="AT84" s="235" t="str">
        <f>IF(AT83="","",VLOOKUP(AT83,'参考様式１（勤務表_シフト記号表）'!$C$6:$L$47,10,FALSE))</f>
        <v/>
      </c>
      <c r="AU84" s="235" t="str">
        <f>IF(AU83="","",VLOOKUP(AU83,'参考様式１（勤務表_シフト記号表）'!$C$6:$L$47,10,FALSE))</f>
        <v/>
      </c>
      <c r="AV84" s="235" t="str">
        <f>IF(AV83="","",VLOOKUP(AV83,'参考様式１（勤務表_シフト記号表）'!$C$6:$L$47,10,FALSE))</f>
        <v/>
      </c>
      <c r="AW84" s="235" t="str">
        <f>IF(AW83="","",VLOOKUP(AW83,'参考様式１（勤務表_シフト記号表）'!$C$6:$L$47,10,FALSE))</f>
        <v/>
      </c>
      <c r="AX84" s="236" t="str">
        <f>IF(AX83="","",VLOOKUP(AX83,'参考様式１（勤務表_シフト記号表）'!$C$6:$L$47,10,FALSE))</f>
        <v/>
      </c>
      <c r="AY84" s="234" t="str">
        <f>IF(AY83="","",VLOOKUP(AY83,'参考様式１（勤務表_シフト記号表）'!$C$6:$L$47,10,FALSE))</f>
        <v/>
      </c>
      <c r="AZ84" s="235" t="str">
        <f>IF(AZ83="","",VLOOKUP(AZ83,'参考様式１（勤務表_シフト記号表）'!$C$6:$L$47,10,FALSE))</f>
        <v/>
      </c>
      <c r="BA84" s="235" t="str">
        <f>IF(BA83="","",VLOOKUP(BA83,'参考様式１（勤務表_シフト記号表）'!$C$6:$L$47,10,FALSE))</f>
        <v/>
      </c>
      <c r="BB84" s="1017">
        <f>IF($BE$3="４週",SUM(W84:AX84),IF($BE$3="暦月",SUM(W84:BA84),""))</f>
        <v>0</v>
      </c>
      <c r="BC84" s="1018"/>
      <c r="BD84" s="1019">
        <f>IF($BE$3="４週",BB84/4,IF($BE$3="暦月",(BB84/($BE$8/7)),""))</f>
        <v>0</v>
      </c>
      <c r="BE84" s="1018"/>
      <c r="BF84" s="1014"/>
      <c r="BG84" s="1015"/>
      <c r="BH84" s="1015"/>
      <c r="BI84" s="1015"/>
      <c r="BJ84" s="1016"/>
    </row>
    <row r="85" spans="2:62" ht="20.25" customHeight="1" x14ac:dyDescent="0.45">
      <c r="B85" s="1020">
        <f>B83+1</f>
        <v>35</v>
      </c>
      <c r="C85" s="1022"/>
      <c r="D85" s="1023"/>
      <c r="E85" s="229"/>
      <c r="F85" s="230"/>
      <c r="G85" s="229"/>
      <c r="H85" s="230"/>
      <c r="I85" s="1026"/>
      <c r="J85" s="1027"/>
      <c r="K85" s="1030"/>
      <c r="L85" s="1031"/>
      <c r="M85" s="1031"/>
      <c r="N85" s="1023"/>
      <c r="O85" s="1034"/>
      <c r="P85" s="1035"/>
      <c r="Q85" s="1035"/>
      <c r="R85" s="1035"/>
      <c r="S85" s="1036"/>
      <c r="T85" s="249" t="s">
        <v>442</v>
      </c>
      <c r="V85" s="250"/>
      <c r="W85" s="242"/>
      <c r="X85" s="243"/>
      <c r="Y85" s="243"/>
      <c r="Z85" s="243"/>
      <c r="AA85" s="243"/>
      <c r="AB85" s="243"/>
      <c r="AC85" s="244"/>
      <c r="AD85" s="242"/>
      <c r="AE85" s="243"/>
      <c r="AF85" s="243"/>
      <c r="AG85" s="243"/>
      <c r="AH85" s="243"/>
      <c r="AI85" s="243"/>
      <c r="AJ85" s="244"/>
      <c r="AK85" s="242"/>
      <c r="AL85" s="243"/>
      <c r="AM85" s="243"/>
      <c r="AN85" s="243"/>
      <c r="AO85" s="243"/>
      <c r="AP85" s="243"/>
      <c r="AQ85" s="244"/>
      <c r="AR85" s="242"/>
      <c r="AS85" s="243"/>
      <c r="AT85" s="243"/>
      <c r="AU85" s="243"/>
      <c r="AV85" s="243"/>
      <c r="AW85" s="243"/>
      <c r="AX85" s="244"/>
      <c r="AY85" s="242"/>
      <c r="AZ85" s="243"/>
      <c r="BA85" s="245"/>
      <c r="BB85" s="1040"/>
      <c r="BC85" s="1041"/>
      <c r="BD85" s="1000"/>
      <c r="BE85" s="1001"/>
      <c r="BF85" s="1002"/>
      <c r="BG85" s="1003"/>
      <c r="BH85" s="1003"/>
      <c r="BI85" s="1003"/>
      <c r="BJ85" s="1004"/>
    </row>
    <row r="86" spans="2:62" ht="20.25" customHeight="1" x14ac:dyDescent="0.45">
      <c r="B86" s="1043"/>
      <c r="C86" s="1044"/>
      <c r="D86" s="1045"/>
      <c r="E86" s="251"/>
      <c r="F86" s="252">
        <f>C85</f>
        <v>0</v>
      </c>
      <c r="G86" s="251"/>
      <c r="H86" s="252">
        <f>I85</f>
        <v>0</v>
      </c>
      <c r="I86" s="1046"/>
      <c r="J86" s="1047"/>
      <c r="K86" s="1048"/>
      <c r="L86" s="1049"/>
      <c r="M86" s="1049"/>
      <c r="N86" s="1045"/>
      <c r="O86" s="1034"/>
      <c r="P86" s="1035"/>
      <c r="Q86" s="1035"/>
      <c r="R86" s="1035"/>
      <c r="S86" s="1036"/>
      <c r="T86" s="246" t="s">
        <v>443</v>
      </c>
      <c r="U86" s="247"/>
      <c r="V86" s="248"/>
      <c r="W86" s="234" t="str">
        <f>IF(W85="","",VLOOKUP(W85,'参考様式１（勤務表_シフト記号表）'!$C$6:$L$47,10,FALSE))</f>
        <v/>
      </c>
      <c r="X86" s="235" t="str">
        <f>IF(X85="","",VLOOKUP(X85,'参考様式１（勤務表_シフト記号表）'!$C$6:$L$47,10,FALSE))</f>
        <v/>
      </c>
      <c r="Y86" s="235" t="str">
        <f>IF(Y85="","",VLOOKUP(Y85,'参考様式１（勤務表_シフト記号表）'!$C$6:$L$47,10,FALSE))</f>
        <v/>
      </c>
      <c r="Z86" s="235" t="str">
        <f>IF(Z85="","",VLOOKUP(Z85,'参考様式１（勤務表_シフト記号表）'!$C$6:$L$47,10,FALSE))</f>
        <v/>
      </c>
      <c r="AA86" s="235" t="str">
        <f>IF(AA85="","",VLOOKUP(AA85,'参考様式１（勤務表_シフト記号表）'!$C$6:$L$47,10,FALSE))</f>
        <v/>
      </c>
      <c r="AB86" s="235" t="str">
        <f>IF(AB85="","",VLOOKUP(AB85,'参考様式１（勤務表_シフト記号表）'!$C$6:$L$47,10,FALSE))</f>
        <v/>
      </c>
      <c r="AC86" s="236" t="str">
        <f>IF(AC85="","",VLOOKUP(AC85,'参考様式１（勤務表_シフト記号表）'!$C$6:$L$47,10,FALSE))</f>
        <v/>
      </c>
      <c r="AD86" s="234" t="str">
        <f>IF(AD85="","",VLOOKUP(AD85,'参考様式１（勤務表_シフト記号表）'!$C$6:$L$47,10,FALSE))</f>
        <v/>
      </c>
      <c r="AE86" s="235" t="str">
        <f>IF(AE85="","",VLOOKUP(AE85,'参考様式１（勤務表_シフト記号表）'!$C$6:$L$47,10,FALSE))</f>
        <v/>
      </c>
      <c r="AF86" s="235" t="str">
        <f>IF(AF85="","",VLOOKUP(AF85,'参考様式１（勤務表_シフト記号表）'!$C$6:$L$47,10,FALSE))</f>
        <v/>
      </c>
      <c r="AG86" s="235" t="str">
        <f>IF(AG85="","",VLOOKUP(AG85,'参考様式１（勤務表_シフト記号表）'!$C$6:$L$47,10,FALSE))</f>
        <v/>
      </c>
      <c r="AH86" s="235" t="str">
        <f>IF(AH85="","",VLOOKUP(AH85,'参考様式１（勤務表_シフト記号表）'!$C$6:$L$47,10,FALSE))</f>
        <v/>
      </c>
      <c r="AI86" s="235" t="str">
        <f>IF(AI85="","",VLOOKUP(AI85,'参考様式１（勤務表_シフト記号表）'!$C$6:$L$47,10,FALSE))</f>
        <v/>
      </c>
      <c r="AJ86" s="236" t="str">
        <f>IF(AJ85="","",VLOOKUP(AJ85,'参考様式１（勤務表_シフト記号表）'!$C$6:$L$47,10,FALSE))</f>
        <v/>
      </c>
      <c r="AK86" s="234" t="str">
        <f>IF(AK85="","",VLOOKUP(AK85,'参考様式１（勤務表_シフト記号表）'!$C$6:$L$47,10,FALSE))</f>
        <v/>
      </c>
      <c r="AL86" s="235" t="str">
        <f>IF(AL85="","",VLOOKUP(AL85,'参考様式１（勤務表_シフト記号表）'!$C$6:$L$47,10,FALSE))</f>
        <v/>
      </c>
      <c r="AM86" s="235" t="str">
        <f>IF(AM85="","",VLOOKUP(AM85,'参考様式１（勤務表_シフト記号表）'!$C$6:$L$47,10,FALSE))</f>
        <v/>
      </c>
      <c r="AN86" s="235" t="str">
        <f>IF(AN85="","",VLOOKUP(AN85,'参考様式１（勤務表_シフト記号表）'!$C$6:$L$47,10,FALSE))</f>
        <v/>
      </c>
      <c r="AO86" s="235" t="str">
        <f>IF(AO85="","",VLOOKUP(AO85,'参考様式１（勤務表_シフト記号表）'!$C$6:$L$47,10,FALSE))</f>
        <v/>
      </c>
      <c r="AP86" s="235" t="str">
        <f>IF(AP85="","",VLOOKUP(AP85,'参考様式１（勤務表_シフト記号表）'!$C$6:$L$47,10,FALSE))</f>
        <v/>
      </c>
      <c r="AQ86" s="236" t="str">
        <f>IF(AQ85="","",VLOOKUP(AQ85,'参考様式１（勤務表_シフト記号表）'!$C$6:$L$47,10,FALSE))</f>
        <v/>
      </c>
      <c r="AR86" s="234" t="str">
        <f>IF(AR85="","",VLOOKUP(AR85,'参考様式１（勤務表_シフト記号表）'!$C$6:$L$47,10,FALSE))</f>
        <v/>
      </c>
      <c r="AS86" s="235" t="str">
        <f>IF(AS85="","",VLOOKUP(AS85,'参考様式１（勤務表_シフト記号表）'!$C$6:$L$47,10,FALSE))</f>
        <v/>
      </c>
      <c r="AT86" s="235" t="str">
        <f>IF(AT85="","",VLOOKUP(AT85,'参考様式１（勤務表_シフト記号表）'!$C$6:$L$47,10,FALSE))</f>
        <v/>
      </c>
      <c r="AU86" s="235" t="str">
        <f>IF(AU85="","",VLOOKUP(AU85,'参考様式１（勤務表_シフト記号表）'!$C$6:$L$47,10,FALSE))</f>
        <v/>
      </c>
      <c r="AV86" s="235" t="str">
        <f>IF(AV85="","",VLOOKUP(AV85,'参考様式１（勤務表_シフト記号表）'!$C$6:$L$47,10,FALSE))</f>
        <v/>
      </c>
      <c r="AW86" s="235" t="str">
        <f>IF(AW85="","",VLOOKUP(AW85,'参考様式１（勤務表_シフト記号表）'!$C$6:$L$47,10,FALSE))</f>
        <v/>
      </c>
      <c r="AX86" s="236" t="str">
        <f>IF(AX85="","",VLOOKUP(AX85,'参考様式１（勤務表_シフト記号表）'!$C$6:$L$47,10,FALSE))</f>
        <v/>
      </c>
      <c r="AY86" s="234" t="str">
        <f>IF(AY85="","",VLOOKUP(AY85,'参考様式１（勤務表_シフト記号表）'!$C$6:$L$47,10,FALSE))</f>
        <v/>
      </c>
      <c r="AZ86" s="235" t="str">
        <f>IF(AZ85="","",VLOOKUP(AZ85,'参考様式１（勤務表_シフト記号表）'!$C$6:$L$47,10,FALSE))</f>
        <v/>
      </c>
      <c r="BA86" s="235" t="str">
        <f>IF(BA85="","",VLOOKUP(BA85,'参考様式１（勤務表_シフト記号表）'!$C$6:$L$47,10,FALSE))</f>
        <v/>
      </c>
      <c r="BB86" s="1017">
        <f>IF($BE$3="４週",SUM(W86:AX86),IF($BE$3="暦月",SUM(W86:BA86),""))</f>
        <v>0</v>
      </c>
      <c r="BC86" s="1018"/>
      <c r="BD86" s="1019">
        <f>IF($BE$3="４週",BB86/4,IF($BE$3="暦月",(BB86/($BE$8/7)),""))</f>
        <v>0</v>
      </c>
      <c r="BE86" s="1018"/>
      <c r="BF86" s="1014"/>
      <c r="BG86" s="1015"/>
      <c r="BH86" s="1015"/>
      <c r="BI86" s="1015"/>
      <c r="BJ86" s="1016"/>
    </row>
    <row r="87" spans="2:62" ht="20.25" customHeight="1" x14ac:dyDescent="0.45">
      <c r="B87" s="1020">
        <f>B85+1</f>
        <v>36</v>
      </c>
      <c r="C87" s="1022"/>
      <c r="D87" s="1023"/>
      <c r="E87" s="229"/>
      <c r="F87" s="230"/>
      <c r="G87" s="229"/>
      <c r="H87" s="230"/>
      <c r="I87" s="1026"/>
      <c r="J87" s="1027"/>
      <c r="K87" s="1030"/>
      <c r="L87" s="1031"/>
      <c r="M87" s="1031"/>
      <c r="N87" s="1023"/>
      <c r="O87" s="1034"/>
      <c r="P87" s="1035"/>
      <c r="Q87" s="1035"/>
      <c r="R87" s="1035"/>
      <c r="S87" s="1036"/>
      <c r="T87" s="249" t="s">
        <v>442</v>
      </c>
      <c r="V87" s="250"/>
      <c r="W87" s="242"/>
      <c r="X87" s="243"/>
      <c r="Y87" s="243"/>
      <c r="Z87" s="243"/>
      <c r="AA87" s="243"/>
      <c r="AB87" s="243"/>
      <c r="AC87" s="244"/>
      <c r="AD87" s="242"/>
      <c r="AE87" s="243"/>
      <c r="AF87" s="243"/>
      <c r="AG87" s="243"/>
      <c r="AH87" s="243"/>
      <c r="AI87" s="243"/>
      <c r="AJ87" s="244"/>
      <c r="AK87" s="242"/>
      <c r="AL87" s="243"/>
      <c r="AM87" s="243"/>
      <c r="AN87" s="243"/>
      <c r="AO87" s="243"/>
      <c r="AP87" s="243"/>
      <c r="AQ87" s="244"/>
      <c r="AR87" s="242"/>
      <c r="AS87" s="243"/>
      <c r="AT87" s="243"/>
      <c r="AU87" s="243"/>
      <c r="AV87" s="243"/>
      <c r="AW87" s="243"/>
      <c r="AX87" s="244"/>
      <c r="AY87" s="242"/>
      <c r="AZ87" s="243"/>
      <c r="BA87" s="245"/>
      <c r="BB87" s="1040"/>
      <c r="BC87" s="1041"/>
      <c r="BD87" s="1000"/>
      <c r="BE87" s="1001"/>
      <c r="BF87" s="1002"/>
      <c r="BG87" s="1003"/>
      <c r="BH87" s="1003"/>
      <c r="BI87" s="1003"/>
      <c r="BJ87" s="1004"/>
    </row>
    <row r="88" spans="2:62" ht="20.25" customHeight="1" x14ac:dyDescent="0.45">
      <c r="B88" s="1043"/>
      <c r="C88" s="1044"/>
      <c r="D88" s="1045"/>
      <c r="E88" s="251"/>
      <c r="F88" s="252">
        <f>C87</f>
        <v>0</v>
      </c>
      <c r="G88" s="251"/>
      <c r="H88" s="252">
        <f>I87</f>
        <v>0</v>
      </c>
      <c r="I88" s="1046"/>
      <c r="J88" s="1047"/>
      <c r="K88" s="1048"/>
      <c r="L88" s="1049"/>
      <c r="M88" s="1049"/>
      <c r="N88" s="1045"/>
      <c r="O88" s="1034"/>
      <c r="P88" s="1035"/>
      <c r="Q88" s="1035"/>
      <c r="R88" s="1035"/>
      <c r="S88" s="1036"/>
      <c r="T88" s="246" t="s">
        <v>443</v>
      </c>
      <c r="U88" s="247"/>
      <c r="V88" s="248"/>
      <c r="W88" s="234" t="str">
        <f>IF(W87="","",VLOOKUP(W87,'参考様式１（勤務表_シフト記号表）'!$C$6:$L$47,10,FALSE))</f>
        <v/>
      </c>
      <c r="X88" s="235" t="str">
        <f>IF(X87="","",VLOOKUP(X87,'参考様式１（勤務表_シフト記号表）'!$C$6:$L$47,10,FALSE))</f>
        <v/>
      </c>
      <c r="Y88" s="235" t="str">
        <f>IF(Y87="","",VLOOKUP(Y87,'参考様式１（勤務表_シフト記号表）'!$C$6:$L$47,10,FALSE))</f>
        <v/>
      </c>
      <c r="Z88" s="235" t="str">
        <f>IF(Z87="","",VLOOKUP(Z87,'参考様式１（勤務表_シフト記号表）'!$C$6:$L$47,10,FALSE))</f>
        <v/>
      </c>
      <c r="AA88" s="235" t="str">
        <f>IF(AA87="","",VLOOKUP(AA87,'参考様式１（勤務表_シフト記号表）'!$C$6:$L$47,10,FALSE))</f>
        <v/>
      </c>
      <c r="AB88" s="235" t="str">
        <f>IF(AB87="","",VLOOKUP(AB87,'参考様式１（勤務表_シフト記号表）'!$C$6:$L$47,10,FALSE))</f>
        <v/>
      </c>
      <c r="AC88" s="236" t="str">
        <f>IF(AC87="","",VLOOKUP(AC87,'参考様式１（勤務表_シフト記号表）'!$C$6:$L$47,10,FALSE))</f>
        <v/>
      </c>
      <c r="AD88" s="234" t="str">
        <f>IF(AD87="","",VLOOKUP(AD87,'参考様式１（勤務表_シフト記号表）'!$C$6:$L$47,10,FALSE))</f>
        <v/>
      </c>
      <c r="AE88" s="235" t="str">
        <f>IF(AE87="","",VLOOKUP(AE87,'参考様式１（勤務表_シフト記号表）'!$C$6:$L$47,10,FALSE))</f>
        <v/>
      </c>
      <c r="AF88" s="235" t="str">
        <f>IF(AF87="","",VLOOKUP(AF87,'参考様式１（勤務表_シフト記号表）'!$C$6:$L$47,10,FALSE))</f>
        <v/>
      </c>
      <c r="AG88" s="235" t="str">
        <f>IF(AG87="","",VLOOKUP(AG87,'参考様式１（勤務表_シフト記号表）'!$C$6:$L$47,10,FALSE))</f>
        <v/>
      </c>
      <c r="AH88" s="235" t="str">
        <f>IF(AH87="","",VLOOKUP(AH87,'参考様式１（勤務表_シフト記号表）'!$C$6:$L$47,10,FALSE))</f>
        <v/>
      </c>
      <c r="AI88" s="235" t="str">
        <f>IF(AI87="","",VLOOKUP(AI87,'参考様式１（勤務表_シフト記号表）'!$C$6:$L$47,10,FALSE))</f>
        <v/>
      </c>
      <c r="AJ88" s="236" t="str">
        <f>IF(AJ87="","",VLOOKUP(AJ87,'参考様式１（勤務表_シフト記号表）'!$C$6:$L$47,10,FALSE))</f>
        <v/>
      </c>
      <c r="AK88" s="234" t="str">
        <f>IF(AK87="","",VLOOKUP(AK87,'参考様式１（勤務表_シフト記号表）'!$C$6:$L$47,10,FALSE))</f>
        <v/>
      </c>
      <c r="AL88" s="235" t="str">
        <f>IF(AL87="","",VLOOKUP(AL87,'参考様式１（勤務表_シフト記号表）'!$C$6:$L$47,10,FALSE))</f>
        <v/>
      </c>
      <c r="AM88" s="235" t="str">
        <f>IF(AM87="","",VLOOKUP(AM87,'参考様式１（勤務表_シフト記号表）'!$C$6:$L$47,10,FALSE))</f>
        <v/>
      </c>
      <c r="AN88" s="235" t="str">
        <f>IF(AN87="","",VLOOKUP(AN87,'参考様式１（勤務表_シフト記号表）'!$C$6:$L$47,10,FALSE))</f>
        <v/>
      </c>
      <c r="AO88" s="235" t="str">
        <f>IF(AO87="","",VLOOKUP(AO87,'参考様式１（勤務表_シフト記号表）'!$C$6:$L$47,10,FALSE))</f>
        <v/>
      </c>
      <c r="AP88" s="235" t="str">
        <f>IF(AP87="","",VLOOKUP(AP87,'参考様式１（勤務表_シフト記号表）'!$C$6:$L$47,10,FALSE))</f>
        <v/>
      </c>
      <c r="AQ88" s="236" t="str">
        <f>IF(AQ87="","",VLOOKUP(AQ87,'参考様式１（勤務表_シフト記号表）'!$C$6:$L$47,10,FALSE))</f>
        <v/>
      </c>
      <c r="AR88" s="234" t="str">
        <f>IF(AR87="","",VLOOKUP(AR87,'参考様式１（勤務表_シフト記号表）'!$C$6:$L$47,10,FALSE))</f>
        <v/>
      </c>
      <c r="AS88" s="235" t="str">
        <f>IF(AS87="","",VLOOKUP(AS87,'参考様式１（勤務表_シフト記号表）'!$C$6:$L$47,10,FALSE))</f>
        <v/>
      </c>
      <c r="AT88" s="235" t="str">
        <f>IF(AT87="","",VLOOKUP(AT87,'参考様式１（勤務表_シフト記号表）'!$C$6:$L$47,10,FALSE))</f>
        <v/>
      </c>
      <c r="AU88" s="235" t="str">
        <f>IF(AU87="","",VLOOKUP(AU87,'参考様式１（勤務表_シフト記号表）'!$C$6:$L$47,10,FALSE))</f>
        <v/>
      </c>
      <c r="AV88" s="235" t="str">
        <f>IF(AV87="","",VLOOKUP(AV87,'参考様式１（勤務表_シフト記号表）'!$C$6:$L$47,10,FALSE))</f>
        <v/>
      </c>
      <c r="AW88" s="235" t="str">
        <f>IF(AW87="","",VLOOKUP(AW87,'参考様式１（勤務表_シフト記号表）'!$C$6:$L$47,10,FALSE))</f>
        <v/>
      </c>
      <c r="AX88" s="236" t="str">
        <f>IF(AX87="","",VLOOKUP(AX87,'参考様式１（勤務表_シフト記号表）'!$C$6:$L$47,10,FALSE))</f>
        <v/>
      </c>
      <c r="AY88" s="234" t="str">
        <f>IF(AY87="","",VLOOKUP(AY87,'参考様式１（勤務表_シフト記号表）'!$C$6:$L$47,10,FALSE))</f>
        <v/>
      </c>
      <c r="AZ88" s="235" t="str">
        <f>IF(AZ87="","",VLOOKUP(AZ87,'参考様式１（勤務表_シフト記号表）'!$C$6:$L$47,10,FALSE))</f>
        <v/>
      </c>
      <c r="BA88" s="235" t="str">
        <f>IF(BA87="","",VLOOKUP(BA87,'参考様式１（勤務表_シフト記号表）'!$C$6:$L$47,10,FALSE))</f>
        <v/>
      </c>
      <c r="BB88" s="1017">
        <f>IF($BE$3="４週",SUM(W88:AX88),IF($BE$3="暦月",SUM(W88:BA88),""))</f>
        <v>0</v>
      </c>
      <c r="BC88" s="1018"/>
      <c r="BD88" s="1019">
        <f>IF($BE$3="４週",BB88/4,IF($BE$3="暦月",(BB88/($BE$8/7)),""))</f>
        <v>0</v>
      </c>
      <c r="BE88" s="1018"/>
      <c r="BF88" s="1014"/>
      <c r="BG88" s="1015"/>
      <c r="BH88" s="1015"/>
      <c r="BI88" s="1015"/>
      <c r="BJ88" s="1016"/>
    </row>
    <row r="89" spans="2:62" ht="20.25" customHeight="1" x14ac:dyDescent="0.45">
      <c r="B89" s="1020">
        <f>B87+1</f>
        <v>37</v>
      </c>
      <c r="C89" s="1022"/>
      <c r="D89" s="1023"/>
      <c r="E89" s="229"/>
      <c r="F89" s="230"/>
      <c r="G89" s="229"/>
      <c r="H89" s="230"/>
      <c r="I89" s="1026"/>
      <c r="J89" s="1027"/>
      <c r="K89" s="1030"/>
      <c r="L89" s="1031"/>
      <c r="M89" s="1031"/>
      <c r="N89" s="1023"/>
      <c r="O89" s="1034"/>
      <c r="P89" s="1035"/>
      <c r="Q89" s="1035"/>
      <c r="R89" s="1035"/>
      <c r="S89" s="1036"/>
      <c r="T89" s="249" t="s">
        <v>442</v>
      </c>
      <c r="V89" s="250"/>
      <c r="W89" s="242"/>
      <c r="X89" s="243"/>
      <c r="Y89" s="243"/>
      <c r="Z89" s="243"/>
      <c r="AA89" s="243"/>
      <c r="AB89" s="243"/>
      <c r="AC89" s="244"/>
      <c r="AD89" s="242"/>
      <c r="AE89" s="243"/>
      <c r="AF89" s="243"/>
      <c r="AG89" s="243"/>
      <c r="AH89" s="243"/>
      <c r="AI89" s="243"/>
      <c r="AJ89" s="244"/>
      <c r="AK89" s="242"/>
      <c r="AL89" s="243"/>
      <c r="AM89" s="243"/>
      <c r="AN89" s="243"/>
      <c r="AO89" s="243"/>
      <c r="AP89" s="243"/>
      <c r="AQ89" s="244"/>
      <c r="AR89" s="242"/>
      <c r="AS89" s="243"/>
      <c r="AT89" s="243"/>
      <c r="AU89" s="243"/>
      <c r="AV89" s="243"/>
      <c r="AW89" s="243"/>
      <c r="AX89" s="244"/>
      <c r="AY89" s="242"/>
      <c r="AZ89" s="243"/>
      <c r="BA89" s="245"/>
      <c r="BB89" s="1040"/>
      <c r="BC89" s="1041"/>
      <c r="BD89" s="1000"/>
      <c r="BE89" s="1001"/>
      <c r="BF89" s="1002"/>
      <c r="BG89" s="1003"/>
      <c r="BH89" s="1003"/>
      <c r="BI89" s="1003"/>
      <c r="BJ89" s="1004"/>
    </row>
    <row r="90" spans="2:62" ht="20.25" customHeight="1" x14ac:dyDescent="0.45">
      <c r="B90" s="1043"/>
      <c r="C90" s="1044"/>
      <c r="D90" s="1045"/>
      <c r="E90" s="251"/>
      <c r="F90" s="252">
        <f>C89</f>
        <v>0</v>
      </c>
      <c r="G90" s="251"/>
      <c r="H90" s="252">
        <f>I89</f>
        <v>0</v>
      </c>
      <c r="I90" s="1046"/>
      <c r="J90" s="1047"/>
      <c r="K90" s="1048"/>
      <c r="L90" s="1049"/>
      <c r="M90" s="1049"/>
      <c r="N90" s="1045"/>
      <c r="O90" s="1034"/>
      <c r="P90" s="1035"/>
      <c r="Q90" s="1035"/>
      <c r="R90" s="1035"/>
      <c r="S90" s="1036"/>
      <c r="T90" s="246" t="s">
        <v>443</v>
      </c>
      <c r="U90" s="247"/>
      <c r="V90" s="248"/>
      <c r="W90" s="234" t="str">
        <f>IF(W89="","",VLOOKUP(W89,'参考様式１（勤務表_シフト記号表）'!$C$6:$L$47,10,FALSE))</f>
        <v/>
      </c>
      <c r="X90" s="235" t="str">
        <f>IF(X89="","",VLOOKUP(X89,'参考様式１（勤務表_シフト記号表）'!$C$6:$L$47,10,FALSE))</f>
        <v/>
      </c>
      <c r="Y90" s="235" t="str">
        <f>IF(Y89="","",VLOOKUP(Y89,'参考様式１（勤務表_シフト記号表）'!$C$6:$L$47,10,FALSE))</f>
        <v/>
      </c>
      <c r="Z90" s="235" t="str">
        <f>IF(Z89="","",VLOOKUP(Z89,'参考様式１（勤務表_シフト記号表）'!$C$6:$L$47,10,FALSE))</f>
        <v/>
      </c>
      <c r="AA90" s="235" t="str">
        <f>IF(AA89="","",VLOOKUP(AA89,'参考様式１（勤務表_シフト記号表）'!$C$6:$L$47,10,FALSE))</f>
        <v/>
      </c>
      <c r="AB90" s="235" t="str">
        <f>IF(AB89="","",VLOOKUP(AB89,'参考様式１（勤務表_シフト記号表）'!$C$6:$L$47,10,FALSE))</f>
        <v/>
      </c>
      <c r="AC90" s="236" t="str">
        <f>IF(AC89="","",VLOOKUP(AC89,'参考様式１（勤務表_シフト記号表）'!$C$6:$L$47,10,FALSE))</f>
        <v/>
      </c>
      <c r="AD90" s="234" t="str">
        <f>IF(AD89="","",VLOOKUP(AD89,'参考様式１（勤務表_シフト記号表）'!$C$6:$L$47,10,FALSE))</f>
        <v/>
      </c>
      <c r="AE90" s="235" t="str">
        <f>IF(AE89="","",VLOOKUP(AE89,'参考様式１（勤務表_シフト記号表）'!$C$6:$L$47,10,FALSE))</f>
        <v/>
      </c>
      <c r="AF90" s="235" t="str">
        <f>IF(AF89="","",VLOOKUP(AF89,'参考様式１（勤務表_シフト記号表）'!$C$6:$L$47,10,FALSE))</f>
        <v/>
      </c>
      <c r="AG90" s="235" t="str">
        <f>IF(AG89="","",VLOOKUP(AG89,'参考様式１（勤務表_シフト記号表）'!$C$6:$L$47,10,FALSE))</f>
        <v/>
      </c>
      <c r="AH90" s="235" t="str">
        <f>IF(AH89="","",VLOOKUP(AH89,'参考様式１（勤務表_シフト記号表）'!$C$6:$L$47,10,FALSE))</f>
        <v/>
      </c>
      <c r="AI90" s="235" t="str">
        <f>IF(AI89="","",VLOOKUP(AI89,'参考様式１（勤務表_シフト記号表）'!$C$6:$L$47,10,FALSE))</f>
        <v/>
      </c>
      <c r="AJ90" s="236" t="str">
        <f>IF(AJ89="","",VLOOKUP(AJ89,'参考様式１（勤務表_シフト記号表）'!$C$6:$L$47,10,FALSE))</f>
        <v/>
      </c>
      <c r="AK90" s="234" t="str">
        <f>IF(AK89="","",VLOOKUP(AK89,'参考様式１（勤務表_シフト記号表）'!$C$6:$L$47,10,FALSE))</f>
        <v/>
      </c>
      <c r="AL90" s="235" t="str">
        <f>IF(AL89="","",VLOOKUP(AL89,'参考様式１（勤務表_シフト記号表）'!$C$6:$L$47,10,FALSE))</f>
        <v/>
      </c>
      <c r="AM90" s="235" t="str">
        <f>IF(AM89="","",VLOOKUP(AM89,'参考様式１（勤務表_シフト記号表）'!$C$6:$L$47,10,FALSE))</f>
        <v/>
      </c>
      <c r="AN90" s="235" t="str">
        <f>IF(AN89="","",VLOOKUP(AN89,'参考様式１（勤務表_シフト記号表）'!$C$6:$L$47,10,FALSE))</f>
        <v/>
      </c>
      <c r="AO90" s="235" t="str">
        <f>IF(AO89="","",VLOOKUP(AO89,'参考様式１（勤務表_シフト記号表）'!$C$6:$L$47,10,FALSE))</f>
        <v/>
      </c>
      <c r="AP90" s="235" t="str">
        <f>IF(AP89="","",VLOOKUP(AP89,'参考様式１（勤務表_シフト記号表）'!$C$6:$L$47,10,FALSE))</f>
        <v/>
      </c>
      <c r="AQ90" s="236" t="str">
        <f>IF(AQ89="","",VLOOKUP(AQ89,'参考様式１（勤務表_シフト記号表）'!$C$6:$L$47,10,FALSE))</f>
        <v/>
      </c>
      <c r="AR90" s="234" t="str">
        <f>IF(AR89="","",VLOOKUP(AR89,'参考様式１（勤務表_シフト記号表）'!$C$6:$L$47,10,FALSE))</f>
        <v/>
      </c>
      <c r="AS90" s="235" t="str">
        <f>IF(AS89="","",VLOOKUP(AS89,'参考様式１（勤務表_シフト記号表）'!$C$6:$L$47,10,FALSE))</f>
        <v/>
      </c>
      <c r="AT90" s="235" t="str">
        <f>IF(AT89="","",VLOOKUP(AT89,'参考様式１（勤務表_シフト記号表）'!$C$6:$L$47,10,FALSE))</f>
        <v/>
      </c>
      <c r="AU90" s="235" t="str">
        <f>IF(AU89="","",VLOOKUP(AU89,'参考様式１（勤務表_シフト記号表）'!$C$6:$L$47,10,FALSE))</f>
        <v/>
      </c>
      <c r="AV90" s="235" t="str">
        <f>IF(AV89="","",VLOOKUP(AV89,'参考様式１（勤務表_シフト記号表）'!$C$6:$L$47,10,FALSE))</f>
        <v/>
      </c>
      <c r="AW90" s="235" t="str">
        <f>IF(AW89="","",VLOOKUP(AW89,'参考様式１（勤務表_シフト記号表）'!$C$6:$L$47,10,FALSE))</f>
        <v/>
      </c>
      <c r="AX90" s="236" t="str">
        <f>IF(AX89="","",VLOOKUP(AX89,'参考様式１（勤務表_シフト記号表）'!$C$6:$L$47,10,FALSE))</f>
        <v/>
      </c>
      <c r="AY90" s="234" t="str">
        <f>IF(AY89="","",VLOOKUP(AY89,'参考様式１（勤務表_シフト記号表）'!$C$6:$L$47,10,FALSE))</f>
        <v/>
      </c>
      <c r="AZ90" s="235" t="str">
        <f>IF(AZ89="","",VLOOKUP(AZ89,'参考様式１（勤務表_シフト記号表）'!$C$6:$L$47,10,FALSE))</f>
        <v/>
      </c>
      <c r="BA90" s="235" t="str">
        <f>IF(BA89="","",VLOOKUP(BA89,'参考様式１（勤務表_シフト記号表）'!$C$6:$L$47,10,FALSE))</f>
        <v/>
      </c>
      <c r="BB90" s="1017">
        <f>IF($BE$3="４週",SUM(W90:AX90),IF($BE$3="暦月",SUM(W90:BA90),""))</f>
        <v>0</v>
      </c>
      <c r="BC90" s="1018"/>
      <c r="BD90" s="1019">
        <f>IF($BE$3="４週",BB90/4,IF($BE$3="暦月",(BB90/($BE$8/7)),""))</f>
        <v>0</v>
      </c>
      <c r="BE90" s="1018"/>
      <c r="BF90" s="1014"/>
      <c r="BG90" s="1015"/>
      <c r="BH90" s="1015"/>
      <c r="BI90" s="1015"/>
      <c r="BJ90" s="1016"/>
    </row>
    <row r="91" spans="2:62" ht="20.25" customHeight="1" x14ac:dyDescent="0.45">
      <c r="B91" s="1020">
        <f>B89+1</f>
        <v>38</v>
      </c>
      <c r="C91" s="1022"/>
      <c r="D91" s="1023"/>
      <c r="E91" s="229"/>
      <c r="F91" s="230"/>
      <c r="G91" s="229"/>
      <c r="H91" s="230"/>
      <c r="I91" s="1026"/>
      <c r="J91" s="1027"/>
      <c r="K91" s="1030"/>
      <c r="L91" s="1031"/>
      <c r="M91" s="1031"/>
      <c r="N91" s="1023"/>
      <c r="O91" s="1034"/>
      <c r="P91" s="1035"/>
      <c r="Q91" s="1035"/>
      <c r="R91" s="1035"/>
      <c r="S91" s="1036"/>
      <c r="T91" s="249" t="s">
        <v>442</v>
      </c>
      <c r="V91" s="250"/>
      <c r="W91" s="242"/>
      <c r="X91" s="243"/>
      <c r="Y91" s="243"/>
      <c r="Z91" s="243"/>
      <c r="AA91" s="243"/>
      <c r="AB91" s="243"/>
      <c r="AC91" s="244"/>
      <c r="AD91" s="242"/>
      <c r="AE91" s="243"/>
      <c r="AF91" s="243"/>
      <c r="AG91" s="243"/>
      <c r="AH91" s="243"/>
      <c r="AI91" s="243"/>
      <c r="AJ91" s="244"/>
      <c r="AK91" s="242"/>
      <c r="AL91" s="243"/>
      <c r="AM91" s="243"/>
      <c r="AN91" s="243"/>
      <c r="AO91" s="243"/>
      <c r="AP91" s="243"/>
      <c r="AQ91" s="244"/>
      <c r="AR91" s="242"/>
      <c r="AS91" s="243"/>
      <c r="AT91" s="243"/>
      <c r="AU91" s="243"/>
      <c r="AV91" s="243"/>
      <c r="AW91" s="243"/>
      <c r="AX91" s="244"/>
      <c r="AY91" s="242"/>
      <c r="AZ91" s="243"/>
      <c r="BA91" s="245"/>
      <c r="BB91" s="1040"/>
      <c r="BC91" s="1041"/>
      <c r="BD91" s="1000"/>
      <c r="BE91" s="1001"/>
      <c r="BF91" s="1002"/>
      <c r="BG91" s="1003"/>
      <c r="BH91" s="1003"/>
      <c r="BI91" s="1003"/>
      <c r="BJ91" s="1004"/>
    </row>
    <row r="92" spans="2:62" ht="20.25" customHeight="1" x14ac:dyDescent="0.45">
      <c r="B92" s="1043"/>
      <c r="C92" s="1044"/>
      <c r="D92" s="1045"/>
      <c r="E92" s="251"/>
      <c r="F92" s="252">
        <f>C91</f>
        <v>0</v>
      </c>
      <c r="G92" s="251"/>
      <c r="H92" s="252">
        <f>I91</f>
        <v>0</v>
      </c>
      <c r="I92" s="1046"/>
      <c r="J92" s="1047"/>
      <c r="K92" s="1048"/>
      <c r="L92" s="1049"/>
      <c r="M92" s="1049"/>
      <c r="N92" s="1045"/>
      <c r="O92" s="1034"/>
      <c r="P92" s="1035"/>
      <c r="Q92" s="1035"/>
      <c r="R92" s="1035"/>
      <c r="S92" s="1036"/>
      <c r="T92" s="246" t="s">
        <v>443</v>
      </c>
      <c r="U92" s="247"/>
      <c r="V92" s="248"/>
      <c r="W92" s="234" t="str">
        <f>IF(W91="","",VLOOKUP(W91,'参考様式１（勤務表_シフト記号表）'!$C$6:$L$47,10,FALSE))</f>
        <v/>
      </c>
      <c r="X92" s="235" t="str">
        <f>IF(X91="","",VLOOKUP(X91,'参考様式１（勤務表_シフト記号表）'!$C$6:$L$47,10,FALSE))</f>
        <v/>
      </c>
      <c r="Y92" s="235" t="str">
        <f>IF(Y91="","",VLOOKUP(Y91,'参考様式１（勤務表_シフト記号表）'!$C$6:$L$47,10,FALSE))</f>
        <v/>
      </c>
      <c r="Z92" s="235" t="str">
        <f>IF(Z91="","",VLOOKUP(Z91,'参考様式１（勤務表_シフト記号表）'!$C$6:$L$47,10,FALSE))</f>
        <v/>
      </c>
      <c r="AA92" s="235" t="str">
        <f>IF(AA91="","",VLOOKUP(AA91,'参考様式１（勤務表_シフト記号表）'!$C$6:$L$47,10,FALSE))</f>
        <v/>
      </c>
      <c r="AB92" s="235" t="str">
        <f>IF(AB91="","",VLOOKUP(AB91,'参考様式１（勤務表_シフト記号表）'!$C$6:$L$47,10,FALSE))</f>
        <v/>
      </c>
      <c r="AC92" s="236" t="str">
        <f>IF(AC91="","",VLOOKUP(AC91,'参考様式１（勤務表_シフト記号表）'!$C$6:$L$47,10,FALSE))</f>
        <v/>
      </c>
      <c r="AD92" s="234" t="str">
        <f>IF(AD91="","",VLOOKUP(AD91,'参考様式１（勤務表_シフト記号表）'!$C$6:$L$47,10,FALSE))</f>
        <v/>
      </c>
      <c r="AE92" s="235" t="str">
        <f>IF(AE91="","",VLOOKUP(AE91,'参考様式１（勤務表_シフト記号表）'!$C$6:$L$47,10,FALSE))</f>
        <v/>
      </c>
      <c r="AF92" s="235" t="str">
        <f>IF(AF91="","",VLOOKUP(AF91,'参考様式１（勤務表_シフト記号表）'!$C$6:$L$47,10,FALSE))</f>
        <v/>
      </c>
      <c r="AG92" s="235" t="str">
        <f>IF(AG91="","",VLOOKUP(AG91,'参考様式１（勤務表_シフト記号表）'!$C$6:$L$47,10,FALSE))</f>
        <v/>
      </c>
      <c r="AH92" s="235" t="str">
        <f>IF(AH91="","",VLOOKUP(AH91,'参考様式１（勤務表_シフト記号表）'!$C$6:$L$47,10,FALSE))</f>
        <v/>
      </c>
      <c r="AI92" s="235" t="str">
        <f>IF(AI91="","",VLOOKUP(AI91,'参考様式１（勤務表_シフト記号表）'!$C$6:$L$47,10,FALSE))</f>
        <v/>
      </c>
      <c r="AJ92" s="236" t="str">
        <f>IF(AJ91="","",VLOOKUP(AJ91,'参考様式１（勤務表_シフト記号表）'!$C$6:$L$47,10,FALSE))</f>
        <v/>
      </c>
      <c r="AK92" s="234" t="str">
        <f>IF(AK91="","",VLOOKUP(AK91,'参考様式１（勤務表_シフト記号表）'!$C$6:$L$47,10,FALSE))</f>
        <v/>
      </c>
      <c r="AL92" s="235" t="str">
        <f>IF(AL91="","",VLOOKUP(AL91,'参考様式１（勤務表_シフト記号表）'!$C$6:$L$47,10,FALSE))</f>
        <v/>
      </c>
      <c r="AM92" s="235" t="str">
        <f>IF(AM91="","",VLOOKUP(AM91,'参考様式１（勤務表_シフト記号表）'!$C$6:$L$47,10,FALSE))</f>
        <v/>
      </c>
      <c r="AN92" s="235" t="str">
        <f>IF(AN91="","",VLOOKUP(AN91,'参考様式１（勤務表_シフト記号表）'!$C$6:$L$47,10,FALSE))</f>
        <v/>
      </c>
      <c r="AO92" s="235" t="str">
        <f>IF(AO91="","",VLOOKUP(AO91,'参考様式１（勤務表_シフト記号表）'!$C$6:$L$47,10,FALSE))</f>
        <v/>
      </c>
      <c r="AP92" s="235" t="str">
        <f>IF(AP91="","",VLOOKUP(AP91,'参考様式１（勤務表_シフト記号表）'!$C$6:$L$47,10,FALSE))</f>
        <v/>
      </c>
      <c r="AQ92" s="236" t="str">
        <f>IF(AQ91="","",VLOOKUP(AQ91,'参考様式１（勤務表_シフト記号表）'!$C$6:$L$47,10,FALSE))</f>
        <v/>
      </c>
      <c r="AR92" s="234" t="str">
        <f>IF(AR91="","",VLOOKUP(AR91,'参考様式１（勤務表_シフト記号表）'!$C$6:$L$47,10,FALSE))</f>
        <v/>
      </c>
      <c r="AS92" s="235" t="str">
        <f>IF(AS91="","",VLOOKUP(AS91,'参考様式１（勤務表_シフト記号表）'!$C$6:$L$47,10,FALSE))</f>
        <v/>
      </c>
      <c r="AT92" s="235" t="str">
        <f>IF(AT91="","",VLOOKUP(AT91,'参考様式１（勤務表_シフト記号表）'!$C$6:$L$47,10,FALSE))</f>
        <v/>
      </c>
      <c r="AU92" s="235" t="str">
        <f>IF(AU91="","",VLOOKUP(AU91,'参考様式１（勤務表_シフト記号表）'!$C$6:$L$47,10,FALSE))</f>
        <v/>
      </c>
      <c r="AV92" s="235" t="str">
        <f>IF(AV91="","",VLOOKUP(AV91,'参考様式１（勤務表_シフト記号表）'!$C$6:$L$47,10,FALSE))</f>
        <v/>
      </c>
      <c r="AW92" s="235" t="str">
        <f>IF(AW91="","",VLOOKUP(AW91,'参考様式１（勤務表_シフト記号表）'!$C$6:$L$47,10,FALSE))</f>
        <v/>
      </c>
      <c r="AX92" s="236" t="str">
        <f>IF(AX91="","",VLOOKUP(AX91,'参考様式１（勤務表_シフト記号表）'!$C$6:$L$47,10,FALSE))</f>
        <v/>
      </c>
      <c r="AY92" s="234" t="str">
        <f>IF(AY91="","",VLOOKUP(AY91,'参考様式１（勤務表_シフト記号表）'!$C$6:$L$47,10,FALSE))</f>
        <v/>
      </c>
      <c r="AZ92" s="235" t="str">
        <f>IF(AZ91="","",VLOOKUP(AZ91,'参考様式１（勤務表_シフト記号表）'!$C$6:$L$47,10,FALSE))</f>
        <v/>
      </c>
      <c r="BA92" s="235" t="str">
        <f>IF(BA91="","",VLOOKUP(BA91,'参考様式１（勤務表_シフト記号表）'!$C$6:$L$47,10,FALSE))</f>
        <v/>
      </c>
      <c r="BB92" s="1017">
        <f>IF($BE$3="４週",SUM(W92:AX92),IF($BE$3="暦月",SUM(W92:BA92),""))</f>
        <v>0</v>
      </c>
      <c r="BC92" s="1018"/>
      <c r="BD92" s="1019">
        <f>IF($BE$3="４週",BB92/4,IF($BE$3="暦月",(BB92/($BE$8/7)),""))</f>
        <v>0</v>
      </c>
      <c r="BE92" s="1018"/>
      <c r="BF92" s="1014"/>
      <c r="BG92" s="1015"/>
      <c r="BH92" s="1015"/>
      <c r="BI92" s="1015"/>
      <c r="BJ92" s="1016"/>
    </row>
    <row r="93" spans="2:62" ht="20.25" customHeight="1" x14ac:dyDescent="0.45">
      <c r="B93" s="1020">
        <f>B91+1</f>
        <v>39</v>
      </c>
      <c r="C93" s="1022"/>
      <c r="D93" s="1023"/>
      <c r="E93" s="229"/>
      <c r="F93" s="230"/>
      <c r="G93" s="229"/>
      <c r="H93" s="230"/>
      <c r="I93" s="1026"/>
      <c r="J93" s="1027"/>
      <c r="K93" s="1030"/>
      <c r="L93" s="1031"/>
      <c r="M93" s="1031"/>
      <c r="N93" s="1023"/>
      <c r="O93" s="1034"/>
      <c r="P93" s="1035"/>
      <c r="Q93" s="1035"/>
      <c r="R93" s="1035"/>
      <c r="S93" s="1036"/>
      <c r="T93" s="249" t="s">
        <v>442</v>
      </c>
      <c r="V93" s="250"/>
      <c r="W93" s="242"/>
      <c r="X93" s="243"/>
      <c r="Y93" s="243"/>
      <c r="Z93" s="243"/>
      <c r="AA93" s="243"/>
      <c r="AB93" s="243"/>
      <c r="AC93" s="244"/>
      <c r="AD93" s="242"/>
      <c r="AE93" s="243"/>
      <c r="AF93" s="243"/>
      <c r="AG93" s="243"/>
      <c r="AH93" s="243"/>
      <c r="AI93" s="243"/>
      <c r="AJ93" s="244"/>
      <c r="AK93" s="242"/>
      <c r="AL93" s="243"/>
      <c r="AM93" s="243"/>
      <c r="AN93" s="243"/>
      <c r="AO93" s="243"/>
      <c r="AP93" s="243"/>
      <c r="AQ93" s="244"/>
      <c r="AR93" s="242"/>
      <c r="AS93" s="243"/>
      <c r="AT93" s="243"/>
      <c r="AU93" s="243"/>
      <c r="AV93" s="243"/>
      <c r="AW93" s="243"/>
      <c r="AX93" s="244"/>
      <c r="AY93" s="242"/>
      <c r="AZ93" s="243"/>
      <c r="BA93" s="245"/>
      <c r="BB93" s="1040"/>
      <c r="BC93" s="1041"/>
      <c r="BD93" s="1000"/>
      <c r="BE93" s="1001"/>
      <c r="BF93" s="1002"/>
      <c r="BG93" s="1003"/>
      <c r="BH93" s="1003"/>
      <c r="BI93" s="1003"/>
      <c r="BJ93" s="1004"/>
    </row>
    <row r="94" spans="2:62" ht="20.25" customHeight="1" x14ac:dyDescent="0.45">
      <c r="B94" s="1043"/>
      <c r="C94" s="1044"/>
      <c r="D94" s="1045"/>
      <c r="E94" s="251"/>
      <c r="F94" s="252">
        <f>C93</f>
        <v>0</v>
      </c>
      <c r="G94" s="251"/>
      <c r="H94" s="252">
        <f>I93</f>
        <v>0</v>
      </c>
      <c r="I94" s="1046"/>
      <c r="J94" s="1047"/>
      <c r="K94" s="1048"/>
      <c r="L94" s="1049"/>
      <c r="M94" s="1049"/>
      <c r="N94" s="1045"/>
      <c r="O94" s="1034"/>
      <c r="P94" s="1035"/>
      <c r="Q94" s="1035"/>
      <c r="R94" s="1035"/>
      <c r="S94" s="1036"/>
      <c r="T94" s="246" t="s">
        <v>443</v>
      </c>
      <c r="U94" s="247"/>
      <c r="V94" s="248"/>
      <c r="W94" s="234" t="str">
        <f>IF(W93="","",VLOOKUP(W93,'参考様式１（勤務表_シフト記号表）'!$C$6:$L$47,10,FALSE))</f>
        <v/>
      </c>
      <c r="X94" s="235" t="str">
        <f>IF(X93="","",VLOOKUP(X93,'参考様式１（勤務表_シフト記号表）'!$C$6:$L$47,10,FALSE))</f>
        <v/>
      </c>
      <c r="Y94" s="235" t="str">
        <f>IF(Y93="","",VLOOKUP(Y93,'参考様式１（勤務表_シフト記号表）'!$C$6:$L$47,10,FALSE))</f>
        <v/>
      </c>
      <c r="Z94" s="235" t="str">
        <f>IF(Z93="","",VLOOKUP(Z93,'参考様式１（勤務表_シフト記号表）'!$C$6:$L$47,10,FALSE))</f>
        <v/>
      </c>
      <c r="AA94" s="235" t="str">
        <f>IF(AA93="","",VLOOKUP(AA93,'参考様式１（勤務表_シフト記号表）'!$C$6:$L$47,10,FALSE))</f>
        <v/>
      </c>
      <c r="AB94" s="235" t="str">
        <f>IF(AB93="","",VLOOKUP(AB93,'参考様式１（勤務表_シフト記号表）'!$C$6:$L$47,10,FALSE))</f>
        <v/>
      </c>
      <c r="AC94" s="236" t="str">
        <f>IF(AC93="","",VLOOKUP(AC93,'参考様式１（勤務表_シフト記号表）'!$C$6:$L$47,10,FALSE))</f>
        <v/>
      </c>
      <c r="AD94" s="234" t="str">
        <f>IF(AD93="","",VLOOKUP(AD93,'参考様式１（勤務表_シフト記号表）'!$C$6:$L$47,10,FALSE))</f>
        <v/>
      </c>
      <c r="AE94" s="235" t="str">
        <f>IF(AE93="","",VLOOKUP(AE93,'参考様式１（勤務表_シフト記号表）'!$C$6:$L$47,10,FALSE))</f>
        <v/>
      </c>
      <c r="AF94" s="235" t="str">
        <f>IF(AF93="","",VLOOKUP(AF93,'参考様式１（勤務表_シフト記号表）'!$C$6:$L$47,10,FALSE))</f>
        <v/>
      </c>
      <c r="AG94" s="235" t="str">
        <f>IF(AG93="","",VLOOKUP(AG93,'参考様式１（勤務表_シフト記号表）'!$C$6:$L$47,10,FALSE))</f>
        <v/>
      </c>
      <c r="AH94" s="235" t="str">
        <f>IF(AH93="","",VLOOKUP(AH93,'参考様式１（勤務表_シフト記号表）'!$C$6:$L$47,10,FALSE))</f>
        <v/>
      </c>
      <c r="AI94" s="235" t="str">
        <f>IF(AI93="","",VLOOKUP(AI93,'参考様式１（勤務表_シフト記号表）'!$C$6:$L$47,10,FALSE))</f>
        <v/>
      </c>
      <c r="AJ94" s="236" t="str">
        <f>IF(AJ93="","",VLOOKUP(AJ93,'参考様式１（勤務表_シフト記号表）'!$C$6:$L$47,10,FALSE))</f>
        <v/>
      </c>
      <c r="AK94" s="234" t="str">
        <f>IF(AK93="","",VLOOKUP(AK93,'参考様式１（勤務表_シフト記号表）'!$C$6:$L$47,10,FALSE))</f>
        <v/>
      </c>
      <c r="AL94" s="235" t="str">
        <f>IF(AL93="","",VLOOKUP(AL93,'参考様式１（勤務表_シフト記号表）'!$C$6:$L$47,10,FALSE))</f>
        <v/>
      </c>
      <c r="AM94" s="235" t="str">
        <f>IF(AM93="","",VLOOKUP(AM93,'参考様式１（勤務表_シフト記号表）'!$C$6:$L$47,10,FALSE))</f>
        <v/>
      </c>
      <c r="AN94" s="235" t="str">
        <f>IF(AN93="","",VLOOKUP(AN93,'参考様式１（勤務表_シフト記号表）'!$C$6:$L$47,10,FALSE))</f>
        <v/>
      </c>
      <c r="AO94" s="235" t="str">
        <f>IF(AO93="","",VLOOKUP(AO93,'参考様式１（勤務表_シフト記号表）'!$C$6:$L$47,10,FALSE))</f>
        <v/>
      </c>
      <c r="AP94" s="235" t="str">
        <f>IF(AP93="","",VLOOKUP(AP93,'参考様式１（勤務表_シフト記号表）'!$C$6:$L$47,10,FALSE))</f>
        <v/>
      </c>
      <c r="AQ94" s="236" t="str">
        <f>IF(AQ93="","",VLOOKUP(AQ93,'参考様式１（勤務表_シフト記号表）'!$C$6:$L$47,10,FALSE))</f>
        <v/>
      </c>
      <c r="AR94" s="234" t="str">
        <f>IF(AR93="","",VLOOKUP(AR93,'参考様式１（勤務表_シフト記号表）'!$C$6:$L$47,10,FALSE))</f>
        <v/>
      </c>
      <c r="AS94" s="235" t="str">
        <f>IF(AS93="","",VLOOKUP(AS93,'参考様式１（勤務表_シフト記号表）'!$C$6:$L$47,10,FALSE))</f>
        <v/>
      </c>
      <c r="AT94" s="235" t="str">
        <f>IF(AT93="","",VLOOKUP(AT93,'参考様式１（勤務表_シフト記号表）'!$C$6:$L$47,10,FALSE))</f>
        <v/>
      </c>
      <c r="AU94" s="235" t="str">
        <f>IF(AU93="","",VLOOKUP(AU93,'参考様式１（勤務表_シフト記号表）'!$C$6:$L$47,10,FALSE))</f>
        <v/>
      </c>
      <c r="AV94" s="235" t="str">
        <f>IF(AV93="","",VLOOKUP(AV93,'参考様式１（勤務表_シフト記号表）'!$C$6:$L$47,10,FALSE))</f>
        <v/>
      </c>
      <c r="AW94" s="235" t="str">
        <f>IF(AW93="","",VLOOKUP(AW93,'参考様式１（勤務表_シフト記号表）'!$C$6:$L$47,10,FALSE))</f>
        <v/>
      </c>
      <c r="AX94" s="236" t="str">
        <f>IF(AX93="","",VLOOKUP(AX93,'参考様式１（勤務表_シフト記号表）'!$C$6:$L$47,10,FALSE))</f>
        <v/>
      </c>
      <c r="AY94" s="234" t="str">
        <f>IF(AY93="","",VLOOKUP(AY93,'参考様式１（勤務表_シフト記号表）'!$C$6:$L$47,10,FALSE))</f>
        <v/>
      </c>
      <c r="AZ94" s="235" t="str">
        <f>IF(AZ93="","",VLOOKUP(AZ93,'参考様式１（勤務表_シフト記号表）'!$C$6:$L$47,10,FALSE))</f>
        <v/>
      </c>
      <c r="BA94" s="235" t="str">
        <f>IF(BA93="","",VLOOKUP(BA93,'参考様式１（勤務表_シフト記号表）'!$C$6:$L$47,10,FALSE))</f>
        <v/>
      </c>
      <c r="BB94" s="1017">
        <f>IF($BE$3="４週",SUM(W94:AX94),IF($BE$3="暦月",SUM(W94:BA94),""))</f>
        <v>0</v>
      </c>
      <c r="BC94" s="1018"/>
      <c r="BD94" s="1019">
        <f>IF($BE$3="４週",BB94/4,IF($BE$3="暦月",(BB94/($BE$8/7)),""))</f>
        <v>0</v>
      </c>
      <c r="BE94" s="1018"/>
      <c r="BF94" s="1014"/>
      <c r="BG94" s="1015"/>
      <c r="BH94" s="1015"/>
      <c r="BI94" s="1015"/>
      <c r="BJ94" s="1016"/>
    </row>
    <row r="95" spans="2:62" ht="20.25" customHeight="1" x14ac:dyDescent="0.45">
      <c r="B95" s="1020">
        <f>B93+1</f>
        <v>40</v>
      </c>
      <c r="C95" s="1022"/>
      <c r="D95" s="1023"/>
      <c r="E95" s="229"/>
      <c r="F95" s="230"/>
      <c r="G95" s="229"/>
      <c r="H95" s="230"/>
      <c r="I95" s="1026"/>
      <c r="J95" s="1027"/>
      <c r="K95" s="1030"/>
      <c r="L95" s="1031"/>
      <c r="M95" s="1031"/>
      <c r="N95" s="1023"/>
      <c r="O95" s="1034"/>
      <c r="P95" s="1035"/>
      <c r="Q95" s="1035"/>
      <c r="R95" s="1035"/>
      <c r="S95" s="1036"/>
      <c r="T95" s="249" t="s">
        <v>442</v>
      </c>
      <c r="V95" s="250"/>
      <c r="W95" s="242"/>
      <c r="X95" s="243"/>
      <c r="Y95" s="243"/>
      <c r="Z95" s="243"/>
      <c r="AA95" s="243"/>
      <c r="AB95" s="243"/>
      <c r="AC95" s="244"/>
      <c r="AD95" s="242"/>
      <c r="AE95" s="243"/>
      <c r="AF95" s="243"/>
      <c r="AG95" s="243"/>
      <c r="AH95" s="243"/>
      <c r="AI95" s="243"/>
      <c r="AJ95" s="244"/>
      <c r="AK95" s="242"/>
      <c r="AL95" s="243"/>
      <c r="AM95" s="243"/>
      <c r="AN95" s="243"/>
      <c r="AO95" s="243"/>
      <c r="AP95" s="243"/>
      <c r="AQ95" s="244"/>
      <c r="AR95" s="242"/>
      <c r="AS95" s="243"/>
      <c r="AT95" s="243"/>
      <c r="AU95" s="243"/>
      <c r="AV95" s="243"/>
      <c r="AW95" s="243"/>
      <c r="AX95" s="244"/>
      <c r="AY95" s="242"/>
      <c r="AZ95" s="243"/>
      <c r="BA95" s="245"/>
      <c r="BB95" s="1040"/>
      <c r="BC95" s="1041"/>
      <c r="BD95" s="1000"/>
      <c r="BE95" s="1001"/>
      <c r="BF95" s="1002"/>
      <c r="BG95" s="1003"/>
      <c r="BH95" s="1003"/>
      <c r="BI95" s="1003"/>
      <c r="BJ95" s="1004"/>
    </row>
    <row r="96" spans="2:62" ht="20.25" customHeight="1" x14ac:dyDescent="0.45">
      <c r="B96" s="1043"/>
      <c r="C96" s="1044"/>
      <c r="D96" s="1045"/>
      <c r="E96" s="251"/>
      <c r="F96" s="252">
        <f>C95</f>
        <v>0</v>
      </c>
      <c r="G96" s="251"/>
      <c r="H96" s="252">
        <f>I95</f>
        <v>0</v>
      </c>
      <c r="I96" s="1046"/>
      <c r="J96" s="1047"/>
      <c r="K96" s="1048"/>
      <c r="L96" s="1049"/>
      <c r="M96" s="1049"/>
      <c r="N96" s="1045"/>
      <c r="O96" s="1034"/>
      <c r="P96" s="1035"/>
      <c r="Q96" s="1035"/>
      <c r="R96" s="1035"/>
      <c r="S96" s="1036"/>
      <c r="T96" s="246" t="s">
        <v>443</v>
      </c>
      <c r="U96" s="247"/>
      <c r="V96" s="248"/>
      <c r="W96" s="234" t="str">
        <f>IF(W95="","",VLOOKUP(W95,'参考様式１（勤務表_シフト記号表）'!$C$6:$L$47,10,FALSE))</f>
        <v/>
      </c>
      <c r="X96" s="235" t="str">
        <f>IF(X95="","",VLOOKUP(X95,'参考様式１（勤務表_シフト記号表）'!$C$6:$L$47,10,FALSE))</f>
        <v/>
      </c>
      <c r="Y96" s="235" t="str">
        <f>IF(Y95="","",VLOOKUP(Y95,'参考様式１（勤務表_シフト記号表）'!$C$6:$L$47,10,FALSE))</f>
        <v/>
      </c>
      <c r="Z96" s="235" t="str">
        <f>IF(Z95="","",VLOOKUP(Z95,'参考様式１（勤務表_シフト記号表）'!$C$6:$L$47,10,FALSE))</f>
        <v/>
      </c>
      <c r="AA96" s="235" t="str">
        <f>IF(AA95="","",VLOOKUP(AA95,'参考様式１（勤務表_シフト記号表）'!$C$6:$L$47,10,FALSE))</f>
        <v/>
      </c>
      <c r="AB96" s="235" t="str">
        <f>IF(AB95="","",VLOOKUP(AB95,'参考様式１（勤務表_シフト記号表）'!$C$6:$L$47,10,FALSE))</f>
        <v/>
      </c>
      <c r="AC96" s="236" t="str">
        <f>IF(AC95="","",VLOOKUP(AC95,'参考様式１（勤務表_シフト記号表）'!$C$6:$L$47,10,FALSE))</f>
        <v/>
      </c>
      <c r="AD96" s="234" t="str">
        <f>IF(AD95="","",VLOOKUP(AD95,'参考様式１（勤務表_シフト記号表）'!$C$6:$L$47,10,FALSE))</f>
        <v/>
      </c>
      <c r="AE96" s="235" t="str">
        <f>IF(AE95="","",VLOOKUP(AE95,'参考様式１（勤務表_シフト記号表）'!$C$6:$L$47,10,FALSE))</f>
        <v/>
      </c>
      <c r="AF96" s="235" t="str">
        <f>IF(AF95="","",VLOOKUP(AF95,'参考様式１（勤務表_シフト記号表）'!$C$6:$L$47,10,FALSE))</f>
        <v/>
      </c>
      <c r="AG96" s="235" t="str">
        <f>IF(AG95="","",VLOOKUP(AG95,'参考様式１（勤務表_シフト記号表）'!$C$6:$L$47,10,FALSE))</f>
        <v/>
      </c>
      <c r="AH96" s="235" t="str">
        <f>IF(AH95="","",VLOOKUP(AH95,'参考様式１（勤務表_シフト記号表）'!$C$6:$L$47,10,FALSE))</f>
        <v/>
      </c>
      <c r="AI96" s="235" t="str">
        <f>IF(AI95="","",VLOOKUP(AI95,'参考様式１（勤務表_シフト記号表）'!$C$6:$L$47,10,FALSE))</f>
        <v/>
      </c>
      <c r="AJ96" s="236" t="str">
        <f>IF(AJ95="","",VLOOKUP(AJ95,'参考様式１（勤務表_シフト記号表）'!$C$6:$L$47,10,FALSE))</f>
        <v/>
      </c>
      <c r="AK96" s="234" t="str">
        <f>IF(AK95="","",VLOOKUP(AK95,'参考様式１（勤務表_シフト記号表）'!$C$6:$L$47,10,FALSE))</f>
        <v/>
      </c>
      <c r="AL96" s="235" t="str">
        <f>IF(AL95="","",VLOOKUP(AL95,'参考様式１（勤務表_シフト記号表）'!$C$6:$L$47,10,FALSE))</f>
        <v/>
      </c>
      <c r="AM96" s="235" t="str">
        <f>IF(AM95="","",VLOOKUP(AM95,'参考様式１（勤務表_シフト記号表）'!$C$6:$L$47,10,FALSE))</f>
        <v/>
      </c>
      <c r="AN96" s="235" t="str">
        <f>IF(AN95="","",VLOOKUP(AN95,'参考様式１（勤務表_シフト記号表）'!$C$6:$L$47,10,FALSE))</f>
        <v/>
      </c>
      <c r="AO96" s="235" t="str">
        <f>IF(AO95="","",VLOOKUP(AO95,'参考様式１（勤務表_シフト記号表）'!$C$6:$L$47,10,FALSE))</f>
        <v/>
      </c>
      <c r="AP96" s="235" t="str">
        <f>IF(AP95="","",VLOOKUP(AP95,'参考様式１（勤務表_シフト記号表）'!$C$6:$L$47,10,FALSE))</f>
        <v/>
      </c>
      <c r="AQ96" s="236" t="str">
        <f>IF(AQ95="","",VLOOKUP(AQ95,'参考様式１（勤務表_シフト記号表）'!$C$6:$L$47,10,FALSE))</f>
        <v/>
      </c>
      <c r="AR96" s="234" t="str">
        <f>IF(AR95="","",VLOOKUP(AR95,'参考様式１（勤務表_シフト記号表）'!$C$6:$L$47,10,FALSE))</f>
        <v/>
      </c>
      <c r="AS96" s="235" t="str">
        <f>IF(AS95="","",VLOOKUP(AS95,'参考様式１（勤務表_シフト記号表）'!$C$6:$L$47,10,FALSE))</f>
        <v/>
      </c>
      <c r="AT96" s="235" t="str">
        <f>IF(AT95="","",VLOOKUP(AT95,'参考様式１（勤務表_シフト記号表）'!$C$6:$L$47,10,FALSE))</f>
        <v/>
      </c>
      <c r="AU96" s="235" t="str">
        <f>IF(AU95="","",VLOOKUP(AU95,'参考様式１（勤務表_シフト記号表）'!$C$6:$L$47,10,FALSE))</f>
        <v/>
      </c>
      <c r="AV96" s="235" t="str">
        <f>IF(AV95="","",VLOOKUP(AV95,'参考様式１（勤務表_シフト記号表）'!$C$6:$L$47,10,FALSE))</f>
        <v/>
      </c>
      <c r="AW96" s="235" t="str">
        <f>IF(AW95="","",VLOOKUP(AW95,'参考様式１（勤務表_シフト記号表）'!$C$6:$L$47,10,FALSE))</f>
        <v/>
      </c>
      <c r="AX96" s="236" t="str">
        <f>IF(AX95="","",VLOOKUP(AX95,'参考様式１（勤務表_シフト記号表）'!$C$6:$L$47,10,FALSE))</f>
        <v/>
      </c>
      <c r="AY96" s="234" t="str">
        <f>IF(AY95="","",VLOOKUP(AY95,'参考様式１（勤務表_シフト記号表）'!$C$6:$L$47,10,FALSE))</f>
        <v/>
      </c>
      <c r="AZ96" s="235" t="str">
        <f>IF(AZ95="","",VLOOKUP(AZ95,'参考様式１（勤務表_シフト記号表）'!$C$6:$L$47,10,FALSE))</f>
        <v/>
      </c>
      <c r="BA96" s="235" t="str">
        <f>IF(BA95="","",VLOOKUP(BA95,'参考様式１（勤務表_シフト記号表）'!$C$6:$L$47,10,FALSE))</f>
        <v/>
      </c>
      <c r="BB96" s="1017">
        <f>IF($BE$3="４週",SUM(W96:AX96),IF($BE$3="暦月",SUM(W96:BA96),""))</f>
        <v>0</v>
      </c>
      <c r="BC96" s="1018"/>
      <c r="BD96" s="1019">
        <f>IF($BE$3="４週",BB96/4,IF($BE$3="暦月",(BB96/($BE$8/7)),""))</f>
        <v>0</v>
      </c>
      <c r="BE96" s="1018"/>
      <c r="BF96" s="1014"/>
      <c r="BG96" s="1015"/>
      <c r="BH96" s="1015"/>
      <c r="BI96" s="1015"/>
      <c r="BJ96" s="1016"/>
    </row>
    <row r="97" spans="2:62" ht="20.25" customHeight="1" x14ac:dyDescent="0.45">
      <c r="B97" s="1020">
        <f>B95+1</f>
        <v>41</v>
      </c>
      <c r="C97" s="1022"/>
      <c r="D97" s="1023"/>
      <c r="E97" s="229"/>
      <c r="F97" s="230"/>
      <c r="G97" s="229"/>
      <c r="H97" s="230"/>
      <c r="I97" s="1026"/>
      <c r="J97" s="1027"/>
      <c r="K97" s="1030"/>
      <c r="L97" s="1031"/>
      <c r="M97" s="1031"/>
      <c r="N97" s="1023"/>
      <c r="O97" s="1034"/>
      <c r="P97" s="1035"/>
      <c r="Q97" s="1035"/>
      <c r="R97" s="1035"/>
      <c r="S97" s="1036"/>
      <c r="T97" s="249" t="s">
        <v>442</v>
      </c>
      <c r="V97" s="250"/>
      <c r="W97" s="242"/>
      <c r="X97" s="243"/>
      <c r="Y97" s="243"/>
      <c r="Z97" s="243"/>
      <c r="AA97" s="243"/>
      <c r="AB97" s="243"/>
      <c r="AC97" s="244"/>
      <c r="AD97" s="242"/>
      <c r="AE97" s="243"/>
      <c r="AF97" s="243"/>
      <c r="AG97" s="243"/>
      <c r="AH97" s="243"/>
      <c r="AI97" s="243"/>
      <c r="AJ97" s="244"/>
      <c r="AK97" s="242"/>
      <c r="AL97" s="243"/>
      <c r="AM97" s="243"/>
      <c r="AN97" s="243"/>
      <c r="AO97" s="243"/>
      <c r="AP97" s="243"/>
      <c r="AQ97" s="244"/>
      <c r="AR97" s="242"/>
      <c r="AS97" s="243"/>
      <c r="AT97" s="243"/>
      <c r="AU97" s="243"/>
      <c r="AV97" s="243"/>
      <c r="AW97" s="243"/>
      <c r="AX97" s="244"/>
      <c r="AY97" s="242"/>
      <c r="AZ97" s="243"/>
      <c r="BA97" s="245"/>
      <c r="BB97" s="1040"/>
      <c r="BC97" s="1041"/>
      <c r="BD97" s="1000"/>
      <c r="BE97" s="1001"/>
      <c r="BF97" s="1002"/>
      <c r="BG97" s="1003"/>
      <c r="BH97" s="1003"/>
      <c r="BI97" s="1003"/>
      <c r="BJ97" s="1004"/>
    </row>
    <row r="98" spans="2:62" ht="20.25" customHeight="1" x14ac:dyDescent="0.45">
      <c r="B98" s="1043"/>
      <c r="C98" s="1044"/>
      <c r="D98" s="1045"/>
      <c r="E98" s="251"/>
      <c r="F98" s="252">
        <f>C97</f>
        <v>0</v>
      </c>
      <c r="G98" s="251"/>
      <c r="H98" s="252">
        <f>I97</f>
        <v>0</v>
      </c>
      <c r="I98" s="1046"/>
      <c r="J98" s="1047"/>
      <c r="K98" s="1048"/>
      <c r="L98" s="1049"/>
      <c r="M98" s="1049"/>
      <c r="N98" s="1045"/>
      <c r="O98" s="1034"/>
      <c r="P98" s="1035"/>
      <c r="Q98" s="1035"/>
      <c r="R98" s="1035"/>
      <c r="S98" s="1036"/>
      <c r="T98" s="246" t="s">
        <v>443</v>
      </c>
      <c r="U98" s="247"/>
      <c r="V98" s="248"/>
      <c r="W98" s="234" t="str">
        <f>IF(W97="","",VLOOKUP(W97,'参考様式１（勤務表_シフト記号表）'!$C$6:$L$47,10,FALSE))</f>
        <v/>
      </c>
      <c r="X98" s="235" t="str">
        <f>IF(X97="","",VLOOKUP(X97,'参考様式１（勤務表_シフト記号表）'!$C$6:$L$47,10,FALSE))</f>
        <v/>
      </c>
      <c r="Y98" s="235" t="str">
        <f>IF(Y97="","",VLOOKUP(Y97,'参考様式１（勤務表_シフト記号表）'!$C$6:$L$47,10,FALSE))</f>
        <v/>
      </c>
      <c r="Z98" s="235" t="str">
        <f>IF(Z97="","",VLOOKUP(Z97,'参考様式１（勤務表_シフト記号表）'!$C$6:$L$47,10,FALSE))</f>
        <v/>
      </c>
      <c r="AA98" s="235" t="str">
        <f>IF(AA97="","",VLOOKUP(AA97,'参考様式１（勤務表_シフト記号表）'!$C$6:$L$47,10,FALSE))</f>
        <v/>
      </c>
      <c r="AB98" s="235" t="str">
        <f>IF(AB97="","",VLOOKUP(AB97,'参考様式１（勤務表_シフト記号表）'!$C$6:$L$47,10,FALSE))</f>
        <v/>
      </c>
      <c r="AC98" s="236" t="str">
        <f>IF(AC97="","",VLOOKUP(AC97,'参考様式１（勤務表_シフト記号表）'!$C$6:$L$47,10,FALSE))</f>
        <v/>
      </c>
      <c r="AD98" s="234" t="str">
        <f>IF(AD97="","",VLOOKUP(AD97,'参考様式１（勤務表_シフト記号表）'!$C$6:$L$47,10,FALSE))</f>
        <v/>
      </c>
      <c r="AE98" s="235" t="str">
        <f>IF(AE97="","",VLOOKUP(AE97,'参考様式１（勤務表_シフト記号表）'!$C$6:$L$47,10,FALSE))</f>
        <v/>
      </c>
      <c r="AF98" s="235" t="str">
        <f>IF(AF97="","",VLOOKUP(AF97,'参考様式１（勤務表_シフト記号表）'!$C$6:$L$47,10,FALSE))</f>
        <v/>
      </c>
      <c r="AG98" s="235" t="str">
        <f>IF(AG97="","",VLOOKUP(AG97,'参考様式１（勤務表_シフト記号表）'!$C$6:$L$47,10,FALSE))</f>
        <v/>
      </c>
      <c r="AH98" s="235" t="str">
        <f>IF(AH97="","",VLOOKUP(AH97,'参考様式１（勤務表_シフト記号表）'!$C$6:$L$47,10,FALSE))</f>
        <v/>
      </c>
      <c r="AI98" s="235" t="str">
        <f>IF(AI97="","",VLOOKUP(AI97,'参考様式１（勤務表_シフト記号表）'!$C$6:$L$47,10,FALSE))</f>
        <v/>
      </c>
      <c r="AJ98" s="236" t="str">
        <f>IF(AJ97="","",VLOOKUP(AJ97,'参考様式１（勤務表_シフト記号表）'!$C$6:$L$47,10,FALSE))</f>
        <v/>
      </c>
      <c r="AK98" s="234" t="str">
        <f>IF(AK97="","",VLOOKUP(AK97,'参考様式１（勤務表_シフト記号表）'!$C$6:$L$47,10,FALSE))</f>
        <v/>
      </c>
      <c r="AL98" s="235" t="str">
        <f>IF(AL97="","",VLOOKUP(AL97,'参考様式１（勤務表_シフト記号表）'!$C$6:$L$47,10,FALSE))</f>
        <v/>
      </c>
      <c r="AM98" s="235" t="str">
        <f>IF(AM97="","",VLOOKUP(AM97,'参考様式１（勤務表_シフト記号表）'!$C$6:$L$47,10,FALSE))</f>
        <v/>
      </c>
      <c r="AN98" s="235" t="str">
        <f>IF(AN97="","",VLOOKUP(AN97,'参考様式１（勤務表_シフト記号表）'!$C$6:$L$47,10,FALSE))</f>
        <v/>
      </c>
      <c r="AO98" s="235" t="str">
        <f>IF(AO97="","",VLOOKUP(AO97,'参考様式１（勤務表_シフト記号表）'!$C$6:$L$47,10,FALSE))</f>
        <v/>
      </c>
      <c r="AP98" s="235" t="str">
        <f>IF(AP97="","",VLOOKUP(AP97,'参考様式１（勤務表_シフト記号表）'!$C$6:$L$47,10,FALSE))</f>
        <v/>
      </c>
      <c r="AQ98" s="236" t="str">
        <f>IF(AQ97="","",VLOOKUP(AQ97,'参考様式１（勤務表_シフト記号表）'!$C$6:$L$47,10,FALSE))</f>
        <v/>
      </c>
      <c r="AR98" s="234" t="str">
        <f>IF(AR97="","",VLOOKUP(AR97,'参考様式１（勤務表_シフト記号表）'!$C$6:$L$47,10,FALSE))</f>
        <v/>
      </c>
      <c r="AS98" s="235" t="str">
        <f>IF(AS97="","",VLOOKUP(AS97,'参考様式１（勤務表_シフト記号表）'!$C$6:$L$47,10,FALSE))</f>
        <v/>
      </c>
      <c r="AT98" s="235" t="str">
        <f>IF(AT97="","",VLOOKUP(AT97,'参考様式１（勤務表_シフト記号表）'!$C$6:$L$47,10,FALSE))</f>
        <v/>
      </c>
      <c r="AU98" s="235" t="str">
        <f>IF(AU97="","",VLOOKUP(AU97,'参考様式１（勤務表_シフト記号表）'!$C$6:$L$47,10,FALSE))</f>
        <v/>
      </c>
      <c r="AV98" s="235" t="str">
        <f>IF(AV97="","",VLOOKUP(AV97,'参考様式１（勤務表_シフト記号表）'!$C$6:$L$47,10,FALSE))</f>
        <v/>
      </c>
      <c r="AW98" s="235" t="str">
        <f>IF(AW97="","",VLOOKUP(AW97,'参考様式１（勤務表_シフト記号表）'!$C$6:$L$47,10,FALSE))</f>
        <v/>
      </c>
      <c r="AX98" s="236" t="str">
        <f>IF(AX97="","",VLOOKUP(AX97,'参考様式１（勤務表_シフト記号表）'!$C$6:$L$47,10,FALSE))</f>
        <v/>
      </c>
      <c r="AY98" s="234" t="str">
        <f>IF(AY97="","",VLOOKUP(AY97,'参考様式１（勤務表_シフト記号表）'!$C$6:$L$47,10,FALSE))</f>
        <v/>
      </c>
      <c r="AZ98" s="235" t="str">
        <f>IF(AZ97="","",VLOOKUP(AZ97,'参考様式１（勤務表_シフト記号表）'!$C$6:$L$47,10,FALSE))</f>
        <v/>
      </c>
      <c r="BA98" s="235" t="str">
        <f>IF(BA97="","",VLOOKUP(BA97,'参考様式１（勤務表_シフト記号表）'!$C$6:$L$47,10,FALSE))</f>
        <v/>
      </c>
      <c r="BB98" s="1017">
        <f>IF($BE$3="４週",SUM(W98:AX98),IF($BE$3="暦月",SUM(W98:BA98),""))</f>
        <v>0</v>
      </c>
      <c r="BC98" s="1018"/>
      <c r="BD98" s="1019">
        <f>IF($BE$3="４週",BB98/4,IF($BE$3="暦月",(BB98/($BE$8/7)),""))</f>
        <v>0</v>
      </c>
      <c r="BE98" s="1018"/>
      <c r="BF98" s="1014"/>
      <c r="BG98" s="1015"/>
      <c r="BH98" s="1015"/>
      <c r="BI98" s="1015"/>
      <c r="BJ98" s="1016"/>
    </row>
    <row r="99" spans="2:62" ht="20.25" customHeight="1" x14ac:dyDescent="0.45">
      <c r="B99" s="1020">
        <f>B97+1</f>
        <v>42</v>
      </c>
      <c r="C99" s="1022"/>
      <c r="D99" s="1023"/>
      <c r="E99" s="229"/>
      <c r="F99" s="230"/>
      <c r="G99" s="229"/>
      <c r="H99" s="230"/>
      <c r="I99" s="1026"/>
      <c r="J99" s="1027"/>
      <c r="K99" s="1030"/>
      <c r="L99" s="1031"/>
      <c r="M99" s="1031"/>
      <c r="N99" s="1023"/>
      <c r="O99" s="1034"/>
      <c r="P99" s="1035"/>
      <c r="Q99" s="1035"/>
      <c r="R99" s="1035"/>
      <c r="S99" s="1036"/>
      <c r="T99" s="249" t="s">
        <v>442</v>
      </c>
      <c r="V99" s="250"/>
      <c r="W99" s="242"/>
      <c r="X99" s="243"/>
      <c r="Y99" s="243"/>
      <c r="Z99" s="243"/>
      <c r="AA99" s="243"/>
      <c r="AB99" s="243"/>
      <c r="AC99" s="244"/>
      <c r="AD99" s="242"/>
      <c r="AE99" s="243"/>
      <c r="AF99" s="243"/>
      <c r="AG99" s="243"/>
      <c r="AH99" s="243"/>
      <c r="AI99" s="243"/>
      <c r="AJ99" s="244"/>
      <c r="AK99" s="242"/>
      <c r="AL99" s="243"/>
      <c r="AM99" s="243"/>
      <c r="AN99" s="243"/>
      <c r="AO99" s="243"/>
      <c r="AP99" s="243"/>
      <c r="AQ99" s="244"/>
      <c r="AR99" s="242"/>
      <c r="AS99" s="243"/>
      <c r="AT99" s="243"/>
      <c r="AU99" s="243"/>
      <c r="AV99" s="243"/>
      <c r="AW99" s="243"/>
      <c r="AX99" s="244"/>
      <c r="AY99" s="242"/>
      <c r="AZ99" s="243"/>
      <c r="BA99" s="245"/>
      <c r="BB99" s="1040"/>
      <c r="BC99" s="1041"/>
      <c r="BD99" s="1000"/>
      <c r="BE99" s="1001"/>
      <c r="BF99" s="1002"/>
      <c r="BG99" s="1003"/>
      <c r="BH99" s="1003"/>
      <c r="BI99" s="1003"/>
      <c r="BJ99" s="1004"/>
    </row>
    <row r="100" spans="2:62" ht="20.25" customHeight="1" x14ac:dyDescent="0.45">
      <c r="B100" s="1043"/>
      <c r="C100" s="1044"/>
      <c r="D100" s="1045"/>
      <c r="E100" s="251"/>
      <c r="F100" s="252">
        <f>C99</f>
        <v>0</v>
      </c>
      <c r="G100" s="251"/>
      <c r="H100" s="252">
        <f>I99</f>
        <v>0</v>
      </c>
      <c r="I100" s="1046"/>
      <c r="J100" s="1047"/>
      <c r="K100" s="1048"/>
      <c r="L100" s="1049"/>
      <c r="M100" s="1049"/>
      <c r="N100" s="1045"/>
      <c r="O100" s="1034"/>
      <c r="P100" s="1035"/>
      <c r="Q100" s="1035"/>
      <c r="R100" s="1035"/>
      <c r="S100" s="1036"/>
      <c r="T100" s="246" t="s">
        <v>443</v>
      </c>
      <c r="U100" s="247"/>
      <c r="V100" s="248"/>
      <c r="W100" s="234" t="str">
        <f>IF(W99="","",VLOOKUP(W99,'参考様式１（勤務表_シフト記号表）'!$C$6:$L$47,10,FALSE))</f>
        <v/>
      </c>
      <c r="X100" s="235" t="str">
        <f>IF(X99="","",VLOOKUP(X99,'参考様式１（勤務表_シフト記号表）'!$C$6:$L$47,10,FALSE))</f>
        <v/>
      </c>
      <c r="Y100" s="235" t="str">
        <f>IF(Y99="","",VLOOKUP(Y99,'参考様式１（勤務表_シフト記号表）'!$C$6:$L$47,10,FALSE))</f>
        <v/>
      </c>
      <c r="Z100" s="235" t="str">
        <f>IF(Z99="","",VLOOKUP(Z99,'参考様式１（勤務表_シフト記号表）'!$C$6:$L$47,10,FALSE))</f>
        <v/>
      </c>
      <c r="AA100" s="235" t="str">
        <f>IF(AA99="","",VLOOKUP(AA99,'参考様式１（勤務表_シフト記号表）'!$C$6:$L$47,10,FALSE))</f>
        <v/>
      </c>
      <c r="AB100" s="235" t="str">
        <f>IF(AB99="","",VLOOKUP(AB99,'参考様式１（勤務表_シフト記号表）'!$C$6:$L$47,10,FALSE))</f>
        <v/>
      </c>
      <c r="AC100" s="236" t="str">
        <f>IF(AC99="","",VLOOKUP(AC99,'参考様式１（勤務表_シフト記号表）'!$C$6:$L$47,10,FALSE))</f>
        <v/>
      </c>
      <c r="AD100" s="234" t="str">
        <f>IF(AD99="","",VLOOKUP(AD99,'参考様式１（勤務表_シフト記号表）'!$C$6:$L$47,10,FALSE))</f>
        <v/>
      </c>
      <c r="AE100" s="235" t="str">
        <f>IF(AE99="","",VLOOKUP(AE99,'参考様式１（勤務表_シフト記号表）'!$C$6:$L$47,10,FALSE))</f>
        <v/>
      </c>
      <c r="AF100" s="235" t="str">
        <f>IF(AF99="","",VLOOKUP(AF99,'参考様式１（勤務表_シフト記号表）'!$C$6:$L$47,10,FALSE))</f>
        <v/>
      </c>
      <c r="AG100" s="235" t="str">
        <f>IF(AG99="","",VLOOKUP(AG99,'参考様式１（勤務表_シフト記号表）'!$C$6:$L$47,10,FALSE))</f>
        <v/>
      </c>
      <c r="AH100" s="235" t="str">
        <f>IF(AH99="","",VLOOKUP(AH99,'参考様式１（勤務表_シフト記号表）'!$C$6:$L$47,10,FALSE))</f>
        <v/>
      </c>
      <c r="AI100" s="235" t="str">
        <f>IF(AI99="","",VLOOKUP(AI99,'参考様式１（勤務表_シフト記号表）'!$C$6:$L$47,10,FALSE))</f>
        <v/>
      </c>
      <c r="AJ100" s="236" t="str">
        <f>IF(AJ99="","",VLOOKUP(AJ99,'参考様式１（勤務表_シフト記号表）'!$C$6:$L$47,10,FALSE))</f>
        <v/>
      </c>
      <c r="AK100" s="234" t="str">
        <f>IF(AK99="","",VLOOKUP(AK99,'参考様式１（勤務表_シフト記号表）'!$C$6:$L$47,10,FALSE))</f>
        <v/>
      </c>
      <c r="AL100" s="235" t="str">
        <f>IF(AL99="","",VLOOKUP(AL99,'参考様式１（勤務表_シフト記号表）'!$C$6:$L$47,10,FALSE))</f>
        <v/>
      </c>
      <c r="AM100" s="235" t="str">
        <f>IF(AM99="","",VLOOKUP(AM99,'参考様式１（勤務表_シフト記号表）'!$C$6:$L$47,10,FALSE))</f>
        <v/>
      </c>
      <c r="AN100" s="235" t="str">
        <f>IF(AN99="","",VLOOKUP(AN99,'参考様式１（勤務表_シフト記号表）'!$C$6:$L$47,10,FALSE))</f>
        <v/>
      </c>
      <c r="AO100" s="235" t="str">
        <f>IF(AO99="","",VLOOKUP(AO99,'参考様式１（勤務表_シフト記号表）'!$C$6:$L$47,10,FALSE))</f>
        <v/>
      </c>
      <c r="AP100" s="235" t="str">
        <f>IF(AP99="","",VLOOKUP(AP99,'参考様式１（勤務表_シフト記号表）'!$C$6:$L$47,10,FALSE))</f>
        <v/>
      </c>
      <c r="AQ100" s="236" t="str">
        <f>IF(AQ99="","",VLOOKUP(AQ99,'参考様式１（勤務表_シフト記号表）'!$C$6:$L$47,10,FALSE))</f>
        <v/>
      </c>
      <c r="AR100" s="234" t="str">
        <f>IF(AR99="","",VLOOKUP(AR99,'参考様式１（勤務表_シフト記号表）'!$C$6:$L$47,10,FALSE))</f>
        <v/>
      </c>
      <c r="AS100" s="235" t="str">
        <f>IF(AS99="","",VLOOKUP(AS99,'参考様式１（勤務表_シフト記号表）'!$C$6:$L$47,10,FALSE))</f>
        <v/>
      </c>
      <c r="AT100" s="235" t="str">
        <f>IF(AT99="","",VLOOKUP(AT99,'参考様式１（勤務表_シフト記号表）'!$C$6:$L$47,10,FALSE))</f>
        <v/>
      </c>
      <c r="AU100" s="235" t="str">
        <f>IF(AU99="","",VLOOKUP(AU99,'参考様式１（勤務表_シフト記号表）'!$C$6:$L$47,10,FALSE))</f>
        <v/>
      </c>
      <c r="AV100" s="235" t="str">
        <f>IF(AV99="","",VLOOKUP(AV99,'参考様式１（勤務表_シフト記号表）'!$C$6:$L$47,10,FALSE))</f>
        <v/>
      </c>
      <c r="AW100" s="235" t="str">
        <f>IF(AW99="","",VLOOKUP(AW99,'参考様式１（勤務表_シフト記号表）'!$C$6:$L$47,10,FALSE))</f>
        <v/>
      </c>
      <c r="AX100" s="236" t="str">
        <f>IF(AX99="","",VLOOKUP(AX99,'参考様式１（勤務表_シフト記号表）'!$C$6:$L$47,10,FALSE))</f>
        <v/>
      </c>
      <c r="AY100" s="234" t="str">
        <f>IF(AY99="","",VLOOKUP(AY99,'参考様式１（勤務表_シフト記号表）'!$C$6:$L$47,10,FALSE))</f>
        <v/>
      </c>
      <c r="AZ100" s="235" t="str">
        <f>IF(AZ99="","",VLOOKUP(AZ99,'参考様式１（勤務表_シフト記号表）'!$C$6:$L$47,10,FALSE))</f>
        <v/>
      </c>
      <c r="BA100" s="235" t="str">
        <f>IF(BA99="","",VLOOKUP(BA99,'参考様式１（勤務表_シフト記号表）'!$C$6:$L$47,10,FALSE))</f>
        <v/>
      </c>
      <c r="BB100" s="1017">
        <f>IF($BE$3="４週",SUM(W100:AX100),IF($BE$3="暦月",SUM(W100:BA100),""))</f>
        <v>0</v>
      </c>
      <c r="BC100" s="1018"/>
      <c r="BD100" s="1019">
        <f>IF($BE$3="４週",BB100/4,IF($BE$3="暦月",(BB100/($BE$8/7)),""))</f>
        <v>0</v>
      </c>
      <c r="BE100" s="1018"/>
      <c r="BF100" s="1014"/>
      <c r="BG100" s="1015"/>
      <c r="BH100" s="1015"/>
      <c r="BI100" s="1015"/>
      <c r="BJ100" s="1016"/>
    </row>
    <row r="101" spans="2:62" ht="20.25" customHeight="1" x14ac:dyDescent="0.45">
      <c r="B101" s="1020">
        <f>B99+1</f>
        <v>43</v>
      </c>
      <c r="C101" s="1022"/>
      <c r="D101" s="1023"/>
      <c r="E101" s="229"/>
      <c r="F101" s="230"/>
      <c r="G101" s="229"/>
      <c r="H101" s="230"/>
      <c r="I101" s="1026"/>
      <c r="J101" s="1027"/>
      <c r="K101" s="1030"/>
      <c r="L101" s="1031"/>
      <c r="M101" s="1031"/>
      <c r="N101" s="1023"/>
      <c r="O101" s="1034"/>
      <c r="P101" s="1035"/>
      <c r="Q101" s="1035"/>
      <c r="R101" s="1035"/>
      <c r="S101" s="1036"/>
      <c r="T101" s="249" t="s">
        <v>442</v>
      </c>
      <c r="V101" s="250"/>
      <c r="W101" s="242"/>
      <c r="X101" s="243"/>
      <c r="Y101" s="243"/>
      <c r="Z101" s="243"/>
      <c r="AA101" s="243"/>
      <c r="AB101" s="243"/>
      <c r="AC101" s="244"/>
      <c r="AD101" s="242"/>
      <c r="AE101" s="243"/>
      <c r="AF101" s="243"/>
      <c r="AG101" s="243"/>
      <c r="AH101" s="243"/>
      <c r="AI101" s="243"/>
      <c r="AJ101" s="244"/>
      <c r="AK101" s="242"/>
      <c r="AL101" s="243"/>
      <c r="AM101" s="243"/>
      <c r="AN101" s="243"/>
      <c r="AO101" s="243"/>
      <c r="AP101" s="243"/>
      <c r="AQ101" s="244"/>
      <c r="AR101" s="242"/>
      <c r="AS101" s="243"/>
      <c r="AT101" s="243"/>
      <c r="AU101" s="243"/>
      <c r="AV101" s="243"/>
      <c r="AW101" s="243"/>
      <c r="AX101" s="244"/>
      <c r="AY101" s="242"/>
      <c r="AZ101" s="243"/>
      <c r="BA101" s="245"/>
      <c r="BB101" s="1040"/>
      <c r="BC101" s="1041"/>
      <c r="BD101" s="1000"/>
      <c r="BE101" s="1001"/>
      <c r="BF101" s="1002"/>
      <c r="BG101" s="1003"/>
      <c r="BH101" s="1003"/>
      <c r="BI101" s="1003"/>
      <c r="BJ101" s="1004"/>
    </row>
    <row r="102" spans="2:62" ht="20.25" customHeight="1" x14ac:dyDescent="0.45">
      <c r="B102" s="1043"/>
      <c r="C102" s="1044"/>
      <c r="D102" s="1045"/>
      <c r="E102" s="251"/>
      <c r="F102" s="252">
        <f>C101</f>
        <v>0</v>
      </c>
      <c r="G102" s="251"/>
      <c r="H102" s="252">
        <f>I101</f>
        <v>0</v>
      </c>
      <c r="I102" s="1046"/>
      <c r="J102" s="1047"/>
      <c r="K102" s="1048"/>
      <c r="L102" s="1049"/>
      <c r="M102" s="1049"/>
      <c r="N102" s="1045"/>
      <c r="O102" s="1034"/>
      <c r="P102" s="1035"/>
      <c r="Q102" s="1035"/>
      <c r="R102" s="1035"/>
      <c r="S102" s="1036"/>
      <c r="T102" s="246" t="s">
        <v>443</v>
      </c>
      <c r="U102" s="247"/>
      <c r="V102" s="248"/>
      <c r="W102" s="234" t="str">
        <f>IF(W101="","",VLOOKUP(W101,'参考様式１（勤務表_シフト記号表）'!$C$6:$L$47,10,FALSE))</f>
        <v/>
      </c>
      <c r="X102" s="235" t="str">
        <f>IF(X101="","",VLOOKUP(X101,'参考様式１（勤務表_シフト記号表）'!$C$6:$L$47,10,FALSE))</f>
        <v/>
      </c>
      <c r="Y102" s="235" t="str">
        <f>IF(Y101="","",VLOOKUP(Y101,'参考様式１（勤務表_シフト記号表）'!$C$6:$L$47,10,FALSE))</f>
        <v/>
      </c>
      <c r="Z102" s="235" t="str">
        <f>IF(Z101="","",VLOOKUP(Z101,'参考様式１（勤務表_シフト記号表）'!$C$6:$L$47,10,FALSE))</f>
        <v/>
      </c>
      <c r="AA102" s="235" t="str">
        <f>IF(AA101="","",VLOOKUP(AA101,'参考様式１（勤務表_シフト記号表）'!$C$6:$L$47,10,FALSE))</f>
        <v/>
      </c>
      <c r="AB102" s="235" t="str">
        <f>IF(AB101="","",VLOOKUP(AB101,'参考様式１（勤務表_シフト記号表）'!$C$6:$L$47,10,FALSE))</f>
        <v/>
      </c>
      <c r="AC102" s="236" t="str">
        <f>IF(AC101="","",VLOOKUP(AC101,'参考様式１（勤務表_シフト記号表）'!$C$6:$L$47,10,FALSE))</f>
        <v/>
      </c>
      <c r="AD102" s="234" t="str">
        <f>IF(AD101="","",VLOOKUP(AD101,'参考様式１（勤務表_シフト記号表）'!$C$6:$L$47,10,FALSE))</f>
        <v/>
      </c>
      <c r="AE102" s="235" t="str">
        <f>IF(AE101="","",VLOOKUP(AE101,'参考様式１（勤務表_シフト記号表）'!$C$6:$L$47,10,FALSE))</f>
        <v/>
      </c>
      <c r="AF102" s="235" t="str">
        <f>IF(AF101="","",VLOOKUP(AF101,'参考様式１（勤務表_シフト記号表）'!$C$6:$L$47,10,FALSE))</f>
        <v/>
      </c>
      <c r="AG102" s="235" t="str">
        <f>IF(AG101="","",VLOOKUP(AG101,'参考様式１（勤務表_シフト記号表）'!$C$6:$L$47,10,FALSE))</f>
        <v/>
      </c>
      <c r="AH102" s="235" t="str">
        <f>IF(AH101="","",VLOOKUP(AH101,'参考様式１（勤務表_シフト記号表）'!$C$6:$L$47,10,FALSE))</f>
        <v/>
      </c>
      <c r="AI102" s="235" t="str">
        <f>IF(AI101="","",VLOOKUP(AI101,'参考様式１（勤務表_シフト記号表）'!$C$6:$L$47,10,FALSE))</f>
        <v/>
      </c>
      <c r="AJ102" s="236" t="str">
        <f>IF(AJ101="","",VLOOKUP(AJ101,'参考様式１（勤務表_シフト記号表）'!$C$6:$L$47,10,FALSE))</f>
        <v/>
      </c>
      <c r="AK102" s="234" t="str">
        <f>IF(AK101="","",VLOOKUP(AK101,'参考様式１（勤務表_シフト記号表）'!$C$6:$L$47,10,FALSE))</f>
        <v/>
      </c>
      <c r="AL102" s="235" t="str">
        <f>IF(AL101="","",VLOOKUP(AL101,'参考様式１（勤務表_シフト記号表）'!$C$6:$L$47,10,FALSE))</f>
        <v/>
      </c>
      <c r="AM102" s="235" t="str">
        <f>IF(AM101="","",VLOOKUP(AM101,'参考様式１（勤務表_シフト記号表）'!$C$6:$L$47,10,FALSE))</f>
        <v/>
      </c>
      <c r="AN102" s="235" t="str">
        <f>IF(AN101="","",VLOOKUP(AN101,'参考様式１（勤務表_シフト記号表）'!$C$6:$L$47,10,FALSE))</f>
        <v/>
      </c>
      <c r="AO102" s="235" t="str">
        <f>IF(AO101="","",VLOOKUP(AO101,'参考様式１（勤務表_シフト記号表）'!$C$6:$L$47,10,FALSE))</f>
        <v/>
      </c>
      <c r="AP102" s="235" t="str">
        <f>IF(AP101="","",VLOOKUP(AP101,'参考様式１（勤務表_シフト記号表）'!$C$6:$L$47,10,FALSE))</f>
        <v/>
      </c>
      <c r="AQ102" s="236" t="str">
        <f>IF(AQ101="","",VLOOKUP(AQ101,'参考様式１（勤務表_シフト記号表）'!$C$6:$L$47,10,FALSE))</f>
        <v/>
      </c>
      <c r="AR102" s="234" t="str">
        <f>IF(AR101="","",VLOOKUP(AR101,'参考様式１（勤務表_シフト記号表）'!$C$6:$L$47,10,FALSE))</f>
        <v/>
      </c>
      <c r="AS102" s="235" t="str">
        <f>IF(AS101="","",VLOOKUP(AS101,'参考様式１（勤務表_シフト記号表）'!$C$6:$L$47,10,FALSE))</f>
        <v/>
      </c>
      <c r="AT102" s="235" t="str">
        <f>IF(AT101="","",VLOOKUP(AT101,'参考様式１（勤務表_シフト記号表）'!$C$6:$L$47,10,FALSE))</f>
        <v/>
      </c>
      <c r="AU102" s="235" t="str">
        <f>IF(AU101="","",VLOOKUP(AU101,'参考様式１（勤務表_シフト記号表）'!$C$6:$L$47,10,FALSE))</f>
        <v/>
      </c>
      <c r="AV102" s="235" t="str">
        <f>IF(AV101="","",VLOOKUP(AV101,'参考様式１（勤務表_シフト記号表）'!$C$6:$L$47,10,FALSE))</f>
        <v/>
      </c>
      <c r="AW102" s="235" t="str">
        <f>IF(AW101="","",VLOOKUP(AW101,'参考様式１（勤務表_シフト記号表）'!$C$6:$L$47,10,FALSE))</f>
        <v/>
      </c>
      <c r="AX102" s="236" t="str">
        <f>IF(AX101="","",VLOOKUP(AX101,'参考様式１（勤務表_シフト記号表）'!$C$6:$L$47,10,FALSE))</f>
        <v/>
      </c>
      <c r="AY102" s="234" t="str">
        <f>IF(AY101="","",VLOOKUP(AY101,'参考様式１（勤務表_シフト記号表）'!$C$6:$L$47,10,FALSE))</f>
        <v/>
      </c>
      <c r="AZ102" s="235" t="str">
        <f>IF(AZ101="","",VLOOKUP(AZ101,'参考様式１（勤務表_シフト記号表）'!$C$6:$L$47,10,FALSE))</f>
        <v/>
      </c>
      <c r="BA102" s="235" t="str">
        <f>IF(BA101="","",VLOOKUP(BA101,'参考様式１（勤務表_シフト記号表）'!$C$6:$L$47,10,FALSE))</f>
        <v/>
      </c>
      <c r="BB102" s="1017">
        <f>IF($BE$3="４週",SUM(W102:AX102),IF($BE$3="暦月",SUM(W102:BA102),""))</f>
        <v>0</v>
      </c>
      <c r="BC102" s="1018"/>
      <c r="BD102" s="1019">
        <f>IF($BE$3="４週",BB102/4,IF($BE$3="暦月",(BB102/($BE$8/7)),""))</f>
        <v>0</v>
      </c>
      <c r="BE102" s="1018"/>
      <c r="BF102" s="1014"/>
      <c r="BG102" s="1015"/>
      <c r="BH102" s="1015"/>
      <c r="BI102" s="1015"/>
      <c r="BJ102" s="1016"/>
    </row>
    <row r="103" spans="2:62" ht="20.25" customHeight="1" x14ac:dyDescent="0.45">
      <c r="B103" s="1020">
        <f>B101+1</f>
        <v>44</v>
      </c>
      <c r="C103" s="1022"/>
      <c r="D103" s="1023"/>
      <c r="E103" s="229"/>
      <c r="F103" s="230"/>
      <c r="G103" s="229"/>
      <c r="H103" s="230"/>
      <c r="I103" s="1026"/>
      <c r="J103" s="1027"/>
      <c r="K103" s="1030"/>
      <c r="L103" s="1031"/>
      <c r="M103" s="1031"/>
      <c r="N103" s="1023"/>
      <c r="O103" s="1034"/>
      <c r="P103" s="1035"/>
      <c r="Q103" s="1035"/>
      <c r="R103" s="1035"/>
      <c r="S103" s="1036"/>
      <c r="T103" s="249" t="s">
        <v>442</v>
      </c>
      <c r="V103" s="250"/>
      <c r="W103" s="242"/>
      <c r="X103" s="243"/>
      <c r="Y103" s="243"/>
      <c r="Z103" s="243"/>
      <c r="AA103" s="243"/>
      <c r="AB103" s="243"/>
      <c r="AC103" s="244"/>
      <c r="AD103" s="242"/>
      <c r="AE103" s="243"/>
      <c r="AF103" s="243"/>
      <c r="AG103" s="243"/>
      <c r="AH103" s="243"/>
      <c r="AI103" s="243"/>
      <c r="AJ103" s="244"/>
      <c r="AK103" s="242"/>
      <c r="AL103" s="243"/>
      <c r="AM103" s="243"/>
      <c r="AN103" s="243"/>
      <c r="AO103" s="243"/>
      <c r="AP103" s="243"/>
      <c r="AQ103" s="244"/>
      <c r="AR103" s="242"/>
      <c r="AS103" s="243"/>
      <c r="AT103" s="243"/>
      <c r="AU103" s="243"/>
      <c r="AV103" s="243"/>
      <c r="AW103" s="243"/>
      <c r="AX103" s="244"/>
      <c r="AY103" s="242"/>
      <c r="AZ103" s="243"/>
      <c r="BA103" s="245"/>
      <c r="BB103" s="1040"/>
      <c r="BC103" s="1041"/>
      <c r="BD103" s="1000"/>
      <c r="BE103" s="1001"/>
      <c r="BF103" s="1002"/>
      <c r="BG103" s="1003"/>
      <c r="BH103" s="1003"/>
      <c r="BI103" s="1003"/>
      <c r="BJ103" s="1004"/>
    </row>
    <row r="104" spans="2:62" ht="20.25" customHeight="1" x14ac:dyDescent="0.45">
      <c r="B104" s="1043"/>
      <c r="C104" s="1044"/>
      <c r="D104" s="1045"/>
      <c r="E104" s="251"/>
      <c r="F104" s="252">
        <f>C103</f>
        <v>0</v>
      </c>
      <c r="G104" s="251"/>
      <c r="H104" s="252">
        <f>I103</f>
        <v>0</v>
      </c>
      <c r="I104" s="1046"/>
      <c r="J104" s="1047"/>
      <c r="K104" s="1048"/>
      <c r="L104" s="1049"/>
      <c r="M104" s="1049"/>
      <c r="N104" s="1045"/>
      <c r="O104" s="1034"/>
      <c r="P104" s="1035"/>
      <c r="Q104" s="1035"/>
      <c r="R104" s="1035"/>
      <c r="S104" s="1036"/>
      <c r="T104" s="246" t="s">
        <v>443</v>
      </c>
      <c r="U104" s="247"/>
      <c r="V104" s="248"/>
      <c r="W104" s="234" t="str">
        <f>IF(W103="","",VLOOKUP(W103,'参考様式１（勤務表_シフト記号表）'!$C$6:$L$47,10,FALSE))</f>
        <v/>
      </c>
      <c r="X104" s="235" t="str">
        <f>IF(X103="","",VLOOKUP(X103,'参考様式１（勤務表_シフト記号表）'!$C$6:$L$47,10,FALSE))</f>
        <v/>
      </c>
      <c r="Y104" s="235" t="str">
        <f>IF(Y103="","",VLOOKUP(Y103,'参考様式１（勤務表_シフト記号表）'!$C$6:$L$47,10,FALSE))</f>
        <v/>
      </c>
      <c r="Z104" s="235" t="str">
        <f>IF(Z103="","",VLOOKUP(Z103,'参考様式１（勤務表_シフト記号表）'!$C$6:$L$47,10,FALSE))</f>
        <v/>
      </c>
      <c r="AA104" s="235" t="str">
        <f>IF(AA103="","",VLOOKUP(AA103,'参考様式１（勤務表_シフト記号表）'!$C$6:$L$47,10,FALSE))</f>
        <v/>
      </c>
      <c r="AB104" s="235" t="str">
        <f>IF(AB103="","",VLOOKUP(AB103,'参考様式１（勤務表_シフト記号表）'!$C$6:$L$47,10,FALSE))</f>
        <v/>
      </c>
      <c r="AC104" s="236" t="str">
        <f>IF(AC103="","",VLOOKUP(AC103,'参考様式１（勤務表_シフト記号表）'!$C$6:$L$47,10,FALSE))</f>
        <v/>
      </c>
      <c r="AD104" s="234" t="str">
        <f>IF(AD103="","",VLOOKUP(AD103,'参考様式１（勤務表_シフト記号表）'!$C$6:$L$47,10,FALSE))</f>
        <v/>
      </c>
      <c r="AE104" s="235" t="str">
        <f>IF(AE103="","",VLOOKUP(AE103,'参考様式１（勤務表_シフト記号表）'!$C$6:$L$47,10,FALSE))</f>
        <v/>
      </c>
      <c r="AF104" s="235" t="str">
        <f>IF(AF103="","",VLOOKUP(AF103,'参考様式１（勤務表_シフト記号表）'!$C$6:$L$47,10,FALSE))</f>
        <v/>
      </c>
      <c r="AG104" s="235" t="str">
        <f>IF(AG103="","",VLOOKUP(AG103,'参考様式１（勤務表_シフト記号表）'!$C$6:$L$47,10,FALSE))</f>
        <v/>
      </c>
      <c r="AH104" s="235" t="str">
        <f>IF(AH103="","",VLOOKUP(AH103,'参考様式１（勤務表_シフト記号表）'!$C$6:$L$47,10,FALSE))</f>
        <v/>
      </c>
      <c r="AI104" s="235" t="str">
        <f>IF(AI103="","",VLOOKUP(AI103,'参考様式１（勤務表_シフト記号表）'!$C$6:$L$47,10,FALSE))</f>
        <v/>
      </c>
      <c r="AJ104" s="236" t="str">
        <f>IF(AJ103="","",VLOOKUP(AJ103,'参考様式１（勤務表_シフト記号表）'!$C$6:$L$47,10,FALSE))</f>
        <v/>
      </c>
      <c r="AK104" s="234" t="str">
        <f>IF(AK103="","",VLOOKUP(AK103,'参考様式１（勤務表_シフト記号表）'!$C$6:$L$47,10,FALSE))</f>
        <v/>
      </c>
      <c r="AL104" s="235" t="str">
        <f>IF(AL103="","",VLOOKUP(AL103,'参考様式１（勤務表_シフト記号表）'!$C$6:$L$47,10,FALSE))</f>
        <v/>
      </c>
      <c r="AM104" s="235" t="str">
        <f>IF(AM103="","",VLOOKUP(AM103,'参考様式１（勤務表_シフト記号表）'!$C$6:$L$47,10,FALSE))</f>
        <v/>
      </c>
      <c r="AN104" s="235" t="str">
        <f>IF(AN103="","",VLOOKUP(AN103,'参考様式１（勤務表_シフト記号表）'!$C$6:$L$47,10,FALSE))</f>
        <v/>
      </c>
      <c r="AO104" s="235" t="str">
        <f>IF(AO103="","",VLOOKUP(AO103,'参考様式１（勤務表_シフト記号表）'!$C$6:$L$47,10,FALSE))</f>
        <v/>
      </c>
      <c r="AP104" s="235" t="str">
        <f>IF(AP103="","",VLOOKUP(AP103,'参考様式１（勤務表_シフト記号表）'!$C$6:$L$47,10,FALSE))</f>
        <v/>
      </c>
      <c r="AQ104" s="236" t="str">
        <f>IF(AQ103="","",VLOOKUP(AQ103,'参考様式１（勤務表_シフト記号表）'!$C$6:$L$47,10,FALSE))</f>
        <v/>
      </c>
      <c r="AR104" s="234" t="str">
        <f>IF(AR103="","",VLOOKUP(AR103,'参考様式１（勤務表_シフト記号表）'!$C$6:$L$47,10,FALSE))</f>
        <v/>
      </c>
      <c r="AS104" s="235" t="str">
        <f>IF(AS103="","",VLOOKUP(AS103,'参考様式１（勤務表_シフト記号表）'!$C$6:$L$47,10,FALSE))</f>
        <v/>
      </c>
      <c r="AT104" s="235" t="str">
        <f>IF(AT103="","",VLOOKUP(AT103,'参考様式１（勤務表_シフト記号表）'!$C$6:$L$47,10,FALSE))</f>
        <v/>
      </c>
      <c r="AU104" s="235" t="str">
        <f>IF(AU103="","",VLOOKUP(AU103,'参考様式１（勤務表_シフト記号表）'!$C$6:$L$47,10,FALSE))</f>
        <v/>
      </c>
      <c r="AV104" s="235" t="str">
        <f>IF(AV103="","",VLOOKUP(AV103,'参考様式１（勤務表_シフト記号表）'!$C$6:$L$47,10,FALSE))</f>
        <v/>
      </c>
      <c r="AW104" s="235" t="str">
        <f>IF(AW103="","",VLOOKUP(AW103,'参考様式１（勤務表_シフト記号表）'!$C$6:$L$47,10,FALSE))</f>
        <v/>
      </c>
      <c r="AX104" s="236" t="str">
        <f>IF(AX103="","",VLOOKUP(AX103,'参考様式１（勤務表_シフト記号表）'!$C$6:$L$47,10,FALSE))</f>
        <v/>
      </c>
      <c r="AY104" s="234" t="str">
        <f>IF(AY103="","",VLOOKUP(AY103,'参考様式１（勤務表_シフト記号表）'!$C$6:$L$47,10,FALSE))</f>
        <v/>
      </c>
      <c r="AZ104" s="235" t="str">
        <f>IF(AZ103="","",VLOOKUP(AZ103,'参考様式１（勤務表_シフト記号表）'!$C$6:$L$47,10,FALSE))</f>
        <v/>
      </c>
      <c r="BA104" s="235" t="str">
        <f>IF(BA103="","",VLOOKUP(BA103,'参考様式１（勤務表_シフト記号表）'!$C$6:$L$47,10,FALSE))</f>
        <v/>
      </c>
      <c r="BB104" s="1017">
        <f>IF($BE$3="４週",SUM(W104:AX104),IF($BE$3="暦月",SUM(W104:BA104),""))</f>
        <v>0</v>
      </c>
      <c r="BC104" s="1018"/>
      <c r="BD104" s="1019">
        <f>IF($BE$3="４週",BB104/4,IF($BE$3="暦月",(BB104/($BE$8/7)),""))</f>
        <v>0</v>
      </c>
      <c r="BE104" s="1018"/>
      <c r="BF104" s="1014"/>
      <c r="BG104" s="1015"/>
      <c r="BH104" s="1015"/>
      <c r="BI104" s="1015"/>
      <c r="BJ104" s="1016"/>
    </row>
    <row r="105" spans="2:62" ht="20.25" customHeight="1" x14ac:dyDescent="0.45">
      <c r="B105" s="1020">
        <f>B103+1</f>
        <v>45</v>
      </c>
      <c r="C105" s="1022"/>
      <c r="D105" s="1023"/>
      <c r="E105" s="229"/>
      <c r="F105" s="230"/>
      <c r="G105" s="229"/>
      <c r="H105" s="230"/>
      <c r="I105" s="1026"/>
      <c r="J105" s="1027"/>
      <c r="K105" s="1030"/>
      <c r="L105" s="1031"/>
      <c r="M105" s="1031"/>
      <c r="N105" s="1023"/>
      <c r="O105" s="1034"/>
      <c r="P105" s="1035"/>
      <c r="Q105" s="1035"/>
      <c r="R105" s="1035"/>
      <c r="S105" s="1036"/>
      <c r="T105" s="249" t="s">
        <v>442</v>
      </c>
      <c r="V105" s="250"/>
      <c r="W105" s="242"/>
      <c r="X105" s="243"/>
      <c r="Y105" s="243"/>
      <c r="Z105" s="243"/>
      <c r="AA105" s="243"/>
      <c r="AB105" s="243"/>
      <c r="AC105" s="244"/>
      <c r="AD105" s="242"/>
      <c r="AE105" s="243"/>
      <c r="AF105" s="243"/>
      <c r="AG105" s="243"/>
      <c r="AH105" s="243"/>
      <c r="AI105" s="243"/>
      <c r="AJ105" s="244"/>
      <c r="AK105" s="242"/>
      <c r="AL105" s="243"/>
      <c r="AM105" s="243"/>
      <c r="AN105" s="243"/>
      <c r="AO105" s="243"/>
      <c r="AP105" s="243"/>
      <c r="AQ105" s="244"/>
      <c r="AR105" s="242"/>
      <c r="AS105" s="243"/>
      <c r="AT105" s="243"/>
      <c r="AU105" s="243"/>
      <c r="AV105" s="243"/>
      <c r="AW105" s="243"/>
      <c r="AX105" s="244"/>
      <c r="AY105" s="242"/>
      <c r="AZ105" s="243"/>
      <c r="BA105" s="245"/>
      <c r="BB105" s="1040"/>
      <c r="BC105" s="1041"/>
      <c r="BD105" s="1000"/>
      <c r="BE105" s="1001"/>
      <c r="BF105" s="1002"/>
      <c r="BG105" s="1003"/>
      <c r="BH105" s="1003"/>
      <c r="BI105" s="1003"/>
      <c r="BJ105" s="1004"/>
    </row>
    <row r="106" spans="2:62" ht="20.25" customHeight="1" x14ac:dyDescent="0.45">
      <c r="B106" s="1043"/>
      <c r="C106" s="1044"/>
      <c r="D106" s="1045"/>
      <c r="E106" s="251"/>
      <c r="F106" s="252">
        <f>C105</f>
        <v>0</v>
      </c>
      <c r="G106" s="251"/>
      <c r="H106" s="252">
        <f>I105</f>
        <v>0</v>
      </c>
      <c r="I106" s="1046"/>
      <c r="J106" s="1047"/>
      <c r="K106" s="1048"/>
      <c r="L106" s="1049"/>
      <c r="M106" s="1049"/>
      <c r="N106" s="1045"/>
      <c r="O106" s="1034"/>
      <c r="P106" s="1035"/>
      <c r="Q106" s="1035"/>
      <c r="R106" s="1035"/>
      <c r="S106" s="1036"/>
      <c r="T106" s="246" t="s">
        <v>443</v>
      </c>
      <c r="U106" s="247"/>
      <c r="V106" s="248"/>
      <c r="W106" s="234" t="str">
        <f>IF(W105="","",VLOOKUP(W105,'参考様式１（勤務表_シフト記号表）'!$C$6:$L$47,10,FALSE))</f>
        <v/>
      </c>
      <c r="X106" s="235" t="str">
        <f>IF(X105="","",VLOOKUP(X105,'参考様式１（勤務表_シフト記号表）'!$C$6:$L$47,10,FALSE))</f>
        <v/>
      </c>
      <c r="Y106" s="235" t="str">
        <f>IF(Y105="","",VLOOKUP(Y105,'参考様式１（勤務表_シフト記号表）'!$C$6:$L$47,10,FALSE))</f>
        <v/>
      </c>
      <c r="Z106" s="235" t="str">
        <f>IF(Z105="","",VLOOKUP(Z105,'参考様式１（勤務表_シフト記号表）'!$C$6:$L$47,10,FALSE))</f>
        <v/>
      </c>
      <c r="AA106" s="235" t="str">
        <f>IF(AA105="","",VLOOKUP(AA105,'参考様式１（勤務表_シフト記号表）'!$C$6:$L$47,10,FALSE))</f>
        <v/>
      </c>
      <c r="AB106" s="235" t="str">
        <f>IF(AB105="","",VLOOKUP(AB105,'参考様式１（勤務表_シフト記号表）'!$C$6:$L$47,10,FALSE))</f>
        <v/>
      </c>
      <c r="AC106" s="236" t="str">
        <f>IF(AC105="","",VLOOKUP(AC105,'参考様式１（勤務表_シフト記号表）'!$C$6:$L$47,10,FALSE))</f>
        <v/>
      </c>
      <c r="AD106" s="234" t="str">
        <f>IF(AD105="","",VLOOKUP(AD105,'参考様式１（勤務表_シフト記号表）'!$C$6:$L$47,10,FALSE))</f>
        <v/>
      </c>
      <c r="AE106" s="235" t="str">
        <f>IF(AE105="","",VLOOKUP(AE105,'参考様式１（勤務表_シフト記号表）'!$C$6:$L$47,10,FALSE))</f>
        <v/>
      </c>
      <c r="AF106" s="235" t="str">
        <f>IF(AF105="","",VLOOKUP(AF105,'参考様式１（勤務表_シフト記号表）'!$C$6:$L$47,10,FALSE))</f>
        <v/>
      </c>
      <c r="AG106" s="235" t="str">
        <f>IF(AG105="","",VLOOKUP(AG105,'参考様式１（勤務表_シフト記号表）'!$C$6:$L$47,10,FALSE))</f>
        <v/>
      </c>
      <c r="AH106" s="235" t="str">
        <f>IF(AH105="","",VLOOKUP(AH105,'参考様式１（勤務表_シフト記号表）'!$C$6:$L$47,10,FALSE))</f>
        <v/>
      </c>
      <c r="AI106" s="235" t="str">
        <f>IF(AI105="","",VLOOKUP(AI105,'参考様式１（勤務表_シフト記号表）'!$C$6:$L$47,10,FALSE))</f>
        <v/>
      </c>
      <c r="AJ106" s="236" t="str">
        <f>IF(AJ105="","",VLOOKUP(AJ105,'参考様式１（勤務表_シフト記号表）'!$C$6:$L$47,10,FALSE))</f>
        <v/>
      </c>
      <c r="AK106" s="234" t="str">
        <f>IF(AK105="","",VLOOKUP(AK105,'参考様式１（勤務表_シフト記号表）'!$C$6:$L$47,10,FALSE))</f>
        <v/>
      </c>
      <c r="AL106" s="235" t="str">
        <f>IF(AL105="","",VLOOKUP(AL105,'参考様式１（勤務表_シフト記号表）'!$C$6:$L$47,10,FALSE))</f>
        <v/>
      </c>
      <c r="AM106" s="235" t="str">
        <f>IF(AM105="","",VLOOKUP(AM105,'参考様式１（勤務表_シフト記号表）'!$C$6:$L$47,10,FALSE))</f>
        <v/>
      </c>
      <c r="AN106" s="235" t="str">
        <f>IF(AN105="","",VLOOKUP(AN105,'参考様式１（勤務表_シフト記号表）'!$C$6:$L$47,10,FALSE))</f>
        <v/>
      </c>
      <c r="AO106" s="235" t="str">
        <f>IF(AO105="","",VLOOKUP(AO105,'参考様式１（勤務表_シフト記号表）'!$C$6:$L$47,10,FALSE))</f>
        <v/>
      </c>
      <c r="AP106" s="235" t="str">
        <f>IF(AP105="","",VLOOKUP(AP105,'参考様式１（勤務表_シフト記号表）'!$C$6:$L$47,10,FALSE))</f>
        <v/>
      </c>
      <c r="AQ106" s="236" t="str">
        <f>IF(AQ105="","",VLOOKUP(AQ105,'参考様式１（勤務表_シフト記号表）'!$C$6:$L$47,10,FALSE))</f>
        <v/>
      </c>
      <c r="AR106" s="234" t="str">
        <f>IF(AR105="","",VLOOKUP(AR105,'参考様式１（勤務表_シフト記号表）'!$C$6:$L$47,10,FALSE))</f>
        <v/>
      </c>
      <c r="AS106" s="235" t="str">
        <f>IF(AS105="","",VLOOKUP(AS105,'参考様式１（勤務表_シフト記号表）'!$C$6:$L$47,10,FALSE))</f>
        <v/>
      </c>
      <c r="AT106" s="235" t="str">
        <f>IF(AT105="","",VLOOKUP(AT105,'参考様式１（勤務表_シフト記号表）'!$C$6:$L$47,10,FALSE))</f>
        <v/>
      </c>
      <c r="AU106" s="235" t="str">
        <f>IF(AU105="","",VLOOKUP(AU105,'参考様式１（勤務表_シフト記号表）'!$C$6:$L$47,10,FALSE))</f>
        <v/>
      </c>
      <c r="AV106" s="235" t="str">
        <f>IF(AV105="","",VLOOKUP(AV105,'参考様式１（勤務表_シフト記号表）'!$C$6:$L$47,10,FALSE))</f>
        <v/>
      </c>
      <c r="AW106" s="235" t="str">
        <f>IF(AW105="","",VLOOKUP(AW105,'参考様式１（勤務表_シフト記号表）'!$C$6:$L$47,10,FALSE))</f>
        <v/>
      </c>
      <c r="AX106" s="236" t="str">
        <f>IF(AX105="","",VLOOKUP(AX105,'参考様式１（勤務表_シフト記号表）'!$C$6:$L$47,10,FALSE))</f>
        <v/>
      </c>
      <c r="AY106" s="234" t="str">
        <f>IF(AY105="","",VLOOKUP(AY105,'参考様式１（勤務表_シフト記号表）'!$C$6:$L$47,10,FALSE))</f>
        <v/>
      </c>
      <c r="AZ106" s="235" t="str">
        <f>IF(AZ105="","",VLOOKUP(AZ105,'参考様式１（勤務表_シフト記号表）'!$C$6:$L$47,10,FALSE))</f>
        <v/>
      </c>
      <c r="BA106" s="235" t="str">
        <f>IF(BA105="","",VLOOKUP(BA105,'参考様式１（勤務表_シフト記号表）'!$C$6:$L$47,10,FALSE))</f>
        <v/>
      </c>
      <c r="BB106" s="1017">
        <f>IF($BE$3="４週",SUM(W106:AX106),IF($BE$3="暦月",SUM(W106:BA106),""))</f>
        <v>0</v>
      </c>
      <c r="BC106" s="1018"/>
      <c r="BD106" s="1019">
        <f>IF($BE$3="４週",BB106/4,IF($BE$3="暦月",(BB106/($BE$8/7)),""))</f>
        <v>0</v>
      </c>
      <c r="BE106" s="1018"/>
      <c r="BF106" s="1014"/>
      <c r="BG106" s="1015"/>
      <c r="BH106" s="1015"/>
      <c r="BI106" s="1015"/>
      <c r="BJ106" s="1016"/>
    </row>
    <row r="107" spans="2:62" ht="20.25" customHeight="1" x14ac:dyDescent="0.45">
      <c r="B107" s="1020">
        <f>B105+1</f>
        <v>46</v>
      </c>
      <c r="C107" s="1022"/>
      <c r="D107" s="1023"/>
      <c r="E107" s="229"/>
      <c r="F107" s="230"/>
      <c r="G107" s="229"/>
      <c r="H107" s="230"/>
      <c r="I107" s="1026"/>
      <c r="J107" s="1027"/>
      <c r="K107" s="1030"/>
      <c r="L107" s="1031"/>
      <c r="M107" s="1031"/>
      <c r="N107" s="1023"/>
      <c r="O107" s="1034"/>
      <c r="P107" s="1035"/>
      <c r="Q107" s="1035"/>
      <c r="R107" s="1035"/>
      <c r="S107" s="1036"/>
      <c r="T107" s="249" t="s">
        <v>442</v>
      </c>
      <c r="V107" s="250"/>
      <c r="W107" s="242"/>
      <c r="X107" s="243"/>
      <c r="Y107" s="243"/>
      <c r="Z107" s="243"/>
      <c r="AA107" s="243"/>
      <c r="AB107" s="243"/>
      <c r="AC107" s="244"/>
      <c r="AD107" s="242"/>
      <c r="AE107" s="243"/>
      <c r="AF107" s="243"/>
      <c r="AG107" s="243"/>
      <c r="AH107" s="243"/>
      <c r="AI107" s="243"/>
      <c r="AJ107" s="244"/>
      <c r="AK107" s="242"/>
      <c r="AL107" s="243"/>
      <c r="AM107" s="243"/>
      <c r="AN107" s="243"/>
      <c r="AO107" s="243"/>
      <c r="AP107" s="243"/>
      <c r="AQ107" s="244"/>
      <c r="AR107" s="242"/>
      <c r="AS107" s="243"/>
      <c r="AT107" s="243"/>
      <c r="AU107" s="243"/>
      <c r="AV107" s="243"/>
      <c r="AW107" s="243"/>
      <c r="AX107" s="244"/>
      <c r="AY107" s="242"/>
      <c r="AZ107" s="243"/>
      <c r="BA107" s="245"/>
      <c r="BB107" s="1040"/>
      <c r="BC107" s="1041"/>
      <c r="BD107" s="1000"/>
      <c r="BE107" s="1001"/>
      <c r="BF107" s="1002"/>
      <c r="BG107" s="1003"/>
      <c r="BH107" s="1003"/>
      <c r="BI107" s="1003"/>
      <c r="BJ107" s="1004"/>
    </row>
    <row r="108" spans="2:62" ht="20.25" customHeight="1" x14ac:dyDescent="0.45">
      <c r="B108" s="1043"/>
      <c r="C108" s="1044"/>
      <c r="D108" s="1045"/>
      <c r="E108" s="251"/>
      <c r="F108" s="252">
        <f>C107</f>
        <v>0</v>
      </c>
      <c r="G108" s="251"/>
      <c r="H108" s="252">
        <f>I107</f>
        <v>0</v>
      </c>
      <c r="I108" s="1046"/>
      <c r="J108" s="1047"/>
      <c r="K108" s="1048"/>
      <c r="L108" s="1049"/>
      <c r="M108" s="1049"/>
      <c r="N108" s="1045"/>
      <c r="O108" s="1034"/>
      <c r="P108" s="1035"/>
      <c r="Q108" s="1035"/>
      <c r="R108" s="1035"/>
      <c r="S108" s="1036"/>
      <c r="T108" s="246" t="s">
        <v>443</v>
      </c>
      <c r="U108" s="247"/>
      <c r="V108" s="248"/>
      <c r="W108" s="234" t="str">
        <f>IF(W107="","",VLOOKUP(W107,'参考様式１（勤務表_シフト記号表）'!$C$6:$L$47,10,FALSE))</f>
        <v/>
      </c>
      <c r="X108" s="235" t="str">
        <f>IF(X107="","",VLOOKUP(X107,'参考様式１（勤務表_シフト記号表）'!$C$6:$L$47,10,FALSE))</f>
        <v/>
      </c>
      <c r="Y108" s="235" t="str">
        <f>IF(Y107="","",VLOOKUP(Y107,'参考様式１（勤務表_シフト記号表）'!$C$6:$L$47,10,FALSE))</f>
        <v/>
      </c>
      <c r="Z108" s="235" t="str">
        <f>IF(Z107="","",VLOOKUP(Z107,'参考様式１（勤務表_シフト記号表）'!$C$6:$L$47,10,FALSE))</f>
        <v/>
      </c>
      <c r="AA108" s="235" t="str">
        <f>IF(AA107="","",VLOOKUP(AA107,'参考様式１（勤務表_シフト記号表）'!$C$6:$L$47,10,FALSE))</f>
        <v/>
      </c>
      <c r="AB108" s="235" t="str">
        <f>IF(AB107="","",VLOOKUP(AB107,'参考様式１（勤務表_シフト記号表）'!$C$6:$L$47,10,FALSE))</f>
        <v/>
      </c>
      <c r="AC108" s="236" t="str">
        <f>IF(AC107="","",VLOOKUP(AC107,'参考様式１（勤務表_シフト記号表）'!$C$6:$L$47,10,FALSE))</f>
        <v/>
      </c>
      <c r="AD108" s="234" t="str">
        <f>IF(AD107="","",VLOOKUP(AD107,'参考様式１（勤務表_シフト記号表）'!$C$6:$L$47,10,FALSE))</f>
        <v/>
      </c>
      <c r="AE108" s="235" t="str">
        <f>IF(AE107="","",VLOOKUP(AE107,'参考様式１（勤務表_シフト記号表）'!$C$6:$L$47,10,FALSE))</f>
        <v/>
      </c>
      <c r="AF108" s="235" t="str">
        <f>IF(AF107="","",VLOOKUP(AF107,'参考様式１（勤務表_シフト記号表）'!$C$6:$L$47,10,FALSE))</f>
        <v/>
      </c>
      <c r="AG108" s="235" t="str">
        <f>IF(AG107="","",VLOOKUP(AG107,'参考様式１（勤務表_シフト記号表）'!$C$6:$L$47,10,FALSE))</f>
        <v/>
      </c>
      <c r="AH108" s="235" t="str">
        <f>IF(AH107="","",VLOOKUP(AH107,'参考様式１（勤務表_シフト記号表）'!$C$6:$L$47,10,FALSE))</f>
        <v/>
      </c>
      <c r="AI108" s="235" t="str">
        <f>IF(AI107="","",VLOOKUP(AI107,'参考様式１（勤務表_シフト記号表）'!$C$6:$L$47,10,FALSE))</f>
        <v/>
      </c>
      <c r="AJ108" s="236" t="str">
        <f>IF(AJ107="","",VLOOKUP(AJ107,'参考様式１（勤務表_シフト記号表）'!$C$6:$L$47,10,FALSE))</f>
        <v/>
      </c>
      <c r="AK108" s="234" t="str">
        <f>IF(AK107="","",VLOOKUP(AK107,'参考様式１（勤務表_シフト記号表）'!$C$6:$L$47,10,FALSE))</f>
        <v/>
      </c>
      <c r="AL108" s="235" t="str">
        <f>IF(AL107="","",VLOOKUP(AL107,'参考様式１（勤務表_シフト記号表）'!$C$6:$L$47,10,FALSE))</f>
        <v/>
      </c>
      <c r="AM108" s="235" t="str">
        <f>IF(AM107="","",VLOOKUP(AM107,'参考様式１（勤務表_シフト記号表）'!$C$6:$L$47,10,FALSE))</f>
        <v/>
      </c>
      <c r="AN108" s="235" t="str">
        <f>IF(AN107="","",VLOOKUP(AN107,'参考様式１（勤務表_シフト記号表）'!$C$6:$L$47,10,FALSE))</f>
        <v/>
      </c>
      <c r="AO108" s="235" t="str">
        <f>IF(AO107="","",VLOOKUP(AO107,'参考様式１（勤務表_シフト記号表）'!$C$6:$L$47,10,FALSE))</f>
        <v/>
      </c>
      <c r="AP108" s="235" t="str">
        <f>IF(AP107="","",VLOOKUP(AP107,'参考様式１（勤務表_シフト記号表）'!$C$6:$L$47,10,FALSE))</f>
        <v/>
      </c>
      <c r="AQ108" s="236" t="str">
        <f>IF(AQ107="","",VLOOKUP(AQ107,'参考様式１（勤務表_シフト記号表）'!$C$6:$L$47,10,FALSE))</f>
        <v/>
      </c>
      <c r="AR108" s="234" t="str">
        <f>IF(AR107="","",VLOOKUP(AR107,'参考様式１（勤務表_シフト記号表）'!$C$6:$L$47,10,FALSE))</f>
        <v/>
      </c>
      <c r="AS108" s="235" t="str">
        <f>IF(AS107="","",VLOOKUP(AS107,'参考様式１（勤務表_シフト記号表）'!$C$6:$L$47,10,FALSE))</f>
        <v/>
      </c>
      <c r="AT108" s="235" t="str">
        <f>IF(AT107="","",VLOOKUP(AT107,'参考様式１（勤務表_シフト記号表）'!$C$6:$L$47,10,FALSE))</f>
        <v/>
      </c>
      <c r="AU108" s="235" t="str">
        <f>IF(AU107="","",VLOOKUP(AU107,'参考様式１（勤務表_シフト記号表）'!$C$6:$L$47,10,FALSE))</f>
        <v/>
      </c>
      <c r="AV108" s="235" t="str">
        <f>IF(AV107="","",VLOOKUP(AV107,'参考様式１（勤務表_シフト記号表）'!$C$6:$L$47,10,FALSE))</f>
        <v/>
      </c>
      <c r="AW108" s="235" t="str">
        <f>IF(AW107="","",VLOOKUP(AW107,'参考様式１（勤務表_シフト記号表）'!$C$6:$L$47,10,FALSE))</f>
        <v/>
      </c>
      <c r="AX108" s="236" t="str">
        <f>IF(AX107="","",VLOOKUP(AX107,'参考様式１（勤務表_シフト記号表）'!$C$6:$L$47,10,FALSE))</f>
        <v/>
      </c>
      <c r="AY108" s="234" t="str">
        <f>IF(AY107="","",VLOOKUP(AY107,'参考様式１（勤務表_シフト記号表）'!$C$6:$L$47,10,FALSE))</f>
        <v/>
      </c>
      <c r="AZ108" s="235" t="str">
        <f>IF(AZ107="","",VLOOKUP(AZ107,'参考様式１（勤務表_シフト記号表）'!$C$6:$L$47,10,FALSE))</f>
        <v/>
      </c>
      <c r="BA108" s="235" t="str">
        <f>IF(BA107="","",VLOOKUP(BA107,'参考様式１（勤務表_シフト記号表）'!$C$6:$L$47,10,FALSE))</f>
        <v/>
      </c>
      <c r="BB108" s="1017">
        <f>IF($BE$3="４週",SUM(W108:AX108),IF($BE$3="暦月",SUM(W108:BA108),""))</f>
        <v>0</v>
      </c>
      <c r="BC108" s="1018"/>
      <c r="BD108" s="1019">
        <f>IF($BE$3="４週",BB108/4,IF($BE$3="暦月",(BB108/($BE$8/7)),""))</f>
        <v>0</v>
      </c>
      <c r="BE108" s="1018"/>
      <c r="BF108" s="1014"/>
      <c r="BG108" s="1015"/>
      <c r="BH108" s="1015"/>
      <c r="BI108" s="1015"/>
      <c r="BJ108" s="1016"/>
    </row>
    <row r="109" spans="2:62" ht="20.25" customHeight="1" x14ac:dyDescent="0.45">
      <c r="B109" s="1020">
        <f>B107+1</f>
        <v>47</v>
      </c>
      <c r="C109" s="1022"/>
      <c r="D109" s="1023"/>
      <c r="E109" s="229"/>
      <c r="F109" s="230"/>
      <c r="G109" s="229"/>
      <c r="H109" s="230"/>
      <c r="I109" s="1026"/>
      <c r="J109" s="1027"/>
      <c r="K109" s="1030"/>
      <c r="L109" s="1031"/>
      <c r="M109" s="1031"/>
      <c r="N109" s="1023"/>
      <c r="O109" s="1034"/>
      <c r="P109" s="1035"/>
      <c r="Q109" s="1035"/>
      <c r="R109" s="1035"/>
      <c r="S109" s="1036"/>
      <c r="T109" s="249" t="s">
        <v>442</v>
      </c>
      <c r="V109" s="250"/>
      <c r="W109" s="242"/>
      <c r="X109" s="243"/>
      <c r="Y109" s="243"/>
      <c r="Z109" s="243"/>
      <c r="AA109" s="243"/>
      <c r="AB109" s="243"/>
      <c r="AC109" s="244"/>
      <c r="AD109" s="242"/>
      <c r="AE109" s="243"/>
      <c r="AF109" s="243"/>
      <c r="AG109" s="243"/>
      <c r="AH109" s="243"/>
      <c r="AI109" s="243"/>
      <c r="AJ109" s="244"/>
      <c r="AK109" s="242"/>
      <c r="AL109" s="243"/>
      <c r="AM109" s="243"/>
      <c r="AN109" s="243"/>
      <c r="AO109" s="243"/>
      <c r="AP109" s="243"/>
      <c r="AQ109" s="244"/>
      <c r="AR109" s="242"/>
      <c r="AS109" s="243"/>
      <c r="AT109" s="243"/>
      <c r="AU109" s="243"/>
      <c r="AV109" s="243"/>
      <c r="AW109" s="243"/>
      <c r="AX109" s="244"/>
      <c r="AY109" s="242"/>
      <c r="AZ109" s="243"/>
      <c r="BA109" s="245"/>
      <c r="BB109" s="1040"/>
      <c r="BC109" s="1041"/>
      <c r="BD109" s="1000"/>
      <c r="BE109" s="1001"/>
      <c r="BF109" s="1002"/>
      <c r="BG109" s="1003"/>
      <c r="BH109" s="1003"/>
      <c r="BI109" s="1003"/>
      <c r="BJ109" s="1004"/>
    </row>
    <row r="110" spans="2:62" ht="20.25" customHeight="1" x14ac:dyDescent="0.45">
      <c r="B110" s="1043"/>
      <c r="C110" s="1044"/>
      <c r="D110" s="1045"/>
      <c r="E110" s="251"/>
      <c r="F110" s="252">
        <f>C109</f>
        <v>0</v>
      </c>
      <c r="G110" s="251"/>
      <c r="H110" s="252">
        <f>I109</f>
        <v>0</v>
      </c>
      <c r="I110" s="1046"/>
      <c r="J110" s="1047"/>
      <c r="K110" s="1048"/>
      <c r="L110" s="1049"/>
      <c r="M110" s="1049"/>
      <c r="N110" s="1045"/>
      <c r="O110" s="1034"/>
      <c r="P110" s="1035"/>
      <c r="Q110" s="1035"/>
      <c r="R110" s="1035"/>
      <c r="S110" s="1036"/>
      <c r="T110" s="246" t="s">
        <v>443</v>
      </c>
      <c r="U110" s="247"/>
      <c r="V110" s="248"/>
      <c r="W110" s="234" t="str">
        <f>IF(W109="","",VLOOKUP(W109,'参考様式１（勤務表_シフト記号表）'!$C$6:$L$47,10,FALSE))</f>
        <v/>
      </c>
      <c r="X110" s="235" t="str">
        <f>IF(X109="","",VLOOKUP(X109,'参考様式１（勤務表_シフト記号表）'!$C$6:$L$47,10,FALSE))</f>
        <v/>
      </c>
      <c r="Y110" s="235" t="str">
        <f>IF(Y109="","",VLOOKUP(Y109,'参考様式１（勤務表_シフト記号表）'!$C$6:$L$47,10,FALSE))</f>
        <v/>
      </c>
      <c r="Z110" s="235" t="str">
        <f>IF(Z109="","",VLOOKUP(Z109,'参考様式１（勤務表_シフト記号表）'!$C$6:$L$47,10,FALSE))</f>
        <v/>
      </c>
      <c r="AA110" s="235" t="str">
        <f>IF(AA109="","",VLOOKUP(AA109,'参考様式１（勤務表_シフト記号表）'!$C$6:$L$47,10,FALSE))</f>
        <v/>
      </c>
      <c r="AB110" s="235" t="str">
        <f>IF(AB109="","",VLOOKUP(AB109,'参考様式１（勤務表_シフト記号表）'!$C$6:$L$47,10,FALSE))</f>
        <v/>
      </c>
      <c r="AC110" s="236" t="str">
        <f>IF(AC109="","",VLOOKUP(AC109,'参考様式１（勤務表_シフト記号表）'!$C$6:$L$47,10,FALSE))</f>
        <v/>
      </c>
      <c r="AD110" s="234" t="str">
        <f>IF(AD109="","",VLOOKUP(AD109,'参考様式１（勤務表_シフト記号表）'!$C$6:$L$47,10,FALSE))</f>
        <v/>
      </c>
      <c r="AE110" s="235" t="str">
        <f>IF(AE109="","",VLOOKUP(AE109,'参考様式１（勤務表_シフト記号表）'!$C$6:$L$47,10,FALSE))</f>
        <v/>
      </c>
      <c r="AF110" s="235" t="str">
        <f>IF(AF109="","",VLOOKUP(AF109,'参考様式１（勤務表_シフト記号表）'!$C$6:$L$47,10,FALSE))</f>
        <v/>
      </c>
      <c r="AG110" s="235" t="str">
        <f>IF(AG109="","",VLOOKUP(AG109,'参考様式１（勤務表_シフト記号表）'!$C$6:$L$47,10,FALSE))</f>
        <v/>
      </c>
      <c r="AH110" s="235" t="str">
        <f>IF(AH109="","",VLOOKUP(AH109,'参考様式１（勤務表_シフト記号表）'!$C$6:$L$47,10,FALSE))</f>
        <v/>
      </c>
      <c r="AI110" s="235" t="str">
        <f>IF(AI109="","",VLOOKUP(AI109,'参考様式１（勤務表_シフト記号表）'!$C$6:$L$47,10,FALSE))</f>
        <v/>
      </c>
      <c r="AJ110" s="236" t="str">
        <f>IF(AJ109="","",VLOOKUP(AJ109,'参考様式１（勤務表_シフト記号表）'!$C$6:$L$47,10,FALSE))</f>
        <v/>
      </c>
      <c r="AK110" s="234" t="str">
        <f>IF(AK109="","",VLOOKUP(AK109,'参考様式１（勤務表_シフト記号表）'!$C$6:$L$47,10,FALSE))</f>
        <v/>
      </c>
      <c r="AL110" s="235" t="str">
        <f>IF(AL109="","",VLOOKUP(AL109,'参考様式１（勤務表_シフト記号表）'!$C$6:$L$47,10,FALSE))</f>
        <v/>
      </c>
      <c r="AM110" s="235" t="str">
        <f>IF(AM109="","",VLOOKUP(AM109,'参考様式１（勤務表_シフト記号表）'!$C$6:$L$47,10,FALSE))</f>
        <v/>
      </c>
      <c r="AN110" s="235" t="str">
        <f>IF(AN109="","",VLOOKUP(AN109,'参考様式１（勤務表_シフト記号表）'!$C$6:$L$47,10,FALSE))</f>
        <v/>
      </c>
      <c r="AO110" s="235" t="str">
        <f>IF(AO109="","",VLOOKUP(AO109,'参考様式１（勤務表_シフト記号表）'!$C$6:$L$47,10,FALSE))</f>
        <v/>
      </c>
      <c r="AP110" s="235" t="str">
        <f>IF(AP109="","",VLOOKUP(AP109,'参考様式１（勤務表_シフト記号表）'!$C$6:$L$47,10,FALSE))</f>
        <v/>
      </c>
      <c r="AQ110" s="236" t="str">
        <f>IF(AQ109="","",VLOOKUP(AQ109,'参考様式１（勤務表_シフト記号表）'!$C$6:$L$47,10,FALSE))</f>
        <v/>
      </c>
      <c r="AR110" s="234" t="str">
        <f>IF(AR109="","",VLOOKUP(AR109,'参考様式１（勤務表_シフト記号表）'!$C$6:$L$47,10,FALSE))</f>
        <v/>
      </c>
      <c r="AS110" s="235" t="str">
        <f>IF(AS109="","",VLOOKUP(AS109,'参考様式１（勤務表_シフト記号表）'!$C$6:$L$47,10,FALSE))</f>
        <v/>
      </c>
      <c r="AT110" s="235" t="str">
        <f>IF(AT109="","",VLOOKUP(AT109,'参考様式１（勤務表_シフト記号表）'!$C$6:$L$47,10,FALSE))</f>
        <v/>
      </c>
      <c r="AU110" s="235" t="str">
        <f>IF(AU109="","",VLOOKUP(AU109,'参考様式１（勤務表_シフト記号表）'!$C$6:$L$47,10,FALSE))</f>
        <v/>
      </c>
      <c r="AV110" s="235" t="str">
        <f>IF(AV109="","",VLOOKUP(AV109,'参考様式１（勤務表_シフト記号表）'!$C$6:$L$47,10,FALSE))</f>
        <v/>
      </c>
      <c r="AW110" s="235" t="str">
        <f>IF(AW109="","",VLOOKUP(AW109,'参考様式１（勤務表_シフト記号表）'!$C$6:$L$47,10,FALSE))</f>
        <v/>
      </c>
      <c r="AX110" s="236" t="str">
        <f>IF(AX109="","",VLOOKUP(AX109,'参考様式１（勤務表_シフト記号表）'!$C$6:$L$47,10,FALSE))</f>
        <v/>
      </c>
      <c r="AY110" s="234" t="str">
        <f>IF(AY109="","",VLOOKUP(AY109,'参考様式１（勤務表_シフト記号表）'!$C$6:$L$47,10,FALSE))</f>
        <v/>
      </c>
      <c r="AZ110" s="235" t="str">
        <f>IF(AZ109="","",VLOOKUP(AZ109,'参考様式１（勤務表_シフト記号表）'!$C$6:$L$47,10,FALSE))</f>
        <v/>
      </c>
      <c r="BA110" s="235" t="str">
        <f>IF(BA109="","",VLOOKUP(BA109,'参考様式１（勤務表_シフト記号表）'!$C$6:$L$47,10,FALSE))</f>
        <v/>
      </c>
      <c r="BB110" s="1017">
        <f>IF($BE$3="４週",SUM(W110:AX110),IF($BE$3="暦月",SUM(W110:BA110),""))</f>
        <v>0</v>
      </c>
      <c r="BC110" s="1018"/>
      <c r="BD110" s="1019">
        <f>IF($BE$3="４週",BB110/4,IF($BE$3="暦月",(BB110/($BE$8/7)),""))</f>
        <v>0</v>
      </c>
      <c r="BE110" s="1018"/>
      <c r="BF110" s="1014"/>
      <c r="BG110" s="1015"/>
      <c r="BH110" s="1015"/>
      <c r="BI110" s="1015"/>
      <c r="BJ110" s="1016"/>
    </row>
    <row r="111" spans="2:62" ht="20.25" customHeight="1" x14ac:dyDescent="0.45">
      <c r="B111" s="1020">
        <f>B109+1</f>
        <v>48</v>
      </c>
      <c r="C111" s="1022"/>
      <c r="D111" s="1023"/>
      <c r="E111" s="229"/>
      <c r="F111" s="230"/>
      <c r="G111" s="229"/>
      <c r="H111" s="230"/>
      <c r="I111" s="1026"/>
      <c r="J111" s="1027"/>
      <c r="K111" s="1030"/>
      <c r="L111" s="1031"/>
      <c r="M111" s="1031"/>
      <c r="N111" s="1023"/>
      <c r="O111" s="1034"/>
      <c r="P111" s="1035"/>
      <c r="Q111" s="1035"/>
      <c r="R111" s="1035"/>
      <c r="S111" s="1036"/>
      <c r="T111" s="249" t="s">
        <v>442</v>
      </c>
      <c r="V111" s="250"/>
      <c r="W111" s="242"/>
      <c r="X111" s="243"/>
      <c r="Y111" s="243"/>
      <c r="Z111" s="243"/>
      <c r="AA111" s="243"/>
      <c r="AB111" s="243"/>
      <c r="AC111" s="244"/>
      <c r="AD111" s="242"/>
      <c r="AE111" s="243"/>
      <c r="AF111" s="243"/>
      <c r="AG111" s="243"/>
      <c r="AH111" s="243"/>
      <c r="AI111" s="243"/>
      <c r="AJ111" s="244"/>
      <c r="AK111" s="242"/>
      <c r="AL111" s="243"/>
      <c r="AM111" s="243"/>
      <c r="AN111" s="243"/>
      <c r="AO111" s="243"/>
      <c r="AP111" s="243"/>
      <c r="AQ111" s="244"/>
      <c r="AR111" s="242"/>
      <c r="AS111" s="243"/>
      <c r="AT111" s="243"/>
      <c r="AU111" s="243"/>
      <c r="AV111" s="243"/>
      <c r="AW111" s="243"/>
      <c r="AX111" s="244"/>
      <c r="AY111" s="242"/>
      <c r="AZ111" s="243"/>
      <c r="BA111" s="245"/>
      <c r="BB111" s="1040"/>
      <c r="BC111" s="1041"/>
      <c r="BD111" s="1000"/>
      <c r="BE111" s="1001"/>
      <c r="BF111" s="1002"/>
      <c r="BG111" s="1003"/>
      <c r="BH111" s="1003"/>
      <c r="BI111" s="1003"/>
      <c r="BJ111" s="1004"/>
    </row>
    <row r="112" spans="2:62" ht="20.25" customHeight="1" x14ac:dyDescent="0.45">
      <c r="B112" s="1043"/>
      <c r="C112" s="1044"/>
      <c r="D112" s="1045"/>
      <c r="E112" s="251"/>
      <c r="F112" s="252">
        <f>C111</f>
        <v>0</v>
      </c>
      <c r="G112" s="251"/>
      <c r="H112" s="252">
        <f>I111</f>
        <v>0</v>
      </c>
      <c r="I112" s="1046"/>
      <c r="J112" s="1047"/>
      <c r="K112" s="1048"/>
      <c r="L112" s="1049"/>
      <c r="M112" s="1049"/>
      <c r="N112" s="1045"/>
      <c r="O112" s="1034"/>
      <c r="P112" s="1035"/>
      <c r="Q112" s="1035"/>
      <c r="R112" s="1035"/>
      <c r="S112" s="1036"/>
      <c r="T112" s="246" t="s">
        <v>443</v>
      </c>
      <c r="U112" s="247"/>
      <c r="V112" s="248"/>
      <c r="W112" s="234" t="str">
        <f>IF(W111="","",VLOOKUP(W111,'参考様式１（勤務表_シフト記号表）'!$C$6:$L$47,10,FALSE))</f>
        <v/>
      </c>
      <c r="X112" s="235" t="str">
        <f>IF(X111="","",VLOOKUP(X111,'参考様式１（勤務表_シフト記号表）'!$C$6:$L$47,10,FALSE))</f>
        <v/>
      </c>
      <c r="Y112" s="235" t="str">
        <f>IF(Y111="","",VLOOKUP(Y111,'参考様式１（勤務表_シフト記号表）'!$C$6:$L$47,10,FALSE))</f>
        <v/>
      </c>
      <c r="Z112" s="235" t="str">
        <f>IF(Z111="","",VLOOKUP(Z111,'参考様式１（勤務表_シフト記号表）'!$C$6:$L$47,10,FALSE))</f>
        <v/>
      </c>
      <c r="AA112" s="235" t="str">
        <f>IF(AA111="","",VLOOKUP(AA111,'参考様式１（勤務表_シフト記号表）'!$C$6:$L$47,10,FALSE))</f>
        <v/>
      </c>
      <c r="AB112" s="235" t="str">
        <f>IF(AB111="","",VLOOKUP(AB111,'参考様式１（勤務表_シフト記号表）'!$C$6:$L$47,10,FALSE))</f>
        <v/>
      </c>
      <c r="AC112" s="236" t="str">
        <f>IF(AC111="","",VLOOKUP(AC111,'参考様式１（勤務表_シフト記号表）'!$C$6:$L$47,10,FALSE))</f>
        <v/>
      </c>
      <c r="AD112" s="234" t="str">
        <f>IF(AD111="","",VLOOKUP(AD111,'参考様式１（勤務表_シフト記号表）'!$C$6:$L$47,10,FALSE))</f>
        <v/>
      </c>
      <c r="AE112" s="235" t="str">
        <f>IF(AE111="","",VLOOKUP(AE111,'参考様式１（勤務表_シフト記号表）'!$C$6:$L$47,10,FALSE))</f>
        <v/>
      </c>
      <c r="AF112" s="235" t="str">
        <f>IF(AF111="","",VLOOKUP(AF111,'参考様式１（勤務表_シフト記号表）'!$C$6:$L$47,10,FALSE))</f>
        <v/>
      </c>
      <c r="AG112" s="235" t="str">
        <f>IF(AG111="","",VLOOKUP(AG111,'参考様式１（勤務表_シフト記号表）'!$C$6:$L$47,10,FALSE))</f>
        <v/>
      </c>
      <c r="AH112" s="235" t="str">
        <f>IF(AH111="","",VLOOKUP(AH111,'参考様式１（勤務表_シフト記号表）'!$C$6:$L$47,10,FALSE))</f>
        <v/>
      </c>
      <c r="AI112" s="235" t="str">
        <f>IF(AI111="","",VLOOKUP(AI111,'参考様式１（勤務表_シフト記号表）'!$C$6:$L$47,10,FALSE))</f>
        <v/>
      </c>
      <c r="AJ112" s="236" t="str">
        <f>IF(AJ111="","",VLOOKUP(AJ111,'参考様式１（勤務表_シフト記号表）'!$C$6:$L$47,10,FALSE))</f>
        <v/>
      </c>
      <c r="AK112" s="234" t="str">
        <f>IF(AK111="","",VLOOKUP(AK111,'参考様式１（勤務表_シフト記号表）'!$C$6:$L$47,10,FALSE))</f>
        <v/>
      </c>
      <c r="AL112" s="235" t="str">
        <f>IF(AL111="","",VLOOKUP(AL111,'参考様式１（勤務表_シフト記号表）'!$C$6:$L$47,10,FALSE))</f>
        <v/>
      </c>
      <c r="AM112" s="235" t="str">
        <f>IF(AM111="","",VLOOKUP(AM111,'参考様式１（勤務表_シフト記号表）'!$C$6:$L$47,10,FALSE))</f>
        <v/>
      </c>
      <c r="AN112" s="235" t="str">
        <f>IF(AN111="","",VLOOKUP(AN111,'参考様式１（勤務表_シフト記号表）'!$C$6:$L$47,10,FALSE))</f>
        <v/>
      </c>
      <c r="AO112" s="235" t="str">
        <f>IF(AO111="","",VLOOKUP(AO111,'参考様式１（勤務表_シフト記号表）'!$C$6:$L$47,10,FALSE))</f>
        <v/>
      </c>
      <c r="AP112" s="235" t="str">
        <f>IF(AP111="","",VLOOKUP(AP111,'参考様式１（勤務表_シフト記号表）'!$C$6:$L$47,10,FALSE))</f>
        <v/>
      </c>
      <c r="AQ112" s="236" t="str">
        <f>IF(AQ111="","",VLOOKUP(AQ111,'参考様式１（勤務表_シフト記号表）'!$C$6:$L$47,10,FALSE))</f>
        <v/>
      </c>
      <c r="AR112" s="234" t="str">
        <f>IF(AR111="","",VLOOKUP(AR111,'参考様式１（勤務表_シフト記号表）'!$C$6:$L$47,10,FALSE))</f>
        <v/>
      </c>
      <c r="AS112" s="235" t="str">
        <f>IF(AS111="","",VLOOKUP(AS111,'参考様式１（勤務表_シフト記号表）'!$C$6:$L$47,10,FALSE))</f>
        <v/>
      </c>
      <c r="AT112" s="235" t="str">
        <f>IF(AT111="","",VLOOKUP(AT111,'参考様式１（勤務表_シフト記号表）'!$C$6:$L$47,10,FALSE))</f>
        <v/>
      </c>
      <c r="AU112" s="235" t="str">
        <f>IF(AU111="","",VLOOKUP(AU111,'参考様式１（勤務表_シフト記号表）'!$C$6:$L$47,10,FALSE))</f>
        <v/>
      </c>
      <c r="AV112" s="235" t="str">
        <f>IF(AV111="","",VLOOKUP(AV111,'参考様式１（勤務表_シフト記号表）'!$C$6:$L$47,10,FALSE))</f>
        <v/>
      </c>
      <c r="AW112" s="235" t="str">
        <f>IF(AW111="","",VLOOKUP(AW111,'参考様式１（勤務表_シフト記号表）'!$C$6:$L$47,10,FALSE))</f>
        <v/>
      </c>
      <c r="AX112" s="236" t="str">
        <f>IF(AX111="","",VLOOKUP(AX111,'参考様式１（勤務表_シフト記号表）'!$C$6:$L$47,10,FALSE))</f>
        <v/>
      </c>
      <c r="AY112" s="234" t="str">
        <f>IF(AY111="","",VLOOKUP(AY111,'参考様式１（勤務表_シフト記号表）'!$C$6:$L$47,10,FALSE))</f>
        <v/>
      </c>
      <c r="AZ112" s="235" t="str">
        <f>IF(AZ111="","",VLOOKUP(AZ111,'参考様式１（勤務表_シフト記号表）'!$C$6:$L$47,10,FALSE))</f>
        <v/>
      </c>
      <c r="BA112" s="235" t="str">
        <f>IF(BA111="","",VLOOKUP(BA111,'参考様式１（勤務表_シフト記号表）'!$C$6:$L$47,10,FALSE))</f>
        <v/>
      </c>
      <c r="BB112" s="1017">
        <f>IF($BE$3="４週",SUM(W112:AX112),IF($BE$3="暦月",SUM(W112:BA112),""))</f>
        <v>0</v>
      </c>
      <c r="BC112" s="1018"/>
      <c r="BD112" s="1019">
        <f>IF($BE$3="４週",BB112/4,IF($BE$3="暦月",(BB112/($BE$8/7)),""))</f>
        <v>0</v>
      </c>
      <c r="BE112" s="1018"/>
      <c r="BF112" s="1014"/>
      <c r="BG112" s="1015"/>
      <c r="BH112" s="1015"/>
      <c r="BI112" s="1015"/>
      <c r="BJ112" s="1016"/>
    </row>
    <row r="113" spans="2:62" ht="20.25" customHeight="1" x14ac:dyDescent="0.45">
      <c r="B113" s="1020">
        <f>B111+1</f>
        <v>49</v>
      </c>
      <c r="C113" s="1022"/>
      <c r="D113" s="1023"/>
      <c r="E113" s="229"/>
      <c r="F113" s="230"/>
      <c r="G113" s="229"/>
      <c r="H113" s="230"/>
      <c r="I113" s="1026"/>
      <c r="J113" s="1027"/>
      <c r="K113" s="1030"/>
      <c r="L113" s="1031"/>
      <c r="M113" s="1031"/>
      <c r="N113" s="1023"/>
      <c r="O113" s="1034"/>
      <c r="P113" s="1035"/>
      <c r="Q113" s="1035"/>
      <c r="R113" s="1035"/>
      <c r="S113" s="1036"/>
      <c r="T113" s="249" t="s">
        <v>442</v>
      </c>
      <c r="V113" s="250"/>
      <c r="W113" s="242"/>
      <c r="X113" s="243"/>
      <c r="Y113" s="243"/>
      <c r="Z113" s="243"/>
      <c r="AA113" s="243"/>
      <c r="AB113" s="243"/>
      <c r="AC113" s="244"/>
      <c r="AD113" s="242"/>
      <c r="AE113" s="243"/>
      <c r="AF113" s="243"/>
      <c r="AG113" s="243"/>
      <c r="AH113" s="243"/>
      <c r="AI113" s="243"/>
      <c r="AJ113" s="244"/>
      <c r="AK113" s="242"/>
      <c r="AL113" s="243"/>
      <c r="AM113" s="243"/>
      <c r="AN113" s="243"/>
      <c r="AO113" s="243"/>
      <c r="AP113" s="243"/>
      <c r="AQ113" s="244"/>
      <c r="AR113" s="242"/>
      <c r="AS113" s="243"/>
      <c r="AT113" s="243"/>
      <c r="AU113" s="243"/>
      <c r="AV113" s="243"/>
      <c r="AW113" s="243"/>
      <c r="AX113" s="244"/>
      <c r="AY113" s="242"/>
      <c r="AZ113" s="243"/>
      <c r="BA113" s="245"/>
      <c r="BB113" s="1040"/>
      <c r="BC113" s="1041"/>
      <c r="BD113" s="1000"/>
      <c r="BE113" s="1001"/>
      <c r="BF113" s="1002"/>
      <c r="BG113" s="1003"/>
      <c r="BH113" s="1003"/>
      <c r="BI113" s="1003"/>
      <c r="BJ113" s="1004"/>
    </row>
    <row r="114" spans="2:62" ht="20.25" customHeight="1" x14ac:dyDescent="0.45">
      <c r="B114" s="1043"/>
      <c r="C114" s="1044"/>
      <c r="D114" s="1045"/>
      <c r="E114" s="251"/>
      <c r="F114" s="252">
        <f>C113</f>
        <v>0</v>
      </c>
      <c r="G114" s="251"/>
      <c r="H114" s="252">
        <f>I113</f>
        <v>0</v>
      </c>
      <c r="I114" s="1046"/>
      <c r="J114" s="1047"/>
      <c r="K114" s="1048"/>
      <c r="L114" s="1049"/>
      <c r="M114" s="1049"/>
      <c r="N114" s="1045"/>
      <c r="O114" s="1034"/>
      <c r="P114" s="1035"/>
      <c r="Q114" s="1035"/>
      <c r="R114" s="1035"/>
      <c r="S114" s="1036"/>
      <c r="T114" s="246" t="s">
        <v>443</v>
      </c>
      <c r="U114" s="247"/>
      <c r="V114" s="248"/>
      <c r="W114" s="234" t="str">
        <f>IF(W113="","",VLOOKUP(W113,'参考様式１（勤務表_シフト記号表）'!$C$6:$L$47,10,FALSE))</f>
        <v/>
      </c>
      <c r="X114" s="235" t="str">
        <f>IF(X113="","",VLOOKUP(X113,'参考様式１（勤務表_シフト記号表）'!$C$6:$L$47,10,FALSE))</f>
        <v/>
      </c>
      <c r="Y114" s="235" t="str">
        <f>IF(Y113="","",VLOOKUP(Y113,'参考様式１（勤務表_シフト記号表）'!$C$6:$L$47,10,FALSE))</f>
        <v/>
      </c>
      <c r="Z114" s="235" t="str">
        <f>IF(Z113="","",VLOOKUP(Z113,'参考様式１（勤務表_シフト記号表）'!$C$6:$L$47,10,FALSE))</f>
        <v/>
      </c>
      <c r="AA114" s="235" t="str">
        <f>IF(AA113="","",VLOOKUP(AA113,'参考様式１（勤務表_シフト記号表）'!$C$6:$L$47,10,FALSE))</f>
        <v/>
      </c>
      <c r="AB114" s="235" t="str">
        <f>IF(AB113="","",VLOOKUP(AB113,'参考様式１（勤務表_シフト記号表）'!$C$6:$L$47,10,FALSE))</f>
        <v/>
      </c>
      <c r="AC114" s="236" t="str">
        <f>IF(AC113="","",VLOOKUP(AC113,'参考様式１（勤務表_シフト記号表）'!$C$6:$L$47,10,FALSE))</f>
        <v/>
      </c>
      <c r="AD114" s="234" t="str">
        <f>IF(AD113="","",VLOOKUP(AD113,'参考様式１（勤務表_シフト記号表）'!$C$6:$L$47,10,FALSE))</f>
        <v/>
      </c>
      <c r="AE114" s="235" t="str">
        <f>IF(AE113="","",VLOOKUP(AE113,'参考様式１（勤務表_シフト記号表）'!$C$6:$L$47,10,FALSE))</f>
        <v/>
      </c>
      <c r="AF114" s="235" t="str">
        <f>IF(AF113="","",VLOOKUP(AF113,'参考様式１（勤務表_シフト記号表）'!$C$6:$L$47,10,FALSE))</f>
        <v/>
      </c>
      <c r="AG114" s="235" t="str">
        <f>IF(AG113="","",VLOOKUP(AG113,'参考様式１（勤務表_シフト記号表）'!$C$6:$L$47,10,FALSE))</f>
        <v/>
      </c>
      <c r="AH114" s="235" t="str">
        <f>IF(AH113="","",VLOOKUP(AH113,'参考様式１（勤務表_シフト記号表）'!$C$6:$L$47,10,FALSE))</f>
        <v/>
      </c>
      <c r="AI114" s="235" t="str">
        <f>IF(AI113="","",VLOOKUP(AI113,'参考様式１（勤務表_シフト記号表）'!$C$6:$L$47,10,FALSE))</f>
        <v/>
      </c>
      <c r="AJ114" s="236" t="str">
        <f>IF(AJ113="","",VLOOKUP(AJ113,'参考様式１（勤務表_シフト記号表）'!$C$6:$L$47,10,FALSE))</f>
        <v/>
      </c>
      <c r="AK114" s="234" t="str">
        <f>IF(AK113="","",VLOOKUP(AK113,'参考様式１（勤務表_シフト記号表）'!$C$6:$L$47,10,FALSE))</f>
        <v/>
      </c>
      <c r="AL114" s="235" t="str">
        <f>IF(AL113="","",VLOOKUP(AL113,'参考様式１（勤務表_シフト記号表）'!$C$6:$L$47,10,FALSE))</f>
        <v/>
      </c>
      <c r="AM114" s="235" t="str">
        <f>IF(AM113="","",VLOOKUP(AM113,'参考様式１（勤務表_シフト記号表）'!$C$6:$L$47,10,FALSE))</f>
        <v/>
      </c>
      <c r="AN114" s="235" t="str">
        <f>IF(AN113="","",VLOOKUP(AN113,'参考様式１（勤務表_シフト記号表）'!$C$6:$L$47,10,FALSE))</f>
        <v/>
      </c>
      <c r="AO114" s="235" t="str">
        <f>IF(AO113="","",VLOOKUP(AO113,'参考様式１（勤務表_シフト記号表）'!$C$6:$L$47,10,FALSE))</f>
        <v/>
      </c>
      <c r="AP114" s="235" t="str">
        <f>IF(AP113="","",VLOOKUP(AP113,'参考様式１（勤務表_シフト記号表）'!$C$6:$L$47,10,FALSE))</f>
        <v/>
      </c>
      <c r="AQ114" s="236" t="str">
        <f>IF(AQ113="","",VLOOKUP(AQ113,'参考様式１（勤務表_シフト記号表）'!$C$6:$L$47,10,FALSE))</f>
        <v/>
      </c>
      <c r="AR114" s="234" t="str">
        <f>IF(AR113="","",VLOOKUP(AR113,'参考様式１（勤務表_シフト記号表）'!$C$6:$L$47,10,FALSE))</f>
        <v/>
      </c>
      <c r="AS114" s="235" t="str">
        <f>IF(AS113="","",VLOOKUP(AS113,'参考様式１（勤務表_シフト記号表）'!$C$6:$L$47,10,FALSE))</f>
        <v/>
      </c>
      <c r="AT114" s="235" t="str">
        <f>IF(AT113="","",VLOOKUP(AT113,'参考様式１（勤務表_シフト記号表）'!$C$6:$L$47,10,FALSE))</f>
        <v/>
      </c>
      <c r="AU114" s="235" t="str">
        <f>IF(AU113="","",VLOOKUP(AU113,'参考様式１（勤務表_シフト記号表）'!$C$6:$L$47,10,FALSE))</f>
        <v/>
      </c>
      <c r="AV114" s="235" t="str">
        <f>IF(AV113="","",VLOOKUP(AV113,'参考様式１（勤務表_シフト記号表）'!$C$6:$L$47,10,FALSE))</f>
        <v/>
      </c>
      <c r="AW114" s="235" t="str">
        <f>IF(AW113="","",VLOOKUP(AW113,'参考様式１（勤務表_シフト記号表）'!$C$6:$L$47,10,FALSE))</f>
        <v/>
      </c>
      <c r="AX114" s="236" t="str">
        <f>IF(AX113="","",VLOOKUP(AX113,'参考様式１（勤務表_シフト記号表）'!$C$6:$L$47,10,FALSE))</f>
        <v/>
      </c>
      <c r="AY114" s="234" t="str">
        <f>IF(AY113="","",VLOOKUP(AY113,'参考様式１（勤務表_シフト記号表）'!$C$6:$L$47,10,FALSE))</f>
        <v/>
      </c>
      <c r="AZ114" s="235" t="str">
        <f>IF(AZ113="","",VLOOKUP(AZ113,'参考様式１（勤務表_シフト記号表）'!$C$6:$L$47,10,FALSE))</f>
        <v/>
      </c>
      <c r="BA114" s="235" t="str">
        <f>IF(BA113="","",VLOOKUP(BA113,'参考様式１（勤務表_シフト記号表）'!$C$6:$L$47,10,FALSE))</f>
        <v/>
      </c>
      <c r="BB114" s="1017">
        <f>IF($BE$3="４週",SUM(W114:AX114),IF($BE$3="暦月",SUM(W114:BA114),""))</f>
        <v>0</v>
      </c>
      <c r="BC114" s="1018"/>
      <c r="BD114" s="1019">
        <f>IF($BE$3="４週",BB114/4,IF($BE$3="暦月",(BB114/($BE$8/7)),""))</f>
        <v>0</v>
      </c>
      <c r="BE114" s="1018"/>
      <c r="BF114" s="1014"/>
      <c r="BG114" s="1015"/>
      <c r="BH114" s="1015"/>
      <c r="BI114" s="1015"/>
      <c r="BJ114" s="1016"/>
    </row>
    <row r="115" spans="2:62" ht="20.25" customHeight="1" x14ac:dyDescent="0.45">
      <c r="B115" s="1020">
        <f>B113+1</f>
        <v>50</v>
      </c>
      <c r="C115" s="1022"/>
      <c r="D115" s="1023"/>
      <c r="E115" s="229"/>
      <c r="F115" s="230"/>
      <c r="G115" s="229"/>
      <c r="H115" s="230"/>
      <c r="I115" s="1026"/>
      <c r="J115" s="1027"/>
      <c r="K115" s="1030"/>
      <c r="L115" s="1031"/>
      <c r="M115" s="1031"/>
      <c r="N115" s="1023"/>
      <c r="O115" s="1034"/>
      <c r="P115" s="1035"/>
      <c r="Q115" s="1035"/>
      <c r="R115" s="1035"/>
      <c r="S115" s="1036"/>
      <c r="T115" s="249" t="s">
        <v>442</v>
      </c>
      <c r="V115" s="250"/>
      <c r="W115" s="242"/>
      <c r="X115" s="243"/>
      <c r="Y115" s="243"/>
      <c r="Z115" s="243"/>
      <c r="AA115" s="243"/>
      <c r="AB115" s="243"/>
      <c r="AC115" s="244"/>
      <c r="AD115" s="242"/>
      <c r="AE115" s="243"/>
      <c r="AF115" s="243"/>
      <c r="AG115" s="243"/>
      <c r="AH115" s="243"/>
      <c r="AI115" s="243"/>
      <c r="AJ115" s="244"/>
      <c r="AK115" s="242"/>
      <c r="AL115" s="243"/>
      <c r="AM115" s="243"/>
      <c r="AN115" s="243"/>
      <c r="AO115" s="243"/>
      <c r="AP115" s="243"/>
      <c r="AQ115" s="244"/>
      <c r="AR115" s="242"/>
      <c r="AS115" s="243"/>
      <c r="AT115" s="243"/>
      <c r="AU115" s="243"/>
      <c r="AV115" s="243"/>
      <c r="AW115" s="243"/>
      <c r="AX115" s="244"/>
      <c r="AY115" s="242"/>
      <c r="AZ115" s="243"/>
      <c r="BA115" s="245"/>
      <c r="BB115" s="1040"/>
      <c r="BC115" s="1041"/>
      <c r="BD115" s="1000"/>
      <c r="BE115" s="1001"/>
      <c r="BF115" s="1002"/>
      <c r="BG115" s="1003"/>
      <c r="BH115" s="1003"/>
      <c r="BI115" s="1003"/>
      <c r="BJ115" s="1004"/>
    </row>
    <row r="116" spans="2:62" ht="20.25" customHeight="1" x14ac:dyDescent="0.45">
      <c r="B116" s="1043"/>
      <c r="C116" s="1044"/>
      <c r="D116" s="1045"/>
      <c r="E116" s="251"/>
      <c r="F116" s="252">
        <f>C115</f>
        <v>0</v>
      </c>
      <c r="G116" s="251"/>
      <c r="H116" s="252">
        <f>I115</f>
        <v>0</v>
      </c>
      <c r="I116" s="1046"/>
      <c r="J116" s="1047"/>
      <c r="K116" s="1048"/>
      <c r="L116" s="1049"/>
      <c r="M116" s="1049"/>
      <c r="N116" s="1045"/>
      <c r="O116" s="1034"/>
      <c r="P116" s="1035"/>
      <c r="Q116" s="1035"/>
      <c r="R116" s="1035"/>
      <c r="S116" s="1036"/>
      <c r="T116" s="246" t="s">
        <v>443</v>
      </c>
      <c r="U116" s="247"/>
      <c r="V116" s="248"/>
      <c r="W116" s="234" t="str">
        <f>IF(W115="","",VLOOKUP(W115,'参考様式１（勤務表_シフト記号表）'!$C$6:$L$47,10,FALSE))</f>
        <v/>
      </c>
      <c r="X116" s="235" t="str">
        <f>IF(X115="","",VLOOKUP(X115,'参考様式１（勤務表_シフト記号表）'!$C$6:$L$47,10,FALSE))</f>
        <v/>
      </c>
      <c r="Y116" s="235" t="str">
        <f>IF(Y115="","",VLOOKUP(Y115,'参考様式１（勤務表_シフト記号表）'!$C$6:$L$47,10,FALSE))</f>
        <v/>
      </c>
      <c r="Z116" s="235" t="str">
        <f>IF(Z115="","",VLOOKUP(Z115,'参考様式１（勤務表_シフト記号表）'!$C$6:$L$47,10,FALSE))</f>
        <v/>
      </c>
      <c r="AA116" s="235" t="str">
        <f>IF(AA115="","",VLOOKUP(AA115,'参考様式１（勤務表_シフト記号表）'!$C$6:$L$47,10,FALSE))</f>
        <v/>
      </c>
      <c r="AB116" s="235" t="str">
        <f>IF(AB115="","",VLOOKUP(AB115,'参考様式１（勤務表_シフト記号表）'!$C$6:$L$47,10,FALSE))</f>
        <v/>
      </c>
      <c r="AC116" s="236" t="str">
        <f>IF(AC115="","",VLOOKUP(AC115,'参考様式１（勤務表_シフト記号表）'!$C$6:$L$47,10,FALSE))</f>
        <v/>
      </c>
      <c r="AD116" s="234" t="str">
        <f>IF(AD115="","",VLOOKUP(AD115,'参考様式１（勤務表_シフト記号表）'!$C$6:$L$47,10,FALSE))</f>
        <v/>
      </c>
      <c r="AE116" s="235" t="str">
        <f>IF(AE115="","",VLOOKUP(AE115,'参考様式１（勤務表_シフト記号表）'!$C$6:$L$47,10,FALSE))</f>
        <v/>
      </c>
      <c r="AF116" s="235" t="str">
        <f>IF(AF115="","",VLOOKUP(AF115,'参考様式１（勤務表_シフト記号表）'!$C$6:$L$47,10,FALSE))</f>
        <v/>
      </c>
      <c r="AG116" s="235" t="str">
        <f>IF(AG115="","",VLOOKUP(AG115,'参考様式１（勤務表_シフト記号表）'!$C$6:$L$47,10,FALSE))</f>
        <v/>
      </c>
      <c r="AH116" s="235" t="str">
        <f>IF(AH115="","",VLOOKUP(AH115,'参考様式１（勤務表_シフト記号表）'!$C$6:$L$47,10,FALSE))</f>
        <v/>
      </c>
      <c r="AI116" s="235" t="str">
        <f>IF(AI115="","",VLOOKUP(AI115,'参考様式１（勤務表_シフト記号表）'!$C$6:$L$47,10,FALSE))</f>
        <v/>
      </c>
      <c r="AJ116" s="236" t="str">
        <f>IF(AJ115="","",VLOOKUP(AJ115,'参考様式１（勤務表_シフト記号表）'!$C$6:$L$47,10,FALSE))</f>
        <v/>
      </c>
      <c r="AK116" s="234" t="str">
        <f>IF(AK115="","",VLOOKUP(AK115,'参考様式１（勤務表_シフト記号表）'!$C$6:$L$47,10,FALSE))</f>
        <v/>
      </c>
      <c r="AL116" s="235" t="str">
        <f>IF(AL115="","",VLOOKUP(AL115,'参考様式１（勤務表_シフト記号表）'!$C$6:$L$47,10,FALSE))</f>
        <v/>
      </c>
      <c r="AM116" s="235" t="str">
        <f>IF(AM115="","",VLOOKUP(AM115,'参考様式１（勤務表_シフト記号表）'!$C$6:$L$47,10,FALSE))</f>
        <v/>
      </c>
      <c r="AN116" s="235" t="str">
        <f>IF(AN115="","",VLOOKUP(AN115,'参考様式１（勤務表_シフト記号表）'!$C$6:$L$47,10,FALSE))</f>
        <v/>
      </c>
      <c r="AO116" s="235" t="str">
        <f>IF(AO115="","",VLOOKUP(AO115,'参考様式１（勤務表_シフト記号表）'!$C$6:$L$47,10,FALSE))</f>
        <v/>
      </c>
      <c r="AP116" s="235" t="str">
        <f>IF(AP115="","",VLOOKUP(AP115,'参考様式１（勤務表_シフト記号表）'!$C$6:$L$47,10,FALSE))</f>
        <v/>
      </c>
      <c r="AQ116" s="236" t="str">
        <f>IF(AQ115="","",VLOOKUP(AQ115,'参考様式１（勤務表_シフト記号表）'!$C$6:$L$47,10,FALSE))</f>
        <v/>
      </c>
      <c r="AR116" s="234" t="str">
        <f>IF(AR115="","",VLOOKUP(AR115,'参考様式１（勤務表_シフト記号表）'!$C$6:$L$47,10,FALSE))</f>
        <v/>
      </c>
      <c r="AS116" s="235" t="str">
        <f>IF(AS115="","",VLOOKUP(AS115,'参考様式１（勤務表_シフト記号表）'!$C$6:$L$47,10,FALSE))</f>
        <v/>
      </c>
      <c r="AT116" s="235" t="str">
        <f>IF(AT115="","",VLOOKUP(AT115,'参考様式１（勤務表_シフト記号表）'!$C$6:$L$47,10,FALSE))</f>
        <v/>
      </c>
      <c r="AU116" s="235" t="str">
        <f>IF(AU115="","",VLOOKUP(AU115,'参考様式１（勤務表_シフト記号表）'!$C$6:$L$47,10,FALSE))</f>
        <v/>
      </c>
      <c r="AV116" s="235" t="str">
        <f>IF(AV115="","",VLOOKUP(AV115,'参考様式１（勤務表_シフト記号表）'!$C$6:$L$47,10,FALSE))</f>
        <v/>
      </c>
      <c r="AW116" s="235" t="str">
        <f>IF(AW115="","",VLOOKUP(AW115,'参考様式１（勤務表_シフト記号表）'!$C$6:$L$47,10,FALSE))</f>
        <v/>
      </c>
      <c r="AX116" s="236" t="str">
        <f>IF(AX115="","",VLOOKUP(AX115,'参考様式１（勤務表_シフト記号表）'!$C$6:$L$47,10,FALSE))</f>
        <v/>
      </c>
      <c r="AY116" s="234" t="str">
        <f>IF(AY115="","",VLOOKUP(AY115,'参考様式１（勤務表_シフト記号表）'!$C$6:$L$47,10,FALSE))</f>
        <v/>
      </c>
      <c r="AZ116" s="235" t="str">
        <f>IF(AZ115="","",VLOOKUP(AZ115,'参考様式１（勤務表_シフト記号表）'!$C$6:$L$47,10,FALSE))</f>
        <v/>
      </c>
      <c r="BA116" s="235" t="str">
        <f>IF(BA115="","",VLOOKUP(BA115,'参考様式１（勤務表_シフト記号表）'!$C$6:$L$47,10,FALSE))</f>
        <v/>
      </c>
      <c r="BB116" s="1017">
        <f>IF($BE$3="４週",SUM(W116:AX116),IF($BE$3="暦月",SUM(W116:BA116),""))</f>
        <v>0</v>
      </c>
      <c r="BC116" s="1018"/>
      <c r="BD116" s="1019">
        <f>IF($BE$3="４週",BB116/4,IF($BE$3="暦月",(BB116/($BE$8/7)),""))</f>
        <v>0</v>
      </c>
      <c r="BE116" s="1018"/>
      <c r="BF116" s="1014"/>
      <c r="BG116" s="1015"/>
      <c r="BH116" s="1015"/>
      <c r="BI116" s="1015"/>
      <c r="BJ116" s="1016"/>
    </row>
    <row r="117" spans="2:62" ht="20.25" customHeight="1" x14ac:dyDescent="0.45">
      <c r="B117" s="1020">
        <f>B115+1</f>
        <v>51</v>
      </c>
      <c r="C117" s="1022"/>
      <c r="D117" s="1023"/>
      <c r="E117" s="229"/>
      <c r="F117" s="230"/>
      <c r="G117" s="229"/>
      <c r="H117" s="230"/>
      <c r="I117" s="1026"/>
      <c r="J117" s="1027"/>
      <c r="K117" s="1030"/>
      <c r="L117" s="1031"/>
      <c r="M117" s="1031"/>
      <c r="N117" s="1023"/>
      <c r="O117" s="1034"/>
      <c r="P117" s="1035"/>
      <c r="Q117" s="1035"/>
      <c r="R117" s="1035"/>
      <c r="S117" s="1036"/>
      <c r="T117" s="249" t="s">
        <v>442</v>
      </c>
      <c r="V117" s="250"/>
      <c r="W117" s="242"/>
      <c r="X117" s="243"/>
      <c r="Y117" s="243"/>
      <c r="Z117" s="243"/>
      <c r="AA117" s="243"/>
      <c r="AB117" s="243"/>
      <c r="AC117" s="244"/>
      <c r="AD117" s="242"/>
      <c r="AE117" s="243"/>
      <c r="AF117" s="243"/>
      <c r="AG117" s="243"/>
      <c r="AH117" s="243"/>
      <c r="AI117" s="243"/>
      <c r="AJ117" s="244"/>
      <c r="AK117" s="242"/>
      <c r="AL117" s="243"/>
      <c r="AM117" s="243"/>
      <c r="AN117" s="243"/>
      <c r="AO117" s="243"/>
      <c r="AP117" s="243"/>
      <c r="AQ117" s="244"/>
      <c r="AR117" s="242"/>
      <c r="AS117" s="243"/>
      <c r="AT117" s="243"/>
      <c r="AU117" s="243"/>
      <c r="AV117" s="243"/>
      <c r="AW117" s="243"/>
      <c r="AX117" s="244"/>
      <c r="AY117" s="242"/>
      <c r="AZ117" s="243"/>
      <c r="BA117" s="245"/>
      <c r="BB117" s="1040"/>
      <c r="BC117" s="1041"/>
      <c r="BD117" s="1000"/>
      <c r="BE117" s="1001"/>
      <c r="BF117" s="1002"/>
      <c r="BG117" s="1003"/>
      <c r="BH117" s="1003"/>
      <c r="BI117" s="1003"/>
      <c r="BJ117" s="1004"/>
    </row>
    <row r="118" spans="2:62" ht="20.25" customHeight="1" x14ac:dyDescent="0.45">
      <c r="B118" s="1043"/>
      <c r="C118" s="1044"/>
      <c r="D118" s="1045"/>
      <c r="E118" s="251"/>
      <c r="F118" s="252">
        <f>C117</f>
        <v>0</v>
      </c>
      <c r="G118" s="251"/>
      <c r="H118" s="252">
        <f>I117</f>
        <v>0</v>
      </c>
      <c r="I118" s="1046"/>
      <c r="J118" s="1047"/>
      <c r="K118" s="1048"/>
      <c r="L118" s="1049"/>
      <c r="M118" s="1049"/>
      <c r="N118" s="1045"/>
      <c r="O118" s="1034"/>
      <c r="P118" s="1035"/>
      <c r="Q118" s="1035"/>
      <c r="R118" s="1035"/>
      <c r="S118" s="1036"/>
      <c r="T118" s="246" t="s">
        <v>443</v>
      </c>
      <c r="U118" s="247"/>
      <c r="V118" s="248"/>
      <c r="W118" s="234" t="str">
        <f>IF(W117="","",VLOOKUP(W117,'参考様式１（勤務表_シフト記号表）'!$C$6:$L$47,10,FALSE))</f>
        <v/>
      </c>
      <c r="X118" s="235" t="str">
        <f>IF(X117="","",VLOOKUP(X117,'参考様式１（勤務表_シフト記号表）'!$C$6:$L$47,10,FALSE))</f>
        <v/>
      </c>
      <c r="Y118" s="235" t="str">
        <f>IF(Y117="","",VLOOKUP(Y117,'参考様式１（勤務表_シフト記号表）'!$C$6:$L$47,10,FALSE))</f>
        <v/>
      </c>
      <c r="Z118" s="235" t="str">
        <f>IF(Z117="","",VLOOKUP(Z117,'参考様式１（勤務表_シフト記号表）'!$C$6:$L$47,10,FALSE))</f>
        <v/>
      </c>
      <c r="AA118" s="235" t="str">
        <f>IF(AA117="","",VLOOKUP(AA117,'参考様式１（勤務表_シフト記号表）'!$C$6:$L$47,10,FALSE))</f>
        <v/>
      </c>
      <c r="AB118" s="235" t="str">
        <f>IF(AB117="","",VLOOKUP(AB117,'参考様式１（勤務表_シフト記号表）'!$C$6:$L$47,10,FALSE))</f>
        <v/>
      </c>
      <c r="AC118" s="236" t="str">
        <f>IF(AC117="","",VLOOKUP(AC117,'参考様式１（勤務表_シフト記号表）'!$C$6:$L$47,10,FALSE))</f>
        <v/>
      </c>
      <c r="AD118" s="234" t="str">
        <f>IF(AD117="","",VLOOKUP(AD117,'参考様式１（勤務表_シフト記号表）'!$C$6:$L$47,10,FALSE))</f>
        <v/>
      </c>
      <c r="AE118" s="235" t="str">
        <f>IF(AE117="","",VLOOKUP(AE117,'参考様式１（勤務表_シフト記号表）'!$C$6:$L$47,10,FALSE))</f>
        <v/>
      </c>
      <c r="AF118" s="235" t="str">
        <f>IF(AF117="","",VLOOKUP(AF117,'参考様式１（勤務表_シフト記号表）'!$C$6:$L$47,10,FALSE))</f>
        <v/>
      </c>
      <c r="AG118" s="235" t="str">
        <f>IF(AG117="","",VLOOKUP(AG117,'参考様式１（勤務表_シフト記号表）'!$C$6:$L$47,10,FALSE))</f>
        <v/>
      </c>
      <c r="AH118" s="235" t="str">
        <f>IF(AH117="","",VLOOKUP(AH117,'参考様式１（勤務表_シフト記号表）'!$C$6:$L$47,10,FALSE))</f>
        <v/>
      </c>
      <c r="AI118" s="235" t="str">
        <f>IF(AI117="","",VLOOKUP(AI117,'参考様式１（勤務表_シフト記号表）'!$C$6:$L$47,10,FALSE))</f>
        <v/>
      </c>
      <c r="AJ118" s="236" t="str">
        <f>IF(AJ117="","",VLOOKUP(AJ117,'参考様式１（勤務表_シフト記号表）'!$C$6:$L$47,10,FALSE))</f>
        <v/>
      </c>
      <c r="AK118" s="234" t="str">
        <f>IF(AK117="","",VLOOKUP(AK117,'参考様式１（勤務表_シフト記号表）'!$C$6:$L$47,10,FALSE))</f>
        <v/>
      </c>
      <c r="AL118" s="235" t="str">
        <f>IF(AL117="","",VLOOKUP(AL117,'参考様式１（勤務表_シフト記号表）'!$C$6:$L$47,10,FALSE))</f>
        <v/>
      </c>
      <c r="AM118" s="235" t="str">
        <f>IF(AM117="","",VLOOKUP(AM117,'参考様式１（勤務表_シフト記号表）'!$C$6:$L$47,10,FALSE))</f>
        <v/>
      </c>
      <c r="AN118" s="235" t="str">
        <f>IF(AN117="","",VLOOKUP(AN117,'参考様式１（勤務表_シフト記号表）'!$C$6:$L$47,10,FALSE))</f>
        <v/>
      </c>
      <c r="AO118" s="235" t="str">
        <f>IF(AO117="","",VLOOKUP(AO117,'参考様式１（勤務表_シフト記号表）'!$C$6:$L$47,10,FALSE))</f>
        <v/>
      </c>
      <c r="AP118" s="235" t="str">
        <f>IF(AP117="","",VLOOKUP(AP117,'参考様式１（勤務表_シフト記号表）'!$C$6:$L$47,10,FALSE))</f>
        <v/>
      </c>
      <c r="AQ118" s="236" t="str">
        <f>IF(AQ117="","",VLOOKUP(AQ117,'参考様式１（勤務表_シフト記号表）'!$C$6:$L$47,10,FALSE))</f>
        <v/>
      </c>
      <c r="AR118" s="234" t="str">
        <f>IF(AR117="","",VLOOKUP(AR117,'参考様式１（勤務表_シフト記号表）'!$C$6:$L$47,10,FALSE))</f>
        <v/>
      </c>
      <c r="AS118" s="235" t="str">
        <f>IF(AS117="","",VLOOKUP(AS117,'参考様式１（勤務表_シフト記号表）'!$C$6:$L$47,10,FALSE))</f>
        <v/>
      </c>
      <c r="AT118" s="235" t="str">
        <f>IF(AT117="","",VLOOKUP(AT117,'参考様式１（勤務表_シフト記号表）'!$C$6:$L$47,10,FALSE))</f>
        <v/>
      </c>
      <c r="AU118" s="235" t="str">
        <f>IF(AU117="","",VLOOKUP(AU117,'参考様式１（勤務表_シフト記号表）'!$C$6:$L$47,10,FALSE))</f>
        <v/>
      </c>
      <c r="AV118" s="235" t="str">
        <f>IF(AV117="","",VLOOKUP(AV117,'参考様式１（勤務表_シフト記号表）'!$C$6:$L$47,10,FALSE))</f>
        <v/>
      </c>
      <c r="AW118" s="235" t="str">
        <f>IF(AW117="","",VLOOKUP(AW117,'参考様式１（勤務表_シフト記号表）'!$C$6:$L$47,10,FALSE))</f>
        <v/>
      </c>
      <c r="AX118" s="236" t="str">
        <f>IF(AX117="","",VLOOKUP(AX117,'参考様式１（勤務表_シフト記号表）'!$C$6:$L$47,10,FALSE))</f>
        <v/>
      </c>
      <c r="AY118" s="234" t="str">
        <f>IF(AY117="","",VLOOKUP(AY117,'参考様式１（勤務表_シフト記号表）'!$C$6:$L$47,10,FALSE))</f>
        <v/>
      </c>
      <c r="AZ118" s="235" t="str">
        <f>IF(AZ117="","",VLOOKUP(AZ117,'参考様式１（勤務表_シフト記号表）'!$C$6:$L$47,10,FALSE))</f>
        <v/>
      </c>
      <c r="BA118" s="235" t="str">
        <f>IF(BA117="","",VLOOKUP(BA117,'参考様式１（勤務表_シフト記号表）'!$C$6:$L$47,10,FALSE))</f>
        <v/>
      </c>
      <c r="BB118" s="1017">
        <f>IF($BE$3="４週",SUM(W118:AX118),IF($BE$3="暦月",SUM(W118:BA118),""))</f>
        <v>0</v>
      </c>
      <c r="BC118" s="1018"/>
      <c r="BD118" s="1019">
        <f>IF($BE$3="４週",BB118/4,IF($BE$3="暦月",(BB118/($BE$8/7)),""))</f>
        <v>0</v>
      </c>
      <c r="BE118" s="1018"/>
      <c r="BF118" s="1014"/>
      <c r="BG118" s="1015"/>
      <c r="BH118" s="1015"/>
      <c r="BI118" s="1015"/>
      <c r="BJ118" s="1016"/>
    </row>
    <row r="119" spans="2:62" ht="20.25" customHeight="1" x14ac:dyDescent="0.45">
      <c r="B119" s="1020">
        <f>B117+1</f>
        <v>52</v>
      </c>
      <c r="C119" s="1022"/>
      <c r="D119" s="1023"/>
      <c r="E119" s="229"/>
      <c r="F119" s="230"/>
      <c r="G119" s="229"/>
      <c r="H119" s="230"/>
      <c r="I119" s="1026"/>
      <c r="J119" s="1027"/>
      <c r="K119" s="1030"/>
      <c r="L119" s="1031"/>
      <c r="M119" s="1031"/>
      <c r="N119" s="1023"/>
      <c r="O119" s="1034"/>
      <c r="P119" s="1035"/>
      <c r="Q119" s="1035"/>
      <c r="R119" s="1035"/>
      <c r="S119" s="1036"/>
      <c r="T119" s="249" t="s">
        <v>442</v>
      </c>
      <c r="V119" s="250"/>
      <c r="W119" s="242"/>
      <c r="X119" s="243"/>
      <c r="Y119" s="243"/>
      <c r="Z119" s="243"/>
      <c r="AA119" s="243"/>
      <c r="AB119" s="243"/>
      <c r="AC119" s="244"/>
      <c r="AD119" s="242"/>
      <c r="AE119" s="243"/>
      <c r="AF119" s="243"/>
      <c r="AG119" s="243"/>
      <c r="AH119" s="243"/>
      <c r="AI119" s="243"/>
      <c r="AJ119" s="244"/>
      <c r="AK119" s="242"/>
      <c r="AL119" s="243"/>
      <c r="AM119" s="243"/>
      <c r="AN119" s="243"/>
      <c r="AO119" s="243"/>
      <c r="AP119" s="243"/>
      <c r="AQ119" s="244"/>
      <c r="AR119" s="242"/>
      <c r="AS119" s="243"/>
      <c r="AT119" s="243"/>
      <c r="AU119" s="243"/>
      <c r="AV119" s="243"/>
      <c r="AW119" s="243"/>
      <c r="AX119" s="244"/>
      <c r="AY119" s="242"/>
      <c r="AZ119" s="243"/>
      <c r="BA119" s="245"/>
      <c r="BB119" s="1040"/>
      <c r="BC119" s="1041"/>
      <c r="BD119" s="1000"/>
      <c r="BE119" s="1001"/>
      <c r="BF119" s="1002"/>
      <c r="BG119" s="1003"/>
      <c r="BH119" s="1003"/>
      <c r="BI119" s="1003"/>
      <c r="BJ119" s="1004"/>
    </row>
    <row r="120" spans="2:62" ht="20.25" customHeight="1" x14ac:dyDescent="0.45">
      <c r="B120" s="1043"/>
      <c r="C120" s="1044"/>
      <c r="D120" s="1045"/>
      <c r="E120" s="251"/>
      <c r="F120" s="252">
        <f>C119</f>
        <v>0</v>
      </c>
      <c r="G120" s="251"/>
      <c r="H120" s="252">
        <f>I119</f>
        <v>0</v>
      </c>
      <c r="I120" s="1046"/>
      <c r="J120" s="1047"/>
      <c r="K120" s="1048"/>
      <c r="L120" s="1049"/>
      <c r="M120" s="1049"/>
      <c r="N120" s="1045"/>
      <c r="O120" s="1034"/>
      <c r="P120" s="1035"/>
      <c r="Q120" s="1035"/>
      <c r="R120" s="1035"/>
      <c r="S120" s="1036"/>
      <c r="T120" s="246" t="s">
        <v>443</v>
      </c>
      <c r="U120" s="247"/>
      <c r="V120" s="248"/>
      <c r="W120" s="234" t="str">
        <f>IF(W119="","",VLOOKUP(W119,'参考様式１（勤務表_シフト記号表）'!$C$6:$L$47,10,FALSE))</f>
        <v/>
      </c>
      <c r="X120" s="235" t="str">
        <f>IF(X119="","",VLOOKUP(X119,'参考様式１（勤務表_シフト記号表）'!$C$6:$L$47,10,FALSE))</f>
        <v/>
      </c>
      <c r="Y120" s="235" t="str">
        <f>IF(Y119="","",VLOOKUP(Y119,'参考様式１（勤務表_シフト記号表）'!$C$6:$L$47,10,FALSE))</f>
        <v/>
      </c>
      <c r="Z120" s="235" t="str">
        <f>IF(Z119="","",VLOOKUP(Z119,'参考様式１（勤務表_シフト記号表）'!$C$6:$L$47,10,FALSE))</f>
        <v/>
      </c>
      <c r="AA120" s="235" t="str">
        <f>IF(AA119="","",VLOOKUP(AA119,'参考様式１（勤務表_シフト記号表）'!$C$6:$L$47,10,FALSE))</f>
        <v/>
      </c>
      <c r="AB120" s="235" t="str">
        <f>IF(AB119="","",VLOOKUP(AB119,'参考様式１（勤務表_シフト記号表）'!$C$6:$L$47,10,FALSE))</f>
        <v/>
      </c>
      <c r="AC120" s="236" t="str">
        <f>IF(AC119="","",VLOOKUP(AC119,'参考様式１（勤務表_シフト記号表）'!$C$6:$L$47,10,FALSE))</f>
        <v/>
      </c>
      <c r="AD120" s="234" t="str">
        <f>IF(AD119="","",VLOOKUP(AD119,'参考様式１（勤務表_シフト記号表）'!$C$6:$L$47,10,FALSE))</f>
        <v/>
      </c>
      <c r="AE120" s="235" t="str">
        <f>IF(AE119="","",VLOOKUP(AE119,'参考様式１（勤務表_シフト記号表）'!$C$6:$L$47,10,FALSE))</f>
        <v/>
      </c>
      <c r="AF120" s="235" t="str">
        <f>IF(AF119="","",VLOOKUP(AF119,'参考様式１（勤務表_シフト記号表）'!$C$6:$L$47,10,FALSE))</f>
        <v/>
      </c>
      <c r="AG120" s="235" t="str">
        <f>IF(AG119="","",VLOOKUP(AG119,'参考様式１（勤務表_シフト記号表）'!$C$6:$L$47,10,FALSE))</f>
        <v/>
      </c>
      <c r="AH120" s="235" t="str">
        <f>IF(AH119="","",VLOOKUP(AH119,'参考様式１（勤務表_シフト記号表）'!$C$6:$L$47,10,FALSE))</f>
        <v/>
      </c>
      <c r="AI120" s="235" t="str">
        <f>IF(AI119="","",VLOOKUP(AI119,'参考様式１（勤務表_シフト記号表）'!$C$6:$L$47,10,FALSE))</f>
        <v/>
      </c>
      <c r="AJ120" s="236" t="str">
        <f>IF(AJ119="","",VLOOKUP(AJ119,'参考様式１（勤務表_シフト記号表）'!$C$6:$L$47,10,FALSE))</f>
        <v/>
      </c>
      <c r="AK120" s="234" t="str">
        <f>IF(AK119="","",VLOOKUP(AK119,'参考様式１（勤務表_シフト記号表）'!$C$6:$L$47,10,FALSE))</f>
        <v/>
      </c>
      <c r="AL120" s="235" t="str">
        <f>IF(AL119="","",VLOOKUP(AL119,'参考様式１（勤務表_シフト記号表）'!$C$6:$L$47,10,FALSE))</f>
        <v/>
      </c>
      <c r="AM120" s="235" t="str">
        <f>IF(AM119="","",VLOOKUP(AM119,'参考様式１（勤務表_シフト記号表）'!$C$6:$L$47,10,FALSE))</f>
        <v/>
      </c>
      <c r="AN120" s="235" t="str">
        <f>IF(AN119="","",VLOOKUP(AN119,'参考様式１（勤務表_シフト記号表）'!$C$6:$L$47,10,FALSE))</f>
        <v/>
      </c>
      <c r="AO120" s="235" t="str">
        <f>IF(AO119="","",VLOOKUP(AO119,'参考様式１（勤務表_シフト記号表）'!$C$6:$L$47,10,FALSE))</f>
        <v/>
      </c>
      <c r="AP120" s="235" t="str">
        <f>IF(AP119="","",VLOOKUP(AP119,'参考様式１（勤務表_シフト記号表）'!$C$6:$L$47,10,FALSE))</f>
        <v/>
      </c>
      <c r="AQ120" s="236" t="str">
        <f>IF(AQ119="","",VLOOKUP(AQ119,'参考様式１（勤務表_シフト記号表）'!$C$6:$L$47,10,FALSE))</f>
        <v/>
      </c>
      <c r="AR120" s="234" t="str">
        <f>IF(AR119="","",VLOOKUP(AR119,'参考様式１（勤務表_シフト記号表）'!$C$6:$L$47,10,FALSE))</f>
        <v/>
      </c>
      <c r="AS120" s="235" t="str">
        <f>IF(AS119="","",VLOOKUP(AS119,'参考様式１（勤務表_シフト記号表）'!$C$6:$L$47,10,FALSE))</f>
        <v/>
      </c>
      <c r="AT120" s="235" t="str">
        <f>IF(AT119="","",VLOOKUP(AT119,'参考様式１（勤務表_シフト記号表）'!$C$6:$L$47,10,FALSE))</f>
        <v/>
      </c>
      <c r="AU120" s="235" t="str">
        <f>IF(AU119="","",VLOOKUP(AU119,'参考様式１（勤務表_シフト記号表）'!$C$6:$L$47,10,FALSE))</f>
        <v/>
      </c>
      <c r="AV120" s="235" t="str">
        <f>IF(AV119="","",VLOOKUP(AV119,'参考様式１（勤務表_シフト記号表）'!$C$6:$L$47,10,FALSE))</f>
        <v/>
      </c>
      <c r="AW120" s="235" t="str">
        <f>IF(AW119="","",VLOOKUP(AW119,'参考様式１（勤務表_シフト記号表）'!$C$6:$L$47,10,FALSE))</f>
        <v/>
      </c>
      <c r="AX120" s="236" t="str">
        <f>IF(AX119="","",VLOOKUP(AX119,'参考様式１（勤務表_シフト記号表）'!$C$6:$L$47,10,FALSE))</f>
        <v/>
      </c>
      <c r="AY120" s="234" t="str">
        <f>IF(AY119="","",VLOOKUP(AY119,'参考様式１（勤務表_シフト記号表）'!$C$6:$L$47,10,FALSE))</f>
        <v/>
      </c>
      <c r="AZ120" s="235" t="str">
        <f>IF(AZ119="","",VLOOKUP(AZ119,'参考様式１（勤務表_シフト記号表）'!$C$6:$L$47,10,FALSE))</f>
        <v/>
      </c>
      <c r="BA120" s="235" t="str">
        <f>IF(BA119="","",VLOOKUP(BA119,'参考様式１（勤務表_シフト記号表）'!$C$6:$L$47,10,FALSE))</f>
        <v/>
      </c>
      <c r="BB120" s="1017">
        <f>IF($BE$3="４週",SUM(W120:AX120),IF($BE$3="暦月",SUM(W120:BA120),""))</f>
        <v>0</v>
      </c>
      <c r="BC120" s="1018"/>
      <c r="BD120" s="1019">
        <f>IF($BE$3="４週",BB120/4,IF($BE$3="暦月",(BB120/($BE$8/7)),""))</f>
        <v>0</v>
      </c>
      <c r="BE120" s="1018"/>
      <c r="BF120" s="1014"/>
      <c r="BG120" s="1015"/>
      <c r="BH120" s="1015"/>
      <c r="BI120" s="1015"/>
      <c r="BJ120" s="1016"/>
    </row>
    <row r="121" spans="2:62" ht="20.25" customHeight="1" x14ac:dyDescent="0.45">
      <c r="B121" s="1020">
        <f>B119+1</f>
        <v>53</v>
      </c>
      <c r="C121" s="1022"/>
      <c r="D121" s="1023"/>
      <c r="E121" s="229"/>
      <c r="F121" s="230"/>
      <c r="G121" s="229"/>
      <c r="H121" s="230"/>
      <c r="I121" s="1026"/>
      <c r="J121" s="1027"/>
      <c r="K121" s="1030"/>
      <c r="L121" s="1031"/>
      <c r="M121" s="1031"/>
      <c r="N121" s="1023"/>
      <c r="O121" s="1034"/>
      <c r="P121" s="1035"/>
      <c r="Q121" s="1035"/>
      <c r="R121" s="1035"/>
      <c r="S121" s="1036"/>
      <c r="T121" s="249" t="s">
        <v>442</v>
      </c>
      <c r="V121" s="250"/>
      <c r="W121" s="242"/>
      <c r="X121" s="243"/>
      <c r="Y121" s="243"/>
      <c r="Z121" s="243"/>
      <c r="AA121" s="243"/>
      <c r="AB121" s="243"/>
      <c r="AC121" s="244"/>
      <c r="AD121" s="242"/>
      <c r="AE121" s="243"/>
      <c r="AF121" s="243"/>
      <c r="AG121" s="243"/>
      <c r="AH121" s="243"/>
      <c r="AI121" s="243"/>
      <c r="AJ121" s="244"/>
      <c r="AK121" s="242"/>
      <c r="AL121" s="243"/>
      <c r="AM121" s="243"/>
      <c r="AN121" s="243"/>
      <c r="AO121" s="243"/>
      <c r="AP121" s="243"/>
      <c r="AQ121" s="244"/>
      <c r="AR121" s="242"/>
      <c r="AS121" s="243"/>
      <c r="AT121" s="243"/>
      <c r="AU121" s="243"/>
      <c r="AV121" s="243"/>
      <c r="AW121" s="243"/>
      <c r="AX121" s="244"/>
      <c r="AY121" s="242"/>
      <c r="AZ121" s="243"/>
      <c r="BA121" s="245"/>
      <c r="BB121" s="1040"/>
      <c r="BC121" s="1041"/>
      <c r="BD121" s="1000"/>
      <c r="BE121" s="1001"/>
      <c r="BF121" s="1002"/>
      <c r="BG121" s="1003"/>
      <c r="BH121" s="1003"/>
      <c r="BI121" s="1003"/>
      <c r="BJ121" s="1004"/>
    </row>
    <row r="122" spans="2:62" ht="20.25" customHeight="1" x14ac:dyDescent="0.45">
      <c r="B122" s="1043"/>
      <c r="C122" s="1044"/>
      <c r="D122" s="1045"/>
      <c r="E122" s="251"/>
      <c r="F122" s="252">
        <f>C121</f>
        <v>0</v>
      </c>
      <c r="G122" s="251"/>
      <c r="H122" s="252">
        <f>I121</f>
        <v>0</v>
      </c>
      <c r="I122" s="1046"/>
      <c r="J122" s="1047"/>
      <c r="K122" s="1048"/>
      <c r="L122" s="1049"/>
      <c r="M122" s="1049"/>
      <c r="N122" s="1045"/>
      <c r="O122" s="1034"/>
      <c r="P122" s="1035"/>
      <c r="Q122" s="1035"/>
      <c r="R122" s="1035"/>
      <c r="S122" s="1036"/>
      <c r="T122" s="246" t="s">
        <v>443</v>
      </c>
      <c r="U122" s="247"/>
      <c r="V122" s="248"/>
      <c r="W122" s="234" t="str">
        <f>IF(W121="","",VLOOKUP(W121,'参考様式１（勤務表_シフト記号表）'!$C$6:$L$47,10,FALSE))</f>
        <v/>
      </c>
      <c r="X122" s="235" t="str">
        <f>IF(X121="","",VLOOKUP(X121,'参考様式１（勤務表_シフト記号表）'!$C$6:$L$47,10,FALSE))</f>
        <v/>
      </c>
      <c r="Y122" s="235" t="str">
        <f>IF(Y121="","",VLOOKUP(Y121,'参考様式１（勤務表_シフト記号表）'!$C$6:$L$47,10,FALSE))</f>
        <v/>
      </c>
      <c r="Z122" s="235" t="str">
        <f>IF(Z121="","",VLOOKUP(Z121,'参考様式１（勤務表_シフト記号表）'!$C$6:$L$47,10,FALSE))</f>
        <v/>
      </c>
      <c r="AA122" s="235" t="str">
        <f>IF(AA121="","",VLOOKUP(AA121,'参考様式１（勤務表_シフト記号表）'!$C$6:$L$47,10,FALSE))</f>
        <v/>
      </c>
      <c r="AB122" s="235" t="str">
        <f>IF(AB121="","",VLOOKUP(AB121,'参考様式１（勤務表_シフト記号表）'!$C$6:$L$47,10,FALSE))</f>
        <v/>
      </c>
      <c r="AC122" s="236" t="str">
        <f>IF(AC121="","",VLOOKUP(AC121,'参考様式１（勤務表_シフト記号表）'!$C$6:$L$47,10,FALSE))</f>
        <v/>
      </c>
      <c r="AD122" s="234" t="str">
        <f>IF(AD121="","",VLOOKUP(AD121,'参考様式１（勤務表_シフト記号表）'!$C$6:$L$47,10,FALSE))</f>
        <v/>
      </c>
      <c r="AE122" s="235" t="str">
        <f>IF(AE121="","",VLOOKUP(AE121,'参考様式１（勤務表_シフト記号表）'!$C$6:$L$47,10,FALSE))</f>
        <v/>
      </c>
      <c r="AF122" s="235" t="str">
        <f>IF(AF121="","",VLOOKUP(AF121,'参考様式１（勤務表_シフト記号表）'!$C$6:$L$47,10,FALSE))</f>
        <v/>
      </c>
      <c r="AG122" s="235" t="str">
        <f>IF(AG121="","",VLOOKUP(AG121,'参考様式１（勤務表_シフト記号表）'!$C$6:$L$47,10,FALSE))</f>
        <v/>
      </c>
      <c r="AH122" s="235" t="str">
        <f>IF(AH121="","",VLOOKUP(AH121,'参考様式１（勤務表_シフト記号表）'!$C$6:$L$47,10,FALSE))</f>
        <v/>
      </c>
      <c r="AI122" s="235" t="str">
        <f>IF(AI121="","",VLOOKUP(AI121,'参考様式１（勤務表_シフト記号表）'!$C$6:$L$47,10,FALSE))</f>
        <v/>
      </c>
      <c r="AJ122" s="236" t="str">
        <f>IF(AJ121="","",VLOOKUP(AJ121,'参考様式１（勤務表_シフト記号表）'!$C$6:$L$47,10,FALSE))</f>
        <v/>
      </c>
      <c r="AK122" s="234" t="str">
        <f>IF(AK121="","",VLOOKUP(AK121,'参考様式１（勤務表_シフト記号表）'!$C$6:$L$47,10,FALSE))</f>
        <v/>
      </c>
      <c r="AL122" s="235" t="str">
        <f>IF(AL121="","",VLOOKUP(AL121,'参考様式１（勤務表_シフト記号表）'!$C$6:$L$47,10,FALSE))</f>
        <v/>
      </c>
      <c r="AM122" s="235" t="str">
        <f>IF(AM121="","",VLOOKUP(AM121,'参考様式１（勤務表_シフト記号表）'!$C$6:$L$47,10,FALSE))</f>
        <v/>
      </c>
      <c r="AN122" s="235" t="str">
        <f>IF(AN121="","",VLOOKUP(AN121,'参考様式１（勤務表_シフト記号表）'!$C$6:$L$47,10,FALSE))</f>
        <v/>
      </c>
      <c r="AO122" s="235" t="str">
        <f>IF(AO121="","",VLOOKUP(AO121,'参考様式１（勤務表_シフト記号表）'!$C$6:$L$47,10,FALSE))</f>
        <v/>
      </c>
      <c r="AP122" s="235" t="str">
        <f>IF(AP121="","",VLOOKUP(AP121,'参考様式１（勤務表_シフト記号表）'!$C$6:$L$47,10,FALSE))</f>
        <v/>
      </c>
      <c r="AQ122" s="236" t="str">
        <f>IF(AQ121="","",VLOOKUP(AQ121,'参考様式１（勤務表_シフト記号表）'!$C$6:$L$47,10,FALSE))</f>
        <v/>
      </c>
      <c r="AR122" s="234" t="str">
        <f>IF(AR121="","",VLOOKUP(AR121,'参考様式１（勤務表_シフト記号表）'!$C$6:$L$47,10,FALSE))</f>
        <v/>
      </c>
      <c r="AS122" s="235" t="str">
        <f>IF(AS121="","",VLOOKUP(AS121,'参考様式１（勤務表_シフト記号表）'!$C$6:$L$47,10,FALSE))</f>
        <v/>
      </c>
      <c r="AT122" s="235" t="str">
        <f>IF(AT121="","",VLOOKUP(AT121,'参考様式１（勤務表_シフト記号表）'!$C$6:$L$47,10,FALSE))</f>
        <v/>
      </c>
      <c r="AU122" s="235" t="str">
        <f>IF(AU121="","",VLOOKUP(AU121,'参考様式１（勤務表_シフト記号表）'!$C$6:$L$47,10,FALSE))</f>
        <v/>
      </c>
      <c r="AV122" s="235" t="str">
        <f>IF(AV121="","",VLOOKUP(AV121,'参考様式１（勤務表_シフト記号表）'!$C$6:$L$47,10,FALSE))</f>
        <v/>
      </c>
      <c r="AW122" s="235" t="str">
        <f>IF(AW121="","",VLOOKUP(AW121,'参考様式１（勤務表_シフト記号表）'!$C$6:$L$47,10,FALSE))</f>
        <v/>
      </c>
      <c r="AX122" s="236" t="str">
        <f>IF(AX121="","",VLOOKUP(AX121,'参考様式１（勤務表_シフト記号表）'!$C$6:$L$47,10,FALSE))</f>
        <v/>
      </c>
      <c r="AY122" s="234" t="str">
        <f>IF(AY121="","",VLOOKUP(AY121,'参考様式１（勤務表_シフト記号表）'!$C$6:$L$47,10,FALSE))</f>
        <v/>
      </c>
      <c r="AZ122" s="235" t="str">
        <f>IF(AZ121="","",VLOOKUP(AZ121,'参考様式１（勤務表_シフト記号表）'!$C$6:$L$47,10,FALSE))</f>
        <v/>
      </c>
      <c r="BA122" s="235" t="str">
        <f>IF(BA121="","",VLOOKUP(BA121,'参考様式１（勤務表_シフト記号表）'!$C$6:$L$47,10,FALSE))</f>
        <v/>
      </c>
      <c r="BB122" s="1017">
        <f>IF($BE$3="４週",SUM(W122:AX122),IF($BE$3="暦月",SUM(W122:BA122),""))</f>
        <v>0</v>
      </c>
      <c r="BC122" s="1018"/>
      <c r="BD122" s="1019">
        <f>IF($BE$3="４週",BB122/4,IF($BE$3="暦月",(BB122/($BE$8/7)),""))</f>
        <v>0</v>
      </c>
      <c r="BE122" s="1018"/>
      <c r="BF122" s="1014"/>
      <c r="BG122" s="1015"/>
      <c r="BH122" s="1015"/>
      <c r="BI122" s="1015"/>
      <c r="BJ122" s="1016"/>
    </row>
    <row r="123" spans="2:62" ht="20.25" customHeight="1" x14ac:dyDescent="0.45">
      <c r="B123" s="1020">
        <f>B121+1</f>
        <v>54</v>
      </c>
      <c r="C123" s="1022"/>
      <c r="D123" s="1023"/>
      <c r="E123" s="229"/>
      <c r="F123" s="230"/>
      <c r="G123" s="229"/>
      <c r="H123" s="230"/>
      <c r="I123" s="1026"/>
      <c r="J123" s="1027"/>
      <c r="K123" s="1030"/>
      <c r="L123" s="1031"/>
      <c r="M123" s="1031"/>
      <c r="N123" s="1023"/>
      <c r="O123" s="1034"/>
      <c r="P123" s="1035"/>
      <c r="Q123" s="1035"/>
      <c r="R123" s="1035"/>
      <c r="S123" s="1036"/>
      <c r="T123" s="249" t="s">
        <v>442</v>
      </c>
      <c r="V123" s="250"/>
      <c r="W123" s="242"/>
      <c r="X123" s="243"/>
      <c r="Y123" s="243"/>
      <c r="Z123" s="243"/>
      <c r="AA123" s="243"/>
      <c r="AB123" s="243"/>
      <c r="AC123" s="244"/>
      <c r="AD123" s="242"/>
      <c r="AE123" s="243"/>
      <c r="AF123" s="243"/>
      <c r="AG123" s="243"/>
      <c r="AH123" s="243"/>
      <c r="AI123" s="243"/>
      <c r="AJ123" s="244"/>
      <c r="AK123" s="242"/>
      <c r="AL123" s="243"/>
      <c r="AM123" s="243"/>
      <c r="AN123" s="243"/>
      <c r="AO123" s="243"/>
      <c r="AP123" s="243"/>
      <c r="AQ123" s="244"/>
      <c r="AR123" s="242"/>
      <c r="AS123" s="243"/>
      <c r="AT123" s="243"/>
      <c r="AU123" s="243"/>
      <c r="AV123" s="243"/>
      <c r="AW123" s="243"/>
      <c r="AX123" s="244"/>
      <c r="AY123" s="242"/>
      <c r="AZ123" s="243"/>
      <c r="BA123" s="245"/>
      <c r="BB123" s="1040"/>
      <c r="BC123" s="1041"/>
      <c r="BD123" s="1000"/>
      <c r="BE123" s="1001"/>
      <c r="BF123" s="1002"/>
      <c r="BG123" s="1003"/>
      <c r="BH123" s="1003"/>
      <c r="BI123" s="1003"/>
      <c r="BJ123" s="1004"/>
    </row>
    <row r="124" spans="2:62" ht="20.25" customHeight="1" x14ac:dyDescent="0.45">
      <c r="B124" s="1043"/>
      <c r="C124" s="1044"/>
      <c r="D124" s="1045"/>
      <c r="E124" s="251"/>
      <c r="F124" s="252">
        <f>C123</f>
        <v>0</v>
      </c>
      <c r="G124" s="251"/>
      <c r="H124" s="252">
        <f>I123</f>
        <v>0</v>
      </c>
      <c r="I124" s="1046"/>
      <c r="J124" s="1047"/>
      <c r="K124" s="1048"/>
      <c r="L124" s="1049"/>
      <c r="M124" s="1049"/>
      <c r="N124" s="1045"/>
      <c r="O124" s="1034"/>
      <c r="P124" s="1035"/>
      <c r="Q124" s="1035"/>
      <c r="R124" s="1035"/>
      <c r="S124" s="1036"/>
      <c r="T124" s="246" t="s">
        <v>443</v>
      </c>
      <c r="U124" s="247"/>
      <c r="V124" s="248"/>
      <c r="W124" s="234" t="str">
        <f>IF(W123="","",VLOOKUP(W123,'参考様式１（勤務表_シフト記号表）'!$C$6:$L$47,10,FALSE))</f>
        <v/>
      </c>
      <c r="X124" s="235" t="str">
        <f>IF(X123="","",VLOOKUP(X123,'参考様式１（勤務表_シフト記号表）'!$C$6:$L$47,10,FALSE))</f>
        <v/>
      </c>
      <c r="Y124" s="235" t="str">
        <f>IF(Y123="","",VLOOKUP(Y123,'参考様式１（勤務表_シフト記号表）'!$C$6:$L$47,10,FALSE))</f>
        <v/>
      </c>
      <c r="Z124" s="235" t="str">
        <f>IF(Z123="","",VLOOKUP(Z123,'参考様式１（勤務表_シフト記号表）'!$C$6:$L$47,10,FALSE))</f>
        <v/>
      </c>
      <c r="AA124" s="235" t="str">
        <f>IF(AA123="","",VLOOKUP(AA123,'参考様式１（勤務表_シフト記号表）'!$C$6:$L$47,10,FALSE))</f>
        <v/>
      </c>
      <c r="AB124" s="235" t="str">
        <f>IF(AB123="","",VLOOKUP(AB123,'参考様式１（勤務表_シフト記号表）'!$C$6:$L$47,10,FALSE))</f>
        <v/>
      </c>
      <c r="AC124" s="236" t="str">
        <f>IF(AC123="","",VLOOKUP(AC123,'参考様式１（勤務表_シフト記号表）'!$C$6:$L$47,10,FALSE))</f>
        <v/>
      </c>
      <c r="AD124" s="234" t="str">
        <f>IF(AD123="","",VLOOKUP(AD123,'参考様式１（勤務表_シフト記号表）'!$C$6:$L$47,10,FALSE))</f>
        <v/>
      </c>
      <c r="AE124" s="235" t="str">
        <f>IF(AE123="","",VLOOKUP(AE123,'参考様式１（勤務表_シフト記号表）'!$C$6:$L$47,10,FALSE))</f>
        <v/>
      </c>
      <c r="AF124" s="235" t="str">
        <f>IF(AF123="","",VLOOKUP(AF123,'参考様式１（勤務表_シフト記号表）'!$C$6:$L$47,10,FALSE))</f>
        <v/>
      </c>
      <c r="AG124" s="235" t="str">
        <f>IF(AG123="","",VLOOKUP(AG123,'参考様式１（勤務表_シフト記号表）'!$C$6:$L$47,10,FALSE))</f>
        <v/>
      </c>
      <c r="AH124" s="235" t="str">
        <f>IF(AH123="","",VLOOKUP(AH123,'参考様式１（勤務表_シフト記号表）'!$C$6:$L$47,10,FALSE))</f>
        <v/>
      </c>
      <c r="AI124" s="235" t="str">
        <f>IF(AI123="","",VLOOKUP(AI123,'参考様式１（勤務表_シフト記号表）'!$C$6:$L$47,10,FALSE))</f>
        <v/>
      </c>
      <c r="AJ124" s="236" t="str">
        <f>IF(AJ123="","",VLOOKUP(AJ123,'参考様式１（勤務表_シフト記号表）'!$C$6:$L$47,10,FALSE))</f>
        <v/>
      </c>
      <c r="AK124" s="234" t="str">
        <f>IF(AK123="","",VLOOKUP(AK123,'参考様式１（勤務表_シフト記号表）'!$C$6:$L$47,10,FALSE))</f>
        <v/>
      </c>
      <c r="AL124" s="235" t="str">
        <f>IF(AL123="","",VLOOKUP(AL123,'参考様式１（勤務表_シフト記号表）'!$C$6:$L$47,10,FALSE))</f>
        <v/>
      </c>
      <c r="AM124" s="235" t="str">
        <f>IF(AM123="","",VLOOKUP(AM123,'参考様式１（勤務表_シフト記号表）'!$C$6:$L$47,10,FALSE))</f>
        <v/>
      </c>
      <c r="AN124" s="235" t="str">
        <f>IF(AN123="","",VLOOKUP(AN123,'参考様式１（勤務表_シフト記号表）'!$C$6:$L$47,10,FALSE))</f>
        <v/>
      </c>
      <c r="AO124" s="235" t="str">
        <f>IF(AO123="","",VLOOKUP(AO123,'参考様式１（勤務表_シフト記号表）'!$C$6:$L$47,10,FALSE))</f>
        <v/>
      </c>
      <c r="AP124" s="235" t="str">
        <f>IF(AP123="","",VLOOKUP(AP123,'参考様式１（勤務表_シフト記号表）'!$C$6:$L$47,10,FALSE))</f>
        <v/>
      </c>
      <c r="AQ124" s="236" t="str">
        <f>IF(AQ123="","",VLOOKUP(AQ123,'参考様式１（勤務表_シフト記号表）'!$C$6:$L$47,10,FALSE))</f>
        <v/>
      </c>
      <c r="AR124" s="234" t="str">
        <f>IF(AR123="","",VLOOKUP(AR123,'参考様式１（勤務表_シフト記号表）'!$C$6:$L$47,10,FALSE))</f>
        <v/>
      </c>
      <c r="AS124" s="235" t="str">
        <f>IF(AS123="","",VLOOKUP(AS123,'参考様式１（勤務表_シフト記号表）'!$C$6:$L$47,10,FALSE))</f>
        <v/>
      </c>
      <c r="AT124" s="235" t="str">
        <f>IF(AT123="","",VLOOKUP(AT123,'参考様式１（勤務表_シフト記号表）'!$C$6:$L$47,10,FALSE))</f>
        <v/>
      </c>
      <c r="AU124" s="235" t="str">
        <f>IF(AU123="","",VLOOKUP(AU123,'参考様式１（勤務表_シフト記号表）'!$C$6:$L$47,10,FALSE))</f>
        <v/>
      </c>
      <c r="AV124" s="235" t="str">
        <f>IF(AV123="","",VLOOKUP(AV123,'参考様式１（勤務表_シフト記号表）'!$C$6:$L$47,10,FALSE))</f>
        <v/>
      </c>
      <c r="AW124" s="235" t="str">
        <f>IF(AW123="","",VLOOKUP(AW123,'参考様式１（勤務表_シフト記号表）'!$C$6:$L$47,10,FALSE))</f>
        <v/>
      </c>
      <c r="AX124" s="236" t="str">
        <f>IF(AX123="","",VLOOKUP(AX123,'参考様式１（勤務表_シフト記号表）'!$C$6:$L$47,10,FALSE))</f>
        <v/>
      </c>
      <c r="AY124" s="234" t="str">
        <f>IF(AY123="","",VLOOKUP(AY123,'参考様式１（勤務表_シフト記号表）'!$C$6:$L$47,10,FALSE))</f>
        <v/>
      </c>
      <c r="AZ124" s="235" t="str">
        <f>IF(AZ123="","",VLOOKUP(AZ123,'参考様式１（勤務表_シフト記号表）'!$C$6:$L$47,10,FALSE))</f>
        <v/>
      </c>
      <c r="BA124" s="235" t="str">
        <f>IF(BA123="","",VLOOKUP(BA123,'参考様式１（勤務表_シフト記号表）'!$C$6:$L$47,10,FALSE))</f>
        <v/>
      </c>
      <c r="BB124" s="1017">
        <f>IF($BE$3="４週",SUM(W124:AX124),IF($BE$3="暦月",SUM(W124:BA124),""))</f>
        <v>0</v>
      </c>
      <c r="BC124" s="1018"/>
      <c r="BD124" s="1019">
        <f>IF($BE$3="４週",BB124/4,IF($BE$3="暦月",(BB124/($BE$8/7)),""))</f>
        <v>0</v>
      </c>
      <c r="BE124" s="1018"/>
      <c r="BF124" s="1014"/>
      <c r="BG124" s="1015"/>
      <c r="BH124" s="1015"/>
      <c r="BI124" s="1015"/>
      <c r="BJ124" s="1016"/>
    </row>
    <row r="125" spans="2:62" ht="20.25" customHeight="1" x14ac:dyDescent="0.45">
      <c r="B125" s="1020">
        <f>B123+1</f>
        <v>55</v>
      </c>
      <c r="C125" s="1022"/>
      <c r="D125" s="1023"/>
      <c r="E125" s="229"/>
      <c r="F125" s="230"/>
      <c r="G125" s="229"/>
      <c r="H125" s="230"/>
      <c r="I125" s="1026"/>
      <c r="J125" s="1027"/>
      <c r="K125" s="1030"/>
      <c r="L125" s="1031"/>
      <c r="M125" s="1031"/>
      <c r="N125" s="1023"/>
      <c r="O125" s="1034"/>
      <c r="P125" s="1035"/>
      <c r="Q125" s="1035"/>
      <c r="R125" s="1035"/>
      <c r="S125" s="1036"/>
      <c r="T125" s="249" t="s">
        <v>442</v>
      </c>
      <c r="V125" s="250"/>
      <c r="W125" s="242"/>
      <c r="X125" s="243"/>
      <c r="Y125" s="243"/>
      <c r="Z125" s="243"/>
      <c r="AA125" s="243"/>
      <c r="AB125" s="243"/>
      <c r="AC125" s="244"/>
      <c r="AD125" s="242"/>
      <c r="AE125" s="243"/>
      <c r="AF125" s="243"/>
      <c r="AG125" s="243"/>
      <c r="AH125" s="243"/>
      <c r="AI125" s="243"/>
      <c r="AJ125" s="244"/>
      <c r="AK125" s="242"/>
      <c r="AL125" s="243"/>
      <c r="AM125" s="243"/>
      <c r="AN125" s="243"/>
      <c r="AO125" s="243"/>
      <c r="AP125" s="243"/>
      <c r="AQ125" s="244"/>
      <c r="AR125" s="242"/>
      <c r="AS125" s="243"/>
      <c r="AT125" s="243"/>
      <c r="AU125" s="243"/>
      <c r="AV125" s="243"/>
      <c r="AW125" s="243"/>
      <c r="AX125" s="244"/>
      <c r="AY125" s="242"/>
      <c r="AZ125" s="243"/>
      <c r="BA125" s="245"/>
      <c r="BB125" s="1040"/>
      <c r="BC125" s="1041"/>
      <c r="BD125" s="1000"/>
      <c r="BE125" s="1001"/>
      <c r="BF125" s="1002"/>
      <c r="BG125" s="1003"/>
      <c r="BH125" s="1003"/>
      <c r="BI125" s="1003"/>
      <c r="BJ125" s="1004"/>
    </row>
    <row r="126" spans="2:62" ht="20.25" customHeight="1" x14ac:dyDescent="0.45">
      <c r="B126" s="1043"/>
      <c r="C126" s="1044"/>
      <c r="D126" s="1045"/>
      <c r="E126" s="251"/>
      <c r="F126" s="252">
        <f>C125</f>
        <v>0</v>
      </c>
      <c r="G126" s="251"/>
      <c r="H126" s="252">
        <f>I125</f>
        <v>0</v>
      </c>
      <c r="I126" s="1046"/>
      <c r="J126" s="1047"/>
      <c r="K126" s="1048"/>
      <c r="L126" s="1049"/>
      <c r="M126" s="1049"/>
      <c r="N126" s="1045"/>
      <c r="O126" s="1034"/>
      <c r="P126" s="1035"/>
      <c r="Q126" s="1035"/>
      <c r="R126" s="1035"/>
      <c r="S126" s="1036"/>
      <c r="T126" s="246" t="s">
        <v>443</v>
      </c>
      <c r="U126" s="247"/>
      <c r="V126" s="248"/>
      <c r="W126" s="234" t="str">
        <f>IF(W125="","",VLOOKUP(W125,'参考様式１（勤務表_シフト記号表）'!$C$6:$L$47,10,FALSE))</f>
        <v/>
      </c>
      <c r="X126" s="235" t="str">
        <f>IF(X125="","",VLOOKUP(X125,'参考様式１（勤務表_シフト記号表）'!$C$6:$L$47,10,FALSE))</f>
        <v/>
      </c>
      <c r="Y126" s="235" t="str">
        <f>IF(Y125="","",VLOOKUP(Y125,'参考様式１（勤務表_シフト記号表）'!$C$6:$L$47,10,FALSE))</f>
        <v/>
      </c>
      <c r="Z126" s="235" t="str">
        <f>IF(Z125="","",VLOOKUP(Z125,'参考様式１（勤務表_シフト記号表）'!$C$6:$L$47,10,FALSE))</f>
        <v/>
      </c>
      <c r="AA126" s="235" t="str">
        <f>IF(AA125="","",VLOOKUP(AA125,'参考様式１（勤務表_シフト記号表）'!$C$6:$L$47,10,FALSE))</f>
        <v/>
      </c>
      <c r="AB126" s="235" t="str">
        <f>IF(AB125="","",VLOOKUP(AB125,'参考様式１（勤務表_シフト記号表）'!$C$6:$L$47,10,FALSE))</f>
        <v/>
      </c>
      <c r="AC126" s="236" t="str">
        <f>IF(AC125="","",VLOOKUP(AC125,'参考様式１（勤務表_シフト記号表）'!$C$6:$L$47,10,FALSE))</f>
        <v/>
      </c>
      <c r="AD126" s="234" t="str">
        <f>IF(AD125="","",VLOOKUP(AD125,'参考様式１（勤務表_シフト記号表）'!$C$6:$L$47,10,FALSE))</f>
        <v/>
      </c>
      <c r="AE126" s="235" t="str">
        <f>IF(AE125="","",VLOOKUP(AE125,'参考様式１（勤務表_シフト記号表）'!$C$6:$L$47,10,FALSE))</f>
        <v/>
      </c>
      <c r="AF126" s="235" t="str">
        <f>IF(AF125="","",VLOOKUP(AF125,'参考様式１（勤務表_シフト記号表）'!$C$6:$L$47,10,FALSE))</f>
        <v/>
      </c>
      <c r="AG126" s="235" t="str">
        <f>IF(AG125="","",VLOOKUP(AG125,'参考様式１（勤務表_シフト記号表）'!$C$6:$L$47,10,FALSE))</f>
        <v/>
      </c>
      <c r="AH126" s="235" t="str">
        <f>IF(AH125="","",VLOOKUP(AH125,'参考様式１（勤務表_シフト記号表）'!$C$6:$L$47,10,FALSE))</f>
        <v/>
      </c>
      <c r="AI126" s="235" t="str">
        <f>IF(AI125="","",VLOOKUP(AI125,'参考様式１（勤務表_シフト記号表）'!$C$6:$L$47,10,FALSE))</f>
        <v/>
      </c>
      <c r="AJ126" s="236" t="str">
        <f>IF(AJ125="","",VLOOKUP(AJ125,'参考様式１（勤務表_シフト記号表）'!$C$6:$L$47,10,FALSE))</f>
        <v/>
      </c>
      <c r="AK126" s="234" t="str">
        <f>IF(AK125="","",VLOOKUP(AK125,'参考様式１（勤務表_シフト記号表）'!$C$6:$L$47,10,FALSE))</f>
        <v/>
      </c>
      <c r="AL126" s="235" t="str">
        <f>IF(AL125="","",VLOOKUP(AL125,'参考様式１（勤務表_シフト記号表）'!$C$6:$L$47,10,FALSE))</f>
        <v/>
      </c>
      <c r="AM126" s="235" t="str">
        <f>IF(AM125="","",VLOOKUP(AM125,'参考様式１（勤務表_シフト記号表）'!$C$6:$L$47,10,FALSE))</f>
        <v/>
      </c>
      <c r="AN126" s="235" t="str">
        <f>IF(AN125="","",VLOOKUP(AN125,'参考様式１（勤務表_シフト記号表）'!$C$6:$L$47,10,FALSE))</f>
        <v/>
      </c>
      <c r="AO126" s="235" t="str">
        <f>IF(AO125="","",VLOOKUP(AO125,'参考様式１（勤務表_シフト記号表）'!$C$6:$L$47,10,FALSE))</f>
        <v/>
      </c>
      <c r="AP126" s="235" t="str">
        <f>IF(AP125="","",VLOOKUP(AP125,'参考様式１（勤務表_シフト記号表）'!$C$6:$L$47,10,FALSE))</f>
        <v/>
      </c>
      <c r="AQ126" s="236" t="str">
        <f>IF(AQ125="","",VLOOKUP(AQ125,'参考様式１（勤務表_シフト記号表）'!$C$6:$L$47,10,FALSE))</f>
        <v/>
      </c>
      <c r="AR126" s="234" t="str">
        <f>IF(AR125="","",VLOOKUP(AR125,'参考様式１（勤務表_シフト記号表）'!$C$6:$L$47,10,FALSE))</f>
        <v/>
      </c>
      <c r="AS126" s="235" t="str">
        <f>IF(AS125="","",VLOOKUP(AS125,'参考様式１（勤務表_シフト記号表）'!$C$6:$L$47,10,FALSE))</f>
        <v/>
      </c>
      <c r="AT126" s="235" t="str">
        <f>IF(AT125="","",VLOOKUP(AT125,'参考様式１（勤務表_シフト記号表）'!$C$6:$L$47,10,FALSE))</f>
        <v/>
      </c>
      <c r="AU126" s="235" t="str">
        <f>IF(AU125="","",VLOOKUP(AU125,'参考様式１（勤務表_シフト記号表）'!$C$6:$L$47,10,FALSE))</f>
        <v/>
      </c>
      <c r="AV126" s="235" t="str">
        <f>IF(AV125="","",VLOOKUP(AV125,'参考様式１（勤務表_シフト記号表）'!$C$6:$L$47,10,FALSE))</f>
        <v/>
      </c>
      <c r="AW126" s="235" t="str">
        <f>IF(AW125="","",VLOOKUP(AW125,'参考様式１（勤務表_シフト記号表）'!$C$6:$L$47,10,FALSE))</f>
        <v/>
      </c>
      <c r="AX126" s="236" t="str">
        <f>IF(AX125="","",VLOOKUP(AX125,'参考様式１（勤務表_シフト記号表）'!$C$6:$L$47,10,FALSE))</f>
        <v/>
      </c>
      <c r="AY126" s="234" t="str">
        <f>IF(AY125="","",VLOOKUP(AY125,'参考様式１（勤務表_シフト記号表）'!$C$6:$L$47,10,FALSE))</f>
        <v/>
      </c>
      <c r="AZ126" s="235" t="str">
        <f>IF(AZ125="","",VLOOKUP(AZ125,'参考様式１（勤務表_シフト記号表）'!$C$6:$L$47,10,FALSE))</f>
        <v/>
      </c>
      <c r="BA126" s="235" t="str">
        <f>IF(BA125="","",VLOOKUP(BA125,'参考様式１（勤務表_シフト記号表）'!$C$6:$L$47,10,FALSE))</f>
        <v/>
      </c>
      <c r="BB126" s="1017">
        <f>IF($BE$3="４週",SUM(W126:AX126),IF($BE$3="暦月",SUM(W126:BA126),""))</f>
        <v>0</v>
      </c>
      <c r="BC126" s="1018"/>
      <c r="BD126" s="1019">
        <f>IF($BE$3="４週",BB126/4,IF($BE$3="暦月",(BB126/($BE$8/7)),""))</f>
        <v>0</v>
      </c>
      <c r="BE126" s="1018"/>
      <c r="BF126" s="1014"/>
      <c r="BG126" s="1015"/>
      <c r="BH126" s="1015"/>
      <c r="BI126" s="1015"/>
      <c r="BJ126" s="1016"/>
    </row>
    <row r="127" spans="2:62" ht="20.25" customHeight="1" x14ac:dyDescent="0.45">
      <c r="B127" s="1020">
        <f>B125+1</f>
        <v>56</v>
      </c>
      <c r="C127" s="1022"/>
      <c r="D127" s="1023"/>
      <c r="E127" s="229"/>
      <c r="F127" s="230"/>
      <c r="G127" s="229"/>
      <c r="H127" s="230"/>
      <c r="I127" s="1026"/>
      <c r="J127" s="1027"/>
      <c r="K127" s="1030"/>
      <c r="L127" s="1031"/>
      <c r="M127" s="1031"/>
      <c r="N127" s="1023"/>
      <c r="O127" s="1034"/>
      <c r="P127" s="1035"/>
      <c r="Q127" s="1035"/>
      <c r="R127" s="1035"/>
      <c r="S127" s="1036"/>
      <c r="T127" s="249" t="s">
        <v>442</v>
      </c>
      <c r="V127" s="250"/>
      <c r="W127" s="242"/>
      <c r="X127" s="243"/>
      <c r="Y127" s="243"/>
      <c r="Z127" s="243"/>
      <c r="AA127" s="243"/>
      <c r="AB127" s="243"/>
      <c r="AC127" s="244"/>
      <c r="AD127" s="242"/>
      <c r="AE127" s="243"/>
      <c r="AF127" s="243"/>
      <c r="AG127" s="243"/>
      <c r="AH127" s="243"/>
      <c r="AI127" s="243"/>
      <c r="AJ127" s="244"/>
      <c r="AK127" s="242"/>
      <c r="AL127" s="243"/>
      <c r="AM127" s="243"/>
      <c r="AN127" s="243"/>
      <c r="AO127" s="243"/>
      <c r="AP127" s="243"/>
      <c r="AQ127" s="244"/>
      <c r="AR127" s="242"/>
      <c r="AS127" s="243"/>
      <c r="AT127" s="243"/>
      <c r="AU127" s="243"/>
      <c r="AV127" s="243"/>
      <c r="AW127" s="243"/>
      <c r="AX127" s="244"/>
      <c r="AY127" s="242"/>
      <c r="AZ127" s="243"/>
      <c r="BA127" s="245"/>
      <c r="BB127" s="1040"/>
      <c r="BC127" s="1041"/>
      <c r="BD127" s="1000"/>
      <c r="BE127" s="1001"/>
      <c r="BF127" s="1002"/>
      <c r="BG127" s="1003"/>
      <c r="BH127" s="1003"/>
      <c r="BI127" s="1003"/>
      <c r="BJ127" s="1004"/>
    </row>
    <row r="128" spans="2:62" ht="20.25" customHeight="1" x14ac:dyDescent="0.45">
      <c r="B128" s="1043"/>
      <c r="C128" s="1044"/>
      <c r="D128" s="1045"/>
      <c r="E128" s="251"/>
      <c r="F128" s="252">
        <f>C127</f>
        <v>0</v>
      </c>
      <c r="G128" s="251"/>
      <c r="H128" s="252">
        <f>I127</f>
        <v>0</v>
      </c>
      <c r="I128" s="1046"/>
      <c r="J128" s="1047"/>
      <c r="K128" s="1048"/>
      <c r="L128" s="1049"/>
      <c r="M128" s="1049"/>
      <c r="N128" s="1045"/>
      <c r="O128" s="1034"/>
      <c r="P128" s="1035"/>
      <c r="Q128" s="1035"/>
      <c r="R128" s="1035"/>
      <c r="S128" s="1036"/>
      <c r="T128" s="246" t="s">
        <v>443</v>
      </c>
      <c r="U128" s="247"/>
      <c r="V128" s="248"/>
      <c r="W128" s="234" t="str">
        <f>IF(W127="","",VLOOKUP(W127,'参考様式１（勤務表_シフト記号表）'!$C$6:$L$47,10,FALSE))</f>
        <v/>
      </c>
      <c r="X128" s="235" t="str">
        <f>IF(X127="","",VLOOKUP(X127,'参考様式１（勤務表_シフト記号表）'!$C$6:$L$47,10,FALSE))</f>
        <v/>
      </c>
      <c r="Y128" s="235" t="str">
        <f>IF(Y127="","",VLOOKUP(Y127,'参考様式１（勤務表_シフト記号表）'!$C$6:$L$47,10,FALSE))</f>
        <v/>
      </c>
      <c r="Z128" s="235" t="str">
        <f>IF(Z127="","",VLOOKUP(Z127,'参考様式１（勤務表_シフト記号表）'!$C$6:$L$47,10,FALSE))</f>
        <v/>
      </c>
      <c r="AA128" s="235" t="str">
        <f>IF(AA127="","",VLOOKUP(AA127,'参考様式１（勤務表_シフト記号表）'!$C$6:$L$47,10,FALSE))</f>
        <v/>
      </c>
      <c r="AB128" s="235" t="str">
        <f>IF(AB127="","",VLOOKUP(AB127,'参考様式１（勤務表_シフト記号表）'!$C$6:$L$47,10,FALSE))</f>
        <v/>
      </c>
      <c r="AC128" s="236" t="str">
        <f>IF(AC127="","",VLOOKUP(AC127,'参考様式１（勤務表_シフト記号表）'!$C$6:$L$47,10,FALSE))</f>
        <v/>
      </c>
      <c r="AD128" s="234" t="str">
        <f>IF(AD127="","",VLOOKUP(AD127,'参考様式１（勤務表_シフト記号表）'!$C$6:$L$47,10,FALSE))</f>
        <v/>
      </c>
      <c r="AE128" s="235" t="str">
        <f>IF(AE127="","",VLOOKUP(AE127,'参考様式１（勤務表_シフト記号表）'!$C$6:$L$47,10,FALSE))</f>
        <v/>
      </c>
      <c r="AF128" s="235" t="str">
        <f>IF(AF127="","",VLOOKUP(AF127,'参考様式１（勤務表_シフト記号表）'!$C$6:$L$47,10,FALSE))</f>
        <v/>
      </c>
      <c r="AG128" s="235" t="str">
        <f>IF(AG127="","",VLOOKUP(AG127,'参考様式１（勤務表_シフト記号表）'!$C$6:$L$47,10,FALSE))</f>
        <v/>
      </c>
      <c r="AH128" s="235" t="str">
        <f>IF(AH127="","",VLOOKUP(AH127,'参考様式１（勤務表_シフト記号表）'!$C$6:$L$47,10,FALSE))</f>
        <v/>
      </c>
      <c r="AI128" s="235" t="str">
        <f>IF(AI127="","",VLOOKUP(AI127,'参考様式１（勤務表_シフト記号表）'!$C$6:$L$47,10,FALSE))</f>
        <v/>
      </c>
      <c r="AJ128" s="236" t="str">
        <f>IF(AJ127="","",VLOOKUP(AJ127,'参考様式１（勤務表_シフト記号表）'!$C$6:$L$47,10,FALSE))</f>
        <v/>
      </c>
      <c r="AK128" s="234" t="str">
        <f>IF(AK127="","",VLOOKUP(AK127,'参考様式１（勤務表_シフト記号表）'!$C$6:$L$47,10,FALSE))</f>
        <v/>
      </c>
      <c r="AL128" s="235" t="str">
        <f>IF(AL127="","",VLOOKUP(AL127,'参考様式１（勤務表_シフト記号表）'!$C$6:$L$47,10,FALSE))</f>
        <v/>
      </c>
      <c r="AM128" s="235" t="str">
        <f>IF(AM127="","",VLOOKUP(AM127,'参考様式１（勤務表_シフト記号表）'!$C$6:$L$47,10,FALSE))</f>
        <v/>
      </c>
      <c r="AN128" s="235" t="str">
        <f>IF(AN127="","",VLOOKUP(AN127,'参考様式１（勤務表_シフト記号表）'!$C$6:$L$47,10,FALSE))</f>
        <v/>
      </c>
      <c r="AO128" s="235" t="str">
        <f>IF(AO127="","",VLOOKUP(AO127,'参考様式１（勤務表_シフト記号表）'!$C$6:$L$47,10,FALSE))</f>
        <v/>
      </c>
      <c r="AP128" s="235" t="str">
        <f>IF(AP127="","",VLOOKUP(AP127,'参考様式１（勤務表_シフト記号表）'!$C$6:$L$47,10,FALSE))</f>
        <v/>
      </c>
      <c r="AQ128" s="236" t="str">
        <f>IF(AQ127="","",VLOOKUP(AQ127,'参考様式１（勤務表_シフト記号表）'!$C$6:$L$47,10,FALSE))</f>
        <v/>
      </c>
      <c r="AR128" s="234" t="str">
        <f>IF(AR127="","",VLOOKUP(AR127,'参考様式１（勤務表_シフト記号表）'!$C$6:$L$47,10,FALSE))</f>
        <v/>
      </c>
      <c r="AS128" s="235" t="str">
        <f>IF(AS127="","",VLOOKUP(AS127,'参考様式１（勤務表_シフト記号表）'!$C$6:$L$47,10,FALSE))</f>
        <v/>
      </c>
      <c r="AT128" s="235" t="str">
        <f>IF(AT127="","",VLOOKUP(AT127,'参考様式１（勤務表_シフト記号表）'!$C$6:$L$47,10,FALSE))</f>
        <v/>
      </c>
      <c r="AU128" s="235" t="str">
        <f>IF(AU127="","",VLOOKUP(AU127,'参考様式１（勤務表_シフト記号表）'!$C$6:$L$47,10,FALSE))</f>
        <v/>
      </c>
      <c r="AV128" s="235" t="str">
        <f>IF(AV127="","",VLOOKUP(AV127,'参考様式１（勤務表_シフト記号表）'!$C$6:$L$47,10,FALSE))</f>
        <v/>
      </c>
      <c r="AW128" s="235" t="str">
        <f>IF(AW127="","",VLOOKUP(AW127,'参考様式１（勤務表_シフト記号表）'!$C$6:$L$47,10,FALSE))</f>
        <v/>
      </c>
      <c r="AX128" s="236" t="str">
        <f>IF(AX127="","",VLOOKUP(AX127,'参考様式１（勤務表_シフト記号表）'!$C$6:$L$47,10,FALSE))</f>
        <v/>
      </c>
      <c r="AY128" s="234" t="str">
        <f>IF(AY127="","",VLOOKUP(AY127,'参考様式１（勤務表_シフト記号表）'!$C$6:$L$47,10,FALSE))</f>
        <v/>
      </c>
      <c r="AZ128" s="235" t="str">
        <f>IF(AZ127="","",VLOOKUP(AZ127,'参考様式１（勤務表_シフト記号表）'!$C$6:$L$47,10,FALSE))</f>
        <v/>
      </c>
      <c r="BA128" s="235" t="str">
        <f>IF(BA127="","",VLOOKUP(BA127,'参考様式１（勤務表_シフト記号表）'!$C$6:$L$47,10,FALSE))</f>
        <v/>
      </c>
      <c r="BB128" s="1017">
        <f>IF($BE$3="４週",SUM(W128:AX128),IF($BE$3="暦月",SUM(W128:BA128),""))</f>
        <v>0</v>
      </c>
      <c r="BC128" s="1018"/>
      <c r="BD128" s="1019">
        <f>IF($BE$3="４週",BB128/4,IF($BE$3="暦月",(BB128/($BE$8/7)),""))</f>
        <v>0</v>
      </c>
      <c r="BE128" s="1018"/>
      <c r="BF128" s="1014"/>
      <c r="BG128" s="1015"/>
      <c r="BH128" s="1015"/>
      <c r="BI128" s="1015"/>
      <c r="BJ128" s="1016"/>
    </row>
    <row r="129" spans="2:62" ht="20.25" customHeight="1" x14ac:dyDescent="0.45">
      <c r="B129" s="1020">
        <f>B127+1</f>
        <v>57</v>
      </c>
      <c r="C129" s="1022"/>
      <c r="D129" s="1023"/>
      <c r="E129" s="229"/>
      <c r="F129" s="230"/>
      <c r="G129" s="229"/>
      <c r="H129" s="230"/>
      <c r="I129" s="1026"/>
      <c r="J129" s="1027"/>
      <c r="K129" s="1030"/>
      <c r="L129" s="1031"/>
      <c r="M129" s="1031"/>
      <c r="N129" s="1023"/>
      <c r="O129" s="1034"/>
      <c r="P129" s="1035"/>
      <c r="Q129" s="1035"/>
      <c r="R129" s="1035"/>
      <c r="S129" s="1036"/>
      <c r="T129" s="249" t="s">
        <v>442</v>
      </c>
      <c r="V129" s="250"/>
      <c r="W129" s="242"/>
      <c r="X129" s="243"/>
      <c r="Y129" s="243"/>
      <c r="Z129" s="243"/>
      <c r="AA129" s="243"/>
      <c r="AB129" s="243"/>
      <c r="AC129" s="244"/>
      <c r="AD129" s="242"/>
      <c r="AE129" s="243"/>
      <c r="AF129" s="243"/>
      <c r="AG129" s="243"/>
      <c r="AH129" s="243"/>
      <c r="AI129" s="243"/>
      <c r="AJ129" s="244"/>
      <c r="AK129" s="242"/>
      <c r="AL129" s="243"/>
      <c r="AM129" s="243"/>
      <c r="AN129" s="243"/>
      <c r="AO129" s="243"/>
      <c r="AP129" s="243"/>
      <c r="AQ129" s="244"/>
      <c r="AR129" s="242"/>
      <c r="AS129" s="243"/>
      <c r="AT129" s="243"/>
      <c r="AU129" s="243"/>
      <c r="AV129" s="243"/>
      <c r="AW129" s="243"/>
      <c r="AX129" s="244"/>
      <c r="AY129" s="242"/>
      <c r="AZ129" s="243"/>
      <c r="BA129" s="245"/>
      <c r="BB129" s="1040"/>
      <c r="BC129" s="1041"/>
      <c r="BD129" s="1000"/>
      <c r="BE129" s="1001"/>
      <c r="BF129" s="1002"/>
      <c r="BG129" s="1003"/>
      <c r="BH129" s="1003"/>
      <c r="BI129" s="1003"/>
      <c r="BJ129" s="1004"/>
    </row>
    <row r="130" spans="2:62" ht="20.25" customHeight="1" x14ac:dyDescent="0.45">
      <c r="B130" s="1043"/>
      <c r="C130" s="1044"/>
      <c r="D130" s="1045"/>
      <c r="E130" s="251"/>
      <c r="F130" s="252">
        <f>C129</f>
        <v>0</v>
      </c>
      <c r="G130" s="251"/>
      <c r="H130" s="252">
        <f>I129</f>
        <v>0</v>
      </c>
      <c r="I130" s="1046"/>
      <c r="J130" s="1047"/>
      <c r="K130" s="1048"/>
      <c r="L130" s="1049"/>
      <c r="M130" s="1049"/>
      <c r="N130" s="1045"/>
      <c r="O130" s="1034"/>
      <c r="P130" s="1035"/>
      <c r="Q130" s="1035"/>
      <c r="R130" s="1035"/>
      <c r="S130" s="1036"/>
      <c r="T130" s="246" t="s">
        <v>443</v>
      </c>
      <c r="U130" s="247"/>
      <c r="V130" s="248"/>
      <c r="W130" s="234" t="str">
        <f>IF(W129="","",VLOOKUP(W129,'参考様式１（勤務表_シフト記号表）'!$C$6:$L$47,10,FALSE))</f>
        <v/>
      </c>
      <c r="X130" s="235" t="str">
        <f>IF(X129="","",VLOOKUP(X129,'参考様式１（勤務表_シフト記号表）'!$C$6:$L$47,10,FALSE))</f>
        <v/>
      </c>
      <c r="Y130" s="235" t="str">
        <f>IF(Y129="","",VLOOKUP(Y129,'参考様式１（勤務表_シフト記号表）'!$C$6:$L$47,10,FALSE))</f>
        <v/>
      </c>
      <c r="Z130" s="235" t="str">
        <f>IF(Z129="","",VLOOKUP(Z129,'参考様式１（勤務表_シフト記号表）'!$C$6:$L$47,10,FALSE))</f>
        <v/>
      </c>
      <c r="AA130" s="235" t="str">
        <f>IF(AA129="","",VLOOKUP(AA129,'参考様式１（勤務表_シフト記号表）'!$C$6:$L$47,10,FALSE))</f>
        <v/>
      </c>
      <c r="AB130" s="235" t="str">
        <f>IF(AB129="","",VLOOKUP(AB129,'参考様式１（勤務表_シフト記号表）'!$C$6:$L$47,10,FALSE))</f>
        <v/>
      </c>
      <c r="AC130" s="236" t="str">
        <f>IF(AC129="","",VLOOKUP(AC129,'参考様式１（勤務表_シフト記号表）'!$C$6:$L$47,10,FALSE))</f>
        <v/>
      </c>
      <c r="AD130" s="234" t="str">
        <f>IF(AD129="","",VLOOKUP(AD129,'参考様式１（勤務表_シフト記号表）'!$C$6:$L$47,10,FALSE))</f>
        <v/>
      </c>
      <c r="AE130" s="235" t="str">
        <f>IF(AE129="","",VLOOKUP(AE129,'参考様式１（勤務表_シフト記号表）'!$C$6:$L$47,10,FALSE))</f>
        <v/>
      </c>
      <c r="AF130" s="235" t="str">
        <f>IF(AF129="","",VLOOKUP(AF129,'参考様式１（勤務表_シフト記号表）'!$C$6:$L$47,10,FALSE))</f>
        <v/>
      </c>
      <c r="AG130" s="235" t="str">
        <f>IF(AG129="","",VLOOKUP(AG129,'参考様式１（勤務表_シフト記号表）'!$C$6:$L$47,10,FALSE))</f>
        <v/>
      </c>
      <c r="AH130" s="235" t="str">
        <f>IF(AH129="","",VLOOKUP(AH129,'参考様式１（勤務表_シフト記号表）'!$C$6:$L$47,10,FALSE))</f>
        <v/>
      </c>
      <c r="AI130" s="235" t="str">
        <f>IF(AI129="","",VLOOKUP(AI129,'参考様式１（勤務表_シフト記号表）'!$C$6:$L$47,10,FALSE))</f>
        <v/>
      </c>
      <c r="AJ130" s="236" t="str">
        <f>IF(AJ129="","",VLOOKUP(AJ129,'参考様式１（勤務表_シフト記号表）'!$C$6:$L$47,10,FALSE))</f>
        <v/>
      </c>
      <c r="AK130" s="234" t="str">
        <f>IF(AK129="","",VLOOKUP(AK129,'参考様式１（勤務表_シフト記号表）'!$C$6:$L$47,10,FALSE))</f>
        <v/>
      </c>
      <c r="AL130" s="235" t="str">
        <f>IF(AL129="","",VLOOKUP(AL129,'参考様式１（勤務表_シフト記号表）'!$C$6:$L$47,10,FALSE))</f>
        <v/>
      </c>
      <c r="AM130" s="235" t="str">
        <f>IF(AM129="","",VLOOKUP(AM129,'参考様式１（勤務表_シフト記号表）'!$C$6:$L$47,10,FALSE))</f>
        <v/>
      </c>
      <c r="AN130" s="235" t="str">
        <f>IF(AN129="","",VLOOKUP(AN129,'参考様式１（勤務表_シフト記号表）'!$C$6:$L$47,10,FALSE))</f>
        <v/>
      </c>
      <c r="AO130" s="235" t="str">
        <f>IF(AO129="","",VLOOKUP(AO129,'参考様式１（勤務表_シフト記号表）'!$C$6:$L$47,10,FALSE))</f>
        <v/>
      </c>
      <c r="AP130" s="235" t="str">
        <f>IF(AP129="","",VLOOKUP(AP129,'参考様式１（勤務表_シフト記号表）'!$C$6:$L$47,10,FALSE))</f>
        <v/>
      </c>
      <c r="AQ130" s="236" t="str">
        <f>IF(AQ129="","",VLOOKUP(AQ129,'参考様式１（勤務表_シフト記号表）'!$C$6:$L$47,10,FALSE))</f>
        <v/>
      </c>
      <c r="AR130" s="234" t="str">
        <f>IF(AR129="","",VLOOKUP(AR129,'参考様式１（勤務表_シフト記号表）'!$C$6:$L$47,10,FALSE))</f>
        <v/>
      </c>
      <c r="AS130" s="235" t="str">
        <f>IF(AS129="","",VLOOKUP(AS129,'参考様式１（勤務表_シフト記号表）'!$C$6:$L$47,10,FALSE))</f>
        <v/>
      </c>
      <c r="AT130" s="235" t="str">
        <f>IF(AT129="","",VLOOKUP(AT129,'参考様式１（勤務表_シフト記号表）'!$C$6:$L$47,10,FALSE))</f>
        <v/>
      </c>
      <c r="AU130" s="235" t="str">
        <f>IF(AU129="","",VLOOKUP(AU129,'参考様式１（勤務表_シフト記号表）'!$C$6:$L$47,10,FALSE))</f>
        <v/>
      </c>
      <c r="AV130" s="235" t="str">
        <f>IF(AV129="","",VLOOKUP(AV129,'参考様式１（勤務表_シフト記号表）'!$C$6:$L$47,10,FALSE))</f>
        <v/>
      </c>
      <c r="AW130" s="235" t="str">
        <f>IF(AW129="","",VLOOKUP(AW129,'参考様式１（勤務表_シフト記号表）'!$C$6:$L$47,10,FALSE))</f>
        <v/>
      </c>
      <c r="AX130" s="236" t="str">
        <f>IF(AX129="","",VLOOKUP(AX129,'参考様式１（勤務表_シフト記号表）'!$C$6:$L$47,10,FALSE))</f>
        <v/>
      </c>
      <c r="AY130" s="234" t="str">
        <f>IF(AY129="","",VLOOKUP(AY129,'参考様式１（勤務表_シフト記号表）'!$C$6:$L$47,10,FALSE))</f>
        <v/>
      </c>
      <c r="AZ130" s="235" t="str">
        <f>IF(AZ129="","",VLOOKUP(AZ129,'参考様式１（勤務表_シフト記号表）'!$C$6:$L$47,10,FALSE))</f>
        <v/>
      </c>
      <c r="BA130" s="235" t="str">
        <f>IF(BA129="","",VLOOKUP(BA129,'参考様式１（勤務表_シフト記号表）'!$C$6:$L$47,10,FALSE))</f>
        <v/>
      </c>
      <c r="BB130" s="1017">
        <f>IF($BE$3="４週",SUM(W130:AX130),IF($BE$3="暦月",SUM(W130:BA130),""))</f>
        <v>0</v>
      </c>
      <c r="BC130" s="1018"/>
      <c r="BD130" s="1019">
        <f>IF($BE$3="４週",BB130/4,IF($BE$3="暦月",(BB130/($BE$8/7)),""))</f>
        <v>0</v>
      </c>
      <c r="BE130" s="1018"/>
      <c r="BF130" s="1014"/>
      <c r="BG130" s="1015"/>
      <c r="BH130" s="1015"/>
      <c r="BI130" s="1015"/>
      <c r="BJ130" s="1016"/>
    </row>
    <row r="131" spans="2:62" ht="20.25" customHeight="1" x14ac:dyDescent="0.45">
      <c r="B131" s="1020">
        <f>B129+1</f>
        <v>58</v>
      </c>
      <c r="C131" s="1022"/>
      <c r="D131" s="1023"/>
      <c r="E131" s="229"/>
      <c r="F131" s="230"/>
      <c r="G131" s="229"/>
      <c r="H131" s="230"/>
      <c r="I131" s="1026"/>
      <c r="J131" s="1027"/>
      <c r="K131" s="1030"/>
      <c r="L131" s="1031"/>
      <c r="M131" s="1031"/>
      <c r="N131" s="1023"/>
      <c r="O131" s="1034"/>
      <c r="P131" s="1035"/>
      <c r="Q131" s="1035"/>
      <c r="R131" s="1035"/>
      <c r="S131" s="1036"/>
      <c r="T131" s="249" t="s">
        <v>442</v>
      </c>
      <c r="V131" s="250"/>
      <c r="W131" s="242"/>
      <c r="X131" s="243"/>
      <c r="Y131" s="243"/>
      <c r="Z131" s="243"/>
      <c r="AA131" s="243"/>
      <c r="AB131" s="243"/>
      <c r="AC131" s="244"/>
      <c r="AD131" s="242"/>
      <c r="AE131" s="243"/>
      <c r="AF131" s="243"/>
      <c r="AG131" s="243"/>
      <c r="AH131" s="243"/>
      <c r="AI131" s="243"/>
      <c r="AJ131" s="244"/>
      <c r="AK131" s="242"/>
      <c r="AL131" s="243"/>
      <c r="AM131" s="243"/>
      <c r="AN131" s="243"/>
      <c r="AO131" s="243"/>
      <c r="AP131" s="243"/>
      <c r="AQ131" s="244"/>
      <c r="AR131" s="242"/>
      <c r="AS131" s="243"/>
      <c r="AT131" s="243"/>
      <c r="AU131" s="243"/>
      <c r="AV131" s="243"/>
      <c r="AW131" s="243"/>
      <c r="AX131" s="244"/>
      <c r="AY131" s="242"/>
      <c r="AZ131" s="243"/>
      <c r="BA131" s="245"/>
      <c r="BB131" s="1040"/>
      <c r="BC131" s="1041"/>
      <c r="BD131" s="1000"/>
      <c r="BE131" s="1001"/>
      <c r="BF131" s="1002"/>
      <c r="BG131" s="1003"/>
      <c r="BH131" s="1003"/>
      <c r="BI131" s="1003"/>
      <c r="BJ131" s="1004"/>
    </row>
    <row r="132" spans="2:62" ht="20.25" customHeight="1" x14ac:dyDescent="0.45">
      <c r="B132" s="1043"/>
      <c r="C132" s="1044"/>
      <c r="D132" s="1045"/>
      <c r="E132" s="251"/>
      <c r="F132" s="252">
        <f>C131</f>
        <v>0</v>
      </c>
      <c r="G132" s="251"/>
      <c r="H132" s="252">
        <f>I131</f>
        <v>0</v>
      </c>
      <c r="I132" s="1046"/>
      <c r="J132" s="1047"/>
      <c r="K132" s="1048"/>
      <c r="L132" s="1049"/>
      <c r="M132" s="1049"/>
      <c r="N132" s="1045"/>
      <c r="O132" s="1034"/>
      <c r="P132" s="1035"/>
      <c r="Q132" s="1035"/>
      <c r="R132" s="1035"/>
      <c r="S132" s="1036"/>
      <c r="T132" s="246" t="s">
        <v>443</v>
      </c>
      <c r="U132" s="247"/>
      <c r="V132" s="248"/>
      <c r="W132" s="234" t="str">
        <f>IF(W131="","",VLOOKUP(W131,'参考様式１（勤務表_シフト記号表）'!$C$6:$L$47,10,FALSE))</f>
        <v/>
      </c>
      <c r="X132" s="235" t="str">
        <f>IF(X131="","",VLOOKUP(X131,'参考様式１（勤務表_シフト記号表）'!$C$6:$L$47,10,FALSE))</f>
        <v/>
      </c>
      <c r="Y132" s="235" t="str">
        <f>IF(Y131="","",VLOOKUP(Y131,'参考様式１（勤務表_シフト記号表）'!$C$6:$L$47,10,FALSE))</f>
        <v/>
      </c>
      <c r="Z132" s="235" t="str">
        <f>IF(Z131="","",VLOOKUP(Z131,'参考様式１（勤務表_シフト記号表）'!$C$6:$L$47,10,FALSE))</f>
        <v/>
      </c>
      <c r="AA132" s="235" t="str">
        <f>IF(AA131="","",VLOOKUP(AA131,'参考様式１（勤務表_シフト記号表）'!$C$6:$L$47,10,FALSE))</f>
        <v/>
      </c>
      <c r="AB132" s="235" t="str">
        <f>IF(AB131="","",VLOOKUP(AB131,'参考様式１（勤務表_シフト記号表）'!$C$6:$L$47,10,FALSE))</f>
        <v/>
      </c>
      <c r="AC132" s="236" t="str">
        <f>IF(AC131="","",VLOOKUP(AC131,'参考様式１（勤務表_シフト記号表）'!$C$6:$L$47,10,FALSE))</f>
        <v/>
      </c>
      <c r="AD132" s="234" t="str">
        <f>IF(AD131="","",VLOOKUP(AD131,'参考様式１（勤務表_シフト記号表）'!$C$6:$L$47,10,FALSE))</f>
        <v/>
      </c>
      <c r="AE132" s="235" t="str">
        <f>IF(AE131="","",VLOOKUP(AE131,'参考様式１（勤務表_シフト記号表）'!$C$6:$L$47,10,FALSE))</f>
        <v/>
      </c>
      <c r="AF132" s="235" t="str">
        <f>IF(AF131="","",VLOOKUP(AF131,'参考様式１（勤務表_シフト記号表）'!$C$6:$L$47,10,FALSE))</f>
        <v/>
      </c>
      <c r="AG132" s="235" t="str">
        <f>IF(AG131="","",VLOOKUP(AG131,'参考様式１（勤務表_シフト記号表）'!$C$6:$L$47,10,FALSE))</f>
        <v/>
      </c>
      <c r="AH132" s="235" t="str">
        <f>IF(AH131="","",VLOOKUP(AH131,'参考様式１（勤務表_シフト記号表）'!$C$6:$L$47,10,FALSE))</f>
        <v/>
      </c>
      <c r="AI132" s="235" t="str">
        <f>IF(AI131="","",VLOOKUP(AI131,'参考様式１（勤務表_シフト記号表）'!$C$6:$L$47,10,FALSE))</f>
        <v/>
      </c>
      <c r="AJ132" s="236" t="str">
        <f>IF(AJ131="","",VLOOKUP(AJ131,'参考様式１（勤務表_シフト記号表）'!$C$6:$L$47,10,FALSE))</f>
        <v/>
      </c>
      <c r="AK132" s="234" t="str">
        <f>IF(AK131="","",VLOOKUP(AK131,'参考様式１（勤務表_シフト記号表）'!$C$6:$L$47,10,FALSE))</f>
        <v/>
      </c>
      <c r="AL132" s="235" t="str">
        <f>IF(AL131="","",VLOOKUP(AL131,'参考様式１（勤務表_シフト記号表）'!$C$6:$L$47,10,FALSE))</f>
        <v/>
      </c>
      <c r="AM132" s="235" t="str">
        <f>IF(AM131="","",VLOOKUP(AM131,'参考様式１（勤務表_シフト記号表）'!$C$6:$L$47,10,FALSE))</f>
        <v/>
      </c>
      <c r="AN132" s="235" t="str">
        <f>IF(AN131="","",VLOOKUP(AN131,'参考様式１（勤務表_シフト記号表）'!$C$6:$L$47,10,FALSE))</f>
        <v/>
      </c>
      <c r="AO132" s="235" t="str">
        <f>IF(AO131="","",VLOOKUP(AO131,'参考様式１（勤務表_シフト記号表）'!$C$6:$L$47,10,FALSE))</f>
        <v/>
      </c>
      <c r="AP132" s="235" t="str">
        <f>IF(AP131="","",VLOOKUP(AP131,'参考様式１（勤務表_シフト記号表）'!$C$6:$L$47,10,FALSE))</f>
        <v/>
      </c>
      <c r="AQ132" s="236" t="str">
        <f>IF(AQ131="","",VLOOKUP(AQ131,'参考様式１（勤務表_シフト記号表）'!$C$6:$L$47,10,FALSE))</f>
        <v/>
      </c>
      <c r="AR132" s="234" t="str">
        <f>IF(AR131="","",VLOOKUP(AR131,'参考様式１（勤務表_シフト記号表）'!$C$6:$L$47,10,FALSE))</f>
        <v/>
      </c>
      <c r="AS132" s="235" t="str">
        <f>IF(AS131="","",VLOOKUP(AS131,'参考様式１（勤務表_シフト記号表）'!$C$6:$L$47,10,FALSE))</f>
        <v/>
      </c>
      <c r="AT132" s="235" t="str">
        <f>IF(AT131="","",VLOOKUP(AT131,'参考様式１（勤務表_シフト記号表）'!$C$6:$L$47,10,FALSE))</f>
        <v/>
      </c>
      <c r="AU132" s="235" t="str">
        <f>IF(AU131="","",VLOOKUP(AU131,'参考様式１（勤務表_シフト記号表）'!$C$6:$L$47,10,FALSE))</f>
        <v/>
      </c>
      <c r="AV132" s="235" t="str">
        <f>IF(AV131="","",VLOOKUP(AV131,'参考様式１（勤務表_シフト記号表）'!$C$6:$L$47,10,FALSE))</f>
        <v/>
      </c>
      <c r="AW132" s="235" t="str">
        <f>IF(AW131="","",VLOOKUP(AW131,'参考様式１（勤務表_シフト記号表）'!$C$6:$L$47,10,FALSE))</f>
        <v/>
      </c>
      <c r="AX132" s="236" t="str">
        <f>IF(AX131="","",VLOOKUP(AX131,'参考様式１（勤務表_シフト記号表）'!$C$6:$L$47,10,FALSE))</f>
        <v/>
      </c>
      <c r="AY132" s="234" t="str">
        <f>IF(AY131="","",VLOOKUP(AY131,'参考様式１（勤務表_シフト記号表）'!$C$6:$L$47,10,FALSE))</f>
        <v/>
      </c>
      <c r="AZ132" s="235" t="str">
        <f>IF(AZ131="","",VLOOKUP(AZ131,'参考様式１（勤務表_シフト記号表）'!$C$6:$L$47,10,FALSE))</f>
        <v/>
      </c>
      <c r="BA132" s="235" t="str">
        <f>IF(BA131="","",VLOOKUP(BA131,'参考様式１（勤務表_シフト記号表）'!$C$6:$L$47,10,FALSE))</f>
        <v/>
      </c>
      <c r="BB132" s="1017">
        <f>IF($BE$3="４週",SUM(W132:AX132),IF($BE$3="暦月",SUM(W132:BA132),""))</f>
        <v>0</v>
      </c>
      <c r="BC132" s="1018"/>
      <c r="BD132" s="1019">
        <f>IF($BE$3="４週",BB132/4,IF($BE$3="暦月",(BB132/($BE$8/7)),""))</f>
        <v>0</v>
      </c>
      <c r="BE132" s="1018"/>
      <c r="BF132" s="1014"/>
      <c r="BG132" s="1015"/>
      <c r="BH132" s="1015"/>
      <c r="BI132" s="1015"/>
      <c r="BJ132" s="1016"/>
    </row>
    <row r="133" spans="2:62" ht="20.25" customHeight="1" x14ac:dyDescent="0.45">
      <c r="B133" s="1020">
        <f>B131+1</f>
        <v>59</v>
      </c>
      <c r="C133" s="1022"/>
      <c r="D133" s="1023"/>
      <c r="E133" s="229"/>
      <c r="F133" s="230"/>
      <c r="G133" s="229"/>
      <c r="H133" s="230"/>
      <c r="I133" s="1026"/>
      <c r="J133" s="1027"/>
      <c r="K133" s="1030"/>
      <c r="L133" s="1031"/>
      <c r="M133" s="1031"/>
      <c r="N133" s="1023"/>
      <c r="O133" s="1034"/>
      <c r="P133" s="1035"/>
      <c r="Q133" s="1035"/>
      <c r="R133" s="1035"/>
      <c r="S133" s="1036"/>
      <c r="T133" s="249" t="s">
        <v>442</v>
      </c>
      <c r="V133" s="250"/>
      <c r="W133" s="242"/>
      <c r="X133" s="243"/>
      <c r="Y133" s="243"/>
      <c r="Z133" s="243"/>
      <c r="AA133" s="243"/>
      <c r="AB133" s="243"/>
      <c r="AC133" s="244"/>
      <c r="AD133" s="242"/>
      <c r="AE133" s="243"/>
      <c r="AF133" s="243"/>
      <c r="AG133" s="243"/>
      <c r="AH133" s="243"/>
      <c r="AI133" s="243"/>
      <c r="AJ133" s="244"/>
      <c r="AK133" s="242"/>
      <c r="AL133" s="243"/>
      <c r="AM133" s="243"/>
      <c r="AN133" s="243"/>
      <c r="AO133" s="243"/>
      <c r="AP133" s="243"/>
      <c r="AQ133" s="244"/>
      <c r="AR133" s="242"/>
      <c r="AS133" s="243"/>
      <c r="AT133" s="243"/>
      <c r="AU133" s="243"/>
      <c r="AV133" s="243"/>
      <c r="AW133" s="243"/>
      <c r="AX133" s="244"/>
      <c r="AY133" s="242"/>
      <c r="AZ133" s="243"/>
      <c r="BA133" s="245"/>
      <c r="BB133" s="1040"/>
      <c r="BC133" s="1041"/>
      <c r="BD133" s="1000"/>
      <c r="BE133" s="1001"/>
      <c r="BF133" s="1002"/>
      <c r="BG133" s="1003"/>
      <c r="BH133" s="1003"/>
      <c r="BI133" s="1003"/>
      <c r="BJ133" s="1004"/>
    </row>
    <row r="134" spans="2:62" ht="20.25" customHeight="1" x14ac:dyDescent="0.45">
      <c r="B134" s="1043"/>
      <c r="C134" s="1044"/>
      <c r="D134" s="1045"/>
      <c r="E134" s="251"/>
      <c r="F134" s="252">
        <f>C133</f>
        <v>0</v>
      </c>
      <c r="G134" s="251"/>
      <c r="H134" s="252">
        <f>I133</f>
        <v>0</v>
      </c>
      <c r="I134" s="1046"/>
      <c r="J134" s="1047"/>
      <c r="K134" s="1048"/>
      <c r="L134" s="1049"/>
      <c r="M134" s="1049"/>
      <c r="N134" s="1045"/>
      <c r="O134" s="1034"/>
      <c r="P134" s="1035"/>
      <c r="Q134" s="1035"/>
      <c r="R134" s="1035"/>
      <c r="S134" s="1036"/>
      <c r="T134" s="246" t="s">
        <v>443</v>
      </c>
      <c r="U134" s="247"/>
      <c r="V134" s="248"/>
      <c r="W134" s="234" t="str">
        <f>IF(W133="","",VLOOKUP(W133,'参考様式１（勤務表_シフト記号表）'!$C$6:$L$47,10,FALSE))</f>
        <v/>
      </c>
      <c r="X134" s="235" t="str">
        <f>IF(X133="","",VLOOKUP(X133,'参考様式１（勤務表_シフト記号表）'!$C$6:$L$47,10,FALSE))</f>
        <v/>
      </c>
      <c r="Y134" s="235" t="str">
        <f>IF(Y133="","",VLOOKUP(Y133,'参考様式１（勤務表_シフト記号表）'!$C$6:$L$47,10,FALSE))</f>
        <v/>
      </c>
      <c r="Z134" s="235" t="str">
        <f>IF(Z133="","",VLOOKUP(Z133,'参考様式１（勤務表_シフト記号表）'!$C$6:$L$47,10,FALSE))</f>
        <v/>
      </c>
      <c r="AA134" s="235" t="str">
        <f>IF(AA133="","",VLOOKUP(AA133,'参考様式１（勤務表_シフト記号表）'!$C$6:$L$47,10,FALSE))</f>
        <v/>
      </c>
      <c r="AB134" s="235" t="str">
        <f>IF(AB133="","",VLOOKUP(AB133,'参考様式１（勤務表_シフト記号表）'!$C$6:$L$47,10,FALSE))</f>
        <v/>
      </c>
      <c r="AC134" s="236" t="str">
        <f>IF(AC133="","",VLOOKUP(AC133,'参考様式１（勤務表_シフト記号表）'!$C$6:$L$47,10,FALSE))</f>
        <v/>
      </c>
      <c r="AD134" s="234" t="str">
        <f>IF(AD133="","",VLOOKUP(AD133,'参考様式１（勤務表_シフト記号表）'!$C$6:$L$47,10,FALSE))</f>
        <v/>
      </c>
      <c r="AE134" s="235" t="str">
        <f>IF(AE133="","",VLOOKUP(AE133,'参考様式１（勤務表_シフト記号表）'!$C$6:$L$47,10,FALSE))</f>
        <v/>
      </c>
      <c r="AF134" s="235" t="str">
        <f>IF(AF133="","",VLOOKUP(AF133,'参考様式１（勤務表_シフト記号表）'!$C$6:$L$47,10,FALSE))</f>
        <v/>
      </c>
      <c r="AG134" s="235" t="str">
        <f>IF(AG133="","",VLOOKUP(AG133,'参考様式１（勤務表_シフト記号表）'!$C$6:$L$47,10,FALSE))</f>
        <v/>
      </c>
      <c r="AH134" s="235" t="str">
        <f>IF(AH133="","",VLOOKUP(AH133,'参考様式１（勤務表_シフト記号表）'!$C$6:$L$47,10,FALSE))</f>
        <v/>
      </c>
      <c r="AI134" s="235" t="str">
        <f>IF(AI133="","",VLOOKUP(AI133,'参考様式１（勤務表_シフト記号表）'!$C$6:$L$47,10,FALSE))</f>
        <v/>
      </c>
      <c r="AJ134" s="236" t="str">
        <f>IF(AJ133="","",VLOOKUP(AJ133,'参考様式１（勤務表_シフト記号表）'!$C$6:$L$47,10,FALSE))</f>
        <v/>
      </c>
      <c r="AK134" s="234" t="str">
        <f>IF(AK133="","",VLOOKUP(AK133,'参考様式１（勤務表_シフト記号表）'!$C$6:$L$47,10,FALSE))</f>
        <v/>
      </c>
      <c r="AL134" s="235" t="str">
        <f>IF(AL133="","",VLOOKUP(AL133,'参考様式１（勤務表_シフト記号表）'!$C$6:$L$47,10,FALSE))</f>
        <v/>
      </c>
      <c r="AM134" s="235" t="str">
        <f>IF(AM133="","",VLOOKUP(AM133,'参考様式１（勤務表_シフト記号表）'!$C$6:$L$47,10,FALSE))</f>
        <v/>
      </c>
      <c r="AN134" s="235" t="str">
        <f>IF(AN133="","",VLOOKUP(AN133,'参考様式１（勤務表_シフト記号表）'!$C$6:$L$47,10,FALSE))</f>
        <v/>
      </c>
      <c r="AO134" s="235" t="str">
        <f>IF(AO133="","",VLOOKUP(AO133,'参考様式１（勤務表_シフト記号表）'!$C$6:$L$47,10,FALSE))</f>
        <v/>
      </c>
      <c r="AP134" s="235" t="str">
        <f>IF(AP133="","",VLOOKUP(AP133,'参考様式１（勤務表_シフト記号表）'!$C$6:$L$47,10,FALSE))</f>
        <v/>
      </c>
      <c r="AQ134" s="236" t="str">
        <f>IF(AQ133="","",VLOOKUP(AQ133,'参考様式１（勤務表_シフト記号表）'!$C$6:$L$47,10,FALSE))</f>
        <v/>
      </c>
      <c r="AR134" s="234" t="str">
        <f>IF(AR133="","",VLOOKUP(AR133,'参考様式１（勤務表_シフト記号表）'!$C$6:$L$47,10,FALSE))</f>
        <v/>
      </c>
      <c r="AS134" s="235" t="str">
        <f>IF(AS133="","",VLOOKUP(AS133,'参考様式１（勤務表_シフト記号表）'!$C$6:$L$47,10,FALSE))</f>
        <v/>
      </c>
      <c r="AT134" s="235" t="str">
        <f>IF(AT133="","",VLOOKUP(AT133,'参考様式１（勤務表_シフト記号表）'!$C$6:$L$47,10,FALSE))</f>
        <v/>
      </c>
      <c r="AU134" s="235" t="str">
        <f>IF(AU133="","",VLOOKUP(AU133,'参考様式１（勤務表_シフト記号表）'!$C$6:$L$47,10,FALSE))</f>
        <v/>
      </c>
      <c r="AV134" s="235" t="str">
        <f>IF(AV133="","",VLOOKUP(AV133,'参考様式１（勤務表_シフト記号表）'!$C$6:$L$47,10,FALSE))</f>
        <v/>
      </c>
      <c r="AW134" s="235" t="str">
        <f>IF(AW133="","",VLOOKUP(AW133,'参考様式１（勤務表_シフト記号表）'!$C$6:$L$47,10,FALSE))</f>
        <v/>
      </c>
      <c r="AX134" s="236" t="str">
        <f>IF(AX133="","",VLOOKUP(AX133,'参考様式１（勤務表_シフト記号表）'!$C$6:$L$47,10,FALSE))</f>
        <v/>
      </c>
      <c r="AY134" s="234" t="str">
        <f>IF(AY133="","",VLOOKUP(AY133,'参考様式１（勤務表_シフト記号表）'!$C$6:$L$47,10,FALSE))</f>
        <v/>
      </c>
      <c r="AZ134" s="235" t="str">
        <f>IF(AZ133="","",VLOOKUP(AZ133,'参考様式１（勤務表_シフト記号表）'!$C$6:$L$47,10,FALSE))</f>
        <v/>
      </c>
      <c r="BA134" s="235" t="str">
        <f>IF(BA133="","",VLOOKUP(BA133,'参考様式１（勤務表_シフト記号表）'!$C$6:$L$47,10,FALSE))</f>
        <v/>
      </c>
      <c r="BB134" s="1017">
        <f>IF($BE$3="４週",SUM(W134:AX134),IF($BE$3="暦月",SUM(W134:BA134),""))</f>
        <v>0</v>
      </c>
      <c r="BC134" s="1018"/>
      <c r="BD134" s="1019">
        <f>IF($BE$3="４週",BB134/4,IF($BE$3="暦月",(BB134/($BE$8/7)),""))</f>
        <v>0</v>
      </c>
      <c r="BE134" s="1018"/>
      <c r="BF134" s="1014"/>
      <c r="BG134" s="1015"/>
      <c r="BH134" s="1015"/>
      <c r="BI134" s="1015"/>
      <c r="BJ134" s="1016"/>
    </row>
    <row r="135" spans="2:62" ht="20.25" customHeight="1" x14ac:dyDescent="0.45">
      <c r="B135" s="1020">
        <f>B133+1</f>
        <v>60</v>
      </c>
      <c r="C135" s="1022"/>
      <c r="D135" s="1023"/>
      <c r="E135" s="229"/>
      <c r="F135" s="230"/>
      <c r="G135" s="229"/>
      <c r="H135" s="230"/>
      <c r="I135" s="1026"/>
      <c r="J135" s="1027"/>
      <c r="K135" s="1030"/>
      <c r="L135" s="1031"/>
      <c r="M135" s="1031"/>
      <c r="N135" s="1023"/>
      <c r="O135" s="1034"/>
      <c r="P135" s="1035"/>
      <c r="Q135" s="1035"/>
      <c r="R135" s="1035"/>
      <c r="S135" s="1036"/>
      <c r="T135" s="249" t="s">
        <v>442</v>
      </c>
      <c r="V135" s="250"/>
      <c r="W135" s="242"/>
      <c r="X135" s="243"/>
      <c r="Y135" s="243"/>
      <c r="Z135" s="243"/>
      <c r="AA135" s="243"/>
      <c r="AB135" s="243"/>
      <c r="AC135" s="244"/>
      <c r="AD135" s="242"/>
      <c r="AE135" s="243"/>
      <c r="AF135" s="243"/>
      <c r="AG135" s="243"/>
      <c r="AH135" s="243"/>
      <c r="AI135" s="243"/>
      <c r="AJ135" s="244"/>
      <c r="AK135" s="242"/>
      <c r="AL135" s="243"/>
      <c r="AM135" s="243"/>
      <c r="AN135" s="243"/>
      <c r="AO135" s="243"/>
      <c r="AP135" s="243"/>
      <c r="AQ135" s="244"/>
      <c r="AR135" s="242"/>
      <c r="AS135" s="243"/>
      <c r="AT135" s="243"/>
      <c r="AU135" s="243"/>
      <c r="AV135" s="243"/>
      <c r="AW135" s="243"/>
      <c r="AX135" s="244"/>
      <c r="AY135" s="242"/>
      <c r="AZ135" s="243"/>
      <c r="BA135" s="245"/>
      <c r="BB135" s="1040"/>
      <c r="BC135" s="1041"/>
      <c r="BD135" s="1000"/>
      <c r="BE135" s="1001"/>
      <c r="BF135" s="1002"/>
      <c r="BG135" s="1003"/>
      <c r="BH135" s="1003"/>
      <c r="BI135" s="1003"/>
      <c r="BJ135" s="1004"/>
    </row>
    <row r="136" spans="2:62" ht="20.25" customHeight="1" x14ac:dyDescent="0.45">
      <c r="B136" s="1043"/>
      <c r="C136" s="1044"/>
      <c r="D136" s="1045"/>
      <c r="E136" s="251"/>
      <c r="F136" s="252">
        <f>C135</f>
        <v>0</v>
      </c>
      <c r="G136" s="251"/>
      <c r="H136" s="252">
        <f>I135</f>
        <v>0</v>
      </c>
      <c r="I136" s="1046"/>
      <c r="J136" s="1047"/>
      <c r="K136" s="1048"/>
      <c r="L136" s="1049"/>
      <c r="M136" s="1049"/>
      <c r="N136" s="1045"/>
      <c r="O136" s="1034"/>
      <c r="P136" s="1035"/>
      <c r="Q136" s="1035"/>
      <c r="R136" s="1035"/>
      <c r="S136" s="1036"/>
      <c r="T136" s="246" t="s">
        <v>443</v>
      </c>
      <c r="U136" s="247"/>
      <c r="V136" s="248"/>
      <c r="W136" s="234" t="str">
        <f>IF(W135="","",VLOOKUP(W135,'参考様式１（勤務表_シフト記号表）'!$C$6:$L$47,10,FALSE))</f>
        <v/>
      </c>
      <c r="X136" s="235" t="str">
        <f>IF(X135="","",VLOOKUP(X135,'参考様式１（勤務表_シフト記号表）'!$C$6:$L$47,10,FALSE))</f>
        <v/>
      </c>
      <c r="Y136" s="235" t="str">
        <f>IF(Y135="","",VLOOKUP(Y135,'参考様式１（勤務表_シフト記号表）'!$C$6:$L$47,10,FALSE))</f>
        <v/>
      </c>
      <c r="Z136" s="235" t="str">
        <f>IF(Z135="","",VLOOKUP(Z135,'参考様式１（勤務表_シフト記号表）'!$C$6:$L$47,10,FALSE))</f>
        <v/>
      </c>
      <c r="AA136" s="235" t="str">
        <f>IF(AA135="","",VLOOKUP(AA135,'参考様式１（勤務表_シフト記号表）'!$C$6:$L$47,10,FALSE))</f>
        <v/>
      </c>
      <c r="AB136" s="235" t="str">
        <f>IF(AB135="","",VLOOKUP(AB135,'参考様式１（勤務表_シフト記号表）'!$C$6:$L$47,10,FALSE))</f>
        <v/>
      </c>
      <c r="AC136" s="236" t="str">
        <f>IF(AC135="","",VLOOKUP(AC135,'参考様式１（勤務表_シフト記号表）'!$C$6:$L$47,10,FALSE))</f>
        <v/>
      </c>
      <c r="AD136" s="234" t="str">
        <f>IF(AD135="","",VLOOKUP(AD135,'参考様式１（勤務表_シフト記号表）'!$C$6:$L$47,10,FALSE))</f>
        <v/>
      </c>
      <c r="AE136" s="235" t="str">
        <f>IF(AE135="","",VLOOKUP(AE135,'参考様式１（勤務表_シフト記号表）'!$C$6:$L$47,10,FALSE))</f>
        <v/>
      </c>
      <c r="AF136" s="235" t="str">
        <f>IF(AF135="","",VLOOKUP(AF135,'参考様式１（勤務表_シフト記号表）'!$C$6:$L$47,10,FALSE))</f>
        <v/>
      </c>
      <c r="AG136" s="235" t="str">
        <f>IF(AG135="","",VLOOKUP(AG135,'参考様式１（勤務表_シフト記号表）'!$C$6:$L$47,10,FALSE))</f>
        <v/>
      </c>
      <c r="AH136" s="235" t="str">
        <f>IF(AH135="","",VLOOKUP(AH135,'参考様式１（勤務表_シフト記号表）'!$C$6:$L$47,10,FALSE))</f>
        <v/>
      </c>
      <c r="AI136" s="235" t="str">
        <f>IF(AI135="","",VLOOKUP(AI135,'参考様式１（勤務表_シフト記号表）'!$C$6:$L$47,10,FALSE))</f>
        <v/>
      </c>
      <c r="AJ136" s="236" t="str">
        <f>IF(AJ135="","",VLOOKUP(AJ135,'参考様式１（勤務表_シフト記号表）'!$C$6:$L$47,10,FALSE))</f>
        <v/>
      </c>
      <c r="AK136" s="234" t="str">
        <f>IF(AK135="","",VLOOKUP(AK135,'参考様式１（勤務表_シフト記号表）'!$C$6:$L$47,10,FALSE))</f>
        <v/>
      </c>
      <c r="AL136" s="235" t="str">
        <f>IF(AL135="","",VLOOKUP(AL135,'参考様式１（勤務表_シフト記号表）'!$C$6:$L$47,10,FALSE))</f>
        <v/>
      </c>
      <c r="AM136" s="235" t="str">
        <f>IF(AM135="","",VLOOKUP(AM135,'参考様式１（勤務表_シフト記号表）'!$C$6:$L$47,10,FALSE))</f>
        <v/>
      </c>
      <c r="AN136" s="235" t="str">
        <f>IF(AN135="","",VLOOKUP(AN135,'参考様式１（勤務表_シフト記号表）'!$C$6:$L$47,10,FALSE))</f>
        <v/>
      </c>
      <c r="AO136" s="235" t="str">
        <f>IF(AO135="","",VLOOKUP(AO135,'参考様式１（勤務表_シフト記号表）'!$C$6:$L$47,10,FALSE))</f>
        <v/>
      </c>
      <c r="AP136" s="235" t="str">
        <f>IF(AP135="","",VLOOKUP(AP135,'参考様式１（勤務表_シフト記号表）'!$C$6:$L$47,10,FALSE))</f>
        <v/>
      </c>
      <c r="AQ136" s="236" t="str">
        <f>IF(AQ135="","",VLOOKUP(AQ135,'参考様式１（勤務表_シフト記号表）'!$C$6:$L$47,10,FALSE))</f>
        <v/>
      </c>
      <c r="AR136" s="234" t="str">
        <f>IF(AR135="","",VLOOKUP(AR135,'参考様式１（勤務表_シフト記号表）'!$C$6:$L$47,10,FALSE))</f>
        <v/>
      </c>
      <c r="AS136" s="235" t="str">
        <f>IF(AS135="","",VLOOKUP(AS135,'参考様式１（勤務表_シフト記号表）'!$C$6:$L$47,10,FALSE))</f>
        <v/>
      </c>
      <c r="AT136" s="235" t="str">
        <f>IF(AT135="","",VLOOKUP(AT135,'参考様式１（勤務表_シフト記号表）'!$C$6:$L$47,10,FALSE))</f>
        <v/>
      </c>
      <c r="AU136" s="235" t="str">
        <f>IF(AU135="","",VLOOKUP(AU135,'参考様式１（勤務表_シフト記号表）'!$C$6:$L$47,10,FALSE))</f>
        <v/>
      </c>
      <c r="AV136" s="235" t="str">
        <f>IF(AV135="","",VLOOKUP(AV135,'参考様式１（勤務表_シフト記号表）'!$C$6:$L$47,10,FALSE))</f>
        <v/>
      </c>
      <c r="AW136" s="235" t="str">
        <f>IF(AW135="","",VLOOKUP(AW135,'参考様式１（勤務表_シフト記号表）'!$C$6:$L$47,10,FALSE))</f>
        <v/>
      </c>
      <c r="AX136" s="236" t="str">
        <f>IF(AX135="","",VLOOKUP(AX135,'参考様式１（勤務表_シフト記号表）'!$C$6:$L$47,10,FALSE))</f>
        <v/>
      </c>
      <c r="AY136" s="234" t="str">
        <f>IF(AY135="","",VLOOKUP(AY135,'参考様式１（勤務表_シフト記号表）'!$C$6:$L$47,10,FALSE))</f>
        <v/>
      </c>
      <c r="AZ136" s="235" t="str">
        <f>IF(AZ135="","",VLOOKUP(AZ135,'参考様式１（勤務表_シフト記号表）'!$C$6:$L$47,10,FALSE))</f>
        <v/>
      </c>
      <c r="BA136" s="235" t="str">
        <f>IF(BA135="","",VLOOKUP(BA135,'参考様式１（勤務表_シフト記号表）'!$C$6:$L$47,10,FALSE))</f>
        <v/>
      </c>
      <c r="BB136" s="1017">
        <f>IF($BE$3="４週",SUM(W136:AX136),IF($BE$3="暦月",SUM(W136:BA136),""))</f>
        <v>0</v>
      </c>
      <c r="BC136" s="1018"/>
      <c r="BD136" s="1019">
        <f>IF($BE$3="４週",BB136/4,IF($BE$3="暦月",(BB136/($BE$8/7)),""))</f>
        <v>0</v>
      </c>
      <c r="BE136" s="1018"/>
      <c r="BF136" s="1014"/>
      <c r="BG136" s="1015"/>
      <c r="BH136" s="1015"/>
      <c r="BI136" s="1015"/>
      <c r="BJ136" s="1016"/>
    </row>
    <row r="137" spans="2:62" ht="20.25" customHeight="1" x14ac:dyDescent="0.45">
      <c r="B137" s="1020">
        <f>B135+1</f>
        <v>61</v>
      </c>
      <c r="C137" s="1022"/>
      <c r="D137" s="1023"/>
      <c r="E137" s="229"/>
      <c r="F137" s="230"/>
      <c r="G137" s="229"/>
      <c r="H137" s="230"/>
      <c r="I137" s="1026"/>
      <c r="J137" s="1027"/>
      <c r="K137" s="1030"/>
      <c r="L137" s="1031"/>
      <c r="M137" s="1031"/>
      <c r="N137" s="1023"/>
      <c r="O137" s="1034"/>
      <c r="P137" s="1035"/>
      <c r="Q137" s="1035"/>
      <c r="R137" s="1035"/>
      <c r="S137" s="1036"/>
      <c r="T137" s="249" t="s">
        <v>442</v>
      </c>
      <c r="V137" s="250"/>
      <c r="W137" s="242"/>
      <c r="X137" s="243"/>
      <c r="Y137" s="243"/>
      <c r="Z137" s="243"/>
      <c r="AA137" s="243"/>
      <c r="AB137" s="243"/>
      <c r="AC137" s="244"/>
      <c r="AD137" s="242"/>
      <c r="AE137" s="243"/>
      <c r="AF137" s="243"/>
      <c r="AG137" s="243"/>
      <c r="AH137" s="243"/>
      <c r="AI137" s="243"/>
      <c r="AJ137" s="244"/>
      <c r="AK137" s="242"/>
      <c r="AL137" s="243"/>
      <c r="AM137" s="243"/>
      <c r="AN137" s="243"/>
      <c r="AO137" s="243"/>
      <c r="AP137" s="243"/>
      <c r="AQ137" s="244"/>
      <c r="AR137" s="242"/>
      <c r="AS137" s="243"/>
      <c r="AT137" s="243"/>
      <c r="AU137" s="243"/>
      <c r="AV137" s="243"/>
      <c r="AW137" s="243"/>
      <c r="AX137" s="244"/>
      <c r="AY137" s="242"/>
      <c r="AZ137" s="243"/>
      <c r="BA137" s="245"/>
      <c r="BB137" s="1040"/>
      <c r="BC137" s="1041"/>
      <c r="BD137" s="1000"/>
      <c r="BE137" s="1001"/>
      <c r="BF137" s="1002"/>
      <c r="BG137" s="1003"/>
      <c r="BH137" s="1003"/>
      <c r="BI137" s="1003"/>
      <c r="BJ137" s="1004"/>
    </row>
    <row r="138" spans="2:62" ht="20.25" customHeight="1" x14ac:dyDescent="0.45">
      <c r="B138" s="1043"/>
      <c r="C138" s="1044"/>
      <c r="D138" s="1045"/>
      <c r="E138" s="251"/>
      <c r="F138" s="252">
        <f>C137</f>
        <v>0</v>
      </c>
      <c r="G138" s="251"/>
      <c r="H138" s="252">
        <f>I137</f>
        <v>0</v>
      </c>
      <c r="I138" s="1046"/>
      <c r="J138" s="1047"/>
      <c r="K138" s="1048"/>
      <c r="L138" s="1049"/>
      <c r="M138" s="1049"/>
      <c r="N138" s="1045"/>
      <c r="O138" s="1034"/>
      <c r="P138" s="1035"/>
      <c r="Q138" s="1035"/>
      <c r="R138" s="1035"/>
      <c r="S138" s="1036"/>
      <c r="T138" s="246" t="s">
        <v>443</v>
      </c>
      <c r="U138" s="247"/>
      <c r="V138" s="248"/>
      <c r="W138" s="234" t="str">
        <f>IF(W137="","",VLOOKUP(W137,'参考様式１（勤務表_シフト記号表）'!$C$6:$L$47,10,FALSE))</f>
        <v/>
      </c>
      <c r="X138" s="235" t="str">
        <f>IF(X137="","",VLOOKUP(X137,'参考様式１（勤務表_シフト記号表）'!$C$6:$L$47,10,FALSE))</f>
        <v/>
      </c>
      <c r="Y138" s="235" t="str">
        <f>IF(Y137="","",VLOOKUP(Y137,'参考様式１（勤務表_シフト記号表）'!$C$6:$L$47,10,FALSE))</f>
        <v/>
      </c>
      <c r="Z138" s="235" t="str">
        <f>IF(Z137="","",VLOOKUP(Z137,'参考様式１（勤務表_シフト記号表）'!$C$6:$L$47,10,FALSE))</f>
        <v/>
      </c>
      <c r="AA138" s="235" t="str">
        <f>IF(AA137="","",VLOOKUP(AA137,'参考様式１（勤務表_シフト記号表）'!$C$6:$L$47,10,FALSE))</f>
        <v/>
      </c>
      <c r="AB138" s="235" t="str">
        <f>IF(AB137="","",VLOOKUP(AB137,'参考様式１（勤務表_シフト記号表）'!$C$6:$L$47,10,FALSE))</f>
        <v/>
      </c>
      <c r="AC138" s="236" t="str">
        <f>IF(AC137="","",VLOOKUP(AC137,'参考様式１（勤務表_シフト記号表）'!$C$6:$L$47,10,FALSE))</f>
        <v/>
      </c>
      <c r="AD138" s="234" t="str">
        <f>IF(AD137="","",VLOOKUP(AD137,'参考様式１（勤務表_シフト記号表）'!$C$6:$L$47,10,FALSE))</f>
        <v/>
      </c>
      <c r="AE138" s="235" t="str">
        <f>IF(AE137="","",VLOOKUP(AE137,'参考様式１（勤務表_シフト記号表）'!$C$6:$L$47,10,FALSE))</f>
        <v/>
      </c>
      <c r="AF138" s="235" t="str">
        <f>IF(AF137="","",VLOOKUP(AF137,'参考様式１（勤務表_シフト記号表）'!$C$6:$L$47,10,FALSE))</f>
        <v/>
      </c>
      <c r="AG138" s="235" t="str">
        <f>IF(AG137="","",VLOOKUP(AG137,'参考様式１（勤務表_シフト記号表）'!$C$6:$L$47,10,FALSE))</f>
        <v/>
      </c>
      <c r="AH138" s="235" t="str">
        <f>IF(AH137="","",VLOOKUP(AH137,'参考様式１（勤務表_シフト記号表）'!$C$6:$L$47,10,FALSE))</f>
        <v/>
      </c>
      <c r="AI138" s="235" t="str">
        <f>IF(AI137="","",VLOOKUP(AI137,'参考様式１（勤務表_シフト記号表）'!$C$6:$L$47,10,FALSE))</f>
        <v/>
      </c>
      <c r="AJ138" s="236" t="str">
        <f>IF(AJ137="","",VLOOKUP(AJ137,'参考様式１（勤務表_シフト記号表）'!$C$6:$L$47,10,FALSE))</f>
        <v/>
      </c>
      <c r="AK138" s="234" t="str">
        <f>IF(AK137="","",VLOOKUP(AK137,'参考様式１（勤務表_シフト記号表）'!$C$6:$L$47,10,FALSE))</f>
        <v/>
      </c>
      <c r="AL138" s="235" t="str">
        <f>IF(AL137="","",VLOOKUP(AL137,'参考様式１（勤務表_シフト記号表）'!$C$6:$L$47,10,FALSE))</f>
        <v/>
      </c>
      <c r="AM138" s="235" t="str">
        <f>IF(AM137="","",VLOOKUP(AM137,'参考様式１（勤務表_シフト記号表）'!$C$6:$L$47,10,FALSE))</f>
        <v/>
      </c>
      <c r="AN138" s="235" t="str">
        <f>IF(AN137="","",VLOOKUP(AN137,'参考様式１（勤務表_シフト記号表）'!$C$6:$L$47,10,FALSE))</f>
        <v/>
      </c>
      <c r="AO138" s="235" t="str">
        <f>IF(AO137="","",VLOOKUP(AO137,'参考様式１（勤務表_シフト記号表）'!$C$6:$L$47,10,FALSE))</f>
        <v/>
      </c>
      <c r="AP138" s="235" t="str">
        <f>IF(AP137="","",VLOOKUP(AP137,'参考様式１（勤務表_シフト記号表）'!$C$6:$L$47,10,FALSE))</f>
        <v/>
      </c>
      <c r="AQ138" s="236" t="str">
        <f>IF(AQ137="","",VLOOKUP(AQ137,'参考様式１（勤務表_シフト記号表）'!$C$6:$L$47,10,FALSE))</f>
        <v/>
      </c>
      <c r="AR138" s="234" t="str">
        <f>IF(AR137="","",VLOOKUP(AR137,'参考様式１（勤務表_シフト記号表）'!$C$6:$L$47,10,FALSE))</f>
        <v/>
      </c>
      <c r="AS138" s="235" t="str">
        <f>IF(AS137="","",VLOOKUP(AS137,'参考様式１（勤務表_シフト記号表）'!$C$6:$L$47,10,FALSE))</f>
        <v/>
      </c>
      <c r="AT138" s="235" t="str">
        <f>IF(AT137="","",VLOOKUP(AT137,'参考様式１（勤務表_シフト記号表）'!$C$6:$L$47,10,FALSE))</f>
        <v/>
      </c>
      <c r="AU138" s="235" t="str">
        <f>IF(AU137="","",VLOOKUP(AU137,'参考様式１（勤務表_シフト記号表）'!$C$6:$L$47,10,FALSE))</f>
        <v/>
      </c>
      <c r="AV138" s="235" t="str">
        <f>IF(AV137="","",VLOOKUP(AV137,'参考様式１（勤務表_シフト記号表）'!$C$6:$L$47,10,FALSE))</f>
        <v/>
      </c>
      <c r="AW138" s="235" t="str">
        <f>IF(AW137="","",VLOOKUP(AW137,'参考様式１（勤務表_シフト記号表）'!$C$6:$L$47,10,FALSE))</f>
        <v/>
      </c>
      <c r="AX138" s="236" t="str">
        <f>IF(AX137="","",VLOOKUP(AX137,'参考様式１（勤務表_シフト記号表）'!$C$6:$L$47,10,FALSE))</f>
        <v/>
      </c>
      <c r="AY138" s="234" t="str">
        <f>IF(AY137="","",VLOOKUP(AY137,'参考様式１（勤務表_シフト記号表）'!$C$6:$L$47,10,FALSE))</f>
        <v/>
      </c>
      <c r="AZ138" s="235" t="str">
        <f>IF(AZ137="","",VLOOKUP(AZ137,'参考様式１（勤務表_シフト記号表）'!$C$6:$L$47,10,FALSE))</f>
        <v/>
      </c>
      <c r="BA138" s="235" t="str">
        <f>IF(BA137="","",VLOOKUP(BA137,'参考様式１（勤務表_シフト記号表）'!$C$6:$L$47,10,FALSE))</f>
        <v/>
      </c>
      <c r="BB138" s="1017">
        <f>IF($BE$3="４週",SUM(W138:AX138),IF($BE$3="暦月",SUM(W138:BA138),""))</f>
        <v>0</v>
      </c>
      <c r="BC138" s="1018"/>
      <c r="BD138" s="1019">
        <f>IF($BE$3="４週",BB138/4,IF($BE$3="暦月",(BB138/($BE$8/7)),""))</f>
        <v>0</v>
      </c>
      <c r="BE138" s="1018"/>
      <c r="BF138" s="1014"/>
      <c r="BG138" s="1015"/>
      <c r="BH138" s="1015"/>
      <c r="BI138" s="1015"/>
      <c r="BJ138" s="1016"/>
    </row>
    <row r="139" spans="2:62" ht="20.25" customHeight="1" x14ac:dyDescent="0.45">
      <c r="B139" s="1020">
        <f>B137+1</f>
        <v>62</v>
      </c>
      <c r="C139" s="1022"/>
      <c r="D139" s="1023"/>
      <c r="E139" s="229"/>
      <c r="F139" s="230"/>
      <c r="G139" s="229"/>
      <c r="H139" s="230"/>
      <c r="I139" s="1026"/>
      <c r="J139" s="1027"/>
      <c r="K139" s="1030"/>
      <c r="L139" s="1031"/>
      <c r="M139" s="1031"/>
      <c r="N139" s="1023"/>
      <c r="O139" s="1034"/>
      <c r="P139" s="1035"/>
      <c r="Q139" s="1035"/>
      <c r="R139" s="1035"/>
      <c r="S139" s="1036"/>
      <c r="T139" s="249" t="s">
        <v>442</v>
      </c>
      <c r="V139" s="250"/>
      <c r="W139" s="242"/>
      <c r="X139" s="243"/>
      <c r="Y139" s="243"/>
      <c r="Z139" s="243"/>
      <c r="AA139" s="243"/>
      <c r="AB139" s="243"/>
      <c r="AC139" s="244"/>
      <c r="AD139" s="242"/>
      <c r="AE139" s="243"/>
      <c r="AF139" s="243"/>
      <c r="AG139" s="243"/>
      <c r="AH139" s="243"/>
      <c r="AI139" s="243"/>
      <c r="AJ139" s="244"/>
      <c r="AK139" s="242"/>
      <c r="AL139" s="243"/>
      <c r="AM139" s="243"/>
      <c r="AN139" s="243"/>
      <c r="AO139" s="243"/>
      <c r="AP139" s="243"/>
      <c r="AQ139" s="244"/>
      <c r="AR139" s="242"/>
      <c r="AS139" s="243"/>
      <c r="AT139" s="243"/>
      <c r="AU139" s="243"/>
      <c r="AV139" s="243"/>
      <c r="AW139" s="243"/>
      <c r="AX139" s="244"/>
      <c r="AY139" s="242"/>
      <c r="AZ139" s="243"/>
      <c r="BA139" s="245"/>
      <c r="BB139" s="1040"/>
      <c r="BC139" s="1041"/>
      <c r="BD139" s="1000"/>
      <c r="BE139" s="1001"/>
      <c r="BF139" s="1002"/>
      <c r="BG139" s="1003"/>
      <c r="BH139" s="1003"/>
      <c r="BI139" s="1003"/>
      <c r="BJ139" s="1004"/>
    </row>
    <row r="140" spans="2:62" ht="20.25" customHeight="1" x14ac:dyDescent="0.45">
      <c r="B140" s="1043"/>
      <c r="C140" s="1044"/>
      <c r="D140" s="1045"/>
      <c r="E140" s="251"/>
      <c r="F140" s="252">
        <f>C139</f>
        <v>0</v>
      </c>
      <c r="G140" s="251"/>
      <c r="H140" s="252">
        <f>I139</f>
        <v>0</v>
      </c>
      <c r="I140" s="1046"/>
      <c r="J140" s="1047"/>
      <c r="K140" s="1048"/>
      <c r="L140" s="1049"/>
      <c r="M140" s="1049"/>
      <c r="N140" s="1045"/>
      <c r="O140" s="1034"/>
      <c r="P140" s="1035"/>
      <c r="Q140" s="1035"/>
      <c r="R140" s="1035"/>
      <c r="S140" s="1036"/>
      <c r="T140" s="246" t="s">
        <v>443</v>
      </c>
      <c r="U140" s="247"/>
      <c r="V140" s="248"/>
      <c r="W140" s="234" t="str">
        <f>IF(W139="","",VLOOKUP(W139,'参考様式１（勤務表_シフト記号表）'!$C$6:$L$47,10,FALSE))</f>
        <v/>
      </c>
      <c r="X140" s="235" t="str">
        <f>IF(X139="","",VLOOKUP(X139,'参考様式１（勤務表_シフト記号表）'!$C$6:$L$47,10,FALSE))</f>
        <v/>
      </c>
      <c r="Y140" s="235" t="str">
        <f>IF(Y139="","",VLOOKUP(Y139,'参考様式１（勤務表_シフト記号表）'!$C$6:$L$47,10,FALSE))</f>
        <v/>
      </c>
      <c r="Z140" s="235" t="str">
        <f>IF(Z139="","",VLOOKUP(Z139,'参考様式１（勤務表_シフト記号表）'!$C$6:$L$47,10,FALSE))</f>
        <v/>
      </c>
      <c r="AA140" s="235" t="str">
        <f>IF(AA139="","",VLOOKUP(AA139,'参考様式１（勤務表_シフト記号表）'!$C$6:$L$47,10,FALSE))</f>
        <v/>
      </c>
      <c r="AB140" s="235" t="str">
        <f>IF(AB139="","",VLOOKUP(AB139,'参考様式１（勤務表_シフト記号表）'!$C$6:$L$47,10,FALSE))</f>
        <v/>
      </c>
      <c r="AC140" s="236" t="str">
        <f>IF(AC139="","",VLOOKUP(AC139,'参考様式１（勤務表_シフト記号表）'!$C$6:$L$47,10,FALSE))</f>
        <v/>
      </c>
      <c r="AD140" s="234" t="str">
        <f>IF(AD139="","",VLOOKUP(AD139,'参考様式１（勤務表_シフト記号表）'!$C$6:$L$47,10,FALSE))</f>
        <v/>
      </c>
      <c r="AE140" s="235" t="str">
        <f>IF(AE139="","",VLOOKUP(AE139,'参考様式１（勤務表_シフト記号表）'!$C$6:$L$47,10,FALSE))</f>
        <v/>
      </c>
      <c r="AF140" s="235" t="str">
        <f>IF(AF139="","",VLOOKUP(AF139,'参考様式１（勤務表_シフト記号表）'!$C$6:$L$47,10,FALSE))</f>
        <v/>
      </c>
      <c r="AG140" s="235" t="str">
        <f>IF(AG139="","",VLOOKUP(AG139,'参考様式１（勤務表_シフト記号表）'!$C$6:$L$47,10,FALSE))</f>
        <v/>
      </c>
      <c r="AH140" s="235" t="str">
        <f>IF(AH139="","",VLOOKUP(AH139,'参考様式１（勤務表_シフト記号表）'!$C$6:$L$47,10,FALSE))</f>
        <v/>
      </c>
      <c r="AI140" s="235" t="str">
        <f>IF(AI139="","",VLOOKUP(AI139,'参考様式１（勤務表_シフト記号表）'!$C$6:$L$47,10,FALSE))</f>
        <v/>
      </c>
      <c r="AJ140" s="236" t="str">
        <f>IF(AJ139="","",VLOOKUP(AJ139,'参考様式１（勤務表_シフト記号表）'!$C$6:$L$47,10,FALSE))</f>
        <v/>
      </c>
      <c r="AK140" s="234" t="str">
        <f>IF(AK139="","",VLOOKUP(AK139,'参考様式１（勤務表_シフト記号表）'!$C$6:$L$47,10,FALSE))</f>
        <v/>
      </c>
      <c r="AL140" s="235" t="str">
        <f>IF(AL139="","",VLOOKUP(AL139,'参考様式１（勤務表_シフト記号表）'!$C$6:$L$47,10,FALSE))</f>
        <v/>
      </c>
      <c r="AM140" s="235" t="str">
        <f>IF(AM139="","",VLOOKUP(AM139,'参考様式１（勤務表_シフト記号表）'!$C$6:$L$47,10,FALSE))</f>
        <v/>
      </c>
      <c r="AN140" s="235" t="str">
        <f>IF(AN139="","",VLOOKUP(AN139,'参考様式１（勤務表_シフト記号表）'!$C$6:$L$47,10,FALSE))</f>
        <v/>
      </c>
      <c r="AO140" s="235" t="str">
        <f>IF(AO139="","",VLOOKUP(AO139,'参考様式１（勤務表_シフト記号表）'!$C$6:$L$47,10,FALSE))</f>
        <v/>
      </c>
      <c r="AP140" s="235" t="str">
        <f>IF(AP139="","",VLOOKUP(AP139,'参考様式１（勤務表_シフト記号表）'!$C$6:$L$47,10,FALSE))</f>
        <v/>
      </c>
      <c r="AQ140" s="236" t="str">
        <f>IF(AQ139="","",VLOOKUP(AQ139,'参考様式１（勤務表_シフト記号表）'!$C$6:$L$47,10,FALSE))</f>
        <v/>
      </c>
      <c r="AR140" s="234" t="str">
        <f>IF(AR139="","",VLOOKUP(AR139,'参考様式１（勤務表_シフト記号表）'!$C$6:$L$47,10,FALSE))</f>
        <v/>
      </c>
      <c r="AS140" s="235" t="str">
        <f>IF(AS139="","",VLOOKUP(AS139,'参考様式１（勤務表_シフト記号表）'!$C$6:$L$47,10,FALSE))</f>
        <v/>
      </c>
      <c r="AT140" s="235" t="str">
        <f>IF(AT139="","",VLOOKUP(AT139,'参考様式１（勤務表_シフト記号表）'!$C$6:$L$47,10,FALSE))</f>
        <v/>
      </c>
      <c r="AU140" s="235" t="str">
        <f>IF(AU139="","",VLOOKUP(AU139,'参考様式１（勤務表_シフト記号表）'!$C$6:$L$47,10,FALSE))</f>
        <v/>
      </c>
      <c r="AV140" s="235" t="str">
        <f>IF(AV139="","",VLOOKUP(AV139,'参考様式１（勤務表_シフト記号表）'!$C$6:$L$47,10,FALSE))</f>
        <v/>
      </c>
      <c r="AW140" s="235" t="str">
        <f>IF(AW139="","",VLOOKUP(AW139,'参考様式１（勤務表_シフト記号表）'!$C$6:$L$47,10,FALSE))</f>
        <v/>
      </c>
      <c r="AX140" s="236" t="str">
        <f>IF(AX139="","",VLOOKUP(AX139,'参考様式１（勤務表_シフト記号表）'!$C$6:$L$47,10,FALSE))</f>
        <v/>
      </c>
      <c r="AY140" s="234" t="str">
        <f>IF(AY139="","",VLOOKUP(AY139,'参考様式１（勤務表_シフト記号表）'!$C$6:$L$47,10,FALSE))</f>
        <v/>
      </c>
      <c r="AZ140" s="235" t="str">
        <f>IF(AZ139="","",VLOOKUP(AZ139,'参考様式１（勤務表_シフト記号表）'!$C$6:$L$47,10,FALSE))</f>
        <v/>
      </c>
      <c r="BA140" s="235" t="str">
        <f>IF(BA139="","",VLOOKUP(BA139,'参考様式１（勤務表_シフト記号表）'!$C$6:$L$47,10,FALSE))</f>
        <v/>
      </c>
      <c r="BB140" s="1017">
        <f>IF($BE$3="４週",SUM(W140:AX140),IF($BE$3="暦月",SUM(W140:BA140),""))</f>
        <v>0</v>
      </c>
      <c r="BC140" s="1018"/>
      <c r="BD140" s="1019">
        <f>IF($BE$3="４週",BB140/4,IF($BE$3="暦月",(BB140/($BE$8/7)),""))</f>
        <v>0</v>
      </c>
      <c r="BE140" s="1018"/>
      <c r="BF140" s="1014"/>
      <c r="BG140" s="1015"/>
      <c r="BH140" s="1015"/>
      <c r="BI140" s="1015"/>
      <c r="BJ140" s="1016"/>
    </row>
    <row r="141" spans="2:62" ht="20.25" customHeight="1" x14ac:dyDescent="0.45">
      <c r="B141" s="1020">
        <f>B139+1</f>
        <v>63</v>
      </c>
      <c r="C141" s="1022"/>
      <c r="D141" s="1023"/>
      <c r="E141" s="229"/>
      <c r="F141" s="230"/>
      <c r="G141" s="229"/>
      <c r="H141" s="230"/>
      <c r="I141" s="1026"/>
      <c r="J141" s="1027"/>
      <c r="K141" s="1030"/>
      <c r="L141" s="1031"/>
      <c r="M141" s="1031"/>
      <c r="N141" s="1023"/>
      <c r="O141" s="1034"/>
      <c r="P141" s="1035"/>
      <c r="Q141" s="1035"/>
      <c r="R141" s="1035"/>
      <c r="S141" s="1036"/>
      <c r="T141" s="249" t="s">
        <v>442</v>
      </c>
      <c r="V141" s="250"/>
      <c r="W141" s="242"/>
      <c r="X141" s="243"/>
      <c r="Y141" s="243"/>
      <c r="Z141" s="243"/>
      <c r="AA141" s="243"/>
      <c r="AB141" s="243"/>
      <c r="AC141" s="244"/>
      <c r="AD141" s="242"/>
      <c r="AE141" s="243"/>
      <c r="AF141" s="243"/>
      <c r="AG141" s="243"/>
      <c r="AH141" s="243"/>
      <c r="AI141" s="243"/>
      <c r="AJ141" s="244"/>
      <c r="AK141" s="242"/>
      <c r="AL141" s="243"/>
      <c r="AM141" s="243"/>
      <c r="AN141" s="243"/>
      <c r="AO141" s="243"/>
      <c r="AP141" s="243"/>
      <c r="AQ141" s="244"/>
      <c r="AR141" s="242"/>
      <c r="AS141" s="243"/>
      <c r="AT141" s="243"/>
      <c r="AU141" s="243"/>
      <c r="AV141" s="243"/>
      <c r="AW141" s="243"/>
      <c r="AX141" s="244"/>
      <c r="AY141" s="242"/>
      <c r="AZ141" s="243"/>
      <c r="BA141" s="245"/>
      <c r="BB141" s="1040"/>
      <c r="BC141" s="1041"/>
      <c r="BD141" s="1000"/>
      <c r="BE141" s="1001"/>
      <c r="BF141" s="1002"/>
      <c r="BG141" s="1003"/>
      <c r="BH141" s="1003"/>
      <c r="BI141" s="1003"/>
      <c r="BJ141" s="1004"/>
    </row>
    <row r="142" spans="2:62" ht="20.25" customHeight="1" x14ac:dyDescent="0.45">
      <c r="B142" s="1043"/>
      <c r="C142" s="1044"/>
      <c r="D142" s="1045"/>
      <c r="E142" s="251"/>
      <c r="F142" s="252">
        <f>C141</f>
        <v>0</v>
      </c>
      <c r="G142" s="251"/>
      <c r="H142" s="252">
        <f>I141</f>
        <v>0</v>
      </c>
      <c r="I142" s="1046"/>
      <c r="J142" s="1047"/>
      <c r="K142" s="1048"/>
      <c r="L142" s="1049"/>
      <c r="M142" s="1049"/>
      <c r="N142" s="1045"/>
      <c r="O142" s="1034"/>
      <c r="P142" s="1035"/>
      <c r="Q142" s="1035"/>
      <c r="R142" s="1035"/>
      <c r="S142" s="1036"/>
      <c r="T142" s="246" t="s">
        <v>443</v>
      </c>
      <c r="U142" s="247"/>
      <c r="V142" s="248"/>
      <c r="W142" s="234" t="str">
        <f>IF(W141="","",VLOOKUP(W141,'参考様式１（勤務表_シフト記号表）'!$C$6:$L$47,10,FALSE))</f>
        <v/>
      </c>
      <c r="X142" s="235" t="str">
        <f>IF(X141="","",VLOOKUP(X141,'参考様式１（勤務表_シフト記号表）'!$C$6:$L$47,10,FALSE))</f>
        <v/>
      </c>
      <c r="Y142" s="235" t="str">
        <f>IF(Y141="","",VLOOKUP(Y141,'参考様式１（勤務表_シフト記号表）'!$C$6:$L$47,10,FALSE))</f>
        <v/>
      </c>
      <c r="Z142" s="235" t="str">
        <f>IF(Z141="","",VLOOKUP(Z141,'参考様式１（勤務表_シフト記号表）'!$C$6:$L$47,10,FALSE))</f>
        <v/>
      </c>
      <c r="AA142" s="235" t="str">
        <f>IF(AA141="","",VLOOKUP(AA141,'参考様式１（勤務表_シフト記号表）'!$C$6:$L$47,10,FALSE))</f>
        <v/>
      </c>
      <c r="AB142" s="235" t="str">
        <f>IF(AB141="","",VLOOKUP(AB141,'参考様式１（勤務表_シフト記号表）'!$C$6:$L$47,10,FALSE))</f>
        <v/>
      </c>
      <c r="AC142" s="236" t="str">
        <f>IF(AC141="","",VLOOKUP(AC141,'参考様式１（勤務表_シフト記号表）'!$C$6:$L$47,10,FALSE))</f>
        <v/>
      </c>
      <c r="AD142" s="234" t="str">
        <f>IF(AD141="","",VLOOKUP(AD141,'参考様式１（勤務表_シフト記号表）'!$C$6:$L$47,10,FALSE))</f>
        <v/>
      </c>
      <c r="AE142" s="235" t="str">
        <f>IF(AE141="","",VLOOKUP(AE141,'参考様式１（勤務表_シフト記号表）'!$C$6:$L$47,10,FALSE))</f>
        <v/>
      </c>
      <c r="AF142" s="235" t="str">
        <f>IF(AF141="","",VLOOKUP(AF141,'参考様式１（勤務表_シフト記号表）'!$C$6:$L$47,10,FALSE))</f>
        <v/>
      </c>
      <c r="AG142" s="235" t="str">
        <f>IF(AG141="","",VLOOKUP(AG141,'参考様式１（勤務表_シフト記号表）'!$C$6:$L$47,10,FALSE))</f>
        <v/>
      </c>
      <c r="AH142" s="235" t="str">
        <f>IF(AH141="","",VLOOKUP(AH141,'参考様式１（勤務表_シフト記号表）'!$C$6:$L$47,10,FALSE))</f>
        <v/>
      </c>
      <c r="AI142" s="235" t="str">
        <f>IF(AI141="","",VLOOKUP(AI141,'参考様式１（勤務表_シフト記号表）'!$C$6:$L$47,10,FALSE))</f>
        <v/>
      </c>
      <c r="AJ142" s="236" t="str">
        <f>IF(AJ141="","",VLOOKUP(AJ141,'参考様式１（勤務表_シフト記号表）'!$C$6:$L$47,10,FALSE))</f>
        <v/>
      </c>
      <c r="AK142" s="234" t="str">
        <f>IF(AK141="","",VLOOKUP(AK141,'参考様式１（勤務表_シフト記号表）'!$C$6:$L$47,10,FALSE))</f>
        <v/>
      </c>
      <c r="AL142" s="235" t="str">
        <f>IF(AL141="","",VLOOKUP(AL141,'参考様式１（勤務表_シフト記号表）'!$C$6:$L$47,10,FALSE))</f>
        <v/>
      </c>
      <c r="AM142" s="235" t="str">
        <f>IF(AM141="","",VLOOKUP(AM141,'参考様式１（勤務表_シフト記号表）'!$C$6:$L$47,10,FALSE))</f>
        <v/>
      </c>
      <c r="AN142" s="235" t="str">
        <f>IF(AN141="","",VLOOKUP(AN141,'参考様式１（勤務表_シフト記号表）'!$C$6:$L$47,10,FALSE))</f>
        <v/>
      </c>
      <c r="AO142" s="235" t="str">
        <f>IF(AO141="","",VLOOKUP(AO141,'参考様式１（勤務表_シフト記号表）'!$C$6:$L$47,10,FALSE))</f>
        <v/>
      </c>
      <c r="AP142" s="235" t="str">
        <f>IF(AP141="","",VLOOKUP(AP141,'参考様式１（勤務表_シフト記号表）'!$C$6:$L$47,10,FALSE))</f>
        <v/>
      </c>
      <c r="AQ142" s="236" t="str">
        <f>IF(AQ141="","",VLOOKUP(AQ141,'参考様式１（勤務表_シフト記号表）'!$C$6:$L$47,10,FALSE))</f>
        <v/>
      </c>
      <c r="AR142" s="234" t="str">
        <f>IF(AR141="","",VLOOKUP(AR141,'参考様式１（勤務表_シフト記号表）'!$C$6:$L$47,10,FALSE))</f>
        <v/>
      </c>
      <c r="AS142" s="235" t="str">
        <f>IF(AS141="","",VLOOKUP(AS141,'参考様式１（勤務表_シフト記号表）'!$C$6:$L$47,10,FALSE))</f>
        <v/>
      </c>
      <c r="AT142" s="235" t="str">
        <f>IF(AT141="","",VLOOKUP(AT141,'参考様式１（勤務表_シフト記号表）'!$C$6:$L$47,10,FALSE))</f>
        <v/>
      </c>
      <c r="AU142" s="235" t="str">
        <f>IF(AU141="","",VLOOKUP(AU141,'参考様式１（勤務表_シフト記号表）'!$C$6:$L$47,10,FALSE))</f>
        <v/>
      </c>
      <c r="AV142" s="235" t="str">
        <f>IF(AV141="","",VLOOKUP(AV141,'参考様式１（勤務表_シフト記号表）'!$C$6:$L$47,10,FALSE))</f>
        <v/>
      </c>
      <c r="AW142" s="235" t="str">
        <f>IF(AW141="","",VLOOKUP(AW141,'参考様式１（勤務表_シフト記号表）'!$C$6:$L$47,10,FALSE))</f>
        <v/>
      </c>
      <c r="AX142" s="236" t="str">
        <f>IF(AX141="","",VLOOKUP(AX141,'参考様式１（勤務表_シフト記号表）'!$C$6:$L$47,10,FALSE))</f>
        <v/>
      </c>
      <c r="AY142" s="234" t="str">
        <f>IF(AY141="","",VLOOKUP(AY141,'参考様式１（勤務表_シフト記号表）'!$C$6:$L$47,10,FALSE))</f>
        <v/>
      </c>
      <c r="AZ142" s="235" t="str">
        <f>IF(AZ141="","",VLOOKUP(AZ141,'参考様式１（勤務表_シフト記号表）'!$C$6:$L$47,10,FALSE))</f>
        <v/>
      </c>
      <c r="BA142" s="235" t="str">
        <f>IF(BA141="","",VLOOKUP(BA141,'参考様式１（勤務表_シフト記号表）'!$C$6:$L$47,10,FALSE))</f>
        <v/>
      </c>
      <c r="BB142" s="1017">
        <f>IF($BE$3="４週",SUM(W142:AX142),IF($BE$3="暦月",SUM(W142:BA142),""))</f>
        <v>0</v>
      </c>
      <c r="BC142" s="1018"/>
      <c r="BD142" s="1019">
        <f>IF($BE$3="４週",BB142/4,IF($BE$3="暦月",(BB142/($BE$8/7)),""))</f>
        <v>0</v>
      </c>
      <c r="BE142" s="1018"/>
      <c r="BF142" s="1014"/>
      <c r="BG142" s="1015"/>
      <c r="BH142" s="1015"/>
      <c r="BI142" s="1015"/>
      <c r="BJ142" s="1016"/>
    </row>
    <row r="143" spans="2:62" ht="20.25" customHeight="1" x14ac:dyDescent="0.45">
      <c r="B143" s="1020">
        <f>B141+1</f>
        <v>64</v>
      </c>
      <c r="C143" s="1022"/>
      <c r="D143" s="1023"/>
      <c r="E143" s="229"/>
      <c r="F143" s="230"/>
      <c r="G143" s="229"/>
      <c r="H143" s="230"/>
      <c r="I143" s="1026"/>
      <c r="J143" s="1027"/>
      <c r="K143" s="1030"/>
      <c r="L143" s="1031"/>
      <c r="M143" s="1031"/>
      <c r="N143" s="1023"/>
      <c r="O143" s="1034"/>
      <c r="P143" s="1035"/>
      <c r="Q143" s="1035"/>
      <c r="R143" s="1035"/>
      <c r="S143" s="1036"/>
      <c r="T143" s="249" t="s">
        <v>442</v>
      </c>
      <c r="V143" s="250"/>
      <c r="W143" s="242"/>
      <c r="X143" s="243"/>
      <c r="Y143" s="243"/>
      <c r="Z143" s="243"/>
      <c r="AA143" s="243"/>
      <c r="AB143" s="243"/>
      <c r="AC143" s="244"/>
      <c r="AD143" s="242"/>
      <c r="AE143" s="243"/>
      <c r="AF143" s="243"/>
      <c r="AG143" s="243"/>
      <c r="AH143" s="243"/>
      <c r="AI143" s="243"/>
      <c r="AJ143" s="244"/>
      <c r="AK143" s="242"/>
      <c r="AL143" s="243"/>
      <c r="AM143" s="243"/>
      <c r="AN143" s="243"/>
      <c r="AO143" s="243"/>
      <c r="AP143" s="243"/>
      <c r="AQ143" s="244"/>
      <c r="AR143" s="242"/>
      <c r="AS143" s="243"/>
      <c r="AT143" s="243"/>
      <c r="AU143" s="243"/>
      <c r="AV143" s="243"/>
      <c r="AW143" s="243"/>
      <c r="AX143" s="244"/>
      <c r="AY143" s="242"/>
      <c r="AZ143" s="243"/>
      <c r="BA143" s="245"/>
      <c r="BB143" s="1040"/>
      <c r="BC143" s="1041"/>
      <c r="BD143" s="1000"/>
      <c r="BE143" s="1001"/>
      <c r="BF143" s="1002"/>
      <c r="BG143" s="1003"/>
      <c r="BH143" s="1003"/>
      <c r="BI143" s="1003"/>
      <c r="BJ143" s="1004"/>
    </row>
    <row r="144" spans="2:62" ht="20.25" customHeight="1" x14ac:dyDescent="0.45">
      <c r="B144" s="1043"/>
      <c r="C144" s="1044"/>
      <c r="D144" s="1045"/>
      <c r="E144" s="251"/>
      <c r="F144" s="252">
        <f>C143</f>
        <v>0</v>
      </c>
      <c r="G144" s="251"/>
      <c r="H144" s="252">
        <f>I143</f>
        <v>0</v>
      </c>
      <c r="I144" s="1046"/>
      <c r="J144" s="1047"/>
      <c r="K144" s="1048"/>
      <c r="L144" s="1049"/>
      <c r="M144" s="1049"/>
      <c r="N144" s="1045"/>
      <c r="O144" s="1034"/>
      <c r="P144" s="1035"/>
      <c r="Q144" s="1035"/>
      <c r="R144" s="1035"/>
      <c r="S144" s="1036"/>
      <c r="T144" s="246" t="s">
        <v>443</v>
      </c>
      <c r="U144" s="247"/>
      <c r="V144" s="248"/>
      <c r="W144" s="234" t="str">
        <f>IF(W143="","",VLOOKUP(W143,'参考様式１（勤務表_シフト記号表）'!$C$6:$L$47,10,FALSE))</f>
        <v/>
      </c>
      <c r="X144" s="235" t="str">
        <f>IF(X143="","",VLOOKUP(X143,'参考様式１（勤務表_シフト記号表）'!$C$6:$L$47,10,FALSE))</f>
        <v/>
      </c>
      <c r="Y144" s="235" t="str">
        <f>IF(Y143="","",VLOOKUP(Y143,'参考様式１（勤務表_シフト記号表）'!$C$6:$L$47,10,FALSE))</f>
        <v/>
      </c>
      <c r="Z144" s="235" t="str">
        <f>IF(Z143="","",VLOOKUP(Z143,'参考様式１（勤務表_シフト記号表）'!$C$6:$L$47,10,FALSE))</f>
        <v/>
      </c>
      <c r="AA144" s="235" t="str">
        <f>IF(AA143="","",VLOOKUP(AA143,'参考様式１（勤務表_シフト記号表）'!$C$6:$L$47,10,FALSE))</f>
        <v/>
      </c>
      <c r="AB144" s="235" t="str">
        <f>IF(AB143="","",VLOOKUP(AB143,'参考様式１（勤務表_シフト記号表）'!$C$6:$L$47,10,FALSE))</f>
        <v/>
      </c>
      <c r="AC144" s="236" t="str">
        <f>IF(AC143="","",VLOOKUP(AC143,'参考様式１（勤務表_シフト記号表）'!$C$6:$L$47,10,FALSE))</f>
        <v/>
      </c>
      <c r="AD144" s="234" t="str">
        <f>IF(AD143="","",VLOOKUP(AD143,'参考様式１（勤務表_シフト記号表）'!$C$6:$L$47,10,FALSE))</f>
        <v/>
      </c>
      <c r="AE144" s="235" t="str">
        <f>IF(AE143="","",VLOOKUP(AE143,'参考様式１（勤務表_シフト記号表）'!$C$6:$L$47,10,FALSE))</f>
        <v/>
      </c>
      <c r="AF144" s="235" t="str">
        <f>IF(AF143="","",VLOOKUP(AF143,'参考様式１（勤務表_シフト記号表）'!$C$6:$L$47,10,FALSE))</f>
        <v/>
      </c>
      <c r="AG144" s="235" t="str">
        <f>IF(AG143="","",VLOOKUP(AG143,'参考様式１（勤務表_シフト記号表）'!$C$6:$L$47,10,FALSE))</f>
        <v/>
      </c>
      <c r="AH144" s="235" t="str">
        <f>IF(AH143="","",VLOOKUP(AH143,'参考様式１（勤務表_シフト記号表）'!$C$6:$L$47,10,FALSE))</f>
        <v/>
      </c>
      <c r="AI144" s="235" t="str">
        <f>IF(AI143="","",VLOOKUP(AI143,'参考様式１（勤務表_シフト記号表）'!$C$6:$L$47,10,FALSE))</f>
        <v/>
      </c>
      <c r="AJ144" s="236" t="str">
        <f>IF(AJ143="","",VLOOKUP(AJ143,'参考様式１（勤務表_シフト記号表）'!$C$6:$L$47,10,FALSE))</f>
        <v/>
      </c>
      <c r="AK144" s="234" t="str">
        <f>IF(AK143="","",VLOOKUP(AK143,'参考様式１（勤務表_シフト記号表）'!$C$6:$L$47,10,FALSE))</f>
        <v/>
      </c>
      <c r="AL144" s="235" t="str">
        <f>IF(AL143="","",VLOOKUP(AL143,'参考様式１（勤務表_シフト記号表）'!$C$6:$L$47,10,FALSE))</f>
        <v/>
      </c>
      <c r="AM144" s="235" t="str">
        <f>IF(AM143="","",VLOOKUP(AM143,'参考様式１（勤務表_シフト記号表）'!$C$6:$L$47,10,FALSE))</f>
        <v/>
      </c>
      <c r="AN144" s="235" t="str">
        <f>IF(AN143="","",VLOOKUP(AN143,'参考様式１（勤務表_シフト記号表）'!$C$6:$L$47,10,FALSE))</f>
        <v/>
      </c>
      <c r="AO144" s="235" t="str">
        <f>IF(AO143="","",VLOOKUP(AO143,'参考様式１（勤務表_シフト記号表）'!$C$6:$L$47,10,FALSE))</f>
        <v/>
      </c>
      <c r="AP144" s="235" t="str">
        <f>IF(AP143="","",VLOOKUP(AP143,'参考様式１（勤務表_シフト記号表）'!$C$6:$L$47,10,FALSE))</f>
        <v/>
      </c>
      <c r="AQ144" s="236" t="str">
        <f>IF(AQ143="","",VLOOKUP(AQ143,'参考様式１（勤務表_シフト記号表）'!$C$6:$L$47,10,FALSE))</f>
        <v/>
      </c>
      <c r="AR144" s="234" t="str">
        <f>IF(AR143="","",VLOOKUP(AR143,'参考様式１（勤務表_シフト記号表）'!$C$6:$L$47,10,FALSE))</f>
        <v/>
      </c>
      <c r="AS144" s="235" t="str">
        <f>IF(AS143="","",VLOOKUP(AS143,'参考様式１（勤務表_シフト記号表）'!$C$6:$L$47,10,FALSE))</f>
        <v/>
      </c>
      <c r="AT144" s="235" t="str">
        <f>IF(AT143="","",VLOOKUP(AT143,'参考様式１（勤務表_シフト記号表）'!$C$6:$L$47,10,FALSE))</f>
        <v/>
      </c>
      <c r="AU144" s="235" t="str">
        <f>IF(AU143="","",VLOOKUP(AU143,'参考様式１（勤務表_シフト記号表）'!$C$6:$L$47,10,FALSE))</f>
        <v/>
      </c>
      <c r="AV144" s="235" t="str">
        <f>IF(AV143="","",VLOOKUP(AV143,'参考様式１（勤務表_シフト記号表）'!$C$6:$L$47,10,FALSE))</f>
        <v/>
      </c>
      <c r="AW144" s="235" t="str">
        <f>IF(AW143="","",VLOOKUP(AW143,'参考様式１（勤務表_シフト記号表）'!$C$6:$L$47,10,FALSE))</f>
        <v/>
      </c>
      <c r="AX144" s="236" t="str">
        <f>IF(AX143="","",VLOOKUP(AX143,'参考様式１（勤務表_シフト記号表）'!$C$6:$L$47,10,FALSE))</f>
        <v/>
      </c>
      <c r="AY144" s="234" t="str">
        <f>IF(AY143="","",VLOOKUP(AY143,'参考様式１（勤務表_シフト記号表）'!$C$6:$L$47,10,FALSE))</f>
        <v/>
      </c>
      <c r="AZ144" s="235" t="str">
        <f>IF(AZ143="","",VLOOKUP(AZ143,'参考様式１（勤務表_シフト記号表）'!$C$6:$L$47,10,FALSE))</f>
        <v/>
      </c>
      <c r="BA144" s="235" t="str">
        <f>IF(BA143="","",VLOOKUP(BA143,'参考様式１（勤務表_シフト記号表）'!$C$6:$L$47,10,FALSE))</f>
        <v/>
      </c>
      <c r="BB144" s="1017">
        <f>IF($BE$3="４週",SUM(W144:AX144),IF($BE$3="暦月",SUM(W144:BA144),""))</f>
        <v>0</v>
      </c>
      <c r="BC144" s="1018"/>
      <c r="BD144" s="1019">
        <f>IF($BE$3="４週",BB144/4,IF($BE$3="暦月",(BB144/($BE$8/7)),""))</f>
        <v>0</v>
      </c>
      <c r="BE144" s="1018"/>
      <c r="BF144" s="1014"/>
      <c r="BG144" s="1015"/>
      <c r="BH144" s="1015"/>
      <c r="BI144" s="1015"/>
      <c r="BJ144" s="1016"/>
    </row>
    <row r="145" spans="2:62" ht="20.25" customHeight="1" x14ac:dyDescent="0.45">
      <c r="B145" s="1020">
        <f>B143+1</f>
        <v>65</v>
      </c>
      <c r="C145" s="1022"/>
      <c r="D145" s="1023"/>
      <c r="E145" s="229"/>
      <c r="F145" s="230"/>
      <c r="G145" s="229"/>
      <c r="H145" s="230"/>
      <c r="I145" s="1026"/>
      <c r="J145" s="1027"/>
      <c r="K145" s="1030"/>
      <c r="L145" s="1031"/>
      <c r="M145" s="1031"/>
      <c r="N145" s="1023"/>
      <c r="O145" s="1034"/>
      <c r="P145" s="1035"/>
      <c r="Q145" s="1035"/>
      <c r="R145" s="1035"/>
      <c r="S145" s="1036"/>
      <c r="T145" s="249" t="s">
        <v>442</v>
      </c>
      <c r="V145" s="250"/>
      <c r="W145" s="242"/>
      <c r="X145" s="243"/>
      <c r="Y145" s="243"/>
      <c r="Z145" s="243"/>
      <c r="AA145" s="243"/>
      <c r="AB145" s="243"/>
      <c r="AC145" s="244"/>
      <c r="AD145" s="242"/>
      <c r="AE145" s="243"/>
      <c r="AF145" s="243"/>
      <c r="AG145" s="243"/>
      <c r="AH145" s="243"/>
      <c r="AI145" s="243"/>
      <c r="AJ145" s="244"/>
      <c r="AK145" s="242"/>
      <c r="AL145" s="243"/>
      <c r="AM145" s="243"/>
      <c r="AN145" s="243"/>
      <c r="AO145" s="243"/>
      <c r="AP145" s="243"/>
      <c r="AQ145" s="244"/>
      <c r="AR145" s="242"/>
      <c r="AS145" s="243"/>
      <c r="AT145" s="243"/>
      <c r="AU145" s="243"/>
      <c r="AV145" s="243"/>
      <c r="AW145" s="243"/>
      <c r="AX145" s="244"/>
      <c r="AY145" s="242"/>
      <c r="AZ145" s="243"/>
      <c r="BA145" s="245"/>
      <c r="BB145" s="1040"/>
      <c r="BC145" s="1041"/>
      <c r="BD145" s="1000"/>
      <c r="BE145" s="1001"/>
      <c r="BF145" s="1002"/>
      <c r="BG145" s="1003"/>
      <c r="BH145" s="1003"/>
      <c r="BI145" s="1003"/>
      <c r="BJ145" s="1004"/>
    </row>
    <row r="146" spans="2:62" ht="20.25" customHeight="1" x14ac:dyDescent="0.45">
      <c r="B146" s="1043"/>
      <c r="C146" s="1044"/>
      <c r="D146" s="1045"/>
      <c r="E146" s="251"/>
      <c r="F146" s="252">
        <f>C145</f>
        <v>0</v>
      </c>
      <c r="G146" s="251"/>
      <c r="H146" s="252">
        <f>I145</f>
        <v>0</v>
      </c>
      <c r="I146" s="1046"/>
      <c r="J146" s="1047"/>
      <c r="K146" s="1048"/>
      <c r="L146" s="1049"/>
      <c r="M146" s="1049"/>
      <c r="N146" s="1045"/>
      <c r="O146" s="1034"/>
      <c r="P146" s="1035"/>
      <c r="Q146" s="1035"/>
      <c r="R146" s="1035"/>
      <c r="S146" s="1036"/>
      <c r="T146" s="246" t="s">
        <v>443</v>
      </c>
      <c r="U146" s="247"/>
      <c r="V146" s="248"/>
      <c r="W146" s="234" t="str">
        <f>IF(W145="","",VLOOKUP(W145,'参考様式１（勤務表_シフト記号表）'!$C$6:$L$47,10,FALSE))</f>
        <v/>
      </c>
      <c r="X146" s="235" t="str">
        <f>IF(X145="","",VLOOKUP(X145,'参考様式１（勤務表_シフト記号表）'!$C$6:$L$47,10,FALSE))</f>
        <v/>
      </c>
      <c r="Y146" s="235" t="str">
        <f>IF(Y145="","",VLOOKUP(Y145,'参考様式１（勤務表_シフト記号表）'!$C$6:$L$47,10,FALSE))</f>
        <v/>
      </c>
      <c r="Z146" s="235" t="str">
        <f>IF(Z145="","",VLOOKUP(Z145,'参考様式１（勤務表_シフト記号表）'!$C$6:$L$47,10,FALSE))</f>
        <v/>
      </c>
      <c r="AA146" s="235" t="str">
        <f>IF(AA145="","",VLOOKUP(AA145,'参考様式１（勤務表_シフト記号表）'!$C$6:$L$47,10,FALSE))</f>
        <v/>
      </c>
      <c r="AB146" s="235" t="str">
        <f>IF(AB145="","",VLOOKUP(AB145,'参考様式１（勤務表_シフト記号表）'!$C$6:$L$47,10,FALSE))</f>
        <v/>
      </c>
      <c r="AC146" s="236" t="str">
        <f>IF(AC145="","",VLOOKUP(AC145,'参考様式１（勤務表_シフト記号表）'!$C$6:$L$47,10,FALSE))</f>
        <v/>
      </c>
      <c r="AD146" s="234" t="str">
        <f>IF(AD145="","",VLOOKUP(AD145,'参考様式１（勤務表_シフト記号表）'!$C$6:$L$47,10,FALSE))</f>
        <v/>
      </c>
      <c r="AE146" s="235" t="str">
        <f>IF(AE145="","",VLOOKUP(AE145,'参考様式１（勤務表_シフト記号表）'!$C$6:$L$47,10,FALSE))</f>
        <v/>
      </c>
      <c r="AF146" s="235" t="str">
        <f>IF(AF145="","",VLOOKUP(AF145,'参考様式１（勤務表_シフト記号表）'!$C$6:$L$47,10,FALSE))</f>
        <v/>
      </c>
      <c r="AG146" s="235" t="str">
        <f>IF(AG145="","",VLOOKUP(AG145,'参考様式１（勤務表_シフト記号表）'!$C$6:$L$47,10,FALSE))</f>
        <v/>
      </c>
      <c r="AH146" s="235" t="str">
        <f>IF(AH145="","",VLOOKUP(AH145,'参考様式１（勤務表_シフト記号表）'!$C$6:$L$47,10,FALSE))</f>
        <v/>
      </c>
      <c r="AI146" s="235" t="str">
        <f>IF(AI145="","",VLOOKUP(AI145,'参考様式１（勤務表_シフト記号表）'!$C$6:$L$47,10,FALSE))</f>
        <v/>
      </c>
      <c r="AJ146" s="236" t="str">
        <f>IF(AJ145="","",VLOOKUP(AJ145,'参考様式１（勤務表_シフト記号表）'!$C$6:$L$47,10,FALSE))</f>
        <v/>
      </c>
      <c r="AK146" s="234" t="str">
        <f>IF(AK145="","",VLOOKUP(AK145,'参考様式１（勤務表_シフト記号表）'!$C$6:$L$47,10,FALSE))</f>
        <v/>
      </c>
      <c r="AL146" s="235" t="str">
        <f>IF(AL145="","",VLOOKUP(AL145,'参考様式１（勤務表_シフト記号表）'!$C$6:$L$47,10,FALSE))</f>
        <v/>
      </c>
      <c r="AM146" s="235" t="str">
        <f>IF(AM145="","",VLOOKUP(AM145,'参考様式１（勤務表_シフト記号表）'!$C$6:$L$47,10,FALSE))</f>
        <v/>
      </c>
      <c r="AN146" s="235" t="str">
        <f>IF(AN145="","",VLOOKUP(AN145,'参考様式１（勤務表_シフト記号表）'!$C$6:$L$47,10,FALSE))</f>
        <v/>
      </c>
      <c r="AO146" s="235" t="str">
        <f>IF(AO145="","",VLOOKUP(AO145,'参考様式１（勤務表_シフト記号表）'!$C$6:$L$47,10,FALSE))</f>
        <v/>
      </c>
      <c r="AP146" s="235" t="str">
        <f>IF(AP145="","",VLOOKUP(AP145,'参考様式１（勤務表_シフト記号表）'!$C$6:$L$47,10,FALSE))</f>
        <v/>
      </c>
      <c r="AQ146" s="236" t="str">
        <f>IF(AQ145="","",VLOOKUP(AQ145,'参考様式１（勤務表_シフト記号表）'!$C$6:$L$47,10,FALSE))</f>
        <v/>
      </c>
      <c r="AR146" s="234" t="str">
        <f>IF(AR145="","",VLOOKUP(AR145,'参考様式１（勤務表_シフト記号表）'!$C$6:$L$47,10,FALSE))</f>
        <v/>
      </c>
      <c r="AS146" s="235" t="str">
        <f>IF(AS145="","",VLOOKUP(AS145,'参考様式１（勤務表_シフト記号表）'!$C$6:$L$47,10,FALSE))</f>
        <v/>
      </c>
      <c r="AT146" s="235" t="str">
        <f>IF(AT145="","",VLOOKUP(AT145,'参考様式１（勤務表_シフト記号表）'!$C$6:$L$47,10,FALSE))</f>
        <v/>
      </c>
      <c r="AU146" s="235" t="str">
        <f>IF(AU145="","",VLOOKUP(AU145,'参考様式１（勤務表_シフト記号表）'!$C$6:$L$47,10,FALSE))</f>
        <v/>
      </c>
      <c r="AV146" s="235" t="str">
        <f>IF(AV145="","",VLOOKUP(AV145,'参考様式１（勤務表_シフト記号表）'!$C$6:$L$47,10,FALSE))</f>
        <v/>
      </c>
      <c r="AW146" s="235" t="str">
        <f>IF(AW145="","",VLOOKUP(AW145,'参考様式１（勤務表_シフト記号表）'!$C$6:$L$47,10,FALSE))</f>
        <v/>
      </c>
      <c r="AX146" s="236" t="str">
        <f>IF(AX145="","",VLOOKUP(AX145,'参考様式１（勤務表_シフト記号表）'!$C$6:$L$47,10,FALSE))</f>
        <v/>
      </c>
      <c r="AY146" s="234" t="str">
        <f>IF(AY145="","",VLOOKUP(AY145,'参考様式１（勤務表_シフト記号表）'!$C$6:$L$47,10,FALSE))</f>
        <v/>
      </c>
      <c r="AZ146" s="235" t="str">
        <f>IF(AZ145="","",VLOOKUP(AZ145,'参考様式１（勤務表_シフト記号表）'!$C$6:$L$47,10,FALSE))</f>
        <v/>
      </c>
      <c r="BA146" s="235" t="str">
        <f>IF(BA145="","",VLOOKUP(BA145,'参考様式１（勤務表_シフト記号表）'!$C$6:$L$47,10,FALSE))</f>
        <v/>
      </c>
      <c r="BB146" s="1017">
        <f>IF($BE$3="４週",SUM(W146:AX146),IF($BE$3="暦月",SUM(W146:BA146),""))</f>
        <v>0</v>
      </c>
      <c r="BC146" s="1018"/>
      <c r="BD146" s="1019">
        <f>IF($BE$3="４週",BB146/4,IF($BE$3="暦月",(BB146/($BE$8/7)),""))</f>
        <v>0</v>
      </c>
      <c r="BE146" s="1018"/>
      <c r="BF146" s="1014"/>
      <c r="BG146" s="1015"/>
      <c r="BH146" s="1015"/>
      <c r="BI146" s="1015"/>
      <c r="BJ146" s="1016"/>
    </row>
    <row r="147" spans="2:62" ht="20.25" customHeight="1" x14ac:dyDescent="0.45">
      <c r="B147" s="1020">
        <f>B145+1</f>
        <v>66</v>
      </c>
      <c r="C147" s="1022"/>
      <c r="D147" s="1023"/>
      <c r="E147" s="229"/>
      <c r="F147" s="230"/>
      <c r="G147" s="229"/>
      <c r="H147" s="230"/>
      <c r="I147" s="1026"/>
      <c r="J147" s="1027"/>
      <c r="K147" s="1030"/>
      <c r="L147" s="1031"/>
      <c r="M147" s="1031"/>
      <c r="N147" s="1023"/>
      <c r="O147" s="1034"/>
      <c r="P147" s="1035"/>
      <c r="Q147" s="1035"/>
      <c r="R147" s="1035"/>
      <c r="S147" s="1036"/>
      <c r="T147" s="249" t="s">
        <v>442</v>
      </c>
      <c r="V147" s="250"/>
      <c r="W147" s="242"/>
      <c r="X147" s="243"/>
      <c r="Y147" s="243"/>
      <c r="Z147" s="243"/>
      <c r="AA147" s="243"/>
      <c r="AB147" s="243"/>
      <c r="AC147" s="244"/>
      <c r="AD147" s="242"/>
      <c r="AE147" s="243"/>
      <c r="AF147" s="243"/>
      <c r="AG147" s="243"/>
      <c r="AH147" s="243"/>
      <c r="AI147" s="243"/>
      <c r="AJ147" s="244"/>
      <c r="AK147" s="242"/>
      <c r="AL147" s="243"/>
      <c r="AM147" s="243"/>
      <c r="AN147" s="243"/>
      <c r="AO147" s="243"/>
      <c r="AP147" s="243"/>
      <c r="AQ147" s="244"/>
      <c r="AR147" s="242"/>
      <c r="AS147" s="243"/>
      <c r="AT147" s="243"/>
      <c r="AU147" s="243"/>
      <c r="AV147" s="243"/>
      <c r="AW147" s="243"/>
      <c r="AX147" s="244"/>
      <c r="AY147" s="242"/>
      <c r="AZ147" s="243"/>
      <c r="BA147" s="245"/>
      <c r="BB147" s="1040"/>
      <c r="BC147" s="1041"/>
      <c r="BD147" s="1000"/>
      <c r="BE147" s="1001"/>
      <c r="BF147" s="1002"/>
      <c r="BG147" s="1003"/>
      <c r="BH147" s="1003"/>
      <c r="BI147" s="1003"/>
      <c r="BJ147" s="1004"/>
    </row>
    <row r="148" spans="2:62" ht="20.25" customHeight="1" x14ac:dyDescent="0.45">
      <c r="B148" s="1043"/>
      <c r="C148" s="1044"/>
      <c r="D148" s="1045"/>
      <c r="E148" s="251"/>
      <c r="F148" s="252">
        <f>C147</f>
        <v>0</v>
      </c>
      <c r="G148" s="251"/>
      <c r="H148" s="252">
        <f>I147</f>
        <v>0</v>
      </c>
      <c r="I148" s="1046"/>
      <c r="J148" s="1047"/>
      <c r="K148" s="1048"/>
      <c r="L148" s="1049"/>
      <c r="M148" s="1049"/>
      <c r="N148" s="1045"/>
      <c r="O148" s="1034"/>
      <c r="P148" s="1035"/>
      <c r="Q148" s="1035"/>
      <c r="R148" s="1035"/>
      <c r="S148" s="1036"/>
      <c r="T148" s="246" t="s">
        <v>443</v>
      </c>
      <c r="U148" s="247"/>
      <c r="V148" s="248"/>
      <c r="W148" s="234" t="str">
        <f>IF(W147="","",VLOOKUP(W147,'参考様式１（勤務表_シフト記号表）'!$C$6:$L$47,10,FALSE))</f>
        <v/>
      </c>
      <c r="X148" s="235" t="str">
        <f>IF(X147="","",VLOOKUP(X147,'参考様式１（勤務表_シフト記号表）'!$C$6:$L$47,10,FALSE))</f>
        <v/>
      </c>
      <c r="Y148" s="235" t="str">
        <f>IF(Y147="","",VLOOKUP(Y147,'参考様式１（勤務表_シフト記号表）'!$C$6:$L$47,10,FALSE))</f>
        <v/>
      </c>
      <c r="Z148" s="235" t="str">
        <f>IF(Z147="","",VLOOKUP(Z147,'参考様式１（勤務表_シフト記号表）'!$C$6:$L$47,10,FALSE))</f>
        <v/>
      </c>
      <c r="AA148" s="235" t="str">
        <f>IF(AA147="","",VLOOKUP(AA147,'参考様式１（勤務表_シフト記号表）'!$C$6:$L$47,10,FALSE))</f>
        <v/>
      </c>
      <c r="AB148" s="235" t="str">
        <f>IF(AB147="","",VLOOKUP(AB147,'参考様式１（勤務表_シフト記号表）'!$C$6:$L$47,10,FALSE))</f>
        <v/>
      </c>
      <c r="AC148" s="236" t="str">
        <f>IF(AC147="","",VLOOKUP(AC147,'参考様式１（勤務表_シフト記号表）'!$C$6:$L$47,10,FALSE))</f>
        <v/>
      </c>
      <c r="AD148" s="234" t="str">
        <f>IF(AD147="","",VLOOKUP(AD147,'参考様式１（勤務表_シフト記号表）'!$C$6:$L$47,10,FALSE))</f>
        <v/>
      </c>
      <c r="AE148" s="235" t="str">
        <f>IF(AE147="","",VLOOKUP(AE147,'参考様式１（勤務表_シフト記号表）'!$C$6:$L$47,10,FALSE))</f>
        <v/>
      </c>
      <c r="AF148" s="235" t="str">
        <f>IF(AF147="","",VLOOKUP(AF147,'参考様式１（勤務表_シフト記号表）'!$C$6:$L$47,10,FALSE))</f>
        <v/>
      </c>
      <c r="AG148" s="235" t="str">
        <f>IF(AG147="","",VLOOKUP(AG147,'参考様式１（勤務表_シフト記号表）'!$C$6:$L$47,10,FALSE))</f>
        <v/>
      </c>
      <c r="AH148" s="235" t="str">
        <f>IF(AH147="","",VLOOKUP(AH147,'参考様式１（勤務表_シフト記号表）'!$C$6:$L$47,10,FALSE))</f>
        <v/>
      </c>
      <c r="AI148" s="235" t="str">
        <f>IF(AI147="","",VLOOKUP(AI147,'参考様式１（勤務表_シフト記号表）'!$C$6:$L$47,10,FALSE))</f>
        <v/>
      </c>
      <c r="AJ148" s="236" t="str">
        <f>IF(AJ147="","",VLOOKUP(AJ147,'参考様式１（勤務表_シフト記号表）'!$C$6:$L$47,10,FALSE))</f>
        <v/>
      </c>
      <c r="AK148" s="234" t="str">
        <f>IF(AK147="","",VLOOKUP(AK147,'参考様式１（勤務表_シフト記号表）'!$C$6:$L$47,10,FALSE))</f>
        <v/>
      </c>
      <c r="AL148" s="235" t="str">
        <f>IF(AL147="","",VLOOKUP(AL147,'参考様式１（勤務表_シフト記号表）'!$C$6:$L$47,10,FALSE))</f>
        <v/>
      </c>
      <c r="AM148" s="235" t="str">
        <f>IF(AM147="","",VLOOKUP(AM147,'参考様式１（勤務表_シフト記号表）'!$C$6:$L$47,10,FALSE))</f>
        <v/>
      </c>
      <c r="AN148" s="235" t="str">
        <f>IF(AN147="","",VLOOKUP(AN147,'参考様式１（勤務表_シフト記号表）'!$C$6:$L$47,10,FALSE))</f>
        <v/>
      </c>
      <c r="AO148" s="235" t="str">
        <f>IF(AO147="","",VLOOKUP(AO147,'参考様式１（勤務表_シフト記号表）'!$C$6:$L$47,10,FALSE))</f>
        <v/>
      </c>
      <c r="AP148" s="235" t="str">
        <f>IF(AP147="","",VLOOKUP(AP147,'参考様式１（勤務表_シフト記号表）'!$C$6:$L$47,10,FALSE))</f>
        <v/>
      </c>
      <c r="AQ148" s="236" t="str">
        <f>IF(AQ147="","",VLOOKUP(AQ147,'参考様式１（勤務表_シフト記号表）'!$C$6:$L$47,10,FALSE))</f>
        <v/>
      </c>
      <c r="AR148" s="234" t="str">
        <f>IF(AR147="","",VLOOKUP(AR147,'参考様式１（勤務表_シフト記号表）'!$C$6:$L$47,10,FALSE))</f>
        <v/>
      </c>
      <c r="AS148" s="235" t="str">
        <f>IF(AS147="","",VLOOKUP(AS147,'参考様式１（勤務表_シフト記号表）'!$C$6:$L$47,10,FALSE))</f>
        <v/>
      </c>
      <c r="AT148" s="235" t="str">
        <f>IF(AT147="","",VLOOKUP(AT147,'参考様式１（勤務表_シフト記号表）'!$C$6:$L$47,10,FALSE))</f>
        <v/>
      </c>
      <c r="AU148" s="235" t="str">
        <f>IF(AU147="","",VLOOKUP(AU147,'参考様式１（勤務表_シフト記号表）'!$C$6:$L$47,10,FALSE))</f>
        <v/>
      </c>
      <c r="AV148" s="235" t="str">
        <f>IF(AV147="","",VLOOKUP(AV147,'参考様式１（勤務表_シフト記号表）'!$C$6:$L$47,10,FALSE))</f>
        <v/>
      </c>
      <c r="AW148" s="235" t="str">
        <f>IF(AW147="","",VLOOKUP(AW147,'参考様式１（勤務表_シフト記号表）'!$C$6:$L$47,10,FALSE))</f>
        <v/>
      </c>
      <c r="AX148" s="236" t="str">
        <f>IF(AX147="","",VLOOKUP(AX147,'参考様式１（勤務表_シフト記号表）'!$C$6:$L$47,10,FALSE))</f>
        <v/>
      </c>
      <c r="AY148" s="234" t="str">
        <f>IF(AY147="","",VLOOKUP(AY147,'参考様式１（勤務表_シフト記号表）'!$C$6:$L$47,10,FALSE))</f>
        <v/>
      </c>
      <c r="AZ148" s="235" t="str">
        <f>IF(AZ147="","",VLOOKUP(AZ147,'参考様式１（勤務表_シフト記号表）'!$C$6:$L$47,10,FALSE))</f>
        <v/>
      </c>
      <c r="BA148" s="235" t="str">
        <f>IF(BA147="","",VLOOKUP(BA147,'参考様式１（勤務表_シフト記号表）'!$C$6:$L$47,10,FALSE))</f>
        <v/>
      </c>
      <c r="BB148" s="1017">
        <f>IF($BE$3="４週",SUM(W148:AX148),IF($BE$3="暦月",SUM(W148:BA148),""))</f>
        <v>0</v>
      </c>
      <c r="BC148" s="1018"/>
      <c r="BD148" s="1019">
        <f>IF($BE$3="４週",BB148/4,IF($BE$3="暦月",(BB148/($BE$8/7)),""))</f>
        <v>0</v>
      </c>
      <c r="BE148" s="1018"/>
      <c r="BF148" s="1014"/>
      <c r="BG148" s="1015"/>
      <c r="BH148" s="1015"/>
      <c r="BI148" s="1015"/>
      <c r="BJ148" s="1016"/>
    </row>
    <row r="149" spans="2:62" ht="20.25" customHeight="1" x14ac:dyDescent="0.45">
      <c r="B149" s="1020">
        <f>B147+1</f>
        <v>67</v>
      </c>
      <c r="C149" s="1022"/>
      <c r="D149" s="1023"/>
      <c r="E149" s="229"/>
      <c r="F149" s="230"/>
      <c r="G149" s="229"/>
      <c r="H149" s="230"/>
      <c r="I149" s="1026"/>
      <c r="J149" s="1027"/>
      <c r="K149" s="1030"/>
      <c r="L149" s="1031"/>
      <c r="M149" s="1031"/>
      <c r="N149" s="1023"/>
      <c r="O149" s="1034"/>
      <c r="P149" s="1035"/>
      <c r="Q149" s="1035"/>
      <c r="R149" s="1035"/>
      <c r="S149" s="1036"/>
      <c r="T149" s="249" t="s">
        <v>442</v>
      </c>
      <c r="V149" s="250"/>
      <c r="W149" s="242"/>
      <c r="X149" s="243"/>
      <c r="Y149" s="243"/>
      <c r="Z149" s="243"/>
      <c r="AA149" s="243"/>
      <c r="AB149" s="243"/>
      <c r="AC149" s="244"/>
      <c r="AD149" s="242"/>
      <c r="AE149" s="243"/>
      <c r="AF149" s="243"/>
      <c r="AG149" s="243"/>
      <c r="AH149" s="243"/>
      <c r="AI149" s="243"/>
      <c r="AJ149" s="244"/>
      <c r="AK149" s="242"/>
      <c r="AL149" s="243"/>
      <c r="AM149" s="243"/>
      <c r="AN149" s="243"/>
      <c r="AO149" s="243"/>
      <c r="AP149" s="243"/>
      <c r="AQ149" s="244"/>
      <c r="AR149" s="242"/>
      <c r="AS149" s="243"/>
      <c r="AT149" s="243"/>
      <c r="AU149" s="243"/>
      <c r="AV149" s="243"/>
      <c r="AW149" s="243"/>
      <c r="AX149" s="244"/>
      <c r="AY149" s="242"/>
      <c r="AZ149" s="243"/>
      <c r="BA149" s="245"/>
      <c r="BB149" s="1040"/>
      <c r="BC149" s="1041"/>
      <c r="BD149" s="1000"/>
      <c r="BE149" s="1001"/>
      <c r="BF149" s="1002"/>
      <c r="BG149" s="1003"/>
      <c r="BH149" s="1003"/>
      <c r="BI149" s="1003"/>
      <c r="BJ149" s="1004"/>
    </row>
    <row r="150" spans="2:62" ht="20.25" customHeight="1" x14ac:dyDescent="0.45">
      <c r="B150" s="1043"/>
      <c r="C150" s="1044"/>
      <c r="D150" s="1045"/>
      <c r="E150" s="251"/>
      <c r="F150" s="252">
        <f>C149</f>
        <v>0</v>
      </c>
      <c r="G150" s="251"/>
      <c r="H150" s="252">
        <f>I149</f>
        <v>0</v>
      </c>
      <c r="I150" s="1046"/>
      <c r="J150" s="1047"/>
      <c r="K150" s="1048"/>
      <c r="L150" s="1049"/>
      <c r="M150" s="1049"/>
      <c r="N150" s="1045"/>
      <c r="O150" s="1034"/>
      <c r="P150" s="1035"/>
      <c r="Q150" s="1035"/>
      <c r="R150" s="1035"/>
      <c r="S150" s="1036"/>
      <c r="T150" s="246" t="s">
        <v>443</v>
      </c>
      <c r="U150" s="247"/>
      <c r="V150" s="248"/>
      <c r="W150" s="234" t="str">
        <f>IF(W149="","",VLOOKUP(W149,'参考様式１（勤務表_シフト記号表）'!$C$6:$L$47,10,FALSE))</f>
        <v/>
      </c>
      <c r="X150" s="235" t="str">
        <f>IF(X149="","",VLOOKUP(X149,'参考様式１（勤務表_シフト記号表）'!$C$6:$L$47,10,FALSE))</f>
        <v/>
      </c>
      <c r="Y150" s="235" t="str">
        <f>IF(Y149="","",VLOOKUP(Y149,'参考様式１（勤務表_シフト記号表）'!$C$6:$L$47,10,FALSE))</f>
        <v/>
      </c>
      <c r="Z150" s="235" t="str">
        <f>IF(Z149="","",VLOOKUP(Z149,'参考様式１（勤務表_シフト記号表）'!$C$6:$L$47,10,FALSE))</f>
        <v/>
      </c>
      <c r="AA150" s="235" t="str">
        <f>IF(AA149="","",VLOOKUP(AA149,'参考様式１（勤務表_シフト記号表）'!$C$6:$L$47,10,FALSE))</f>
        <v/>
      </c>
      <c r="AB150" s="235" t="str">
        <f>IF(AB149="","",VLOOKUP(AB149,'参考様式１（勤務表_シフト記号表）'!$C$6:$L$47,10,FALSE))</f>
        <v/>
      </c>
      <c r="AC150" s="236" t="str">
        <f>IF(AC149="","",VLOOKUP(AC149,'参考様式１（勤務表_シフト記号表）'!$C$6:$L$47,10,FALSE))</f>
        <v/>
      </c>
      <c r="AD150" s="234" t="str">
        <f>IF(AD149="","",VLOOKUP(AD149,'参考様式１（勤務表_シフト記号表）'!$C$6:$L$47,10,FALSE))</f>
        <v/>
      </c>
      <c r="AE150" s="235" t="str">
        <f>IF(AE149="","",VLOOKUP(AE149,'参考様式１（勤務表_シフト記号表）'!$C$6:$L$47,10,FALSE))</f>
        <v/>
      </c>
      <c r="AF150" s="235" t="str">
        <f>IF(AF149="","",VLOOKUP(AF149,'参考様式１（勤務表_シフト記号表）'!$C$6:$L$47,10,FALSE))</f>
        <v/>
      </c>
      <c r="AG150" s="235" t="str">
        <f>IF(AG149="","",VLOOKUP(AG149,'参考様式１（勤務表_シフト記号表）'!$C$6:$L$47,10,FALSE))</f>
        <v/>
      </c>
      <c r="AH150" s="235" t="str">
        <f>IF(AH149="","",VLOOKUP(AH149,'参考様式１（勤務表_シフト記号表）'!$C$6:$L$47,10,FALSE))</f>
        <v/>
      </c>
      <c r="AI150" s="235" t="str">
        <f>IF(AI149="","",VLOOKUP(AI149,'参考様式１（勤務表_シフト記号表）'!$C$6:$L$47,10,FALSE))</f>
        <v/>
      </c>
      <c r="AJ150" s="236" t="str">
        <f>IF(AJ149="","",VLOOKUP(AJ149,'参考様式１（勤務表_シフト記号表）'!$C$6:$L$47,10,FALSE))</f>
        <v/>
      </c>
      <c r="AK150" s="234" t="str">
        <f>IF(AK149="","",VLOOKUP(AK149,'参考様式１（勤務表_シフト記号表）'!$C$6:$L$47,10,FALSE))</f>
        <v/>
      </c>
      <c r="AL150" s="235" t="str">
        <f>IF(AL149="","",VLOOKUP(AL149,'参考様式１（勤務表_シフト記号表）'!$C$6:$L$47,10,FALSE))</f>
        <v/>
      </c>
      <c r="AM150" s="235" t="str">
        <f>IF(AM149="","",VLOOKUP(AM149,'参考様式１（勤務表_シフト記号表）'!$C$6:$L$47,10,FALSE))</f>
        <v/>
      </c>
      <c r="AN150" s="235" t="str">
        <f>IF(AN149="","",VLOOKUP(AN149,'参考様式１（勤務表_シフト記号表）'!$C$6:$L$47,10,FALSE))</f>
        <v/>
      </c>
      <c r="AO150" s="235" t="str">
        <f>IF(AO149="","",VLOOKUP(AO149,'参考様式１（勤務表_シフト記号表）'!$C$6:$L$47,10,FALSE))</f>
        <v/>
      </c>
      <c r="AP150" s="235" t="str">
        <f>IF(AP149="","",VLOOKUP(AP149,'参考様式１（勤務表_シフト記号表）'!$C$6:$L$47,10,FALSE))</f>
        <v/>
      </c>
      <c r="AQ150" s="236" t="str">
        <f>IF(AQ149="","",VLOOKUP(AQ149,'参考様式１（勤務表_シフト記号表）'!$C$6:$L$47,10,FALSE))</f>
        <v/>
      </c>
      <c r="AR150" s="234" t="str">
        <f>IF(AR149="","",VLOOKUP(AR149,'参考様式１（勤務表_シフト記号表）'!$C$6:$L$47,10,FALSE))</f>
        <v/>
      </c>
      <c r="AS150" s="235" t="str">
        <f>IF(AS149="","",VLOOKUP(AS149,'参考様式１（勤務表_シフト記号表）'!$C$6:$L$47,10,FALSE))</f>
        <v/>
      </c>
      <c r="AT150" s="235" t="str">
        <f>IF(AT149="","",VLOOKUP(AT149,'参考様式１（勤務表_シフト記号表）'!$C$6:$L$47,10,FALSE))</f>
        <v/>
      </c>
      <c r="AU150" s="235" t="str">
        <f>IF(AU149="","",VLOOKUP(AU149,'参考様式１（勤務表_シフト記号表）'!$C$6:$L$47,10,FALSE))</f>
        <v/>
      </c>
      <c r="AV150" s="235" t="str">
        <f>IF(AV149="","",VLOOKUP(AV149,'参考様式１（勤務表_シフト記号表）'!$C$6:$L$47,10,FALSE))</f>
        <v/>
      </c>
      <c r="AW150" s="235" t="str">
        <f>IF(AW149="","",VLOOKUP(AW149,'参考様式１（勤務表_シフト記号表）'!$C$6:$L$47,10,FALSE))</f>
        <v/>
      </c>
      <c r="AX150" s="236" t="str">
        <f>IF(AX149="","",VLOOKUP(AX149,'参考様式１（勤務表_シフト記号表）'!$C$6:$L$47,10,FALSE))</f>
        <v/>
      </c>
      <c r="AY150" s="234" t="str">
        <f>IF(AY149="","",VLOOKUP(AY149,'参考様式１（勤務表_シフト記号表）'!$C$6:$L$47,10,FALSE))</f>
        <v/>
      </c>
      <c r="AZ150" s="235" t="str">
        <f>IF(AZ149="","",VLOOKUP(AZ149,'参考様式１（勤務表_シフト記号表）'!$C$6:$L$47,10,FALSE))</f>
        <v/>
      </c>
      <c r="BA150" s="235" t="str">
        <f>IF(BA149="","",VLOOKUP(BA149,'参考様式１（勤務表_シフト記号表）'!$C$6:$L$47,10,FALSE))</f>
        <v/>
      </c>
      <c r="BB150" s="1017">
        <f>IF($BE$3="４週",SUM(W150:AX150),IF($BE$3="暦月",SUM(W150:BA150),""))</f>
        <v>0</v>
      </c>
      <c r="BC150" s="1018"/>
      <c r="BD150" s="1019">
        <f>IF($BE$3="４週",BB150/4,IF($BE$3="暦月",(BB150/($BE$8/7)),""))</f>
        <v>0</v>
      </c>
      <c r="BE150" s="1018"/>
      <c r="BF150" s="1014"/>
      <c r="BG150" s="1015"/>
      <c r="BH150" s="1015"/>
      <c r="BI150" s="1015"/>
      <c r="BJ150" s="1016"/>
    </row>
    <row r="151" spans="2:62" ht="20.25" customHeight="1" x14ac:dyDescent="0.45">
      <c r="B151" s="1020">
        <f>B149+1</f>
        <v>68</v>
      </c>
      <c r="C151" s="1022"/>
      <c r="D151" s="1023"/>
      <c r="E151" s="229"/>
      <c r="F151" s="230"/>
      <c r="G151" s="229"/>
      <c r="H151" s="230"/>
      <c r="I151" s="1026"/>
      <c r="J151" s="1027"/>
      <c r="K151" s="1030"/>
      <c r="L151" s="1031"/>
      <c r="M151" s="1031"/>
      <c r="N151" s="1023"/>
      <c r="O151" s="1034"/>
      <c r="P151" s="1035"/>
      <c r="Q151" s="1035"/>
      <c r="R151" s="1035"/>
      <c r="S151" s="1036"/>
      <c r="T151" s="249" t="s">
        <v>442</v>
      </c>
      <c r="V151" s="250"/>
      <c r="W151" s="242"/>
      <c r="X151" s="243"/>
      <c r="Y151" s="243"/>
      <c r="Z151" s="243"/>
      <c r="AA151" s="243"/>
      <c r="AB151" s="243"/>
      <c r="AC151" s="244"/>
      <c r="AD151" s="242"/>
      <c r="AE151" s="243"/>
      <c r="AF151" s="243"/>
      <c r="AG151" s="243"/>
      <c r="AH151" s="243"/>
      <c r="AI151" s="243"/>
      <c r="AJ151" s="244"/>
      <c r="AK151" s="242"/>
      <c r="AL151" s="243"/>
      <c r="AM151" s="243"/>
      <c r="AN151" s="243"/>
      <c r="AO151" s="243"/>
      <c r="AP151" s="243"/>
      <c r="AQ151" s="244"/>
      <c r="AR151" s="242"/>
      <c r="AS151" s="243"/>
      <c r="AT151" s="243"/>
      <c r="AU151" s="243"/>
      <c r="AV151" s="243"/>
      <c r="AW151" s="243"/>
      <c r="AX151" s="244"/>
      <c r="AY151" s="242"/>
      <c r="AZ151" s="243"/>
      <c r="BA151" s="245"/>
      <c r="BB151" s="1040"/>
      <c r="BC151" s="1041"/>
      <c r="BD151" s="1000"/>
      <c r="BE151" s="1001"/>
      <c r="BF151" s="1002"/>
      <c r="BG151" s="1003"/>
      <c r="BH151" s="1003"/>
      <c r="BI151" s="1003"/>
      <c r="BJ151" s="1004"/>
    </row>
    <row r="152" spans="2:62" ht="20.25" customHeight="1" x14ac:dyDescent="0.45">
      <c r="B152" s="1043"/>
      <c r="C152" s="1044"/>
      <c r="D152" s="1045"/>
      <c r="E152" s="251"/>
      <c r="F152" s="252">
        <f>C151</f>
        <v>0</v>
      </c>
      <c r="G152" s="251"/>
      <c r="H152" s="252">
        <f>I151</f>
        <v>0</v>
      </c>
      <c r="I152" s="1046"/>
      <c r="J152" s="1047"/>
      <c r="K152" s="1048"/>
      <c r="L152" s="1049"/>
      <c r="M152" s="1049"/>
      <c r="N152" s="1045"/>
      <c r="O152" s="1034"/>
      <c r="P152" s="1035"/>
      <c r="Q152" s="1035"/>
      <c r="R152" s="1035"/>
      <c r="S152" s="1036"/>
      <c r="T152" s="246" t="s">
        <v>443</v>
      </c>
      <c r="U152" s="247"/>
      <c r="V152" s="248"/>
      <c r="W152" s="234" t="str">
        <f>IF(W151="","",VLOOKUP(W151,'参考様式１（勤務表_シフト記号表）'!$C$6:$L$47,10,FALSE))</f>
        <v/>
      </c>
      <c r="X152" s="235" t="str">
        <f>IF(X151="","",VLOOKUP(X151,'参考様式１（勤務表_シフト記号表）'!$C$6:$L$47,10,FALSE))</f>
        <v/>
      </c>
      <c r="Y152" s="235" t="str">
        <f>IF(Y151="","",VLOOKUP(Y151,'参考様式１（勤務表_シフト記号表）'!$C$6:$L$47,10,FALSE))</f>
        <v/>
      </c>
      <c r="Z152" s="235" t="str">
        <f>IF(Z151="","",VLOOKUP(Z151,'参考様式１（勤務表_シフト記号表）'!$C$6:$L$47,10,FALSE))</f>
        <v/>
      </c>
      <c r="AA152" s="235" t="str">
        <f>IF(AA151="","",VLOOKUP(AA151,'参考様式１（勤務表_シフト記号表）'!$C$6:$L$47,10,FALSE))</f>
        <v/>
      </c>
      <c r="AB152" s="235" t="str">
        <f>IF(AB151="","",VLOOKUP(AB151,'参考様式１（勤務表_シフト記号表）'!$C$6:$L$47,10,FALSE))</f>
        <v/>
      </c>
      <c r="AC152" s="236" t="str">
        <f>IF(AC151="","",VLOOKUP(AC151,'参考様式１（勤務表_シフト記号表）'!$C$6:$L$47,10,FALSE))</f>
        <v/>
      </c>
      <c r="AD152" s="234" t="str">
        <f>IF(AD151="","",VLOOKUP(AD151,'参考様式１（勤務表_シフト記号表）'!$C$6:$L$47,10,FALSE))</f>
        <v/>
      </c>
      <c r="AE152" s="235" t="str">
        <f>IF(AE151="","",VLOOKUP(AE151,'参考様式１（勤務表_シフト記号表）'!$C$6:$L$47,10,FALSE))</f>
        <v/>
      </c>
      <c r="AF152" s="235" t="str">
        <f>IF(AF151="","",VLOOKUP(AF151,'参考様式１（勤務表_シフト記号表）'!$C$6:$L$47,10,FALSE))</f>
        <v/>
      </c>
      <c r="AG152" s="235" t="str">
        <f>IF(AG151="","",VLOOKUP(AG151,'参考様式１（勤務表_シフト記号表）'!$C$6:$L$47,10,FALSE))</f>
        <v/>
      </c>
      <c r="AH152" s="235" t="str">
        <f>IF(AH151="","",VLOOKUP(AH151,'参考様式１（勤務表_シフト記号表）'!$C$6:$L$47,10,FALSE))</f>
        <v/>
      </c>
      <c r="AI152" s="235" t="str">
        <f>IF(AI151="","",VLOOKUP(AI151,'参考様式１（勤務表_シフト記号表）'!$C$6:$L$47,10,FALSE))</f>
        <v/>
      </c>
      <c r="AJ152" s="236" t="str">
        <f>IF(AJ151="","",VLOOKUP(AJ151,'参考様式１（勤務表_シフト記号表）'!$C$6:$L$47,10,FALSE))</f>
        <v/>
      </c>
      <c r="AK152" s="234" t="str">
        <f>IF(AK151="","",VLOOKUP(AK151,'参考様式１（勤務表_シフト記号表）'!$C$6:$L$47,10,FALSE))</f>
        <v/>
      </c>
      <c r="AL152" s="235" t="str">
        <f>IF(AL151="","",VLOOKUP(AL151,'参考様式１（勤務表_シフト記号表）'!$C$6:$L$47,10,FALSE))</f>
        <v/>
      </c>
      <c r="AM152" s="235" t="str">
        <f>IF(AM151="","",VLOOKUP(AM151,'参考様式１（勤務表_シフト記号表）'!$C$6:$L$47,10,FALSE))</f>
        <v/>
      </c>
      <c r="AN152" s="235" t="str">
        <f>IF(AN151="","",VLOOKUP(AN151,'参考様式１（勤務表_シフト記号表）'!$C$6:$L$47,10,FALSE))</f>
        <v/>
      </c>
      <c r="AO152" s="235" t="str">
        <f>IF(AO151="","",VLOOKUP(AO151,'参考様式１（勤務表_シフト記号表）'!$C$6:$L$47,10,FALSE))</f>
        <v/>
      </c>
      <c r="AP152" s="235" t="str">
        <f>IF(AP151="","",VLOOKUP(AP151,'参考様式１（勤務表_シフト記号表）'!$C$6:$L$47,10,FALSE))</f>
        <v/>
      </c>
      <c r="AQ152" s="236" t="str">
        <f>IF(AQ151="","",VLOOKUP(AQ151,'参考様式１（勤務表_シフト記号表）'!$C$6:$L$47,10,FALSE))</f>
        <v/>
      </c>
      <c r="AR152" s="234" t="str">
        <f>IF(AR151="","",VLOOKUP(AR151,'参考様式１（勤務表_シフト記号表）'!$C$6:$L$47,10,FALSE))</f>
        <v/>
      </c>
      <c r="AS152" s="235" t="str">
        <f>IF(AS151="","",VLOOKUP(AS151,'参考様式１（勤務表_シフト記号表）'!$C$6:$L$47,10,FALSE))</f>
        <v/>
      </c>
      <c r="AT152" s="235" t="str">
        <f>IF(AT151="","",VLOOKUP(AT151,'参考様式１（勤務表_シフト記号表）'!$C$6:$L$47,10,FALSE))</f>
        <v/>
      </c>
      <c r="AU152" s="235" t="str">
        <f>IF(AU151="","",VLOOKUP(AU151,'参考様式１（勤務表_シフト記号表）'!$C$6:$L$47,10,FALSE))</f>
        <v/>
      </c>
      <c r="AV152" s="235" t="str">
        <f>IF(AV151="","",VLOOKUP(AV151,'参考様式１（勤務表_シフト記号表）'!$C$6:$L$47,10,FALSE))</f>
        <v/>
      </c>
      <c r="AW152" s="235" t="str">
        <f>IF(AW151="","",VLOOKUP(AW151,'参考様式１（勤務表_シフト記号表）'!$C$6:$L$47,10,FALSE))</f>
        <v/>
      </c>
      <c r="AX152" s="236" t="str">
        <f>IF(AX151="","",VLOOKUP(AX151,'参考様式１（勤務表_シフト記号表）'!$C$6:$L$47,10,FALSE))</f>
        <v/>
      </c>
      <c r="AY152" s="234" t="str">
        <f>IF(AY151="","",VLOOKUP(AY151,'参考様式１（勤務表_シフト記号表）'!$C$6:$L$47,10,FALSE))</f>
        <v/>
      </c>
      <c r="AZ152" s="235" t="str">
        <f>IF(AZ151="","",VLOOKUP(AZ151,'参考様式１（勤務表_シフト記号表）'!$C$6:$L$47,10,FALSE))</f>
        <v/>
      </c>
      <c r="BA152" s="235" t="str">
        <f>IF(BA151="","",VLOOKUP(BA151,'参考様式１（勤務表_シフト記号表）'!$C$6:$L$47,10,FALSE))</f>
        <v/>
      </c>
      <c r="BB152" s="1017">
        <f>IF($BE$3="４週",SUM(W152:AX152),IF($BE$3="暦月",SUM(W152:BA152),""))</f>
        <v>0</v>
      </c>
      <c r="BC152" s="1018"/>
      <c r="BD152" s="1019">
        <f>IF($BE$3="４週",BB152/4,IF($BE$3="暦月",(BB152/($BE$8/7)),""))</f>
        <v>0</v>
      </c>
      <c r="BE152" s="1018"/>
      <c r="BF152" s="1014"/>
      <c r="BG152" s="1015"/>
      <c r="BH152" s="1015"/>
      <c r="BI152" s="1015"/>
      <c r="BJ152" s="1016"/>
    </row>
    <row r="153" spans="2:62" ht="20.25" customHeight="1" x14ac:dyDescent="0.45">
      <c r="B153" s="1020">
        <f>B151+1</f>
        <v>69</v>
      </c>
      <c r="C153" s="1022"/>
      <c r="D153" s="1023"/>
      <c r="E153" s="229"/>
      <c r="F153" s="230"/>
      <c r="G153" s="229"/>
      <c r="H153" s="230"/>
      <c r="I153" s="1026"/>
      <c r="J153" s="1027"/>
      <c r="K153" s="1030"/>
      <c r="L153" s="1031"/>
      <c r="M153" s="1031"/>
      <c r="N153" s="1023"/>
      <c r="O153" s="1034"/>
      <c r="P153" s="1035"/>
      <c r="Q153" s="1035"/>
      <c r="R153" s="1035"/>
      <c r="S153" s="1036"/>
      <c r="T153" s="249" t="s">
        <v>442</v>
      </c>
      <c r="V153" s="250"/>
      <c r="W153" s="242"/>
      <c r="X153" s="243"/>
      <c r="Y153" s="243"/>
      <c r="Z153" s="243"/>
      <c r="AA153" s="243"/>
      <c r="AB153" s="243"/>
      <c r="AC153" s="244"/>
      <c r="AD153" s="242"/>
      <c r="AE153" s="243"/>
      <c r="AF153" s="243"/>
      <c r="AG153" s="243"/>
      <c r="AH153" s="243"/>
      <c r="AI153" s="243"/>
      <c r="AJ153" s="244"/>
      <c r="AK153" s="242"/>
      <c r="AL153" s="243"/>
      <c r="AM153" s="243"/>
      <c r="AN153" s="243"/>
      <c r="AO153" s="243"/>
      <c r="AP153" s="243"/>
      <c r="AQ153" s="244"/>
      <c r="AR153" s="242"/>
      <c r="AS153" s="243"/>
      <c r="AT153" s="243"/>
      <c r="AU153" s="243"/>
      <c r="AV153" s="243"/>
      <c r="AW153" s="243"/>
      <c r="AX153" s="244"/>
      <c r="AY153" s="242"/>
      <c r="AZ153" s="243"/>
      <c r="BA153" s="245"/>
      <c r="BB153" s="1040"/>
      <c r="BC153" s="1041"/>
      <c r="BD153" s="1000"/>
      <c r="BE153" s="1001"/>
      <c r="BF153" s="1002"/>
      <c r="BG153" s="1003"/>
      <c r="BH153" s="1003"/>
      <c r="BI153" s="1003"/>
      <c r="BJ153" s="1004"/>
    </row>
    <row r="154" spans="2:62" ht="20.25" customHeight="1" x14ac:dyDescent="0.45">
      <c r="B154" s="1043"/>
      <c r="C154" s="1044"/>
      <c r="D154" s="1045"/>
      <c r="E154" s="251"/>
      <c r="F154" s="252">
        <f>C153</f>
        <v>0</v>
      </c>
      <c r="G154" s="251"/>
      <c r="H154" s="252">
        <f>I153</f>
        <v>0</v>
      </c>
      <c r="I154" s="1046"/>
      <c r="J154" s="1047"/>
      <c r="K154" s="1048"/>
      <c r="L154" s="1049"/>
      <c r="M154" s="1049"/>
      <c r="N154" s="1045"/>
      <c r="O154" s="1034"/>
      <c r="P154" s="1035"/>
      <c r="Q154" s="1035"/>
      <c r="R154" s="1035"/>
      <c r="S154" s="1036"/>
      <c r="T154" s="246" t="s">
        <v>443</v>
      </c>
      <c r="U154" s="247"/>
      <c r="V154" s="248"/>
      <c r="W154" s="234" t="str">
        <f>IF(W153="","",VLOOKUP(W153,'参考様式１（勤務表_シフト記号表）'!$C$6:$L$47,10,FALSE))</f>
        <v/>
      </c>
      <c r="X154" s="235" t="str">
        <f>IF(X153="","",VLOOKUP(X153,'参考様式１（勤務表_シフト記号表）'!$C$6:$L$47,10,FALSE))</f>
        <v/>
      </c>
      <c r="Y154" s="235" t="str">
        <f>IF(Y153="","",VLOOKUP(Y153,'参考様式１（勤務表_シフト記号表）'!$C$6:$L$47,10,FALSE))</f>
        <v/>
      </c>
      <c r="Z154" s="235" t="str">
        <f>IF(Z153="","",VLOOKUP(Z153,'参考様式１（勤務表_シフト記号表）'!$C$6:$L$47,10,FALSE))</f>
        <v/>
      </c>
      <c r="AA154" s="235" t="str">
        <f>IF(AA153="","",VLOOKUP(AA153,'参考様式１（勤務表_シフト記号表）'!$C$6:$L$47,10,FALSE))</f>
        <v/>
      </c>
      <c r="AB154" s="235" t="str">
        <f>IF(AB153="","",VLOOKUP(AB153,'参考様式１（勤務表_シフト記号表）'!$C$6:$L$47,10,FALSE))</f>
        <v/>
      </c>
      <c r="AC154" s="236" t="str">
        <f>IF(AC153="","",VLOOKUP(AC153,'参考様式１（勤務表_シフト記号表）'!$C$6:$L$47,10,FALSE))</f>
        <v/>
      </c>
      <c r="AD154" s="234" t="str">
        <f>IF(AD153="","",VLOOKUP(AD153,'参考様式１（勤務表_シフト記号表）'!$C$6:$L$47,10,FALSE))</f>
        <v/>
      </c>
      <c r="AE154" s="235" t="str">
        <f>IF(AE153="","",VLOOKUP(AE153,'参考様式１（勤務表_シフト記号表）'!$C$6:$L$47,10,FALSE))</f>
        <v/>
      </c>
      <c r="AF154" s="235" t="str">
        <f>IF(AF153="","",VLOOKUP(AF153,'参考様式１（勤務表_シフト記号表）'!$C$6:$L$47,10,FALSE))</f>
        <v/>
      </c>
      <c r="AG154" s="235" t="str">
        <f>IF(AG153="","",VLOOKUP(AG153,'参考様式１（勤務表_シフト記号表）'!$C$6:$L$47,10,FALSE))</f>
        <v/>
      </c>
      <c r="AH154" s="235" t="str">
        <f>IF(AH153="","",VLOOKUP(AH153,'参考様式１（勤務表_シフト記号表）'!$C$6:$L$47,10,FALSE))</f>
        <v/>
      </c>
      <c r="AI154" s="235" t="str">
        <f>IF(AI153="","",VLOOKUP(AI153,'参考様式１（勤務表_シフト記号表）'!$C$6:$L$47,10,FALSE))</f>
        <v/>
      </c>
      <c r="AJ154" s="236" t="str">
        <f>IF(AJ153="","",VLOOKUP(AJ153,'参考様式１（勤務表_シフト記号表）'!$C$6:$L$47,10,FALSE))</f>
        <v/>
      </c>
      <c r="AK154" s="234" t="str">
        <f>IF(AK153="","",VLOOKUP(AK153,'参考様式１（勤務表_シフト記号表）'!$C$6:$L$47,10,FALSE))</f>
        <v/>
      </c>
      <c r="AL154" s="235" t="str">
        <f>IF(AL153="","",VLOOKUP(AL153,'参考様式１（勤務表_シフト記号表）'!$C$6:$L$47,10,FALSE))</f>
        <v/>
      </c>
      <c r="AM154" s="235" t="str">
        <f>IF(AM153="","",VLOOKUP(AM153,'参考様式１（勤務表_シフト記号表）'!$C$6:$L$47,10,FALSE))</f>
        <v/>
      </c>
      <c r="AN154" s="235" t="str">
        <f>IF(AN153="","",VLOOKUP(AN153,'参考様式１（勤務表_シフト記号表）'!$C$6:$L$47,10,FALSE))</f>
        <v/>
      </c>
      <c r="AO154" s="235" t="str">
        <f>IF(AO153="","",VLOOKUP(AO153,'参考様式１（勤務表_シフト記号表）'!$C$6:$L$47,10,FALSE))</f>
        <v/>
      </c>
      <c r="AP154" s="235" t="str">
        <f>IF(AP153="","",VLOOKUP(AP153,'参考様式１（勤務表_シフト記号表）'!$C$6:$L$47,10,FALSE))</f>
        <v/>
      </c>
      <c r="AQ154" s="236" t="str">
        <f>IF(AQ153="","",VLOOKUP(AQ153,'参考様式１（勤務表_シフト記号表）'!$C$6:$L$47,10,FALSE))</f>
        <v/>
      </c>
      <c r="AR154" s="234" t="str">
        <f>IF(AR153="","",VLOOKUP(AR153,'参考様式１（勤務表_シフト記号表）'!$C$6:$L$47,10,FALSE))</f>
        <v/>
      </c>
      <c r="AS154" s="235" t="str">
        <f>IF(AS153="","",VLOOKUP(AS153,'参考様式１（勤務表_シフト記号表）'!$C$6:$L$47,10,FALSE))</f>
        <v/>
      </c>
      <c r="AT154" s="235" t="str">
        <f>IF(AT153="","",VLOOKUP(AT153,'参考様式１（勤務表_シフト記号表）'!$C$6:$L$47,10,FALSE))</f>
        <v/>
      </c>
      <c r="AU154" s="235" t="str">
        <f>IF(AU153="","",VLOOKUP(AU153,'参考様式１（勤務表_シフト記号表）'!$C$6:$L$47,10,FALSE))</f>
        <v/>
      </c>
      <c r="AV154" s="235" t="str">
        <f>IF(AV153="","",VLOOKUP(AV153,'参考様式１（勤務表_シフト記号表）'!$C$6:$L$47,10,FALSE))</f>
        <v/>
      </c>
      <c r="AW154" s="235" t="str">
        <f>IF(AW153="","",VLOOKUP(AW153,'参考様式１（勤務表_シフト記号表）'!$C$6:$L$47,10,FALSE))</f>
        <v/>
      </c>
      <c r="AX154" s="236" t="str">
        <f>IF(AX153="","",VLOOKUP(AX153,'参考様式１（勤務表_シフト記号表）'!$C$6:$L$47,10,FALSE))</f>
        <v/>
      </c>
      <c r="AY154" s="234" t="str">
        <f>IF(AY153="","",VLOOKUP(AY153,'参考様式１（勤務表_シフト記号表）'!$C$6:$L$47,10,FALSE))</f>
        <v/>
      </c>
      <c r="AZ154" s="235" t="str">
        <f>IF(AZ153="","",VLOOKUP(AZ153,'参考様式１（勤務表_シフト記号表）'!$C$6:$L$47,10,FALSE))</f>
        <v/>
      </c>
      <c r="BA154" s="235" t="str">
        <f>IF(BA153="","",VLOOKUP(BA153,'参考様式１（勤務表_シフト記号表）'!$C$6:$L$47,10,FALSE))</f>
        <v/>
      </c>
      <c r="BB154" s="1017">
        <f>IF($BE$3="４週",SUM(W154:AX154),IF($BE$3="暦月",SUM(W154:BA154),""))</f>
        <v>0</v>
      </c>
      <c r="BC154" s="1018"/>
      <c r="BD154" s="1019">
        <f>IF($BE$3="４週",BB154/4,IF($BE$3="暦月",(BB154/($BE$8/7)),""))</f>
        <v>0</v>
      </c>
      <c r="BE154" s="1018"/>
      <c r="BF154" s="1014"/>
      <c r="BG154" s="1015"/>
      <c r="BH154" s="1015"/>
      <c r="BI154" s="1015"/>
      <c r="BJ154" s="1016"/>
    </row>
    <row r="155" spans="2:62" ht="20.25" customHeight="1" x14ac:dyDescent="0.45">
      <c r="B155" s="1020">
        <f>B153+1</f>
        <v>70</v>
      </c>
      <c r="C155" s="1022"/>
      <c r="D155" s="1023"/>
      <c r="E155" s="229"/>
      <c r="F155" s="230"/>
      <c r="G155" s="229"/>
      <c r="H155" s="230"/>
      <c r="I155" s="1026"/>
      <c r="J155" s="1027"/>
      <c r="K155" s="1030"/>
      <c r="L155" s="1031"/>
      <c r="M155" s="1031"/>
      <c r="N155" s="1023"/>
      <c r="O155" s="1034"/>
      <c r="P155" s="1035"/>
      <c r="Q155" s="1035"/>
      <c r="R155" s="1035"/>
      <c r="S155" s="1036"/>
      <c r="T155" s="249" t="s">
        <v>442</v>
      </c>
      <c r="V155" s="250"/>
      <c r="W155" s="242"/>
      <c r="X155" s="243"/>
      <c r="Y155" s="243"/>
      <c r="Z155" s="243"/>
      <c r="AA155" s="243"/>
      <c r="AB155" s="243"/>
      <c r="AC155" s="244"/>
      <c r="AD155" s="242"/>
      <c r="AE155" s="243"/>
      <c r="AF155" s="243"/>
      <c r="AG155" s="243"/>
      <c r="AH155" s="243"/>
      <c r="AI155" s="243"/>
      <c r="AJ155" s="244"/>
      <c r="AK155" s="242"/>
      <c r="AL155" s="243"/>
      <c r="AM155" s="243"/>
      <c r="AN155" s="243"/>
      <c r="AO155" s="243"/>
      <c r="AP155" s="243"/>
      <c r="AQ155" s="244"/>
      <c r="AR155" s="242"/>
      <c r="AS155" s="243"/>
      <c r="AT155" s="243"/>
      <c r="AU155" s="243"/>
      <c r="AV155" s="243"/>
      <c r="AW155" s="243"/>
      <c r="AX155" s="244"/>
      <c r="AY155" s="242"/>
      <c r="AZ155" s="243"/>
      <c r="BA155" s="245"/>
      <c r="BB155" s="1040"/>
      <c r="BC155" s="1041"/>
      <c r="BD155" s="1000"/>
      <c r="BE155" s="1001"/>
      <c r="BF155" s="1002"/>
      <c r="BG155" s="1003"/>
      <c r="BH155" s="1003"/>
      <c r="BI155" s="1003"/>
      <c r="BJ155" s="1004"/>
    </row>
    <row r="156" spans="2:62" ht="20.25" customHeight="1" x14ac:dyDescent="0.45">
      <c r="B156" s="1043"/>
      <c r="C156" s="1044"/>
      <c r="D156" s="1045"/>
      <c r="E156" s="251"/>
      <c r="F156" s="252">
        <f>C155</f>
        <v>0</v>
      </c>
      <c r="G156" s="251"/>
      <c r="H156" s="252">
        <f>I155</f>
        <v>0</v>
      </c>
      <c r="I156" s="1046"/>
      <c r="J156" s="1047"/>
      <c r="K156" s="1048"/>
      <c r="L156" s="1049"/>
      <c r="M156" s="1049"/>
      <c r="N156" s="1045"/>
      <c r="O156" s="1034"/>
      <c r="P156" s="1035"/>
      <c r="Q156" s="1035"/>
      <c r="R156" s="1035"/>
      <c r="S156" s="1036"/>
      <c r="T156" s="246" t="s">
        <v>443</v>
      </c>
      <c r="U156" s="247"/>
      <c r="V156" s="248"/>
      <c r="W156" s="234" t="str">
        <f>IF(W155="","",VLOOKUP(W155,'参考様式１（勤務表_シフト記号表）'!$C$6:$L$47,10,FALSE))</f>
        <v/>
      </c>
      <c r="X156" s="235" t="str">
        <f>IF(X155="","",VLOOKUP(X155,'参考様式１（勤務表_シフト記号表）'!$C$6:$L$47,10,FALSE))</f>
        <v/>
      </c>
      <c r="Y156" s="235" t="str">
        <f>IF(Y155="","",VLOOKUP(Y155,'参考様式１（勤務表_シフト記号表）'!$C$6:$L$47,10,FALSE))</f>
        <v/>
      </c>
      <c r="Z156" s="235" t="str">
        <f>IF(Z155="","",VLOOKUP(Z155,'参考様式１（勤務表_シフト記号表）'!$C$6:$L$47,10,FALSE))</f>
        <v/>
      </c>
      <c r="AA156" s="235" t="str">
        <f>IF(AA155="","",VLOOKUP(AA155,'参考様式１（勤務表_シフト記号表）'!$C$6:$L$47,10,FALSE))</f>
        <v/>
      </c>
      <c r="AB156" s="235" t="str">
        <f>IF(AB155="","",VLOOKUP(AB155,'参考様式１（勤務表_シフト記号表）'!$C$6:$L$47,10,FALSE))</f>
        <v/>
      </c>
      <c r="AC156" s="236" t="str">
        <f>IF(AC155="","",VLOOKUP(AC155,'参考様式１（勤務表_シフト記号表）'!$C$6:$L$47,10,FALSE))</f>
        <v/>
      </c>
      <c r="AD156" s="234" t="str">
        <f>IF(AD155="","",VLOOKUP(AD155,'参考様式１（勤務表_シフト記号表）'!$C$6:$L$47,10,FALSE))</f>
        <v/>
      </c>
      <c r="AE156" s="235" t="str">
        <f>IF(AE155="","",VLOOKUP(AE155,'参考様式１（勤務表_シフト記号表）'!$C$6:$L$47,10,FALSE))</f>
        <v/>
      </c>
      <c r="AF156" s="235" t="str">
        <f>IF(AF155="","",VLOOKUP(AF155,'参考様式１（勤務表_シフト記号表）'!$C$6:$L$47,10,FALSE))</f>
        <v/>
      </c>
      <c r="AG156" s="235" t="str">
        <f>IF(AG155="","",VLOOKUP(AG155,'参考様式１（勤務表_シフト記号表）'!$C$6:$L$47,10,FALSE))</f>
        <v/>
      </c>
      <c r="AH156" s="235" t="str">
        <f>IF(AH155="","",VLOOKUP(AH155,'参考様式１（勤務表_シフト記号表）'!$C$6:$L$47,10,FALSE))</f>
        <v/>
      </c>
      <c r="AI156" s="235" t="str">
        <f>IF(AI155="","",VLOOKUP(AI155,'参考様式１（勤務表_シフト記号表）'!$C$6:$L$47,10,FALSE))</f>
        <v/>
      </c>
      <c r="AJ156" s="236" t="str">
        <f>IF(AJ155="","",VLOOKUP(AJ155,'参考様式１（勤務表_シフト記号表）'!$C$6:$L$47,10,FALSE))</f>
        <v/>
      </c>
      <c r="AK156" s="234" t="str">
        <f>IF(AK155="","",VLOOKUP(AK155,'参考様式１（勤務表_シフト記号表）'!$C$6:$L$47,10,FALSE))</f>
        <v/>
      </c>
      <c r="AL156" s="235" t="str">
        <f>IF(AL155="","",VLOOKUP(AL155,'参考様式１（勤務表_シフト記号表）'!$C$6:$L$47,10,FALSE))</f>
        <v/>
      </c>
      <c r="AM156" s="235" t="str">
        <f>IF(AM155="","",VLOOKUP(AM155,'参考様式１（勤務表_シフト記号表）'!$C$6:$L$47,10,FALSE))</f>
        <v/>
      </c>
      <c r="AN156" s="235" t="str">
        <f>IF(AN155="","",VLOOKUP(AN155,'参考様式１（勤務表_シフト記号表）'!$C$6:$L$47,10,FALSE))</f>
        <v/>
      </c>
      <c r="AO156" s="235" t="str">
        <f>IF(AO155="","",VLOOKUP(AO155,'参考様式１（勤務表_シフト記号表）'!$C$6:$L$47,10,FALSE))</f>
        <v/>
      </c>
      <c r="AP156" s="235" t="str">
        <f>IF(AP155="","",VLOOKUP(AP155,'参考様式１（勤務表_シフト記号表）'!$C$6:$L$47,10,FALSE))</f>
        <v/>
      </c>
      <c r="AQ156" s="236" t="str">
        <f>IF(AQ155="","",VLOOKUP(AQ155,'参考様式１（勤務表_シフト記号表）'!$C$6:$L$47,10,FALSE))</f>
        <v/>
      </c>
      <c r="AR156" s="234" t="str">
        <f>IF(AR155="","",VLOOKUP(AR155,'参考様式１（勤務表_シフト記号表）'!$C$6:$L$47,10,FALSE))</f>
        <v/>
      </c>
      <c r="AS156" s="235" t="str">
        <f>IF(AS155="","",VLOOKUP(AS155,'参考様式１（勤務表_シフト記号表）'!$C$6:$L$47,10,FALSE))</f>
        <v/>
      </c>
      <c r="AT156" s="235" t="str">
        <f>IF(AT155="","",VLOOKUP(AT155,'参考様式１（勤務表_シフト記号表）'!$C$6:$L$47,10,FALSE))</f>
        <v/>
      </c>
      <c r="AU156" s="235" t="str">
        <f>IF(AU155="","",VLOOKUP(AU155,'参考様式１（勤務表_シフト記号表）'!$C$6:$L$47,10,FALSE))</f>
        <v/>
      </c>
      <c r="AV156" s="235" t="str">
        <f>IF(AV155="","",VLOOKUP(AV155,'参考様式１（勤務表_シフト記号表）'!$C$6:$L$47,10,FALSE))</f>
        <v/>
      </c>
      <c r="AW156" s="235" t="str">
        <f>IF(AW155="","",VLOOKUP(AW155,'参考様式１（勤務表_シフト記号表）'!$C$6:$L$47,10,FALSE))</f>
        <v/>
      </c>
      <c r="AX156" s="236" t="str">
        <f>IF(AX155="","",VLOOKUP(AX155,'参考様式１（勤務表_シフト記号表）'!$C$6:$L$47,10,FALSE))</f>
        <v/>
      </c>
      <c r="AY156" s="234" t="str">
        <f>IF(AY155="","",VLOOKUP(AY155,'参考様式１（勤務表_シフト記号表）'!$C$6:$L$47,10,FALSE))</f>
        <v/>
      </c>
      <c r="AZ156" s="235" t="str">
        <f>IF(AZ155="","",VLOOKUP(AZ155,'参考様式１（勤務表_シフト記号表）'!$C$6:$L$47,10,FALSE))</f>
        <v/>
      </c>
      <c r="BA156" s="235" t="str">
        <f>IF(BA155="","",VLOOKUP(BA155,'参考様式１（勤務表_シフト記号表）'!$C$6:$L$47,10,FALSE))</f>
        <v/>
      </c>
      <c r="BB156" s="1017">
        <f>IF($BE$3="４週",SUM(W156:AX156),IF($BE$3="暦月",SUM(W156:BA156),""))</f>
        <v>0</v>
      </c>
      <c r="BC156" s="1018"/>
      <c r="BD156" s="1019">
        <f>IF($BE$3="４週",BB156/4,IF($BE$3="暦月",(BB156/($BE$8/7)),""))</f>
        <v>0</v>
      </c>
      <c r="BE156" s="1018"/>
      <c r="BF156" s="1014"/>
      <c r="BG156" s="1015"/>
      <c r="BH156" s="1015"/>
      <c r="BI156" s="1015"/>
      <c r="BJ156" s="1016"/>
    </row>
    <row r="157" spans="2:62" ht="20.25" customHeight="1" x14ac:dyDescent="0.45">
      <c r="B157" s="1020">
        <f>B155+1</f>
        <v>71</v>
      </c>
      <c r="C157" s="1022"/>
      <c r="D157" s="1023"/>
      <c r="E157" s="229"/>
      <c r="F157" s="230"/>
      <c r="G157" s="229"/>
      <c r="H157" s="230"/>
      <c r="I157" s="1026"/>
      <c r="J157" s="1027"/>
      <c r="K157" s="1030"/>
      <c r="L157" s="1031"/>
      <c r="M157" s="1031"/>
      <c r="N157" s="1023"/>
      <c r="O157" s="1034"/>
      <c r="P157" s="1035"/>
      <c r="Q157" s="1035"/>
      <c r="R157" s="1035"/>
      <c r="S157" s="1036"/>
      <c r="T157" s="249" t="s">
        <v>442</v>
      </c>
      <c r="V157" s="250"/>
      <c r="W157" s="242"/>
      <c r="X157" s="243"/>
      <c r="Y157" s="243"/>
      <c r="Z157" s="243"/>
      <c r="AA157" s="243"/>
      <c r="AB157" s="243"/>
      <c r="AC157" s="244"/>
      <c r="AD157" s="242"/>
      <c r="AE157" s="243"/>
      <c r="AF157" s="243"/>
      <c r="AG157" s="243"/>
      <c r="AH157" s="243"/>
      <c r="AI157" s="243"/>
      <c r="AJ157" s="244"/>
      <c r="AK157" s="242"/>
      <c r="AL157" s="243"/>
      <c r="AM157" s="243"/>
      <c r="AN157" s="243"/>
      <c r="AO157" s="243"/>
      <c r="AP157" s="243"/>
      <c r="AQ157" s="244"/>
      <c r="AR157" s="242"/>
      <c r="AS157" s="243"/>
      <c r="AT157" s="243"/>
      <c r="AU157" s="243"/>
      <c r="AV157" s="243"/>
      <c r="AW157" s="243"/>
      <c r="AX157" s="244"/>
      <c r="AY157" s="242"/>
      <c r="AZ157" s="243"/>
      <c r="BA157" s="245"/>
      <c r="BB157" s="1040"/>
      <c r="BC157" s="1041"/>
      <c r="BD157" s="1000"/>
      <c r="BE157" s="1001"/>
      <c r="BF157" s="1002"/>
      <c r="BG157" s="1003"/>
      <c r="BH157" s="1003"/>
      <c r="BI157" s="1003"/>
      <c r="BJ157" s="1004"/>
    </row>
    <row r="158" spans="2:62" ht="20.25" customHeight="1" x14ac:dyDescent="0.45">
      <c r="B158" s="1043"/>
      <c r="C158" s="1044"/>
      <c r="D158" s="1045"/>
      <c r="E158" s="251"/>
      <c r="F158" s="252">
        <f>C157</f>
        <v>0</v>
      </c>
      <c r="G158" s="251"/>
      <c r="H158" s="252">
        <f>I157</f>
        <v>0</v>
      </c>
      <c r="I158" s="1046"/>
      <c r="J158" s="1047"/>
      <c r="K158" s="1048"/>
      <c r="L158" s="1049"/>
      <c r="M158" s="1049"/>
      <c r="N158" s="1045"/>
      <c r="O158" s="1034"/>
      <c r="P158" s="1035"/>
      <c r="Q158" s="1035"/>
      <c r="R158" s="1035"/>
      <c r="S158" s="1036"/>
      <c r="T158" s="246" t="s">
        <v>443</v>
      </c>
      <c r="U158" s="247"/>
      <c r="V158" s="248"/>
      <c r="W158" s="234" t="str">
        <f>IF(W157="","",VLOOKUP(W157,'参考様式１（勤務表_シフト記号表）'!$C$6:$L$47,10,FALSE))</f>
        <v/>
      </c>
      <c r="X158" s="235" t="str">
        <f>IF(X157="","",VLOOKUP(X157,'参考様式１（勤務表_シフト記号表）'!$C$6:$L$47,10,FALSE))</f>
        <v/>
      </c>
      <c r="Y158" s="235" t="str">
        <f>IF(Y157="","",VLOOKUP(Y157,'参考様式１（勤務表_シフト記号表）'!$C$6:$L$47,10,FALSE))</f>
        <v/>
      </c>
      <c r="Z158" s="235" t="str">
        <f>IF(Z157="","",VLOOKUP(Z157,'参考様式１（勤務表_シフト記号表）'!$C$6:$L$47,10,FALSE))</f>
        <v/>
      </c>
      <c r="AA158" s="235" t="str">
        <f>IF(AA157="","",VLOOKUP(AA157,'参考様式１（勤務表_シフト記号表）'!$C$6:$L$47,10,FALSE))</f>
        <v/>
      </c>
      <c r="AB158" s="235" t="str">
        <f>IF(AB157="","",VLOOKUP(AB157,'参考様式１（勤務表_シフト記号表）'!$C$6:$L$47,10,FALSE))</f>
        <v/>
      </c>
      <c r="AC158" s="236" t="str">
        <f>IF(AC157="","",VLOOKUP(AC157,'参考様式１（勤務表_シフト記号表）'!$C$6:$L$47,10,FALSE))</f>
        <v/>
      </c>
      <c r="AD158" s="234" t="str">
        <f>IF(AD157="","",VLOOKUP(AD157,'参考様式１（勤務表_シフト記号表）'!$C$6:$L$47,10,FALSE))</f>
        <v/>
      </c>
      <c r="AE158" s="235" t="str">
        <f>IF(AE157="","",VLOOKUP(AE157,'参考様式１（勤務表_シフト記号表）'!$C$6:$L$47,10,FALSE))</f>
        <v/>
      </c>
      <c r="AF158" s="235" t="str">
        <f>IF(AF157="","",VLOOKUP(AF157,'参考様式１（勤務表_シフト記号表）'!$C$6:$L$47,10,FALSE))</f>
        <v/>
      </c>
      <c r="AG158" s="235" t="str">
        <f>IF(AG157="","",VLOOKUP(AG157,'参考様式１（勤務表_シフト記号表）'!$C$6:$L$47,10,FALSE))</f>
        <v/>
      </c>
      <c r="AH158" s="235" t="str">
        <f>IF(AH157="","",VLOOKUP(AH157,'参考様式１（勤務表_シフト記号表）'!$C$6:$L$47,10,FALSE))</f>
        <v/>
      </c>
      <c r="AI158" s="235" t="str">
        <f>IF(AI157="","",VLOOKUP(AI157,'参考様式１（勤務表_シフト記号表）'!$C$6:$L$47,10,FALSE))</f>
        <v/>
      </c>
      <c r="AJ158" s="236" t="str">
        <f>IF(AJ157="","",VLOOKUP(AJ157,'参考様式１（勤務表_シフト記号表）'!$C$6:$L$47,10,FALSE))</f>
        <v/>
      </c>
      <c r="AK158" s="234" t="str">
        <f>IF(AK157="","",VLOOKUP(AK157,'参考様式１（勤務表_シフト記号表）'!$C$6:$L$47,10,FALSE))</f>
        <v/>
      </c>
      <c r="AL158" s="235" t="str">
        <f>IF(AL157="","",VLOOKUP(AL157,'参考様式１（勤務表_シフト記号表）'!$C$6:$L$47,10,FALSE))</f>
        <v/>
      </c>
      <c r="AM158" s="235" t="str">
        <f>IF(AM157="","",VLOOKUP(AM157,'参考様式１（勤務表_シフト記号表）'!$C$6:$L$47,10,FALSE))</f>
        <v/>
      </c>
      <c r="AN158" s="235" t="str">
        <f>IF(AN157="","",VLOOKUP(AN157,'参考様式１（勤務表_シフト記号表）'!$C$6:$L$47,10,FALSE))</f>
        <v/>
      </c>
      <c r="AO158" s="235" t="str">
        <f>IF(AO157="","",VLOOKUP(AO157,'参考様式１（勤務表_シフト記号表）'!$C$6:$L$47,10,FALSE))</f>
        <v/>
      </c>
      <c r="AP158" s="235" t="str">
        <f>IF(AP157="","",VLOOKUP(AP157,'参考様式１（勤務表_シフト記号表）'!$C$6:$L$47,10,FALSE))</f>
        <v/>
      </c>
      <c r="AQ158" s="236" t="str">
        <f>IF(AQ157="","",VLOOKUP(AQ157,'参考様式１（勤務表_シフト記号表）'!$C$6:$L$47,10,FALSE))</f>
        <v/>
      </c>
      <c r="AR158" s="234" t="str">
        <f>IF(AR157="","",VLOOKUP(AR157,'参考様式１（勤務表_シフト記号表）'!$C$6:$L$47,10,FALSE))</f>
        <v/>
      </c>
      <c r="AS158" s="235" t="str">
        <f>IF(AS157="","",VLOOKUP(AS157,'参考様式１（勤務表_シフト記号表）'!$C$6:$L$47,10,FALSE))</f>
        <v/>
      </c>
      <c r="AT158" s="235" t="str">
        <f>IF(AT157="","",VLOOKUP(AT157,'参考様式１（勤務表_シフト記号表）'!$C$6:$L$47,10,FALSE))</f>
        <v/>
      </c>
      <c r="AU158" s="235" t="str">
        <f>IF(AU157="","",VLOOKUP(AU157,'参考様式１（勤務表_シフト記号表）'!$C$6:$L$47,10,FALSE))</f>
        <v/>
      </c>
      <c r="AV158" s="235" t="str">
        <f>IF(AV157="","",VLOOKUP(AV157,'参考様式１（勤務表_シフト記号表）'!$C$6:$L$47,10,FALSE))</f>
        <v/>
      </c>
      <c r="AW158" s="235" t="str">
        <f>IF(AW157="","",VLOOKUP(AW157,'参考様式１（勤務表_シフト記号表）'!$C$6:$L$47,10,FALSE))</f>
        <v/>
      </c>
      <c r="AX158" s="236" t="str">
        <f>IF(AX157="","",VLOOKUP(AX157,'参考様式１（勤務表_シフト記号表）'!$C$6:$L$47,10,FALSE))</f>
        <v/>
      </c>
      <c r="AY158" s="234" t="str">
        <f>IF(AY157="","",VLOOKUP(AY157,'参考様式１（勤務表_シフト記号表）'!$C$6:$L$47,10,FALSE))</f>
        <v/>
      </c>
      <c r="AZ158" s="235" t="str">
        <f>IF(AZ157="","",VLOOKUP(AZ157,'参考様式１（勤務表_シフト記号表）'!$C$6:$L$47,10,FALSE))</f>
        <v/>
      </c>
      <c r="BA158" s="235" t="str">
        <f>IF(BA157="","",VLOOKUP(BA157,'参考様式１（勤務表_シフト記号表）'!$C$6:$L$47,10,FALSE))</f>
        <v/>
      </c>
      <c r="BB158" s="1017">
        <f>IF($BE$3="４週",SUM(W158:AX158),IF($BE$3="暦月",SUM(W158:BA158),""))</f>
        <v>0</v>
      </c>
      <c r="BC158" s="1018"/>
      <c r="BD158" s="1019">
        <f>IF($BE$3="４週",BB158/4,IF($BE$3="暦月",(BB158/($BE$8/7)),""))</f>
        <v>0</v>
      </c>
      <c r="BE158" s="1018"/>
      <c r="BF158" s="1014"/>
      <c r="BG158" s="1015"/>
      <c r="BH158" s="1015"/>
      <c r="BI158" s="1015"/>
      <c r="BJ158" s="1016"/>
    </row>
    <row r="159" spans="2:62" ht="20.25" customHeight="1" x14ac:dyDescent="0.45">
      <c r="B159" s="1020">
        <f>B157+1</f>
        <v>72</v>
      </c>
      <c r="C159" s="1022"/>
      <c r="D159" s="1023"/>
      <c r="E159" s="229"/>
      <c r="F159" s="230"/>
      <c r="G159" s="229"/>
      <c r="H159" s="230"/>
      <c r="I159" s="1026"/>
      <c r="J159" s="1027"/>
      <c r="K159" s="1030"/>
      <c r="L159" s="1031"/>
      <c r="M159" s="1031"/>
      <c r="N159" s="1023"/>
      <c r="O159" s="1034"/>
      <c r="P159" s="1035"/>
      <c r="Q159" s="1035"/>
      <c r="R159" s="1035"/>
      <c r="S159" s="1036"/>
      <c r="T159" s="249" t="s">
        <v>442</v>
      </c>
      <c r="V159" s="250"/>
      <c r="W159" s="242"/>
      <c r="X159" s="243"/>
      <c r="Y159" s="243"/>
      <c r="Z159" s="243"/>
      <c r="AA159" s="243"/>
      <c r="AB159" s="243"/>
      <c r="AC159" s="244"/>
      <c r="AD159" s="242"/>
      <c r="AE159" s="243"/>
      <c r="AF159" s="243"/>
      <c r="AG159" s="243"/>
      <c r="AH159" s="243"/>
      <c r="AI159" s="243"/>
      <c r="AJ159" s="244"/>
      <c r="AK159" s="242"/>
      <c r="AL159" s="243"/>
      <c r="AM159" s="243"/>
      <c r="AN159" s="243"/>
      <c r="AO159" s="243"/>
      <c r="AP159" s="243"/>
      <c r="AQ159" s="244"/>
      <c r="AR159" s="242"/>
      <c r="AS159" s="243"/>
      <c r="AT159" s="243"/>
      <c r="AU159" s="243"/>
      <c r="AV159" s="243"/>
      <c r="AW159" s="243"/>
      <c r="AX159" s="244"/>
      <c r="AY159" s="242"/>
      <c r="AZ159" s="243"/>
      <c r="BA159" s="245"/>
      <c r="BB159" s="1040"/>
      <c r="BC159" s="1041"/>
      <c r="BD159" s="1000"/>
      <c r="BE159" s="1001"/>
      <c r="BF159" s="1002"/>
      <c r="BG159" s="1003"/>
      <c r="BH159" s="1003"/>
      <c r="BI159" s="1003"/>
      <c r="BJ159" s="1004"/>
    </row>
    <row r="160" spans="2:62" ht="20.25" customHeight="1" x14ac:dyDescent="0.45">
      <c r="B160" s="1043"/>
      <c r="C160" s="1044"/>
      <c r="D160" s="1045"/>
      <c r="E160" s="251"/>
      <c r="F160" s="252">
        <f>C159</f>
        <v>0</v>
      </c>
      <c r="G160" s="251"/>
      <c r="H160" s="252">
        <f>I159</f>
        <v>0</v>
      </c>
      <c r="I160" s="1046"/>
      <c r="J160" s="1047"/>
      <c r="K160" s="1048"/>
      <c r="L160" s="1049"/>
      <c r="M160" s="1049"/>
      <c r="N160" s="1045"/>
      <c r="O160" s="1034"/>
      <c r="P160" s="1035"/>
      <c r="Q160" s="1035"/>
      <c r="R160" s="1035"/>
      <c r="S160" s="1036"/>
      <c r="T160" s="246" t="s">
        <v>443</v>
      </c>
      <c r="U160" s="247"/>
      <c r="V160" s="248"/>
      <c r="W160" s="234" t="str">
        <f>IF(W159="","",VLOOKUP(W159,'参考様式１（勤務表_シフト記号表）'!$C$6:$L$47,10,FALSE))</f>
        <v/>
      </c>
      <c r="X160" s="235" t="str">
        <f>IF(X159="","",VLOOKUP(X159,'参考様式１（勤務表_シフト記号表）'!$C$6:$L$47,10,FALSE))</f>
        <v/>
      </c>
      <c r="Y160" s="235" t="str">
        <f>IF(Y159="","",VLOOKUP(Y159,'参考様式１（勤務表_シフト記号表）'!$C$6:$L$47,10,FALSE))</f>
        <v/>
      </c>
      <c r="Z160" s="235" t="str">
        <f>IF(Z159="","",VLOOKUP(Z159,'参考様式１（勤務表_シフト記号表）'!$C$6:$L$47,10,FALSE))</f>
        <v/>
      </c>
      <c r="AA160" s="235" t="str">
        <f>IF(AA159="","",VLOOKUP(AA159,'参考様式１（勤務表_シフト記号表）'!$C$6:$L$47,10,FALSE))</f>
        <v/>
      </c>
      <c r="AB160" s="235" t="str">
        <f>IF(AB159="","",VLOOKUP(AB159,'参考様式１（勤務表_シフト記号表）'!$C$6:$L$47,10,FALSE))</f>
        <v/>
      </c>
      <c r="AC160" s="236" t="str">
        <f>IF(AC159="","",VLOOKUP(AC159,'参考様式１（勤務表_シフト記号表）'!$C$6:$L$47,10,FALSE))</f>
        <v/>
      </c>
      <c r="AD160" s="234" t="str">
        <f>IF(AD159="","",VLOOKUP(AD159,'参考様式１（勤務表_シフト記号表）'!$C$6:$L$47,10,FALSE))</f>
        <v/>
      </c>
      <c r="AE160" s="235" t="str">
        <f>IF(AE159="","",VLOOKUP(AE159,'参考様式１（勤務表_シフト記号表）'!$C$6:$L$47,10,FALSE))</f>
        <v/>
      </c>
      <c r="AF160" s="235" t="str">
        <f>IF(AF159="","",VLOOKUP(AF159,'参考様式１（勤務表_シフト記号表）'!$C$6:$L$47,10,FALSE))</f>
        <v/>
      </c>
      <c r="AG160" s="235" t="str">
        <f>IF(AG159="","",VLOOKUP(AG159,'参考様式１（勤務表_シフト記号表）'!$C$6:$L$47,10,FALSE))</f>
        <v/>
      </c>
      <c r="AH160" s="235" t="str">
        <f>IF(AH159="","",VLOOKUP(AH159,'参考様式１（勤務表_シフト記号表）'!$C$6:$L$47,10,FALSE))</f>
        <v/>
      </c>
      <c r="AI160" s="235" t="str">
        <f>IF(AI159="","",VLOOKUP(AI159,'参考様式１（勤務表_シフト記号表）'!$C$6:$L$47,10,FALSE))</f>
        <v/>
      </c>
      <c r="AJ160" s="236" t="str">
        <f>IF(AJ159="","",VLOOKUP(AJ159,'参考様式１（勤務表_シフト記号表）'!$C$6:$L$47,10,FALSE))</f>
        <v/>
      </c>
      <c r="AK160" s="234" t="str">
        <f>IF(AK159="","",VLOOKUP(AK159,'参考様式１（勤務表_シフト記号表）'!$C$6:$L$47,10,FALSE))</f>
        <v/>
      </c>
      <c r="AL160" s="235" t="str">
        <f>IF(AL159="","",VLOOKUP(AL159,'参考様式１（勤務表_シフト記号表）'!$C$6:$L$47,10,FALSE))</f>
        <v/>
      </c>
      <c r="AM160" s="235" t="str">
        <f>IF(AM159="","",VLOOKUP(AM159,'参考様式１（勤務表_シフト記号表）'!$C$6:$L$47,10,FALSE))</f>
        <v/>
      </c>
      <c r="AN160" s="235" t="str">
        <f>IF(AN159="","",VLOOKUP(AN159,'参考様式１（勤務表_シフト記号表）'!$C$6:$L$47,10,FALSE))</f>
        <v/>
      </c>
      <c r="AO160" s="235" t="str">
        <f>IF(AO159="","",VLOOKUP(AO159,'参考様式１（勤務表_シフト記号表）'!$C$6:$L$47,10,FALSE))</f>
        <v/>
      </c>
      <c r="AP160" s="235" t="str">
        <f>IF(AP159="","",VLOOKUP(AP159,'参考様式１（勤務表_シフト記号表）'!$C$6:$L$47,10,FALSE))</f>
        <v/>
      </c>
      <c r="AQ160" s="236" t="str">
        <f>IF(AQ159="","",VLOOKUP(AQ159,'参考様式１（勤務表_シフト記号表）'!$C$6:$L$47,10,FALSE))</f>
        <v/>
      </c>
      <c r="AR160" s="234" t="str">
        <f>IF(AR159="","",VLOOKUP(AR159,'参考様式１（勤務表_シフト記号表）'!$C$6:$L$47,10,FALSE))</f>
        <v/>
      </c>
      <c r="AS160" s="235" t="str">
        <f>IF(AS159="","",VLOOKUP(AS159,'参考様式１（勤務表_シフト記号表）'!$C$6:$L$47,10,FALSE))</f>
        <v/>
      </c>
      <c r="AT160" s="235" t="str">
        <f>IF(AT159="","",VLOOKUP(AT159,'参考様式１（勤務表_シフト記号表）'!$C$6:$L$47,10,FALSE))</f>
        <v/>
      </c>
      <c r="AU160" s="235" t="str">
        <f>IF(AU159="","",VLOOKUP(AU159,'参考様式１（勤務表_シフト記号表）'!$C$6:$L$47,10,FALSE))</f>
        <v/>
      </c>
      <c r="AV160" s="235" t="str">
        <f>IF(AV159="","",VLOOKUP(AV159,'参考様式１（勤務表_シフト記号表）'!$C$6:$L$47,10,FALSE))</f>
        <v/>
      </c>
      <c r="AW160" s="235" t="str">
        <f>IF(AW159="","",VLOOKUP(AW159,'参考様式１（勤務表_シフト記号表）'!$C$6:$L$47,10,FALSE))</f>
        <v/>
      </c>
      <c r="AX160" s="236" t="str">
        <f>IF(AX159="","",VLOOKUP(AX159,'参考様式１（勤務表_シフト記号表）'!$C$6:$L$47,10,FALSE))</f>
        <v/>
      </c>
      <c r="AY160" s="234" t="str">
        <f>IF(AY159="","",VLOOKUP(AY159,'参考様式１（勤務表_シフト記号表）'!$C$6:$L$47,10,FALSE))</f>
        <v/>
      </c>
      <c r="AZ160" s="235" t="str">
        <f>IF(AZ159="","",VLOOKUP(AZ159,'参考様式１（勤務表_シフト記号表）'!$C$6:$L$47,10,FALSE))</f>
        <v/>
      </c>
      <c r="BA160" s="235" t="str">
        <f>IF(BA159="","",VLOOKUP(BA159,'参考様式１（勤務表_シフト記号表）'!$C$6:$L$47,10,FALSE))</f>
        <v/>
      </c>
      <c r="BB160" s="1017">
        <f>IF($BE$3="４週",SUM(W160:AX160),IF($BE$3="暦月",SUM(W160:BA160),""))</f>
        <v>0</v>
      </c>
      <c r="BC160" s="1018"/>
      <c r="BD160" s="1019">
        <f>IF($BE$3="４週",BB160/4,IF($BE$3="暦月",(BB160/($BE$8/7)),""))</f>
        <v>0</v>
      </c>
      <c r="BE160" s="1018"/>
      <c r="BF160" s="1014"/>
      <c r="BG160" s="1015"/>
      <c r="BH160" s="1015"/>
      <c r="BI160" s="1015"/>
      <c r="BJ160" s="1016"/>
    </row>
    <row r="161" spans="2:62" ht="20.25" customHeight="1" x14ac:dyDescent="0.45">
      <c r="B161" s="1020">
        <f>B159+1</f>
        <v>73</v>
      </c>
      <c r="C161" s="1022"/>
      <c r="D161" s="1023"/>
      <c r="E161" s="229"/>
      <c r="F161" s="230"/>
      <c r="G161" s="229"/>
      <c r="H161" s="230"/>
      <c r="I161" s="1026"/>
      <c r="J161" s="1027"/>
      <c r="K161" s="1030"/>
      <c r="L161" s="1031"/>
      <c r="M161" s="1031"/>
      <c r="N161" s="1023"/>
      <c r="O161" s="1034"/>
      <c r="P161" s="1035"/>
      <c r="Q161" s="1035"/>
      <c r="R161" s="1035"/>
      <c r="S161" s="1036"/>
      <c r="T161" s="249" t="s">
        <v>442</v>
      </c>
      <c r="V161" s="250"/>
      <c r="W161" s="242"/>
      <c r="X161" s="243"/>
      <c r="Y161" s="243"/>
      <c r="Z161" s="243"/>
      <c r="AA161" s="243"/>
      <c r="AB161" s="243"/>
      <c r="AC161" s="244"/>
      <c r="AD161" s="242"/>
      <c r="AE161" s="243"/>
      <c r="AF161" s="243"/>
      <c r="AG161" s="243"/>
      <c r="AH161" s="243"/>
      <c r="AI161" s="243"/>
      <c r="AJ161" s="244"/>
      <c r="AK161" s="242"/>
      <c r="AL161" s="243"/>
      <c r="AM161" s="243"/>
      <c r="AN161" s="243"/>
      <c r="AO161" s="243"/>
      <c r="AP161" s="243"/>
      <c r="AQ161" s="244"/>
      <c r="AR161" s="242"/>
      <c r="AS161" s="243"/>
      <c r="AT161" s="243"/>
      <c r="AU161" s="243"/>
      <c r="AV161" s="243"/>
      <c r="AW161" s="243"/>
      <c r="AX161" s="244"/>
      <c r="AY161" s="242"/>
      <c r="AZ161" s="243"/>
      <c r="BA161" s="245"/>
      <c r="BB161" s="1040"/>
      <c r="BC161" s="1041"/>
      <c r="BD161" s="1000"/>
      <c r="BE161" s="1001"/>
      <c r="BF161" s="1002"/>
      <c r="BG161" s="1003"/>
      <c r="BH161" s="1003"/>
      <c r="BI161" s="1003"/>
      <c r="BJ161" s="1004"/>
    </row>
    <row r="162" spans="2:62" ht="20.25" customHeight="1" x14ac:dyDescent="0.45">
      <c r="B162" s="1043"/>
      <c r="C162" s="1044"/>
      <c r="D162" s="1045"/>
      <c r="E162" s="251"/>
      <c r="F162" s="252">
        <f>C161</f>
        <v>0</v>
      </c>
      <c r="G162" s="251"/>
      <c r="H162" s="252">
        <f>I161</f>
        <v>0</v>
      </c>
      <c r="I162" s="1046"/>
      <c r="J162" s="1047"/>
      <c r="K162" s="1048"/>
      <c r="L162" s="1049"/>
      <c r="M162" s="1049"/>
      <c r="N162" s="1045"/>
      <c r="O162" s="1034"/>
      <c r="P162" s="1035"/>
      <c r="Q162" s="1035"/>
      <c r="R162" s="1035"/>
      <c r="S162" s="1036"/>
      <c r="T162" s="246" t="s">
        <v>443</v>
      </c>
      <c r="U162" s="247"/>
      <c r="V162" s="248"/>
      <c r="W162" s="234" t="str">
        <f>IF(W161="","",VLOOKUP(W161,'参考様式１（勤務表_シフト記号表）'!$C$6:$L$47,10,FALSE))</f>
        <v/>
      </c>
      <c r="X162" s="235" t="str">
        <f>IF(X161="","",VLOOKUP(X161,'参考様式１（勤務表_シフト記号表）'!$C$6:$L$47,10,FALSE))</f>
        <v/>
      </c>
      <c r="Y162" s="235" t="str">
        <f>IF(Y161="","",VLOOKUP(Y161,'参考様式１（勤務表_シフト記号表）'!$C$6:$L$47,10,FALSE))</f>
        <v/>
      </c>
      <c r="Z162" s="235" t="str">
        <f>IF(Z161="","",VLOOKUP(Z161,'参考様式１（勤務表_シフト記号表）'!$C$6:$L$47,10,FALSE))</f>
        <v/>
      </c>
      <c r="AA162" s="235" t="str">
        <f>IF(AA161="","",VLOOKUP(AA161,'参考様式１（勤務表_シフト記号表）'!$C$6:$L$47,10,FALSE))</f>
        <v/>
      </c>
      <c r="AB162" s="235" t="str">
        <f>IF(AB161="","",VLOOKUP(AB161,'参考様式１（勤務表_シフト記号表）'!$C$6:$L$47,10,FALSE))</f>
        <v/>
      </c>
      <c r="AC162" s="236" t="str">
        <f>IF(AC161="","",VLOOKUP(AC161,'参考様式１（勤務表_シフト記号表）'!$C$6:$L$47,10,FALSE))</f>
        <v/>
      </c>
      <c r="AD162" s="234" t="str">
        <f>IF(AD161="","",VLOOKUP(AD161,'参考様式１（勤務表_シフト記号表）'!$C$6:$L$47,10,FALSE))</f>
        <v/>
      </c>
      <c r="AE162" s="235" t="str">
        <f>IF(AE161="","",VLOOKUP(AE161,'参考様式１（勤務表_シフト記号表）'!$C$6:$L$47,10,FALSE))</f>
        <v/>
      </c>
      <c r="AF162" s="235" t="str">
        <f>IF(AF161="","",VLOOKUP(AF161,'参考様式１（勤務表_シフト記号表）'!$C$6:$L$47,10,FALSE))</f>
        <v/>
      </c>
      <c r="AG162" s="235" t="str">
        <f>IF(AG161="","",VLOOKUP(AG161,'参考様式１（勤務表_シフト記号表）'!$C$6:$L$47,10,FALSE))</f>
        <v/>
      </c>
      <c r="AH162" s="235" t="str">
        <f>IF(AH161="","",VLOOKUP(AH161,'参考様式１（勤務表_シフト記号表）'!$C$6:$L$47,10,FALSE))</f>
        <v/>
      </c>
      <c r="AI162" s="235" t="str">
        <f>IF(AI161="","",VLOOKUP(AI161,'参考様式１（勤務表_シフト記号表）'!$C$6:$L$47,10,FALSE))</f>
        <v/>
      </c>
      <c r="AJ162" s="236" t="str">
        <f>IF(AJ161="","",VLOOKUP(AJ161,'参考様式１（勤務表_シフト記号表）'!$C$6:$L$47,10,FALSE))</f>
        <v/>
      </c>
      <c r="AK162" s="234" t="str">
        <f>IF(AK161="","",VLOOKUP(AK161,'参考様式１（勤務表_シフト記号表）'!$C$6:$L$47,10,FALSE))</f>
        <v/>
      </c>
      <c r="AL162" s="235" t="str">
        <f>IF(AL161="","",VLOOKUP(AL161,'参考様式１（勤務表_シフト記号表）'!$C$6:$L$47,10,FALSE))</f>
        <v/>
      </c>
      <c r="AM162" s="235" t="str">
        <f>IF(AM161="","",VLOOKUP(AM161,'参考様式１（勤務表_シフト記号表）'!$C$6:$L$47,10,FALSE))</f>
        <v/>
      </c>
      <c r="AN162" s="235" t="str">
        <f>IF(AN161="","",VLOOKUP(AN161,'参考様式１（勤務表_シフト記号表）'!$C$6:$L$47,10,FALSE))</f>
        <v/>
      </c>
      <c r="AO162" s="235" t="str">
        <f>IF(AO161="","",VLOOKUP(AO161,'参考様式１（勤務表_シフト記号表）'!$C$6:$L$47,10,FALSE))</f>
        <v/>
      </c>
      <c r="AP162" s="235" t="str">
        <f>IF(AP161="","",VLOOKUP(AP161,'参考様式１（勤務表_シフト記号表）'!$C$6:$L$47,10,FALSE))</f>
        <v/>
      </c>
      <c r="AQ162" s="236" t="str">
        <f>IF(AQ161="","",VLOOKUP(AQ161,'参考様式１（勤務表_シフト記号表）'!$C$6:$L$47,10,FALSE))</f>
        <v/>
      </c>
      <c r="AR162" s="234" t="str">
        <f>IF(AR161="","",VLOOKUP(AR161,'参考様式１（勤務表_シフト記号表）'!$C$6:$L$47,10,FALSE))</f>
        <v/>
      </c>
      <c r="AS162" s="235" t="str">
        <f>IF(AS161="","",VLOOKUP(AS161,'参考様式１（勤務表_シフト記号表）'!$C$6:$L$47,10,FALSE))</f>
        <v/>
      </c>
      <c r="AT162" s="235" t="str">
        <f>IF(AT161="","",VLOOKUP(AT161,'参考様式１（勤務表_シフト記号表）'!$C$6:$L$47,10,FALSE))</f>
        <v/>
      </c>
      <c r="AU162" s="235" t="str">
        <f>IF(AU161="","",VLOOKUP(AU161,'参考様式１（勤務表_シフト記号表）'!$C$6:$L$47,10,FALSE))</f>
        <v/>
      </c>
      <c r="AV162" s="235" t="str">
        <f>IF(AV161="","",VLOOKUP(AV161,'参考様式１（勤務表_シフト記号表）'!$C$6:$L$47,10,FALSE))</f>
        <v/>
      </c>
      <c r="AW162" s="235" t="str">
        <f>IF(AW161="","",VLOOKUP(AW161,'参考様式１（勤務表_シフト記号表）'!$C$6:$L$47,10,FALSE))</f>
        <v/>
      </c>
      <c r="AX162" s="236" t="str">
        <f>IF(AX161="","",VLOOKUP(AX161,'参考様式１（勤務表_シフト記号表）'!$C$6:$L$47,10,FALSE))</f>
        <v/>
      </c>
      <c r="AY162" s="234" t="str">
        <f>IF(AY161="","",VLOOKUP(AY161,'参考様式１（勤務表_シフト記号表）'!$C$6:$L$47,10,FALSE))</f>
        <v/>
      </c>
      <c r="AZ162" s="235" t="str">
        <f>IF(AZ161="","",VLOOKUP(AZ161,'参考様式１（勤務表_シフト記号表）'!$C$6:$L$47,10,FALSE))</f>
        <v/>
      </c>
      <c r="BA162" s="235" t="str">
        <f>IF(BA161="","",VLOOKUP(BA161,'参考様式１（勤務表_シフト記号表）'!$C$6:$L$47,10,FALSE))</f>
        <v/>
      </c>
      <c r="BB162" s="1017">
        <f>IF($BE$3="４週",SUM(W162:AX162),IF($BE$3="暦月",SUM(W162:BA162),""))</f>
        <v>0</v>
      </c>
      <c r="BC162" s="1018"/>
      <c r="BD162" s="1019">
        <f>IF($BE$3="４週",BB162/4,IF($BE$3="暦月",(BB162/($BE$8/7)),""))</f>
        <v>0</v>
      </c>
      <c r="BE162" s="1018"/>
      <c r="BF162" s="1014"/>
      <c r="BG162" s="1015"/>
      <c r="BH162" s="1015"/>
      <c r="BI162" s="1015"/>
      <c r="BJ162" s="1016"/>
    </row>
    <row r="163" spans="2:62" ht="20.25" customHeight="1" x14ac:dyDescent="0.45">
      <c r="B163" s="1020">
        <f>B161+1</f>
        <v>74</v>
      </c>
      <c r="C163" s="1022"/>
      <c r="D163" s="1023"/>
      <c r="E163" s="229"/>
      <c r="F163" s="230"/>
      <c r="G163" s="229"/>
      <c r="H163" s="230"/>
      <c r="I163" s="1026"/>
      <c r="J163" s="1027"/>
      <c r="K163" s="1030"/>
      <c r="L163" s="1031"/>
      <c r="M163" s="1031"/>
      <c r="N163" s="1023"/>
      <c r="O163" s="1034"/>
      <c r="P163" s="1035"/>
      <c r="Q163" s="1035"/>
      <c r="R163" s="1035"/>
      <c r="S163" s="1036"/>
      <c r="T163" s="249" t="s">
        <v>442</v>
      </c>
      <c r="V163" s="250"/>
      <c r="W163" s="242"/>
      <c r="X163" s="243"/>
      <c r="Y163" s="243"/>
      <c r="Z163" s="243"/>
      <c r="AA163" s="243"/>
      <c r="AB163" s="243"/>
      <c r="AC163" s="244"/>
      <c r="AD163" s="242"/>
      <c r="AE163" s="243"/>
      <c r="AF163" s="243"/>
      <c r="AG163" s="243"/>
      <c r="AH163" s="243"/>
      <c r="AI163" s="243"/>
      <c r="AJ163" s="244"/>
      <c r="AK163" s="242"/>
      <c r="AL163" s="243"/>
      <c r="AM163" s="243"/>
      <c r="AN163" s="243"/>
      <c r="AO163" s="243"/>
      <c r="AP163" s="243"/>
      <c r="AQ163" s="244"/>
      <c r="AR163" s="242"/>
      <c r="AS163" s="243"/>
      <c r="AT163" s="243"/>
      <c r="AU163" s="243"/>
      <c r="AV163" s="243"/>
      <c r="AW163" s="243"/>
      <c r="AX163" s="244"/>
      <c r="AY163" s="242"/>
      <c r="AZ163" s="243"/>
      <c r="BA163" s="245"/>
      <c r="BB163" s="1040"/>
      <c r="BC163" s="1041"/>
      <c r="BD163" s="1000"/>
      <c r="BE163" s="1001"/>
      <c r="BF163" s="1002"/>
      <c r="BG163" s="1003"/>
      <c r="BH163" s="1003"/>
      <c r="BI163" s="1003"/>
      <c r="BJ163" s="1004"/>
    </row>
    <row r="164" spans="2:62" ht="20.25" customHeight="1" x14ac:dyDescent="0.45">
      <c r="B164" s="1043"/>
      <c r="C164" s="1044"/>
      <c r="D164" s="1045"/>
      <c r="E164" s="251"/>
      <c r="F164" s="252">
        <f>C163</f>
        <v>0</v>
      </c>
      <c r="G164" s="251"/>
      <c r="H164" s="252">
        <f>I163</f>
        <v>0</v>
      </c>
      <c r="I164" s="1046"/>
      <c r="J164" s="1047"/>
      <c r="K164" s="1048"/>
      <c r="L164" s="1049"/>
      <c r="M164" s="1049"/>
      <c r="N164" s="1045"/>
      <c r="O164" s="1034"/>
      <c r="P164" s="1035"/>
      <c r="Q164" s="1035"/>
      <c r="R164" s="1035"/>
      <c r="S164" s="1036"/>
      <c r="T164" s="246" t="s">
        <v>443</v>
      </c>
      <c r="U164" s="247"/>
      <c r="V164" s="248"/>
      <c r="W164" s="234" t="str">
        <f>IF(W163="","",VLOOKUP(W163,'参考様式１（勤務表_シフト記号表）'!$C$6:$L$47,10,FALSE))</f>
        <v/>
      </c>
      <c r="X164" s="235" t="str">
        <f>IF(X163="","",VLOOKUP(X163,'参考様式１（勤務表_シフト記号表）'!$C$6:$L$47,10,FALSE))</f>
        <v/>
      </c>
      <c r="Y164" s="235" t="str">
        <f>IF(Y163="","",VLOOKUP(Y163,'参考様式１（勤務表_シフト記号表）'!$C$6:$L$47,10,FALSE))</f>
        <v/>
      </c>
      <c r="Z164" s="235" t="str">
        <f>IF(Z163="","",VLOOKUP(Z163,'参考様式１（勤務表_シフト記号表）'!$C$6:$L$47,10,FALSE))</f>
        <v/>
      </c>
      <c r="AA164" s="235" t="str">
        <f>IF(AA163="","",VLOOKUP(AA163,'参考様式１（勤務表_シフト記号表）'!$C$6:$L$47,10,FALSE))</f>
        <v/>
      </c>
      <c r="AB164" s="235" t="str">
        <f>IF(AB163="","",VLOOKUP(AB163,'参考様式１（勤務表_シフト記号表）'!$C$6:$L$47,10,FALSE))</f>
        <v/>
      </c>
      <c r="AC164" s="236" t="str">
        <f>IF(AC163="","",VLOOKUP(AC163,'参考様式１（勤務表_シフト記号表）'!$C$6:$L$47,10,FALSE))</f>
        <v/>
      </c>
      <c r="AD164" s="234" t="str">
        <f>IF(AD163="","",VLOOKUP(AD163,'参考様式１（勤務表_シフト記号表）'!$C$6:$L$47,10,FALSE))</f>
        <v/>
      </c>
      <c r="AE164" s="235" t="str">
        <f>IF(AE163="","",VLOOKUP(AE163,'参考様式１（勤務表_シフト記号表）'!$C$6:$L$47,10,FALSE))</f>
        <v/>
      </c>
      <c r="AF164" s="235" t="str">
        <f>IF(AF163="","",VLOOKUP(AF163,'参考様式１（勤務表_シフト記号表）'!$C$6:$L$47,10,FALSE))</f>
        <v/>
      </c>
      <c r="AG164" s="235" t="str">
        <f>IF(AG163="","",VLOOKUP(AG163,'参考様式１（勤務表_シフト記号表）'!$C$6:$L$47,10,FALSE))</f>
        <v/>
      </c>
      <c r="AH164" s="235" t="str">
        <f>IF(AH163="","",VLOOKUP(AH163,'参考様式１（勤務表_シフト記号表）'!$C$6:$L$47,10,FALSE))</f>
        <v/>
      </c>
      <c r="AI164" s="235" t="str">
        <f>IF(AI163="","",VLOOKUP(AI163,'参考様式１（勤務表_シフト記号表）'!$C$6:$L$47,10,FALSE))</f>
        <v/>
      </c>
      <c r="AJ164" s="236" t="str">
        <f>IF(AJ163="","",VLOOKUP(AJ163,'参考様式１（勤務表_シフト記号表）'!$C$6:$L$47,10,FALSE))</f>
        <v/>
      </c>
      <c r="AK164" s="234" t="str">
        <f>IF(AK163="","",VLOOKUP(AK163,'参考様式１（勤務表_シフト記号表）'!$C$6:$L$47,10,FALSE))</f>
        <v/>
      </c>
      <c r="AL164" s="235" t="str">
        <f>IF(AL163="","",VLOOKUP(AL163,'参考様式１（勤務表_シフト記号表）'!$C$6:$L$47,10,FALSE))</f>
        <v/>
      </c>
      <c r="AM164" s="235" t="str">
        <f>IF(AM163="","",VLOOKUP(AM163,'参考様式１（勤務表_シフト記号表）'!$C$6:$L$47,10,FALSE))</f>
        <v/>
      </c>
      <c r="AN164" s="235" t="str">
        <f>IF(AN163="","",VLOOKUP(AN163,'参考様式１（勤務表_シフト記号表）'!$C$6:$L$47,10,FALSE))</f>
        <v/>
      </c>
      <c r="AO164" s="235" t="str">
        <f>IF(AO163="","",VLOOKUP(AO163,'参考様式１（勤務表_シフト記号表）'!$C$6:$L$47,10,FALSE))</f>
        <v/>
      </c>
      <c r="AP164" s="235" t="str">
        <f>IF(AP163="","",VLOOKUP(AP163,'参考様式１（勤務表_シフト記号表）'!$C$6:$L$47,10,FALSE))</f>
        <v/>
      </c>
      <c r="AQ164" s="236" t="str">
        <f>IF(AQ163="","",VLOOKUP(AQ163,'参考様式１（勤務表_シフト記号表）'!$C$6:$L$47,10,FALSE))</f>
        <v/>
      </c>
      <c r="AR164" s="234" t="str">
        <f>IF(AR163="","",VLOOKUP(AR163,'参考様式１（勤務表_シフト記号表）'!$C$6:$L$47,10,FALSE))</f>
        <v/>
      </c>
      <c r="AS164" s="235" t="str">
        <f>IF(AS163="","",VLOOKUP(AS163,'参考様式１（勤務表_シフト記号表）'!$C$6:$L$47,10,FALSE))</f>
        <v/>
      </c>
      <c r="AT164" s="235" t="str">
        <f>IF(AT163="","",VLOOKUP(AT163,'参考様式１（勤務表_シフト記号表）'!$C$6:$L$47,10,FALSE))</f>
        <v/>
      </c>
      <c r="AU164" s="235" t="str">
        <f>IF(AU163="","",VLOOKUP(AU163,'参考様式１（勤務表_シフト記号表）'!$C$6:$L$47,10,FALSE))</f>
        <v/>
      </c>
      <c r="AV164" s="235" t="str">
        <f>IF(AV163="","",VLOOKUP(AV163,'参考様式１（勤務表_シフト記号表）'!$C$6:$L$47,10,FALSE))</f>
        <v/>
      </c>
      <c r="AW164" s="235" t="str">
        <f>IF(AW163="","",VLOOKUP(AW163,'参考様式１（勤務表_シフト記号表）'!$C$6:$L$47,10,FALSE))</f>
        <v/>
      </c>
      <c r="AX164" s="236" t="str">
        <f>IF(AX163="","",VLOOKUP(AX163,'参考様式１（勤務表_シフト記号表）'!$C$6:$L$47,10,FALSE))</f>
        <v/>
      </c>
      <c r="AY164" s="234" t="str">
        <f>IF(AY163="","",VLOOKUP(AY163,'参考様式１（勤務表_シフト記号表）'!$C$6:$L$47,10,FALSE))</f>
        <v/>
      </c>
      <c r="AZ164" s="235" t="str">
        <f>IF(AZ163="","",VLOOKUP(AZ163,'参考様式１（勤務表_シフト記号表）'!$C$6:$L$47,10,FALSE))</f>
        <v/>
      </c>
      <c r="BA164" s="235" t="str">
        <f>IF(BA163="","",VLOOKUP(BA163,'参考様式１（勤務表_シフト記号表）'!$C$6:$L$47,10,FALSE))</f>
        <v/>
      </c>
      <c r="BB164" s="1017">
        <f>IF($BE$3="４週",SUM(W164:AX164),IF($BE$3="暦月",SUM(W164:BA164),""))</f>
        <v>0</v>
      </c>
      <c r="BC164" s="1018"/>
      <c r="BD164" s="1019">
        <f>IF($BE$3="４週",BB164/4,IF($BE$3="暦月",(BB164/($BE$8/7)),""))</f>
        <v>0</v>
      </c>
      <c r="BE164" s="1018"/>
      <c r="BF164" s="1014"/>
      <c r="BG164" s="1015"/>
      <c r="BH164" s="1015"/>
      <c r="BI164" s="1015"/>
      <c r="BJ164" s="1016"/>
    </row>
    <row r="165" spans="2:62" ht="20.25" customHeight="1" x14ac:dyDescent="0.45">
      <c r="B165" s="1020">
        <f>B163+1</f>
        <v>75</v>
      </c>
      <c r="C165" s="1022"/>
      <c r="D165" s="1023"/>
      <c r="E165" s="229"/>
      <c r="F165" s="230"/>
      <c r="G165" s="229"/>
      <c r="H165" s="230"/>
      <c r="I165" s="1026"/>
      <c r="J165" s="1027"/>
      <c r="K165" s="1030"/>
      <c r="L165" s="1031"/>
      <c r="M165" s="1031"/>
      <c r="N165" s="1023"/>
      <c r="O165" s="1034"/>
      <c r="P165" s="1035"/>
      <c r="Q165" s="1035"/>
      <c r="R165" s="1035"/>
      <c r="S165" s="1036"/>
      <c r="T165" s="249" t="s">
        <v>442</v>
      </c>
      <c r="V165" s="250"/>
      <c r="W165" s="242"/>
      <c r="X165" s="243"/>
      <c r="Y165" s="243"/>
      <c r="Z165" s="243"/>
      <c r="AA165" s="243"/>
      <c r="AB165" s="243"/>
      <c r="AC165" s="244"/>
      <c r="AD165" s="242"/>
      <c r="AE165" s="243"/>
      <c r="AF165" s="243"/>
      <c r="AG165" s="243"/>
      <c r="AH165" s="243"/>
      <c r="AI165" s="243"/>
      <c r="AJ165" s="244"/>
      <c r="AK165" s="242"/>
      <c r="AL165" s="243"/>
      <c r="AM165" s="243"/>
      <c r="AN165" s="243"/>
      <c r="AO165" s="243"/>
      <c r="AP165" s="243"/>
      <c r="AQ165" s="244"/>
      <c r="AR165" s="242"/>
      <c r="AS165" s="243"/>
      <c r="AT165" s="243"/>
      <c r="AU165" s="243"/>
      <c r="AV165" s="243"/>
      <c r="AW165" s="243"/>
      <c r="AX165" s="244"/>
      <c r="AY165" s="242"/>
      <c r="AZ165" s="243"/>
      <c r="BA165" s="245"/>
      <c r="BB165" s="1040"/>
      <c r="BC165" s="1041"/>
      <c r="BD165" s="1000"/>
      <c r="BE165" s="1001"/>
      <c r="BF165" s="1002"/>
      <c r="BG165" s="1003"/>
      <c r="BH165" s="1003"/>
      <c r="BI165" s="1003"/>
      <c r="BJ165" s="1004"/>
    </row>
    <row r="166" spans="2:62" ht="20.25" customHeight="1" x14ac:dyDescent="0.45">
      <c r="B166" s="1043"/>
      <c r="C166" s="1044"/>
      <c r="D166" s="1045"/>
      <c r="E166" s="251"/>
      <c r="F166" s="252">
        <f>C165</f>
        <v>0</v>
      </c>
      <c r="G166" s="251"/>
      <c r="H166" s="252">
        <f>I165</f>
        <v>0</v>
      </c>
      <c r="I166" s="1046"/>
      <c r="J166" s="1047"/>
      <c r="K166" s="1048"/>
      <c r="L166" s="1049"/>
      <c r="M166" s="1049"/>
      <c r="N166" s="1045"/>
      <c r="O166" s="1034"/>
      <c r="P166" s="1035"/>
      <c r="Q166" s="1035"/>
      <c r="R166" s="1035"/>
      <c r="S166" s="1036"/>
      <c r="T166" s="246" t="s">
        <v>443</v>
      </c>
      <c r="U166" s="247"/>
      <c r="V166" s="248"/>
      <c r="W166" s="234" t="str">
        <f>IF(W165="","",VLOOKUP(W165,'参考様式１（勤務表_シフト記号表）'!$C$6:$L$47,10,FALSE))</f>
        <v/>
      </c>
      <c r="X166" s="235" t="str">
        <f>IF(X165="","",VLOOKUP(X165,'参考様式１（勤務表_シフト記号表）'!$C$6:$L$47,10,FALSE))</f>
        <v/>
      </c>
      <c r="Y166" s="235" t="str">
        <f>IF(Y165="","",VLOOKUP(Y165,'参考様式１（勤務表_シフト記号表）'!$C$6:$L$47,10,FALSE))</f>
        <v/>
      </c>
      <c r="Z166" s="235" t="str">
        <f>IF(Z165="","",VLOOKUP(Z165,'参考様式１（勤務表_シフト記号表）'!$C$6:$L$47,10,FALSE))</f>
        <v/>
      </c>
      <c r="AA166" s="235" t="str">
        <f>IF(AA165="","",VLOOKUP(AA165,'参考様式１（勤務表_シフト記号表）'!$C$6:$L$47,10,FALSE))</f>
        <v/>
      </c>
      <c r="AB166" s="235" t="str">
        <f>IF(AB165="","",VLOOKUP(AB165,'参考様式１（勤務表_シフト記号表）'!$C$6:$L$47,10,FALSE))</f>
        <v/>
      </c>
      <c r="AC166" s="236" t="str">
        <f>IF(AC165="","",VLOOKUP(AC165,'参考様式１（勤務表_シフト記号表）'!$C$6:$L$47,10,FALSE))</f>
        <v/>
      </c>
      <c r="AD166" s="234" t="str">
        <f>IF(AD165="","",VLOOKUP(AD165,'参考様式１（勤務表_シフト記号表）'!$C$6:$L$47,10,FALSE))</f>
        <v/>
      </c>
      <c r="AE166" s="235" t="str">
        <f>IF(AE165="","",VLOOKUP(AE165,'参考様式１（勤務表_シフト記号表）'!$C$6:$L$47,10,FALSE))</f>
        <v/>
      </c>
      <c r="AF166" s="235" t="str">
        <f>IF(AF165="","",VLOOKUP(AF165,'参考様式１（勤務表_シフト記号表）'!$C$6:$L$47,10,FALSE))</f>
        <v/>
      </c>
      <c r="AG166" s="235" t="str">
        <f>IF(AG165="","",VLOOKUP(AG165,'参考様式１（勤務表_シフト記号表）'!$C$6:$L$47,10,FALSE))</f>
        <v/>
      </c>
      <c r="AH166" s="235" t="str">
        <f>IF(AH165="","",VLOOKUP(AH165,'参考様式１（勤務表_シフト記号表）'!$C$6:$L$47,10,FALSE))</f>
        <v/>
      </c>
      <c r="AI166" s="235" t="str">
        <f>IF(AI165="","",VLOOKUP(AI165,'参考様式１（勤務表_シフト記号表）'!$C$6:$L$47,10,FALSE))</f>
        <v/>
      </c>
      <c r="AJ166" s="236" t="str">
        <f>IF(AJ165="","",VLOOKUP(AJ165,'参考様式１（勤務表_シフト記号表）'!$C$6:$L$47,10,FALSE))</f>
        <v/>
      </c>
      <c r="AK166" s="234" t="str">
        <f>IF(AK165="","",VLOOKUP(AK165,'参考様式１（勤務表_シフト記号表）'!$C$6:$L$47,10,FALSE))</f>
        <v/>
      </c>
      <c r="AL166" s="235" t="str">
        <f>IF(AL165="","",VLOOKUP(AL165,'参考様式１（勤務表_シフト記号表）'!$C$6:$L$47,10,FALSE))</f>
        <v/>
      </c>
      <c r="AM166" s="235" t="str">
        <f>IF(AM165="","",VLOOKUP(AM165,'参考様式１（勤務表_シフト記号表）'!$C$6:$L$47,10,FALSE))</f>
        <v/>
      </c>
      <c r="AN166" s="235" t="str">
        <f>IF(AN165="","",VLOOKUP(AN165,'参考様式１（勤務表_シフト記号表）'!$C$6:$L$47,10,FALSE))</f>
        <v/>
      </c>
      <c r="AO166" s="235" t="str">
        <f>IF(AO165="","",VLOOKUP(AO165,'参考様式１（勤務表_シフト記号表）'!$C$6:$L$47,10,FALSE))</f>
        <v/>
      </c>
      <c r="AP166" s="235" t="str">
        <f>IF(AP165="","",VLOOKUP(AP165,'参考様式１（勤務表_シフト記号表）'!$C$6:$L$47,10,FALSE))</f>
        <v/>
      </c>
      <c r="AQ166" s="236" t="str">
        <f>IF(AQ165="","",VLOOKUP(AQ165,'参考様式１（勤務表_シフト記号表）'!$C$6:$L$47,10,FALSE))</f>
        <v/>
      </c>
      <c r="AR166" s="234" t="str">
        <f>IF(AR165="","",VLOOKUP(AR165,'参考様式１（勤務表_シフト記号表）'!$C$6:$L$47,10,FALSE))</f>
        <v/>
      </c>
      <c r="AS166" s="235" t="str">
        <f>IF(AS165="","",VLOOKUP(AS165,'参考様式１（勤務表_シフト記号表）'!$C$6:$L$47,10,FALSE))</f>
        <v/>
      </c>
      <c r="AT166" s="235" t="str">
        <f>IF(AT165="","",VLOOKUP(AT165,'参考様式１（勤務表_シフト記号表）'!$C$6:$L$47,10,FALSE))</f>
        <v/>
      </c>
      <c r="AU166" s="235" t="str">
        <f>IF(AU165="","",VLOOKUP(AU165,'参考様式１（勤務表_シフト記号表）'!$C$6:$L$47,10,FALSE))</f>
        <v/>
      </c>
      <c r="AV166" s="235" t="str">
        <f>IF(AV165="","",VLOOKUP(AV165,'参考様式１（勤務表_シフト記号表）'!$C$6:$L$47,10,FALSE))</f>
        <v/>
      </c>
      <c r="AW166" s="235" t="str">
        <f>IF(AW165="","",VLOOKUP(AW165,'参考様式１（勤務表_シフト記号表）'!$C$6:$L$47,10,FALSE))</f>
        <v/>
      </c>
      <c r="AX166" s="236" t="str">
        <f>IF(AX165="","",VLOOKUP(AX165,'参考様式１（勤務表_シフト記号表）'!$C$6:$L$47,10,FALSE))</f>
        <v/>
      </c>
      <c r="AY166" s="234" t="str">
        <f>IF(AY165="","",VLOOKUP(AY165,'参考様式１（勤務表_シフト記号表）'!$C$6:$L$47,10,FALSE))</f>
        <v/>
      </c>
      <c r="AZ166" s="235" t="str">
        <f>IF(AZ165="","",VLOOKUP(AZ165,'参考様式１（勤務表_シフト記号表）'!$C$6:$L$47,10,FALSE))</f>
        <v/>
      </c>
      <c r="BA166" s="235" t="str">
        <f>IF(BA165="","",VLOOKUP(BA165,'参考様式１（勤務表_シフト記号表）'!$C$6:$L$47,10,FALSE))</f>
        <v/>
      </c>
      <c r="BB166" s="1017">
        <f>IF($BE$3="４週",SUM(W166:AX166),IF($BE$3="暦月",SUM(W166:BA166),""))</f>
        <v>0</v>
      </c>
      <c r="BC166" s="1018"/>
      <c r="BD166" s="1019">
        <f>IF($BE$3="４週",BB166/4,IF($BE$3="暦月",(BB166/($BE$8/7)),""))</f>
        <v>0</v>
      </c>
      <c r="BE166" s="1018"/>
      <c r="BF166" s="1014"/>
      <c r="BG166" s="1015"/>
      <c r="BH166" s="1015"/>
      <c r="BI166" s="1015"/>
      <c r="BJ166" s="1016"/>
    </row>
    <row r="167" spans="2:62" ht="20.25" customHeight="1" x14ac:dyDescent="0.45">
      <c r="B167" s="1020">
        <f>B165+1</f>
        <v>76</v>
      </c>
      <c r="C167" s="1022"/>
      <c r="D167" s="1023"/>
      <c r="E167" s="229"/>
      <c r="F167" s="230"/>
      <c r="G167" s="229"/>
      <c r="H167" s="230"/>
      <c r="I167" s="1026"/>
      <c r="J167" s="1027"/>
      <c r="K167" s="1030"/>
      <c r="L167" s="1031"/>
      <c r="M167" s="1031"/>
      <c r="N167" s="1023"/>
      <c r="O167" s="1034"/>
      <c r="P167" s="1035"/>
      <c r="Q167" s="1035"/>
      <c r="R167" s="1035"/>
      <c r="S167" s="1036"/>
      <c r="T167" s="249" t="s">
        <v>442</v>
      </c>
      <c r="V167" s="250"/>
      <c r="W167" s="242"/>
      <c r="X167" s="243"/>
      <c r="Y167" s="243"/>
      <c r="Z167" s="243"/>
      <c r="AA167" s="243"/>
      <c r="AB167" s="243"/>
      <c r="AC167" s="244"/>
      <c r="AD167" s="242"/>
      <c r="AE167" s="243"/>
      <c r="AF167" s="243"/>
      <c r="AG167" s="243"/>
      <c r="AH167" s="243"/>
      <c r="AI167" s="243"/>
      <c r="AJ167" s="244"/>
      <c r="AK167" s="242"/>
      <c r="AL167" s="243"/>
      <c r="AM167" s="243"/>
      <c r="AN167" s="243"/>
      <c r="AO167" s="243"/>
      <c r="AP167" s="243"/>
      <c r="AQ167" s="244"/>
      <c r="AR167" s="242"/>
      <c r="AS167" s="243"/>
      <c r="AT167" s="243"/>
      <c r="AU167" s="243"/>
      <c r="AV167" s="243"/>
      <c r="AW167" s="243"/>
      <c r="AX167" s="244"/>
      <c r="AY167" s="242"/>
      <c r="AZ167" s="243"/>
      <c r="BA167" s="245"/>
      <c r="BB167" s="1040"/>
      <c r="BC167" s="1041"/>
      <c r="BD167" s="1000"/>
      <c r="BE167" s="1001"/>
      <c r="BF167" s="1002"/>
      <c r="BG167" s="1003"/>
      <c r="BH167" s="1003"/>
      <c r="BI167" s="1003"/>
      <c r="BJ167" s="1004"/>
    </row>
    <row r="168" spans="2:62" ht="20.25" customHeight="1" x14ac:dyDescent="0.45">
      <c r="B168" s="1043"/>
      <c r="C168" s="1044"/>
      <c r="D168" s="1045"/>
      <c r="E168" s="251"/>
      <c r="F168" s="252">
        <f>C167</f>
        <v>0</v>
      </c>
      <c r="G168" s="251"/>
      <c r="H168" s="252">
        <f>I167</f>
        <v>0</v>
      </c>
      <c r="I168" s="1046"/>
      <c r="J168" s="1047"/>
      <c r="K168" s="1048"/>
      <c r="L168" s="1049"/>
      <c r="M168" s="1049"/>
      <c r="N168" s="1045"/>
      <c r="O168" s="1034"/>
      <c r="P168" s="1035"/>
      <c r="Q168" s="1035"/>
      <c r="R168" s="1035"/>
      <c r="S168" s="1036"/>
      <c r="T168" s="246" t="s">
        <v>443</v>
      </c>
      <c r="U168" s="247"/>
      <c r="V168" s="248"/>
      <c r="W168" s="234" t="str">
        <f>IF(W167="","",VLOOKUP(W167,'参考様式１（勤務表_シフト記号表）'!$C$6:$L$47,10,FALSE))</f>
        <v/>
      </c>
      <c r="X168" s="235" t="str">
        <f>IF(X167="","",VLOOKUP(X167,'参考様式１（勤務表_シフト記号表）'!$C$6:$L$47,10,FALSE))</f>
        <v/>
      </c>
      <c r="Y168" s="235" t="str">
        <f>IF(Y167="","",VLOOKUP(Y167,'参考様式１（勤務表_シフト記号表）'!$C$6:$L$47,10,FALSE))</f>
        <v/>
      </c>
      <c r="Z168" s="235" t="str">
        <f>IF(Z167="","",VLOOKUP(Z167,'参考様式１（勤務表_シフト記号表）'!$C$6:$L$47,10,FALSE))</f>
        <v/>
      </c>
      <c r="AA168" s="235" t="str">
        <f>IF(AA167="","",VLOOKUP(AA167,'参考様式１（勤務表_シフト記号表）'!$C$6:$L$47,10,FALSE))</f>
        <v/>
      </c>
      <c r="AB168" s="235" t="str">
        <f>IF(AB167="","",VLOOKUP(AB167,'参考様式１（勤務表_シフト記号表）'!$C$6:$L$47,10,FALSE))</f>
        <v/>
      </c>
      <c r="AC168" s="236" t="str">
        <f>IF(AC167="","",VLOOKUP(AC167,'参考様式１（勤務表_シフト記号表）'!$C$6:$L$47,10,FALSE))</f>
        <v/>
      </c>
      <c r="AD168" s="234" t="str">
        <f>IF(AD167="","",VLOOKUP(AD167,'参考様式１（勤務表_シフト記号表）'!$C$6:$L$47,10,FALSE))</f>
        <v/>
      </c>
      <c r="AE168" s="235" t="str">
        <f>IF(AE167="","",VLOOKUP(AE167,'参考様式１（勤務表_シフト記号表）'!$C$6:$L$47,10,FALSE))</f>
        <v/>
      </c>
      <c r="AF168" s="235" t="str">
        <f>IF(AF167="","",VLOOKUP(AF167,'参考様式１（勤務表_シフト記号表）'!$C$6:$L$47,10,FALSE))</f>
        <v/>
      </c>
      <c r="AG168" s="235" t="str">
        <f>IF(AG167="","",VLOOKUP(AG167,'参考様式１（勤務表_シフト記号表）'!$C$6:$L$47,10,FALSE))</f>
        <v/>
      </c>
      <c r="AH168" s="235" t="str">
        <f>IF(AH167="","",VLOOKUP(AH167,'参考様式１（勤務表_シフト記号表）'!$C$6:$L$47,10,FALSE))</f>
        <v/>
      </c>
      <c r="AI168" s="235" t="str">
        <f>IF(AI167="","",VLOOKUP(AI167,'参考様式１（勤務表_シフト記号表）'!$C$6:$L$47,10,FALSE))</f>
        <v/>
      </c>
      <c r="AJ168" s="236" t="str">
        <f>IF(AJ167="","",VLOOKUP(AJ167,'参考様式１（勤務表_シフト記号表）'!$C$6:$L$47,10,FALSE))</f>
        <v/>
      </c>
      <c r="AK168" s="234" t="str">
        <f>IF(AK167="","",VLOOKUP(AK167,'参考様式１（勤務表_シフト記号表）'!$C$6:$L$47,10,FALSE))</f>
        <v/>
      </c>
      <c r="AL168" s="235" t="str">
        <f>IF(AL167="","",VLOOKUP(AL167,'参考様式１（勤務表_シフト記号表）'!$C$6:$L$47,10,FALSE))</f>
        <v/>
      </c>
      <c r="AM168" s="235" t="str">
        <f>IF(AM167="","",VLOOKUP(AM167,'参考様式１（勤務表_シフト記号表）'!$C$6:$L$47,10,FALSE))</f>
        <v/>
      </c>
      <c r="AN168" s="235" t="str">
        <f>IF(AN167="","",VLOOKUP(AN167,'参考様式１（勤務表_シフト記号表）'!$C$6:$L$47,10,FALSE))</f>
        <v/>
      </c>
      <c r="AO168" s="235" t="str">
        <f>IF(AO167="","",VLOOKUP(AO167,'参考様式１（勤務表_シフト記号表）'!$C$6:$L$47,10,FALSE))</f>
        <v/>
      </c>
      <c r="AP168" s="235" t="str">
        <f>IF(AP167="","",VLOOKUP(AP167,'参考様式１（勤務表_シフト記号表）'!$C$6:$L$47,10,FALSE))</f>
        <v/>
      </c>
      <c r="AQ168" s="236" t="str">
        <f>IF(AQ167="","",VLOOKUP(AQ167,'参考様式１（勤務表_シフト記号表）'!$C$6:$L$47,10,FALSE))</f>
        <v/>
      </c>
      <c r="AR168" s="234" t="str">
        <f>IF(AR167="","",VLOOKUP(AR167,'参考様式１（勤務表_シフト記号表）'!$C$6:$L$47,10,FALSE))</f>
        <v/>
      </c>
      <c r="AS168" s="235" t="str">
        <f>IF(AS167="","",VLOOKUP(AS167,'参考様式１（勤務表_シフト記号表）'!$C$6:$L$47,10,FALSE))</f>
        <v/>
      </c>
      <c r="AT168" s="235" t="str">
        <f>IF(AT167="","",VLOOKUP(AT167,'参考様式１（勤務表_シフト記号表）'!$C$6:$L$47,10,FALSE))</f>
        <v/>
      </c>
      <c r="AU168" s="235" t="str">
        <f>IF(AU167="","",VLOOKUP(AU167,'参考様式１（勤務表_シフト記号表）'!$C$6:$L$47,10,FALSE))</f>
        <v/>
      </c>
      <c r="AV168" s="235" t="str">
        <f>IF(AV167="","",VLOOKUP(AV167,'参考様式１（勤務表_シフト記号表）'!$C$6:$L$47,10,FALSE))</f>
        <v/>
      </c>
      <c r="AW168" s="235" t="str">
        <f>IF(AW167="","",VLOOKUP(AW167,'参考様式１（勤務表_シフト記号表）'!$C$6:$L$47,10,FALSE))</f>
        <v/>
      </c>
      <c r="AX168" s="236" t="str">
        <f>IF(AX167="","",VLOOKUP(AX167,'参考様式１（勤務表_シフト記号表）'!$C$6:$L$47,10,FALSE))</f>
        <v/>
      </c>
      <c r="AY168" s="234" t="str">
        <f>IF(AY167="","",VLOOKUP(AY167,'参考様式１（勤務表_シフト記号表）'!$C$6:$L$47,10,FALSE))</f>
        <v/>
      </c>
      <c r="AZ168" s="235" t="str">
        <f>IF(AZ167="","",VLOOKUP(AZ167,'参考様式１（勤務表_シフト記号表）'!$C$6:$L$47,10,FALSE))</f>
        <v/>
      </c>
      <c r="BA168" s="235" t="str">
        <f>IF(BA167="","",VLOOKUP(BA167,'参考様式１（勤務表_シフト記号表）'!$C$6:$L$47,10,FALSE))</f>
        <v/>
      </c>
      <c r="BB168" s="1017">
        <f>IF($BE$3="４週",SUM(W168:AX168),IF($BE$3="暦月",SUM(W168:BA168),""))</f>
        <v>0</v>
      </c>
      <c r="BC168" s="1018"/>
      <c r="BD168" s="1019">
        <f>IF($BE$3="４週",BB168/4,IF($BE$3="暦月",(BB168/($BE$8/7)),""))</f>
        <v>0</v>
      </c>
      <c r="BE168" s="1018"/>
      <c r="BF168" s="1014"/>
      <c r="BG168" s="1015"/>
      <c r="BH168" s="1015"/>
      <c r="BI168" s="1015"/>
      <c r="BJ168" s="1016"/>
    </row>
    <row r="169" spans="2:62" ht="20.25" customHeight="1" x14ac:dyDescent="0.45">
      <c r="B169" s="1020">
        <f>B167+1</f>
        <v>77</v>
      </c>
      <c r="C169" s="1022"/>
      <c r="D169" s="1023"/>
      <c r="E169" s="229"/>
      <c r="F169" s="230"/>
      <c r="G169" s="229"/>
      <c r="H169" s="230"/>
      <c r="I169" s="1026"/>
      <c r="J169" s="1027"/>
      <c r="K169" s="1030"/>
      <c r="L169" s="1031"/>
      <c r="M169" s="1031"/>
      <c r="N169" s="1023"/>
      <c r="O169" s="1034"/>
      <c r="P169" s="1035"/>
      <c r="Q169" s="1035"/>
      <c r="R169" s="1035"/>
      <c r="S169" s="1036"/>
      <c r="T169" s="249" t="s">
        <v>442</v>
      </c>
      <c r="V169" s="250"/>
      <c r="W169" s="242"/>
      <c r="X169" s="243"/>
      <c r="Y169" s="243"/>
      <c r="Z169" s="243"/>
      <c r="AA169" s="243"/>
      <c r="AB169" s="243"/>
      <c r="AC169" s="244"/>
      <c r="AD169" s="242"/>
      <c r="AE169" s="243"/>
      <c r="AF169" s="243"/>
      <c r="AG169" s="243"/>
      <c r="AH169" s="243"/>
      <c r="AI169" s="243"/>
      <c r="AJ169" s="244"/>
      <c r="AK169" s="242"/>
      <c r="AL169" s="243"/>
      <c r="AM169" s="243"/>
      <c r="AN169" s="243"/>
      <c r="AO169" s="243"/>
      <c r="AP169" s="243"/>
      <c r="AQ169" s="244"/>
      <c r="AR169" s="242"/>
      <c r="AS169" s="243"/>
      <c r="AT169" s="243"/>
      <c r="AU169" s="243"/>
      <c r="AV169" s="243"/>
      <c r="AW169" s="243"/>
      <c r="AX169" s="244"/>
      <c r="AY169" s="242"/>
      <c r="AZ169" s="243"/>
      <c r="BA169" s="245"/>
      <c r="BB169" s="1040"/>
      <c r="BC169" s="1041"/>
      <c r="BD169" s="1000"/>
      <c r="BE169" s="1001"/>
      <c r="BF169" s="1002"/>
      <c r="BG169" s="1003"/>
      <c r="BH169" s="1003"/>
      <c r="BI169" s="1003"/>
      <c r="BJ169" s="1004"/>
    </row>
    <row r="170" spans="2:62" ht="20.25" customHeight="1" x14ac:dyDescent="0.45">
      <c r="B170" s="1043"/>
      <c r="C170" s="1044"/>
      <c r="D170" s="1045"/>
      <c r="E170" s="251"/>
      <c r="F170" s="252">
        <f>C169</f>
        <v>0</v>
      </c>
      <c r="G170" s="251"/>
      <c r="H170" s="252">
        <f>I169</f>
        <v>0</v>
      </c>
      <c r="I170" s="1046"/>
      <c r="J170" s="1047"/>
      <c r="K170" s="1048"/>
      <c r="L170" s="1049"/>
      <c r="M170" s="1049"/>
      <c r="N170" s="1045"/>
      <c r="O170" s="1034"/>
      <c r="P170" s="1035"/>
      <c r="Q170" s="1035"/>
      <c r="R170" s="1035"/>
      <c r="S170" s="1036"/>
      <c r="T170" s="246" t="s">
        <v>443</v>
      </c>
      <c r="U170" s="247"/>
      <c r="V170" s="248"/>
      <c r="W170" s="234" t="str">
        <f>IF(W169="","",VLOOKUP(W169,'参考様式１（勤務表_シフト記号表）'!$C$6:$L$47,10,FALSE))</f>
        <v/>
      </c>
      <c r="X170" s="235" t="str">
        <f>IF(X169="","",VLOOKUP(X169,'参考様式１（勤務表_シフト記号表）'!$C$6:$L$47,10,FALSE))</f>
        <v/>
      </c>
      <c r="Y170" s="235" t="str">
        <f>IF(Y169="","",VLOOKUP(Y169,'参考様式１（勤務表_シフト記号表）'!$C$6:$L$47,10,FALSE))</f>
        <v/>
      </c>
      <c r="Z170" s="235" t="str">
        <f>IF(Z169="","",VLOOKUP(Z169,'参考様式１（勤務表_シフト記号表）'!$C$6:$L$47,10,FALSE))</f>
        <v/>
      </c>
      <c r="AA170" s="235" t="str">
        <f>IF(AA169="","",VLOOKUP(AA169,'参考様式１（勤務表_シフト記号表）'!$C$6:$L$47,10,FALSE))</f>
        <v/>
      </c>
      <c r="AB170" s="235" t="str">
        <f>IF(AB169="","",VLOOKUP(AB169,'参考様式１（勤務表_シフト記号表）'!$C$6:$L$47,10,FALSE))</f>
        <v/>
      </c>
      <c r="AC170" s="236" t="str">
        <f>IF(AC169="","",VLOOKUP(AC169,'参考様式１（勤務表_シフト記号表）'!$C$6:$L$47,10,FALSE))</f>
        <v/>
      </c>
      <c r="AD170" s="234" t="str">
        <f>IF(AD169="","",VLOOKUP(AD169,'参考様式１（勤務表_シフト記号表）'!$C$6:$L$47,10,FALSE))</f>
        <v/>
      </c>
      <c r="AE170" s="235" t="str">
        <f>IF(AE169="","",VLOOKUP(AE169,'参考様式１（勤務表_シフト記号表）'!$C$6:$L$47,10,FALSE))</f>
        <v/>
      </c>
      <c r="AF170" s="235" t="str">
        <f>IF(AF169="","",VLOOKUP(AF169,'参考様式１（勤務表_シフト記号表）'!$C$6:$L$47,10,FALSE))</f>
        <v/>
      </c>
      <c r="AG170" s="235" t="str">
        <f>IF(AG169="","",VLOOKUP(AG169,'参考様式１（勤務表_シフト記号表）'!$C$6:$L$47,10,FALSE))</f>
        <v/>
      </c>
      <c r="AH170" s="235" t="str">
        <f>IF(AH169="","",VLOOKUP(AH169,'参考様式１（勤務表_シフト記号表）'!$C$6:$L$47,10,FALSE))</f>
        <v/>
      </c>
      <c r="AI170" s="235" t="str">
        <f>IF(AI169="","",VLOOKUP(AI169,'参考様式１（勤務表_シフト記号表）'!$C$6:$L$47,10,FALSE))</f>
        <v/>
      </c>
      <c r="AJ170" s="236" t="str">
        <f>IF(AJ169="","",VLOOKUP(AJ169,'参考様式１（勤務表_シフト記号表）'!$C$6:$L$47,10,FALSE))</f>
        <v/>
      </c>
      <c r="AK170" s="234" t="str">
        <f>IF(AK169="","",VLOOKUP(AK169,'参考様式１（勤務表_シフト記号表）'!$C$6:$L$47,10,FALSE))</f>
        <v/>
      </c>
      <c r="AL170" s="235" t="str">
        <f>IF(AL169="","",VLOOKUP(AL169,'参考様式１（勤務表_シフト記号表）'!$C$6:$L$47,10,FALSE))</f>
        <v/>
      </c>
      <c r="AM170" s="235" t="str">
        <f>IF(AM169="","",VLOOKUP(AM169,'参考様式１（勤務表_シフト記号表）'!$C$6:$L$47,10,FALSE))</f>
        <v/>
      </c>
      <c r="AN170" s="235" t="str">
        <f>IF(AN169="","",VLOOKUP(AN169,'参考様式１（勤務表_シフト記号表）'!$C$6:$L$47,10,FALSE))</f>
        <v/>
      </c>
      <c r="AO170" s="235" t="str">
        <f>IF(AO169="","",VLOOKUP(AO169,'参考様式１（勤務表_シフト記号表）'!$C$6:$L$47,10,FALSE))</f>
        <v/>
      </c>
      <c r="AP170" s="235" t="str">
        <f>IF(AP169="","",VLOOKUP(AP169,'参考様式１（勤務表_シフト記号表）'!$C$6:$L$47,10,FALSE))</f>
        <v/>
      </c>
      <c r="AQ170" s="236" t="str">
        <f>IF(AQ169="","",VLOOKUP(AQ169,'参考様式１（勤務表_シフト記号表）'!$C$6:$L$47,10,FALSE))</f>
        <v/>
      </c>
      <c r="AR170" s="234" t="str">
        <f>IF(AR169="","",VLOOKUP(AR169,'参考様式１（勤務表_シフト記号表）'!$C$6:$L$47,10,FALSE))</f>
        <v/>
      </c>
      <c r="AS170" s="235" t="str">
        <f>IF(AS169="","",VLOOKUP(AS169,'参考様式１（勤務表_シフト記号表）'!$C$6:$L$47,10,FALSE))</f>
        <v/>
      </c>
      <c r="AT170" s="235" t="str">
        <f>IF(AT169="","",VLOOKUP(AT169,'参考様式１（勤務表_シフト記号表）'!$C$6:$L$47,10,FALSE))</f>
        <v/>
      </c>
      <c r="AU170" s="235" t="str">
        <f>IF(AU169="","",VLOOKUP(AU169,'参考様式１（勤務表_シフト記号表）'!$C$6:$L$47,10,FALSE))</f>
        <v/>
      </c>
      <c r="AV170" s="235" t="str">
        <f>IF(AV169="","",VLOOKUP(AV169,'参考様式１（勤務表_シフト記号表）'!$C$6:$L$47,10,FALSE))</f>
        <v/>
      </c>
      <c r="AW170" s="235" t="str">
        <f>IF(AW169="","",VLOOKUP(AW169,'参考様式１（勤務表_シフト記号表）'!$C$6:$L$47,10,FALSE))</f>
        <v/>
      </c>
      <c r="AX170" s="236" t="str">
        <f>IF(AX169="","",VLOOKUP(AX169,'参考様式１（勤務表_シフト記号表）'!$C$6:$L$47,10,FALSE))</f>
        <v/>
      </c>
      <c r="AY170" s="234" t="str">
        <f>IF(AY169="","",VLOOKUP(AY169,'参考様式１（勤務表_シフト記号表）'!$C$6:$L$47,10,FALSE))</f>
        <v/>
      </c>
      <c r="AZ170" s="235" t="str">
        <f>IF(AZ169="","",VLOOKUP(AZ169,'参考様式１（勤務表_シフト記号表）'!$C$6:$L$47,10,FALSE))</f>
        <v/>
      </c>
      <c r="BA170" s="235" t="str">
        <f>IF(BA169="","",VLOOKUP(BA169,'参考様式１（勤務表_シフト記号表）'!$C$6:$L$47,10,FALSE))</f>
        <v/>
      </c>
      <c r="BB170" s="1017">
        <f>IF($BE$3="４週",SUM(W170:AX170),IF($BE$3="暦月",SUM(W170:BA170),""))</f>
        <v>0</v>
      </c>
      <c r="BC170" s="1018"/>
      <c r="BD170" s="1019">
        <f>IF($BE$3="４週",BB170/4,IF($BE$3="暦月",(BB170/($BE$8/7)),""))</f>
        <v>0</v>
      </c>
      <c r="BE170" s="1018"/>
      <c r="BF170" s="1014"/>
      <c r="BG170" s="1015"/>
      <c r="BH170" s="1015"/>
      <c r="BI170" s="1015"/>
      <c r="BJ170" s="1016"/>
    </row>
    <row r="171" spans="2:62" ht="20.25" customHeight="1" x14ac:dyDescent="0.45">
      <c r="B171" s="1020">
        <f>B169+1</f>
        <v>78</v>
      </c>
      <c r="C171" s="1022"/>
      <c r="D171" s="1023"/>
      <c r="E171" s="229"/>
      <c r="F171" s="230"/>
      <c r="G171" s="229"/>
      <c r="H171" s="230"/>
      <c r="I171" s="1026"/>
      <c r="J171" s="1027"/>
      <c r="K171" s="1030"/>
      <c r="L171" s="1031"/>
      <c r="M171" s="1031"/>
      <c r="N171" s="1023"/>
      <c r="O171" s="1034"/>
      <c r="P171" s="1035"/>
      <c r="Q171" s="1035"/>
      <c r="R171" s="1035"/>
      <c r="S171" s="1036"/>
      <c r="T171" s="249" t="s">
        <v>442</v>
      </c>
      <c r="V171" s="250"/>
      <c r="W171" s="242"/>
      <c r="X171" s="243"/>
      <c r="Y171" s="243"/>
      <c r="Z171" s="243"/>
      <c r="AA171" s="243"/>
      <c r="AB171" s="243"/>
      <c r="AC171" s="244"/>
      <c r="AD171" s="242"/>
      <c r="AE171" s="243"/>
      <c r="AF171" s="243"/>
      <c r="AG171" s="243"/>
      <c r="AH171" s="243"/>
      <c r="AI171" s="243"/>
      <c r="AJ171" s="244"/>
      <c r="AK171" s="242"/>
      <c r="AL171" s="243"/>
      <c r="AM171" s="243"/>
      <c r="AN171" s="243"/>
      <c r="AO171" s="243"/>
      <c r="AP171" s="243"/>
      <c r="AQ171" s="244"/>
      <c r="AR171" s="242"/>
      <c r="AS171" s="243"/>
      <c r="AT171" s="243"/>
      <c r="AU171" s="243"/>
      <c r="AV171" s="243"/>
      <c r="AW171" s="243"/>
      <c r="AX171" s="244"/>
      <c r="AY171" s="242"/>
      <c r="AZ171" s="243"/>
      <c r="BA171" s="245"/>
      <c r="BB171" s="1040"/>
      <c r="BC171" s="1041"/>
      <c r="BD171" s="1000"/>
      <c r="BE171" s="1001"/>
      <c r="BF171" s="1002"/>
      <c r="BG171" s="1003"/>
      <c r="BH171" s="1003"/>
      <c r="BI171" s="1003"/>
      <c r="BJ171" s="1004"/>
    </row>
    <row r="172" spans="2:62" ht="20.25" customHeight="1" x14ac:dyDescent="0.45">
      <c r="B172" s="1043"/>
      <c r="C172" s="1044"/>
      <c r="D172" s="1045"/>
      <c r="E172" s="251"/>
      <c r="F172" s="252">
        <f>C171</f>
        <v>0</v>
      </c>
      <c r="G172" s="251"/>
      <c r="H172" s="252">
        <f>I171</f>
        <v>0</v>
      </c>
      <c r="I172" s="1046"/>
      <c r="J172" s="1047"/>
      <c r="K172" s="1048"/>
      <c r="L172" s="1049"/>
      <c r="M172" s="1049"/>
      <c r="N172" s="1045"/>
      <c r="O172" s="1034"/>
      <c r="P172" s="1035"/>
      <c r="Q172" s="1035"/>
      <c r="R172" s="1035"/>
      <c r="S172" s="1036"/>
      <c r="T172" s="246" t="s">
        <v>443</v>
      </c>
      <c r="U172" s="247"/>
      <c r="V172" s="248"/>
      <c r="W172" s="234" t="str">
        <f>IF(W171="","",VLOOKUP(W171,'参考様式１（勤務表_シフト記号表）'!$C$6:$L$47,10,FALSE))</f>
        <v/>
      </c>
      <c r="X172" s="235" t="str">
        <f>IF(X171="","",VLOOKUP(X171,'参考様式１（勤務表_シフト記号表）'!$C$6:$L$47,10,FALSE))</f>
        <v/>
      </c>
      <c r="Y172" s="235" t="str">
        <f>IF(Y171="","",VLOOKUP(Y171,'参考様式１（勤務表_シフト記号表）'!$C$6:$L$47,10,FALSE))</f>
        <v/>
      </c>
      <c r="Z172" s="235" t="str">
        <f>IF(Z171="","",VLOOKUP(Z171,'参考様式１（勤務表_シフト記号表）'!$C$6:$L$47,10,FALSE))</f>
        <v/>
      </c>
      <c r="AA172" s="235" t="str">
        <f>IF(AA171="","",VLOOKUP(AA171,'参考様式１（勤務表_シフト記号表）'!$C$6:$L$47,10,FALSE))</f>
        <v/>
      </c>
      <c r="AB172" s="235" t="str">
        <f>IF(AB171="","",VLOOKUP(AB171,'参考様式１（勤務表_シフト記号表）'!$C$6:$L$47,10,FALSE))</f>
        <v/>
      </c>
      <c r="AC172" s="236" t="str">
        <f>IF(AC171="","",VLOOKUP(AC171,'参考様式１（勤務表_シフト記号表）'!$C$6:$L$47,10,FALSE))</f>
        <v/>
      </c>
      <c r="AD172" s="234" t="str">
        <f>IF(AD171="","",VLOOKUP(AD171,'参考様式１（勤務表_シフト記号表）'!$C$6:$L$47,10,FALSE))</f>
        <v/>
      </c>
      <c r="AE172" s="235" t="str">
        <f>IF(AE171="","",VLOOKUP(AE171,'参考様式１（勤務表_シフト記号表）'!$C$6:$L$47,10,FALSE))</f>
        <v/>
      </c>
      <c r="AF172" s="235" t="str">
        <f>IF(AF171="","",VLOOKUP(AF171,'参考様式１（勤務表_シフト記号表）'!$C$6:$L$47,10,FALSE))</f>
        <v/>
      </c>
      <c r="AG172" s="235" t="str">
        <f>IF(AG171="","",VLOOKUP(AG171,'参考様式１（勤務表_シフト記号表）'!$C$6:$L$47,10,FALSE))</f>
        <v/>
      </c>
      <c r="AH172" s="235" t="str">
        <f>IF(AH171="","",VLOOKUP(AH171,'参考様式１（勤務表_シフト記号表）'!$C$6:$L$47,10,FALSE))</f>
        <v/>
      </c>
      <c r="AI172" s="235" t="str">
        <f>IF(AI171="","",VLOOKUP(AI171,'参考様式１（勤務表_シフト記号表）'!$C$6:$L$47,10,FALSE))</f>
        <v/>
      </c>
      <c r="AJ172" s="236" t="str">
        <f>IF(AJ171="","",VLOOKUP(AJ171,'参考様式１（勤務表_シフト記号表）'!$C$6:$L$47,10,FALSE))</f>
        <v/>
      </c>
      <c r="AK172" s="234" t="str">
        <f>IF(AK171="","",VLOOKUP(AK171,'参考様式１（勤務表_シフト記号表）'!$C$6:$L$47,10,FALSE))</f>
        <v/>
      </c>
      <c r="AL172" s="235" t="str">
        <f>IF(AL171="","",VLOOKUP(AL171,'参考様式１（勤務表_シフト記号表）'!$C$6:$L$47,10,FALSE))</f>
        <v/>
      </c>
      <c r="AM172" s="235" t="str">
        <f>IF(AM171="","",VLOOKUP(AM171,'参考様式１（勤務表_シフト記号表）'!$C$6:$L$47,10,FALSE))</f>
        <v/>
      </c>
      <c r="AN172" s="235" t="str">
        <f>IF(AN171="","",VLOOKUP(AN171,'参考様式１（勤務表_シフト記号表）'!$C$6:$L$47,10,FALSE))</f>
        <v/>
      </c>
      <c r="AO172" s="235" t="str">
        <f>IF(AO171="","",VLOOKUP(AO171,'参考様式１（勤務表_シフト記号表）'!$C$6:$L$47,10,FALSE))</f>
        <v/>
      </c>
      <c r="AP172" s="235" t="str">
        <f>IF(AP171="","",VLOOKUP(AP171,'参考様式１（勤務表_シフト記号表）'!$C$6:$L$47,10,FALSE))</f>
        <v/>
      </c>
      <c r="AQ172" s="236" t="str">
        <f>IF(AQ171="","",VLOOKUP(AQ171,'参考様式１（勤務表_シフト記号表）'!$C$6:$L$47,10,FALSE))</f>
        <v/>
      </c>
      <c r="AR172" s="234" t="str">
        <f>IF(AR171="","",VLOOKUP(AR171,'参考様式１（勤務表_シフト記号表）'!$C$6:$L$47,10,FALSE))</f>
        <v/>
      </c>
      <c r="AS172" s="235" t="str">
        <f>IF(AS171="","",VLOOKUP(AS171,'参考様式１（勤務表_シフト記号表）'!$C$6:$L$47,10,FALSE))</f>
        <v/>
      </c>
      <c r="AT172" s="235" t="str">
        <f>IF(AT171="","",VLOOKUP(AT171,'参考様式１（勤務表_シフト記号表）'!$C$6:$L$47,10,FALSE))</f>
        <v/>
      </c>
      <c r="AU172" s="235" t="str">
        <f>IF(AU171="","",VLOOKUP(AU171,'参考様式１（勤務表_シフト記号表）'!$C$6:$L$47,10,FALSE))</f>
        <v/>
      </c>
      <c r="AV172" s="235" t="str">
        <f>IF(AV171="","",VLOOKUP(AV171,'参考様式１（勤務表_シフト記号表）'!$C$6:$L$47,10,FALSE))</f>
        <v/>
      </c>
      <c r="AW172" s="235" t="str">
        <f>IF(AW171="","",VLOOKUP(AW171,'参考様式１（勤務表_シフト記号表）'!$C$6:$L$47,10,FALSE))</f>
        <v/>
      </c>
      <c r="AX172" s="236" t="str">
        <f>IF(AX171="","",VLOOKUP(AX171,'参考様式１（勤務表_シフト記号表）'!$C$6:$L$47,10,FALSE))</f>
        <v/>
      </c>
      <c r="AY172" s="234" t="str">
        <f>IF(AY171="","",VLOOKUP(AY171,'参考様式１（勤務表_シフト記号表）'!$C$6:$L$47,10,FALSE))</f>
        <v/>
      </c>
      <c r="AZ172" s="235" t="str">
        <f>IF(AZ171="","",VLOOKUP(AZ171,'参考様式１（勤務表_シフト記号表）'!$C$6:$L$47,10,FALSE))</f>
        <v/>
      </c>
      <c r="BA172" s="235" t="str">
        <f>IF(BA171="","",VLOOKUP(BA171,'参考様式１（勤務表_シフト記号表）'!$C$6:$L$47,10,FALSE))</f>
        <v/>
      </c>
      <c r="BB172" s="1017">
        <f>IF($BE$3="４週",SUM(W172:AX172),IF($BE$3="暦月",SUM(W172:BA172),""))</f>
        <v>0</v>
      </c>
      <c r="BC172" s="1018"/>
      <c r="BD172" s="1019">
        <f>IF($BE$3="４週",BB172/4,IF($BE$3="暦月",(BB172/($BE$8/7)),""))</f>
        <v>0</v>
      </c>
      <c r="BE172" s="1018"/>
      <c r="BF172" s="1014"/>
      <c r="BG172" s="1015"/>
      <c r="BH172" s="1015"/>
      <c r="BI172" s="1015"/>
      <c r="BJ172" s="1016"/>
    </row>
    <row r="173" spans="2:62" ht="20.25" customHeight="1" x14ac:dyDescent="0.45">
      <c r="B173" s="1020">
        <f>B171+1</f>
        <v>79</v>
      </c>
      <c r="C173" s="1022"/>
      <c r="D173" s="1023"/>
      <c r="E173" s="229"/>
      <c r="F173" s="230"/>
      <c r="G173" s="229"/>
      <c r="H173" s="230"/>
      <c r="I173" s="1026"/>
      <c r="J173" s="1027"/>
      <c r="K173" s="1030"/>
      <c r="L173" s="1031"/>
      <c r="M173" s="1031"/>
      <c r="N173" s="1023"/>
      <c r="O173" s="1034"/>
      <c r="P173" s="1035"/>
      <c r="Q173" s="1035"/>
      <c r="R173" s="1035"/>
      <c r="S173" s="1036"/>
      <c r="T173" s="249" t="s">
        <v>442</v>
      </c>
      <c r="V173" s="250"/>
      <c r="W173" s="242"/>
      <c r="X173" s="243"/>
      <c r="Y173" s="243"/>
      <c r="Z173" s="243"/>
      <c r="AA173" s="243"/>
      <c r="AB173" s="243"/>
      <c r="AC173" s="244"/>
      <c r="AD173" s="242"/>
      <c r="AE173" s="243"/>
      <c r="AF173" s="243"/>
      <c r="AG173" s="243"/>
      <c r="AH173" s="243"/>
      <c r="AI173" s="243"/>
      <c r="AJ173" s="244"/>
      <c r="AK173" s="242"/>
      <c r="AL173" s="243"/>
      <c r="AM173" s="243"/>
      <c r="AN173" s="243"/>
      <c r="AO173" s="243"/>
      <c r="AP173" s="243"/>
      <c r="AQ173" s="244"/>
      <c r="AR173" s="242"/>
      <c r="AS173" s="243"/>
      <c r="AT173" s="243"/>
      <c r="AU173" s="243"/>
      <c r="AV173" s="243"/>
      <c r="AW173" s="243"/>
      <c r="AX173" s="244"/>
      <c r="AY173" s="242"/>
      <c r="AZ173" s="243"/>
      <c r="BA173" s="245"/>
      <c r="BB173" s="1040"/>
      <c r="BC173" s="1041"/>
      <c r="BD173" s="1000"/>
      <c r="BE173" s="1001"/>
      <c r="BF173" s="1002"/>
      <c r="BG173" s="1003"/>
      <c r="BH173" s="1003"/>
      <c r="BI173" s="1003"/>
      <c r="BJ173" s="1004"/>
    </row>
    <row r="174" spans="2:62" ht="20.25" customHeight="1" x14ac:dyDescent="0.45">
      <c r="B174" s="1043"/>
      <c r="C174" s="1044"/>
      <c r="D174" s="1045"/>
      <c r="E174" s="251"/>
      <c r="F174" s="252">
        <f>C173</f>
        <v>0</v>
      </c>
      <c r="G174" s="251"/>
      <c r="H174" s="252">
        <f>I173</f>
        <v>0</v>
      </c>
      <c r="I174" s="1046"/>
      <c r="J174" s="1047"/>
      <c r="K174" s="1048"/>
      <c r="L174" s="1049"/>
      <c r="M174" s="1049"/>
      <c r="N174" s="1045"/>
      <c r="O174" s="1034"/>
      <c r="P174" s="1035"/>
      <c r="Q174" s="1035"/>
      <c r="R174" s="1035"/>
      <c r="S174" s="1036"/>
      <c r="T174" s="246" t="s">
        <v>443</v>
      </c>
      <c r="U174" s="247"/>
      <c r="V174" s="248"/>
      <c r="W174" s="234" t="str">
        <f>IF(W173="","",VLOOKUP(W173,'参考様式１（勤務表_シフト記号表）'!$C$6:$L$47,10,FALSE))</f>
        <v/>
      </c>
      <c r="X174" s="235" t="str">
        <f>IF(X173="","",VLOOKUP(X173,'参考様式１（勤務表_シフト記号表）'!$C$6:$L$47,10,FALSE))</f>
        <v/>
      </c>
      <c r="Y174" s="235" t="str">
        <f>IF(Y173="","",VLOOKUP(Y173,'参考様式１（勤務表_シフト記号表）'!$C$6:$L$47,10,FALSE))</f>
        <v/>
      </c>
      <c r="Z174" s="235" t="str">
        <f>IF(Z173="","",VLOOKUP(Z173,'参考様式１（勤務表_シフト記号表）'!$C$6:$L$47,10,FALSE))</f>
        <v/>
      </c>
      <c r="AA174" s="235" t="str">
        <f>IF(AA173="","",VLOOKUP(AA173,'参考様式１（勤務表_シフト記号表）'!$C$6:$L$47,10,FALSE))</f>
        <v/>
      </c>
      <c r="AB174" s="235" t="str">
        <f>IF(AB173="","",VLOOKUP(AB173,'参考様式１（勤務表_シフト記号表）'!$C$6:$L$47,10,FALSE))</f>
        <v/>
      </c>
      <c r="AC174" s="236" t="str">
        <f>IF(AC173="","",VLOOKUP(AC173,'参考様式１（勤務表_シフト記号表）'!$C$6:$L$47,10,FALSE))</f>
        <v/>
      </c>
      <c r="AD174" s="234" t="str">
        <f>IF(AD173="","",VLOOKUP(AD173,'参考様式１（勤務表_シフト記号表）'!$C$6:$L$47,10,FALSE))</f>
        <v/>
      </c>
      <c r="AE174" s="235" t="str">
        <f>IF(AE173="","",VLOOKUP(AE173,'参考様式１（勤務表_シフト記号表）'!$C$6:$L$47,10,FALSE))</f>
        <v/>
      </c>
      <c r="AF174" s="235" t="str">
        <f>IF(AF173="","",VLOOKUP(AF173,'参考様式１（勤務表_シフト記号表）'!$C$6:$L$47,10,FALSE))</f>
        <v/>
      </c>
      <c r="AG174" s="235" t="str">
        <f>IF(AG173="","",VLOOKUP(AG173,'参考様式１（勤務表_シフト記号表）'!$C$6:$L$47,10,FALSE))</f>
        <v/>
      </c>
      <c r="AH174" s="235" t="str">
        <f>IF(AH173="","",VLOOKUP(AH173,'参考様式１（勤務表_シフト記号表）'!$C$6:$L$47,10,FALSE))</f>
        <v/>
      </c>
      <c r="AI174" s="235" t="str">
        <f>IF(AI173="","",VLOOKUP(AI173,'参考様式１（勤務表_シフト記号表）'!$C$6:$L$47,10,FALSE))</f>
        <v/>
      </c>
      <c r="AJ174" s="236" t="str">
        <f>IF(AJ173="","",VLOOKUP(AJ173,'参考様式１（勤務表_シフト記号表）'!$C$6:$L$47,10,FALSE))</f>
        <v/>
      </c>
      <c r="AK174" s="234" t="str">
        <f>IF(AK173="","",VLOOKUP(AK173,'参考様式１（勤務表_シフト記号表）'!$C$6:$L$47,10,FALSE))</f>
        <v/>
      </c>
      <c r="AL174" s="235" t="str">
        <f>IF(AL173="","",VLOOKUP(AL173,'参考様式１（勤務表_シフト記号表）'!$C$6:$L$47,10,FALSE))</f>
        <v/>
      </c>
      <c r="AM174" s="235" t="str">
        <f>IF(AM173="","",VLOOKUP(AM173,'参考様式１（勤務表_シフト記号表）'!$C$6:$L$47,10,FALSE))</f>
        <v/>
      </c>
      <c r="AN174" s="235" t="str">
        <f>IF(AN173="","",VLOOKUP(AN173,'参考様式１（勤務表_シフト記号表）'!$C$6:$L$47,10,FALSE))</f>
        <v/>
      </c>
      <c r="AO174" s="235" t="str">
        <f>IF(AO173="","",VLOOKUP(AO173,'参考様式１（勤務表_シフト記号表）'!$C$6:$L$47,10,FALSE))</f>
        <v/>
      </c>
      <c r="AP174" s="235" t="str">
        <f>IF(AP173="","",VLOOKUP(AP173,'参考様式１（勤務表_シフト記号表）'!$C$6:$L$47,10,FALSE))</f>
        <v/>
      </c>
      <c r="AQ174" s="236" t="str">
        <f>IF(AQ173="","",VLOOKUP(AQ173,'参考様式１（勤務表_シフト記号表）'!$C$6:$L$47,10,FALSE))</f>
        <v/>
      </c>
      <c r="AR174" s="234" t="str">
        <f>IF(AR173="","",VLOOKUP(AR173,'参考様式１（勤務表_シフト記号表）'!$C$6:$L$47,10,FALSE))</f>
        <v/>
      </c>
      <c r="AS174" s="235" t="str">
        <f>IF(AS173="","",VLOOKUP(AS173,'参考様式１（勤務表_シフト記号表）'!$C$6:$L$47,10,FALSE))</f>
        <v/>
      </c>
      <c r="AT174" s="235" t="str">
        <f>IF(AT173="","",VLOOKUP(AT173,'参考様式１（勤務表_シフト記号表）'!$C$6:$L$47,10,FALSE))</f>
        <v/>
      </c>
      <c r="AU174" s="235" t="str">
        <f>IF(AU173="","",VLOOKUP(AU173,'参考様式１（勤務表_シフト記号表）'!$C$6:$L$47,10,FALSE))</f>
        <v/>
      </c>
      <c r="AV174" s="235" t="str">
        <f>IF(AV173="","",VLOOKUP(AV173,'参考様式１（勤務表_シフト記号表）'!$C$6:$L$47,10,FALSE))</f>
        <v/>
      </c>
      <c r="AW174" s="235" t="str">
        <f>IF(AW173="","",VLOOKUP(AW173,'参考様式１（勤務表_シフト記号表）'!$C$6:$L$47,10,FALSE))</f>
        <v/>
      </c>
      <c r="AX174" s="236" t="str">
        <f>IF(AX173="","",VLOOKUP(AX173,'参考様式１（勤務表_シフト記号表）'!$C$6:$L$47,10,FALSE))</f>
        <v/>
      </c>
      <c r="AY174" s="234" t="str">
        <f>IF(AY173="","",VLOOKUP(AY173,'参考様式１（勤務表_シフト記号表）'!$C$6:$L$47,10,FALSE))</f>
        <v/>
      </c>
      <c r="AZ174" s="235" t="str">
        <f>IF(AZ173="","",VLOOKUP(AZ173,'参考様式１（勤務表_シフト記号表）'!$C$6:$L$47,10,FALSE))</f>
        <v/>
      </c>
      <c r="BA174" s="235" t="str">
        <f>IF(BA173="","",VLOOKUP(BA173,'参考様式１（勤務表_シフト記号表）'!$C$6:$L$47,10,FALSE))</f>
        <v/>
      </c>
      <c r="BB174" s="1017">
        <f>IF($BE$3="４週",SUM(W174:AX174),IF($BE$3="暦月",SUM(W174:BA174),""))</f>
        <v>0</v>
      </c>
      <c r="BC174" s="1018"/>
      <c r="BD174" s="1019">
        <f>IF($BE$3="４週",BB174/4,IF($BE$3="暦月",(BB174/($BE$8/7)),""))</f>
        <v>0</v>
      </c>
      <c r="BE174" s="1018"/>
      <c r="BF174" s="1014"/>
      <c r="BG174" s="1015"/>
      <c r="BH174" s="1015"/>
      <c r="BI174" s="1015"/>
      <c r="BJ174" s="1016"/>
    </row>
    <row r="175" spans="2:62" ht="20.25" customHeight="1" x14ac:dyDescent="0.45">
      <c r="B175" s="1020">
        <f>B173+1</f>
        <v>80</v>
      </c>
      <c r="C175" s="1022"/>
      <c r="D175" s="1023"/>
      <c r="E175" s="229"/>
      <c r="F175" s="230"/>
      <c r="G175" s="229"/>
      <c r="H175" s="230"/>
      <c r="I175" s="1026"/>
      <c r="J175" s="1027"/>
      <c r="K175" s="1030"/>
      <c r="L175" s="1031"/>
      <c r="M175" s="1031"/>
      <c r="N175" s="1023"/>
      <c r="O175" s="1034"/>
      <c r="P175" s="1035"/>
      <c r="Q175" s="1035"/>
      <c r="R175" s="1035"/>
      <c r="S175" s="1036"/>
      <c r="T175" s="249" t="s">
        <v>442</v>
      </c>
      <c r="V175" s="250"/>
      <c r="W175" s="242"/>
      <c r="X175" s="243"/>
      <c r="Y175" s="243"/>
      <c r="Z175" s="243"/>
      <c r="AA175" s="243"/>
      <c r="AB175" s="243"/>
      <c r="AC175" s="244"/>
      <c r="AD175" s="242"/>
      <c r="AE175" s="243"/>
      <c r="AF175" s="243"/>
      <c r="AG175" s="243"/>
      <c r="AH175" s="243"/>
      <c r="AI175" s="243"/>
      <c r="AJ175" s="244"/>
      <c r="AK175" s="242"/>
      <c r="AL175" s="243"/>
      <c r="AM175" s="243"/>
      <c r="AN175" s="243"/>
      <c r="AO175" s="243"/>
      <c r="AP175" s="243"/>
      <c r="AQ175" s="244"/>
      <c r="AR175" s="242"/>
      <c r="AS175" s="243"/>
      <c r="AT175" s="243"/>
      <c r="AU175" s="243"/>
      <c r="AV175" s="243"/>
      <c r="AW175" s="243"/>
      <c r="AX175" s="244"/>
      <c r="AY175" s="242"/>
      <c r="AZ175" s="243"/>
      <c r="BA175" s="245"/>
      <c r="BB175" s="1040"/>
      <c r="BC175" s="1041"/>
      <c r="BD175" s="1000"/>
      <c r="BE175" s="1001"/>
      <c r="BF175" s="1002"/>
      <c r="BG175" s="1003"/>
      <c r="BH175" s="1003"/>
      <c r="BI175" s="1003"/>
      <c r="BJ175" s="1004"/>
    </row>
    <row r="176" spans="2:62" ht="20.25" customHeight="1" x14ac:dyDescent="0.45">
      <c r="B176" s="1043"/>
      <c r="C176" s="1044"/>
      <c r="D176" s="1045"/>
      <c r="E176" s="251"/>
      <c r="F176" s="252">
        <f>C175</f>
        <v>0</v>
      </c>
      <c r="G176" s="251"/>
      <c r="H176" s="252">
        <f>I175</f>
        <v>0</v>
      </c>
      <c r="I176" s="1046"/>
      <c r="J176" s="1047"/>
      <c r="K176" s="1048"/>
      <c r="L176" s="1049"/>
      <c r="M176" s="1049"/>
      <c r="N176" s="1045"/>
      <c r="O176" s="1034"/>
      <c r="P176" s="1035"/>
      <c r="Q176" s="1035"/>
      <c r="R176" s="1035"/>
      <c r="S176" s="1036"/>
      <c r="T176" s="246" t="s">
        <v>443</v>
      </c>
      <c r="U176" s="247"/>
      <c r="V176" s="248"/>
      <c r="W176" s="234" t="str">
        <f>IF(W175="","",VLOOKUP(W175,'参考様式１（勤務表_シフト記号表）'!$C$6:$L$47,10,FALSE))</f>
        <v/>
      </c>
      <c r="X176" s="235" t="str">
        <f>IF(X175="","",VLOOKUP(X175,'参考様式１（勤務表_シフト記号表）'!$C$6:$L$47,10,FALSE))</f>
        <v/>
      </c>
      <c r="Y176" s="235" t="str">
        <f>IF(Y175="","",VLOOKUP(Y175,'参考様式１（勤務表_シフト記号表）'!$C$6:$L$47,10,FALSE))</f>
        <v/>
      </c>
      <c r="Z176" s="235" t="str">
        <f>IF(Z175="","",VLOOKUP(Z175,'参考様式１（勤務表_シフト記号表）'!$C$6:$L$47,10,FALSE))</f>
        <v/>
      </c>
      <c r="AA176" s="235" t="str">
        <f>IF(AA175="","",VLOOKUP(AA175,'参考様式１（勤務表_シフト記号表）'!$C$6:$L$47,10,FALSE))</f>
        <v/>
      </c>
      <c r="AB176" s="235" t="str">
        <f>IF(AB175="","",VLOOKUP(AB175,'参考様式１（勤務表_シフト記号表）'!$C$6:$L$47,10,FALSE))</f>
        <v/>
      </c>
      <c r="AC176" s="236" t="str">
        <f>IF(AC175="","",VLOOKUP(AC175,'参考様式１（勤務表_シフト記号表）'!$C$6:$L$47,10,FALSE))</f>
        <v/>
      </c>
      <c r="AD176" s="234" t="str">
        <f>IF(AD175="","",VLOOKUP(AD175,'参考様式１（勤務表_シフト記号表）'!$C$6:$L$47,10,FALSE))</f>
        <v/>
      </c>
      <c r="AE176" s="235" t="str">
        <f>IF(AE175="","",VLOOKUP(AE175,'参考様式１（勤務表_シフト記号表）'!$C$6:$L$47,10,FALSE))</f>
        <v/>
      </c>
      <c r="AF176" s="235" t="str">
        <f>IF(AF175="","",VLOOKUP(AF175,'参考様式１（勤務表_シフト記号表）'!$C$6:$L$47,10,FALSE))</f>
        <v/>
      </c>
      <c r="AG176" s="235" t="str">
        <f>IF(AG175="","",VLOOKUP(AG175,'参考様式１（勤務表_シフト記号表）'!$C$6:$L$47,10,FALSE))</f>
        <v/>
      </c>
      <c r="AH176" s="235" t="str">
        <f>IF(AH175="","",VLOOKUP(AH175,'参考様式１（勤務表_シフト記号表）'!$C$6:$L$47,10,FALSE))</f>
        <v/>
      </c>
      <c r="AI176" s="235" t="str">
        <f>IF(AI175="","",VLOOKUP(AI175,'参考様式１（勤務表_シフト記号表）'!$C$6:$L$47,10,FALSE))</f>
        <v/>
      </c>
      <c r="AJ176" s="236" t="str">
        <f>IF(AJ175="","",VLOOKUP(AJ175,'参考様式１（勤務表_シフト記号表）'!$C$6:$L$47,10,FALSE))</f>
        <v/>
      </c>
      <c r="AK176" s="234" t="str">
        <f>IF(AK175="","",VLOOKUP(AK175,'参考様式１（勤務表_シフト記号表）'!$C$6:$L$47,10,FALSE))</f>
        <v/>
      </c>
      <c r="AL176" s="235" t="str">
        <f>IF(AL175="","",VLOOKUP(AL175,'参考様式１（勤務表_シフト記号表）'!$C$6:$L$47,10,FALSE))</f>
        <v/>
      </c>
      <c r="AM176" s="235" t="str">
        <f>IF(AM175="","",VLOOKUP(AM175,'参考様式１（勤務表_シフト記号表）'!$C$6:$L$47,10,FALSE))</f>
        <v/>
      </c>
      <c r="AN176" s="235" t="str">
        <f>IF(AN175="","",VLOOKUP(AN175,'参考様式１（勤務表_シフト記号表）'!$C$6:$L$47,10,FALSE))</f>
        <v/>
      </c>
      <c r="AO176" s="235" t="str">
        <f>IF(AO175="","",VLOOKUP(AO175,'参考様式１（勤務表_シフト記号表）'!$C$6:$L$47,10,FALSE))</f>
        <v/>
      </c>
      <c r="AP176" s="235" t="str">
        <f>IF(AP175="","",VLOOKUP(AP175,'参考様式１（勤務表_シフト記号表）'!$C$6:$L$47,10,FALSE))</f>
        <v/>
      </c>
      <c r="AQ176" s="236" t="str">
        <f>IF(AQ175="","",VLOOKUP(AQ175,'参考様式１（勤務表_シフト記号表）'!$C$6:$L$47,10,FALSE))</f>
        <v/>
      </c>
      <c r="AR176" s="234" t="str">
        <f>IF(AR175="","",VLOOKUP(AR175,'参考様式１（勤務表_シフト記号表）'!$C$6:$L$47,10,FALSE))</f>
        <v/>
      </c>
      <c r="AS176" s="235" t="str">
        <f>IF(AS175="","",VLOOKUP(AS175,'参考様式１（勤務表_シフト記号表）'!$C$6:$L$47,10,FALSE))</f>
        <v/>
      </c>
      <c r="AT176" s="235" t="str">
        <f>IF(AT175="","",VLOOKUP(AT175,'参考様式１（勤務表_シフト記号表）'!$C$6:$L$47,10,FALSE))</f>
        <v/>
      </c>
      <c r="AU176" s="235" t="str">
        <f>IF(AU175="","",VLOOKUP(AU175,'参考様式１（勤務表_シフト記号表）'!$C$6:$L$47,10,FALSE))</f>
        <v/>
      </c>
      <c r="AV176" s="235" t="str">
        <f>IF(AV175="","",VLOOKUP(AV175,'参考様式１（勤務表_シフト記号表）'!$C$6:$L$47,10,FALSE))</f>
        <v/>
      </c>
      <c r="AW176" s="235" t="str">
        <f>IF(AW175="","",VLOOKUP(AW175,'参考様式１（勤務表_シフト記号表）'!$C$6:$L$47,10,FALSE))</f>
        <v/>
      </c>
      <c r="AX176" s="236" t="str">
        <f>IF(AX175="","",VLOOKUP(AX175,'参考様式１（勤務表_シフト記号表）'!$C$6:$L$47,10,FALSE))</f>
        <v/>
      </c>
      <c r="AY176" s="234" t="str">
        <f>IF(AY175="","",VLOOKUP(AY175,'参考様式１（勤務表_シフト記号表）'!$C$6:$L$47,10,FALSE))</f>
        <v/>
      </c>
      <c r="AZ176" s="235" t="str">
        <f>IF(AZ175="","",VLOOKUP(AZ175,'参考様式１（勤務表_シフト記号表）'!$C$6:$L$47,10,FALSE))</f>
        <v/>
      </c>
      <c r="BA176" s="235" t="str">
        <f>IF(BA175="","",VLOOKUP(BA175,'参考様式１（勤務表_シフト記号表）'!$C$6:$L$47,10,FALSE))</f>
        <v/>
      </c>
      <c r="BB176" s="1017">
        <f>IF($BE$3="４週",SUM(W176:AX176),IF($BE$3="暦月",SUM(W176:BA176),""))</f>
        <v>0</v>
      </c>
      <c r="BC176" s="1018"/>
      <c r="BD176" s="1019">
        <f>IF($BE$3="４週",BB176/4,IF($BE$3="暦月",(BB176/($BE$8/7)),""))</f>
        <v>0</v>
      </c>
      <c r="BE176" s="1018"/>
      <c r="BF176" s="1014"/>
      <c r="BG176" s="1015"/>
      <c r="BH176" s="1015"/>
      <c r="BI176" s="1015"/>
      <c r="BJ176" s="1016"/>
    </row>
    <row r="177" spans="2:62" ht="20.25" customHeight="1" x14ac:dyDescent="0.45">
      <c r="B177" s="1020">
        <f>B175+1</f>
        <v>81</v>
      </c>
      <c r="C177" s="1022"/>
      <c r="D177" s="1023"/>
      <c r="E177" s="229"/>
      <c r="F177" s="230"/>
      <c r="G177" s="229"/>
      <c r="H177" s="230"/>
      <c r="I177" s="1026"/>
      <c r="J177" s="1027"/>
      <c r="K177" s="1030"/>
      <c r="L177" s="1031"/>
      <c r="M177" s="1031"/>
      <c r="N177" s="1023"/>
      <c r="O177" s="1034"/>
      <c r="P177" s="1035"/>
      <c r="Q177" s="1035"/>
      <c r="R177" s="1035"/>
      <c r="S177" s="1036"/>
      <c r="T177" s="249" t="s">
        <v>442</v>
      </c>
      <c r="V177" s="250"/>
      <c r="W177" s="242"/>
      <c r="X177" s="243"/>
      <c r="Y177" s="243"/>
      <c r="Z177" s="243"/>
      <c r="AA177" s="243"/>
      <c r="AB177" s="243"/>
      <c r="AC177" s="244"/>
      <c r="AD177" s="242"/>
      <c r="AE177" s="243"/>
      <c r="AF177" s="243"/>
      <c r="AG177" s="243"/>
      <c r="AH177" s="243"/>
      <c r="AI177" s="243"/>
      <c r="AJ177" s="244"/>
      <c r="AK177" s="242"/>
      <c r="AL177" s="243"/>
      <c r="AM177" s="243"/>
      <c r="AN177" s="243"/>
      <c r="AO177" s="243"/>
      <c r="AP177" s="243"/>
      <c r="AQ177" s="244"/>
      <c r="AR177" s="242"/>
      <c r="AS177" s="243"/>
      <c r="AT177" s="243"/>
      <c r="AU177" s="243"/>
      <c r="AV177" s="243"/>
      <c r="AW177" s="243"/>
      <c r="AX177" s="244"/>
      <c r="AY177" s="242"/>
      <c r="AZ177" s="243"/>
      <c r="BA177" s="245"/>
      <c r="BB177" s="1040"/>
      <c r="BC177" s="1041"/>
      <c r="BD177" s="1000"/>
      <c r="BE177" s="1001"/>
      <c r="BF177" s="1002"/>
      <c r="BG177" s="1003"/>
      <c r="BH177" s="1003"/>
      <c r="BI177" s="1003"/>
      <c r="BJ177" s="1004"/>
    </row>
    <row r="178" spans="2:62" ht="20.25" customHeight="1" x14ac:dyDescent="0.45">
      <c r="B178" s="1043"/>
      <c r="C178" s="1044"/>
      <c r="D178" s="1045"/>
      <c r="E178" s="251"/>
      <c r="F178" s="252">
        <f>C177</f>
        <v>0</v>
      </c>
      <c r="G178" s="251"/>
      <c r="H178" s="252">
        <f>I177</f>
        <v>0</v>
      </c>
      <c r="I178" s="1046"/>
      <c r="J178" s="1047"/>
      <c r="K178" s="1048"/>
      <c r="L178" s="1049"/>
      <c r="M178" s="1049"/>
      <c r="N178" s="1045"/>
      <c r="O178" s="1034"/>
      <c r="P178" s="1035"/>
      <c r="Q178" s="1035"/>
      <c r="R178" s="1035"/>
      <c r="S178" s="1036"/>
      <c r="T178" s="246" t="s">
        <v>443</v>
      </c>
      <c r="U178" s="247"/>
      <c r="V178" s="248"/>
      <c r="W178" s="234" t="str">
        <f>IF(W177="","",VLOOKUP(W177,'参考様式１（勤務表_シフト記号表）'!$C$6:$L$47,10,FALSE))</f>
        <v/>
      </c>
      <c r="X178" s="235" t="str">
        <f>IF(X177="","",VLOOKUP(X177,'参考様式１（勤務表_シフト記号表）'!$C$6:$L$47,10,FALSE))</f>
        <v/>
      </c>
      <c r="Y178" s="235" t="str">
        <f>IF(Y177="","",VLOOKUP(Y177,'参考様式１（勤務表_シフト記号表）'!$C$6:$L$47,10,FALSE))</f>
        <v/>
      </c>
      <c r="Z178" s="235" t="str">
        <f>IF(Z177="","",VLOOKUP(Z177,'参考様式１（勤務表_シフト記号表）'!$C$6:$L$47,10,FALSE))</f>
        <v/>
      </c>
      <c r="AA178" s="235" t="str">
        <f>IF(AA177="","",VLOOKUP(AA177,'参考様式１（勤務表_シフト記号表）'!$C$6:$L$47,10,FALSE))</f>
        <v/>
      </c>
      <c r="AB178" s="235" t="str">
        <f>IF(AB177="","",VLOOKUP(AB177,'参考様式１（勤務表_シフト記号表）'!$C$6:$L$47,10,FALSE))</f>
        <v/>
      </c>
      <c r="AC178" s="236" t="str">
        <f>IF(AC177="","",VLOOKUP(AC177,'参考様式１（勤務表_シフト記号表）'!$C$6:$L$47,10,FALSE))</f>
        <v/>
      </c>
      <c r="AD178" s="234" t="str">
        <f>IF(AD177="","",VLOOKUP(AD177,'参考様式１（勤務表_シフト記号表）'!$C$6:$L$47,10,FALSE))</f>
        <v/>
      </c>
      <c r="AE178" s="235" t="str">
        <f>IF(AE177="","",VLOOKUP(AE177,'参考様式１（勤務表_シフト記号表）'!$C$6:$L$47,10,FALSE))</f>
        <v/>
      </c>
      <c r="AF178" s="235" t="str">
        <f>IF(AF177="","",VLOOKUP(AF177,'参考様式１（勤務表_シフト記号表）'!$C$6:$L$47,10,FALSE))</f>
        <v/>
      </c>
      <c r="AG178" s="235" t="str">
        <f>IF(AG177="","",VLOOKUP(AG177,'参考様式１（勤務表_シフト記号表）'!$C$6:$L$47,10,FALSE))</f>
        <v/>
      </c>
      <c r="AH178" s="235" t="str">
        <f>IF(AH177="","",VLOOKUP(AH177,'参考様式１（勤務表_シフト記号表）'!$C$6:$L$47,10,FALSE))</f>
        <v/>
      </c>
      <c r="AI178" s="235" t="str">
        <f>IF(AI177="","",VLOOKUP(AI177,'参考様式１（勤務表_シフト記号表）'!$C$6:$L$47,10,FALSE))</f>
        <v/>
      </c>
      <c r="AJ178" s="236" t="str">
        <f>IF(AJ177="","",VLOOKUP(AJ177,'参考様式１（勤務表_シフト記号表）'!$C$6:$L$47,10,FALSE))</f>
        <v/>
      </c>
      <c r="AK178" s="234" t="str">
        <f>IF(AK177="","",VLOOKUP(AK177,'参考様式１（勤務表_シフト記号表）'!$C$6:$L$47,10,FALSE))</f>
        <v/>
      </c>
      <c r="AL178" s="235" t="str">
        <f>IF(AL177="","",VLOOKUP(AL177,'参考様式１（勤務表_シフト記号表）'!$C$6:$L$47,10,FALSE))</f>
        <v/>
      </c>
      <c r="AM178" s="235" t="str">
        <f>IF(AM177="","",VLOOKUP(AM177,'参考様式１（勤務表_シフト記号表）'!$C$6:$L$47,10,FALSE))</f>
        <v/>
      </c>
      <c r="AN178" s="235" t="str">
        <f>IF(AN177="","",VLOOKUP(AN177,'参考様式１（勤務表_シフト記号表）'!$C$6:$L$47,10,FALSE))</f>
        <v/>
      </c>
      <c r="AO178" s="235" t="str">
        <f>IF(AO177="","",VLOOKUP(AO177,'参考様式１（勤務表_シフト記号表）'!$C$6:$L$47,10,FALSE))</f>
        <v/>
      </c>
      <c r="AP178" s="235" t="str">
        <f>IF(AP177="","",VLOOKUP(AP177,'参考様式１（勤務表_シフト記号表）'!$C$6:$L$47,10,FALSE))</f>
        <v/>
      </c>
      <c r="AQ178" s="236" t="str">
        <f>IF(AQ177="","",VLOOKUP(AQ177,'参考様式１（勤務表_シフト記号表）'!$C$6:$L$47,10,FALSE))</f>
        <v/>
      </c>
      <c r="AR178" s="234" t="str">
        <f>IF(AR177="","",VLOOKUP(AR177,'参考様式１（勤務表_シフト記号表）'!$C$6:$L$47,10,FALSE))</f>
        <v/>
      </c>
      <c r="AS178" s="235" t="str">
        <f>IF(AS177="","",VLOOKUP(AS177,'参考様式１（勤務表_シフト記号表）'!$C$6:$L$47,10,FALSE))</f>
        <v/>
      </c>
      <c r="AT178" s="235" t="str">
        <f>IF(AT177="","",VLOOKUP(AT177,'参考様式１（勤務表_シフト記号表）'!$C$6:$L$47,10,FALSE))</f>
        <v/>
      </c>
      <c r="AU178" s="235" t="str">
        <f>IF(AU177="","",VLOOKUP(AU177,'参考様式１（勤務表_シフト記号表）'!$C$6:$L$47,10,FALSE))</f>
        <v/>
      </c>
      <c r="AV178" s="235" t="str">
        <f>IF(AV177="","",VLOOKUP(AV177,'参考様式１（勤務表_シフト記号表）'!$C$6:$L$47,10,FALSE))</f>
        <v/>
      </c>
      <c r="AW178" s="235" t="str">
        <f>IF(AW177="","",VLOOKUP(AW177,'参考様式１（勤務表_シフト記号表）'!$C$6:$L$47,10,FALSE))</f>
        <v/>
      </c>
      <c r="AX178" s="236" t="str">
        <f>IF(AX177="","",VLOOKUP(AX177,'参考様式１（勤務表_シフト記号表）'!$C$6:$L$47,10,FALSE))</f>
        <v/>
      </c>
      <c r="AY178" s="234" t="str">
        <f>IF(AY177="","",VLOOKUP(AY177,'参考様式１（勤務表_シフト記号表）'!$C$6:$L$47,10,FALSE))</f>
        <v/>
      </c>
      <c r="AZ178" s="235" t="str">
        <f>IF(AZ177="","",VLOOKUP(AZ177,'参考様式１（勤務表_シフト記号表）'!$C$6:$L$47,10,FALSE))</f>
        <v/>
      </c>
      <c r="BA178" s="235" t="str">
        <f>IF(BA177="","",VLOOKUP(BA177,'参考様式１（勤務表_シフト記号表）'!$C$6:$L$47,10,FALSE))</f>
        <v/>
      </c>
      <c r="BB178" s="1017">
        <f>IF($BE$3="４週",SUM(W178:AX178),IF($BE$3="暦月",SUM(W178:BA178),""))</f>
        <v>0</v>
      </c>
      <c r="BC178" s="1018"/>
      <c r="BD178" s="1019">
        <f>IF($BE$3="４週",BB178/4,IF($BE$3="暦月",(BB178/($BE$8/7)),""))</f>
        <v>0</v>
      </c>
      <c r="BE178" s="1018"/>
      <c r="BF178" s="1014"/>
      <c r="BG178" s="1015"/>
      <c r="BH178" s="1015"/>
      <c r="BI178" s="1015"/>
      <c r="BJ178" s="1016"/>
    </row>
    <row r="179" spans="2:62" ht="20.25" customHeight="1" x14ac:dyDescent="0.45">
      <c r="B179" s="1020">
        <f>B177+1</f>
        <v>82</v>
      </c>
      <c r="C179" s="1022"/>
      <c r="D179" s="1023"/>
      <c r="E179" s="229"/>
      <c r="F179" s="230"/>
      <c r="G179" s="229"/>
      <c r="H179" s="230"/>
      <c r="I179" s="1026"/>
      <c r="J179" s="1027"/>
      <c r="K179" s="1030"/>
      <c r="L179" s="1031"/>
      <c r="M179" s="1031"/>
      <c r="N179" s="1023"/>
      <c r="O179" s="1034"/>
      <c r="P179" s="1035"/>
      <c r="Q179" s="1035"/>
      <c r="R179" s="1035"/>
      <c r="S179" s="1036"/>
      <c r="T179" s="249" t="s">
        <v>442</v>
      </c>
      <c r="V179" s="250"/>
      <c r="W179" s="242"/>
      <c r="X179" s="243"/>
      <c r="Y179" s="243"/>
      <c r="Z179" s="243"/>
      <c r="AA179" s="243"/>
      <c r="AB179" s="243"/>
      <c r="AC179" s="244"/>
      <c r="AD179" s="242"/>
      <c r="AE179" s="243"/>
      <c r="AF179" s="243"/>
      <c r="AG179" s="243"/>
      <c r="AH179" s="243"/>
      <c r="AI179" s="243"/>
      <c r="AJ179" s="244"/>
      <c r="AK179" s="242"/>
      <c r="AL179" s="243"/>
      <c r="AM179" s="243"/>
      <c r="AN179" s="243"/>
      <c r="AO179" s="243"/>
      <c r="AP179" s="243"/>
      <c r="AQ179" s="244"/>
      <c r="AR179" s="242"/>
      <c r="AS179" s="243"/>
      <c r="AT179" s="243"/>
      <c r="AU179" s="243"/>
      <c r="AV179" s="243"/>
      <c r="AW179" s="243"/>
      <c r="AX179" s="244"/>
      <c r="AY179" s="242"/>
      <c r="AZ179" s="243"/>
      <c r="BA179" s="245"/>
      <c r="BB179" s="1040"/>
      <c r="BC179" s="1041"/>
      <c r="BD179" s="1000"/>
      <c r="BE179" s="1001"/>
      <c r="BF179" s="1002"/>
      <c r="BG179" s="1003"/>
      <c r="BH179" s="1003"/>
      <c r="BI179" s="1003"/>
      <c r="BJ179" s="1004"/>
    </row>
    <row r="180" spans="2:62" ht="20.25" customHeight="1" x14ac:dyDescent="0.45">
      <c r="B180" s="1043"/>
      <c r="C180" s="1044"/>
      <c r="D180" s="1045"/>
      <c r="E180" s="251"/>
      <c r="F180" s="252">
        <f>C179</f>
        <v>0</v>
      </c>
      <c r="G180" s="251"/>
      <c r="H180" s="252">
        <f>I179</f>
        <v>0</v>
      </c>
      <c r="I180" s="1046"/>
      <c r="J180" s="1047"/>
      <c r="K180" s="1048"/>
      <c r="L180" s="1049"/>
      <c r="M180" s="1049"/>
      <c r="N180" s="1045"/>
      <c r="O180" s="1034"/>
      <c r="P180" s="1035"/>
      <c r="Q180" s="1035"/>
      <c r="R180" s="1035"/>
      <c r="S180" s="1036"/>
      <c r="T180" s="246" t="s">
        <v>443</v>
      </c>
      <c r="U180" s="247"/>
      <c r="V180" s="248"/>
      <c r="W180" s="234" t="str">
        <f>IF(W179="","",VLOOKUP(W179,'参考様式１（勤務表_シフト記号表）'!$C$6:$L$47,10,FALSE))</f>
        <v/>
      </c>
      <c r="X180" s="235" t="str">
        <f>IF(X179="","",VLOOKUP(X179,'参考様式１（勤務表_シフト記号表）'!$C$6:$L$47,10,FALSE))</f>
        <v/>
      </c>
      <c r="Y180" s="235" t="str">
        <f>IF(Y179="","",VLOOKUP(Y179,'参考様式１（勤務表_シフト記号表）'!$C$6:$L$47,10,FALSE))</f>
        <v/>
      </c>
      <c r="Z180" s="235" t="str">
        <f>IF(Z179="","",VLOOKUP(Z179,'参考様式１（勤務表_シフト記号表）'!$C$6:$L$47,10,FALSE))</f>
        <v/>
      </c>
      <c r="AA180" s="235" t="str">
        <f>IF(AA179="","",VLOOKUP(AA179,'参考様式１（勤務表_シフト記号表）'!$C$6:$L$47,10,FALSE))</f>
        <v/>
      </c>
      <c r="AB180" s="235" t="str">
        <f>IF(AB179="","",VLOOKUP(AB179,'参考様式１（勤務表_シフト記号表）'!$C$6:$L$47,10,FALSE))</f>
        <v/>
      </c>
      <c r="AC180" s="236" t="str">
        <f>IF(AC179="","",VLOOKUP(AC179,'参考様式１（勤務表_シフト記号表）'!$C$6:$L$47,10,FALSE))</f>
        <v/>
      </c>
      <c r="AD180" s="234" t="str">
        <f>IF(AD179="","",VLOOKUP(AD179,'参考様式１（勤務表_シフト記号表）'!$C$6:$L$47,10,FALSE))</f>
        <v/>
      </c>
      <c r="AE180" s="235" t="str">
        <f>IF(AE179="","",VLOOKUP(AE179,'参考様式１（勤務表_シフト記号表）'!$C$6:$L$47,10,FALSE))</f>
        <v/>
      </c>
      <c r="AF180" s="235" t="str">
        <f>IF(AF179="","",VLOOKUP(AF179,'参考様式１（勤務表_シフト記号表）'!$C$6:$L$47,10,FALSE))</f>
        <v/>
      </c>
      <c r="AG180" s="235" t="str">
        <f>IF(AG179="","",VLOOKUP(AG179,'参考様式１（勤務表_シフト記号表）'!$C$6:$L$47,10,FALSE))</f>
        <v/>
      </c>
      <c r="AH180" s="235" t="str">
        <f>IF(AH179="","",VLOOKUP(AH179,'参考様式１（勤務表_シフト記号表）'!$C$6:$L$47,10,FALSE))</f>
        <v/>
      </c>
      <c r="AI180" s="235" t="str">
        <f>IF(AI179="","",VLOOKUP(AI179,'参考様式１（勤務表_シフト記号表）'!$C$6:$L$47,10,FALSE))</f>
        <v/>
      </c>
      <c r="AJ180" s="236" t="str">
        <f>IF(AJ179="","",VLOOKUP(AJ179,'参考様式１（勤務表_シフト記号表）'!$C$6:$L$47,10,FALSE))</f>
        <v/>
      </c>
      <c r="AK180" s="234" t="str">
        <f>IF(AK179="","",VLOOKUP(AK179,'参考様式１（勤務表_シフト記号表）'!$C$6:$L$47,10,FALSE))</f>
        <v/>
      </c>
      <c r="AL180" s="235" t="str">
        <f>IF(AL179="","",VLOOKUP(AL179,'参考様式１（勤務表_シフト記号表）'!$C$6:$L$47,10,FALSE))</f>
        <v/>
      </c>
      <c r="AM180" s="235" t="str">
        <f>IF(AM179="","",VLOOKUP(AM179,'参考様式１（勤務表_シフト記号表）'!$C$6:$L$47,10,FALSE))</f>
        <v/>
      </c>
      <c r="AN180" s="235" t="str">
        <f>IF(AN179="","",VLOOKUP(AN179,'参考様式１（勤務表_シフト記号表）'!$C$6:$L$47,10,FALSE))</f>
        <v/>
      </c>
      <c r="AO180" s="235" t="str">
        <f>IF(AO179="","",VLOOKUP(AO179,'参考様式１（勤務表_シフト記号表）'!$C$6:$L$47,10,FALSE))</f>
        <v/>
      </c>
      <c r="AP180" s="235" t="str">
        <f>IF(AP179="","",VLOOKUP(AP179,'参考様式１（勤務表_シフト記号表）'!$C$6:$L$47,10,FALSE))</f>
        <v/>
      </c>
      <c r="AQ180" s="236" t="str">
        <f>IF(AQ179="","",VLOOKUP(AQ179,'参考様式１（勤務表_シフト記号表）'!$C$6:$L$47,10,FALSE))</f>
        <v/>
      </c>
      <c r="AR180" s="234" t="str">
        <f>IF(AR179="","",VLOOKUP(AR179,'参考様式１（勤務表_シフト記号表）'!$C$6:$L$47,10,FALSE))</f>
        <v/>
      </c>
      <c r="AS180" s="235" t="str">
        <f>IF(AS179="","",VLOOKUP(AS179,'参考様式１（勤務表_シフト記号表）'!$C$6:$L$47,10,FALSE))</f>
        <v/>
      </c>
      <c r="AT180" s="235" t="str">
        <f>IF(AT179="","",VLOOKUP(AT179,'参考様式１（勤務表_シフト記号表）'!$C$6:$L$47,10,FALSE))</f>
        <v/>
      </c>
      <c r="AU180" s="235" t="str">
        <f>IF(AU179="","",VLOOKUP(AU179,'参考様式１（勤務表_シフト記号表）'!$C$6:$L$47,10,FALSE))</f>
        <v/>
      </c>
      <c r="AV180" s="235" t="str">
        <f>IF(AV179="","",VLOOKUP(AV179,'参考様式１（勤務表_シフト記号表）'!$C$6:$L$47,10,FALSE))</f>
        <v/>
      </c>
      <c r="AW180" s="235" t="str">
        <f>IF(AW179="","",VLOOKUP(AW179,'参考様式１（勤務表_シフト記号表）'!$C$6:$L$47,10,FALSE))</f>
        <v/>
      </c>
      <c r="AX180" s="236" t="str">
        <f>IF(AX179="","",VLOOKUP(AX179,'参考様式１（勤務表_シフト記号表）'!$C$6:$L$47,10,FALSE))</f>
        <v/>
      </c>
      <c r="AY180" s="234" t="str">
        <f>IF(AY179="","",VLOOKUP(AY179,'参考様式１（勤務表_シフト記号表）'!$C$6:$L$47,10,FALSE))</f>
        <v/>
      </c>
      <c r="AZ180" s="235" t="str">
        <f>IF(AZ179="","",VLOOKUP(AZ179,'参考様式１（勤務表_シフト記号表）'!$C$6:$L$47,10,FALSE))</f>
        <v/>
      </c>
      <c r="BA180" s="235" t="str">
        <f>IF(BA179="","",VLOOKUP(BA179,'参考様式１（勤務表_シフト記号表）'!$C$6:$L$47,10,FALSE))</f>
        <v/>
      </c>
      <c r="BB180" s="1017">
        <f>IF($BE$3="４週",SUM(W180:AX180),IF($BE$3="暦月",SUM(W180:BA180),""))</f>
        <v>0</v>
      </c>
      <c r="BC180" s="1018"/>
      <c r="BD180" s="1019">
        <f>IF($BE$3="４週",BB180/4,IF($BE$3="暦月",(BB180/($BE$8/7)),""))</f>
        <v>0</v>
      </c>
      <c r="BE180" s="1018"/>
      <c r="BF180" s="1014"/>
      <c r="BG180" s="1015"/>
      <c r="BH180" s="1015"/>
      <c r="BI180" s="1015"/>
      <c r="BJ180" s="1016"/>
    </row>
    <row r="181" spans="2:62" ht="20.25" customHeight="1" x14ac:dyDescent="0.45">
      <c r="B181" s="1020">
        <f>B179+1</f>
        <v>83</v>
      </c>
      <c r="C181" s="1022"/>
      <c r="D181" s="1023"/>
      <c r="E181" s="229"/>
      <c r="F181" s="230"/>
      <c r="G181" s="229"/>
      <c r="H181" s="230"/>
      <c r="I181" s="1026"/>
      <c r="J181" s="1027"/>
      <c r="K181" s="1030"/>
      <c r="L181" s="1031"/>
      <c r="M181" s="1031"/>
      <c r="N181" s="1023"/>
      <c r="O181" s="1034"/>
      <c r="P181" s="1035"/>
      <c r="Q181" s="1035"/>
      <c r="R181" s="1035"/>
      <c r="S181" s="1036"/>
      <c r="T181" s="249" t="s">
        <v>442</v>
      </c>
      <c r="V181" s="250"/>
      <c r="W181" s="242"/>
      <c r="X181" s="243"/>
      <c r="Y181" s="243"/>
      <c r="Z181" s="243"/>
      <c r="AA181" s="243"/>
      <c r="AB181" s="243"/>
      <c r="AC181" s="244"/>
      <c r="AD181" s="242"/>
      <c r="AE181" s="243"/>
      <c r="AF181" s="243"/>
      <c r="AG181" s="243"/>
      <c r="AH181" s="243"/>
      <c r="AI181" s="243"/>
      <c r="AJ181" s="244"/>
      <c r="AK181" s="242"/>
      <c r="AL181" s="243"/>
      <c r="AM181" s="243"/>
      <c r="AN181" s="243"/>
      <c r="AO181" s="243"/>
      <c r="AP181" s="243"/>
      <c r="AQ181" s="244"/>
      <c r="AR181" s="242"/>
      <c r="AS181" s="243"/>
      <c r="AT181" s="243"/>
      <c r="AU181" s="243"/>
      <c r="AV181" s="243"/>
      <c r="AW181" s="243"/>
      <c r="AX181" s="244"/>
      <c r="AY181" s="242"/>
      <c r="AZ181" s="243"/>
      <c r="BA181" s="245"/>
      <c r="BB181" s="1040"/>
      <c r="BC181" s="1041"/>
      <c r="BD181" s="1000"/>
      <c r="BE181" s="1001"/>
      <c r="BF181" s="1002"/>
      <c r="BG181" s="1003"/>
      <c r="BH181" s="1003"/>
      <c r="BI181" s="1003"/>
      <c r="BJ181" s="1004"/>
    </row>
    <row r="182" spans="2:62" ht="20.25" customHeight="1" x14ac:dyDescent="0.45">
      <c r="B182" s="1043"/>
      <c r="C182" s="1044"/>
      <c r="D182" s="1045"/>
      <c r="E182" s="251"/>
      <c r="F182" s="252">
        <f>C181</f>
        <v>0</v>
      </c>
      <c r="G182" s="251"/>
      <c r="H182" s="252">
        <f>I181</f>
        <v>0</v>
      </c>
      <c r="I182" s="1046"/>
      <c r="J182" s="1047"/>
      <c r="K182" s="1048"/>
      <c r="L182" s="1049"/>
      <c r="M182" s="1049"/>
      <c r="N182" s="1045"/>
      <c r="O182" s="1034"/>
      <c r="P182" s="1035"/>
      <c r="Q182" s="1035"/>
      <c r="R182" s="1035"/>
      <c r="S182" s="1036"/>
      <c r="T182" s="246" t="s">
        <v>443</v>
      </c>
      <c r="U182" s="247"/>
      <c r="V182" s="248"/>
      <c r="W182" s="234" t="str">
        <f>IF(W181="","",VLOOKUP(W181,'参考様式１（勤務表_シフト記号表）'!$C$6:$L$47,10,FALSE))</f>
        <v/>
      </c>
      <c r="X182" s="235" t="str">
        <f>IF(X181="","",VLOOKUP(X181,'参考様式１（勤務表_シフト記号表）'!$C$6:$L$47,10,FALSE))</f>
        <v/>
      </c>
      <c r="Y182" s="235" t="str">
        <f>IF(Y181="","",VLOOKUP(Y181,'参考様式１（勤務表_シフト記号表）'!$C$6:$L$47,10,FALSE))</f>
        <v/>
      </c>
      <c r="Z182" s="235" t="str">
        <f>IF(Z181="","",VLOOKUP(Z181,'参考様式１（勤務表_シフト記号表）'!$C$6:$L$47,10,FALSE))</f>
        <v/>
      </c>
      <c r="AA182" s="235" t="str">
        <f>IF(AA181="","",VLOOKUP(AA181,'参考様式１（勤務表_シフト記号表）'!$C$6:$L$47,10,FALSE))</f>
        <v/>
      </c>
      <c r="AB182" s="235" t="str">
        <f>IF(AB181="","",VLOOKUP(AB181,'参考様式１（勤務表_シフト記号表）'!$C$6:$L$47,10,FALSE))</f>
        <v/>
      </c>
      <c r="AC182" s="236" t="str">
        <f>IF(AC181="","",VLOOKUP(AC181,'参考様式１（勤務表_シフト記号表）'!$C$6:$L$47,10,FALSE))</f>
        <v/>
      </c>
      <c r="AD182" s="234" t="str">
        <f>IF(AD181="","",VLOOKUP(AD181,'参考様式１（勤務表_シフト記号表）'!$C$6:$L$47,10,FALSE))</f>
        <v/>
      </c>
      <c r="AE182" s="235" t="str">
        <f>IF(AE181="","",VLOOKUP(AE181,'参考様式１（勤務表_シフト記号表）'!$C$6:$L$47,10,FALSE))</f>
        <v/>
      </c>
      <c r="AF182" s="235" t="str">
        <f>IF(AF181="","",VLOOKUP(AF181,'参考様式１（勤務表_シフト記号表）'!$C$6:$L$47,10,FALSE))</f>
        <v/>
      </c>
      <c r="AG182" s="235" t="str">
        <f>IF(AG181="","",VLOOKUP(AG181,'参考様式１（勤務表_シフト記号表）'!$C$6:$L$47,10,FALSE))</f>
        <v/>
      </c>
      <c r="AH182" s="235" t="str">
        <f>IF(AH181="","",VLOOKUP(AH181,'参考様式１（勤務表_シフト記号表）'!$C$6:$L$47,10,FALSE))</f>
        <v/>
      </c>
      <c r="AI182" s="235" t="str">
        <f>IF(AI181="","",VLOOKUP(AI181,'参考様式１（勤務表_シフト記号表）'!$C$6:$L$47,10,FALSE))</f>
        <v/>
      </c>
      <c r="AJ182" s="236" t="str">
        <f>IF(AJ181="","",VLOOKUP(AJ181,'参考様式１（勤務表_シフト記号表）'!$C$6:$L$47,10,FALSE))</f>
        <v/>
      </c>
      <c r="AK182" s="234" t="str">
        <f>IF(AK181="","",VLOOKUP(AK181,'参考様式１（勤務表_シフト記号表）'!$C$6:$L$47,10,FALSE))</f>
        <v/>
      </c>
      <c r="AL182" s="235" t="str">
        <f>IF(AL181="","",VLOOKUP(AL181,'参考様式１（勤務表_シフト記号表）'!$C$6:$L$47,10,FALSE))</f>
        <v/>
      </c>
      <c r="AM182" s="235" t="str">
        <f>IF(AM181="","",VLOOKUP(AM181,'参考様式１（勤務表_シフト記号表）'!$C$6:$L$47,10,FALSE))</f>
        <v/>
      </c>
      <c r="AN182" s="235" t="str">
        <f>IF(AN181="","",VLOOKUP(AN181,'参考様式１（勤務表_シフト記号表）'!$C$6:$L$47,10,FALSE))</f>
        <v/>
      </c>
      <c r="AO182" s="235" t="str">
        <f>IF(AO181="","",VLOOKUP(AO181,'参考様式１（勤務表_シフト記号表）'!$C$6:$L$47,10,FALSE))</f>
        <v/>
      </c>
      <c r="AP182" s="235" t="str">
        <f>IF(AP181="","",VLOOKUP(AP181,'参考様式１（勤務表_シフト記号表）'!$C$6:$L$47,10,FALSE))</f>
        <v/>
      </c>
      <c r="AQ182" s="236" t="str">
        <f>IF(AQ181="","",VLOOKUP(AQ181,'参考様式１（勤務表_シフト記号表）'!$C$6:$L$47,10,FALSE))</f>
        <v/>
      </c>
      <c r="AR182" s="234" t="str">
        <f>IF(AR181="","",VLOOKUP(AR181,'参考様式１（勤務表_シフト記号表）'!$C$6:$L$47,10,FALSE))</f>
        <v/>
      </c>
      <c r="AS182" s="235" t="str">
        <f>IF(AS181="","",VLOOKUP(AS181,'参考様式１（勤務表_シフト記号表）'!$C$6:$L$47,10,FALSE))</f>
        <v/>
      </c>
      <c r="AT182" s="235" t="str">
        <f>IF(AT181="","",VLOOKUP(AT181,'参考様式１（勤務表_シフト記号表）'!$C$6:$L$47,10,FALSE))</f>
        <v/>
      </c>
      <c r="AU182" s="235" t="str">
        <f>IF(AU181="","",VLOOKUP(AU181,'参考様式１（勤務表_シフト記号表）'!$C$6:$L$47,10,FALSE))</f>
        <v/>
      </c>
      <c r="AV182" s="235" t="str">
        <f>IF(AV181="","",VLOOKUP(AV181,'参考様式１（勤務表_シフト記号表）'!$C$6:$L$47,10,FALSE))</f>
        <v/>
      </c>
      <c r="AW182" s="235" t="str">
        <f>IF(AW181="","",VLOOKUP(AW181,'参考様式１（勤務表_シフト記号表）'!$C$6:$L$47,10,FALSE))</f>
        <v/>
      </c>
      <c r="AX182" s="236" t="str">
        <f>IF(AX181="","",VLOOKUP(AX181,'参考様式１（勤務表_シフト記号表）'!$C$6:$L$47,10,FALSE))</f>
        <v/>
      </c>
      <c r="AY182" s="234" t="str">
        <f>IF(AY181="","",VLOOKUP(AY181,'参考様式１（勤務表_シフト記号表）'!$C$6:$L$47,10,FALSE))</f>
        <v/>
      </c>
      <c r="AZ182" s="235" t="str">
        <f>IF(AZ181="","",VLOOKUP(AZ181,'参考様式１（勤務表_シフト記号表）'!$C$6:$L$47,10,FALSE))</f>
        <v/>
      </c>
      <c r="BA182" s="235" t="str">
        <f>IF(BA181="","",VLOOKUP(BA181,'参考様式１（勤務表_シフト記号表）'!$C$6:$L$47,10,FALSE))</f>
        <v/>
      </c>
      <c r="BB182" s="1017">
        <f>IF($BE$3="４週",SUM(W182:AX182),IF($BE$3="暦月",SUM(W182:BA182),""))</f>
        <v>0</v>
      </c>
      <c r="BC182" s="1018"/>
      <c r="BD182" s="1019">
        <f>IF($BE$3="４週",BB182/4,IF($BE$3="暦月",(BB182/($BE$8/7)),""))</f>
        <v>0</v>
      </c>
      <c r="BE182" s="1018"/>
      <c r="BF182" s="1014"/>
      <c r="BG182" s="1015"/>
      <c r="BH182" s="1015"/>
      <c r="BI182" s="1015"/>
      <c r="BJ182" s="1016"/>
    </row>
    <row r="183" spans="2:62" ht="20.25" customHeight="1" x14ac:dyDescent="0.45">
      <c r="B183" s="1020">
        <f>B181+1</f>
        <v>84</v>
      </c>
      <c r="C183" s="1022"/>
      <c r="D183" s="1023"/>
      <c r="E183" s="229"/>
      <c r="F183" s="230"/>
      <c r="G183" s="229"/>
      <c r="H183" s="230"/>
      <c r="I183" s="1026"/>
      <c r="J183" s="1027"/>
      <c r="K183" s="1030"/>
      <c r="L183" s="1031"/>
      <c r="M183" s="1031"/>
      <c r="N183" s="1023"/>
      <c r="O183" s="1034"/>
      <c r="P183" s="1035"/>
      <c r="Q183" s="1035"/>
      <c r="R183" s="1035"/>
      <c r="S183" s="1036"/>
      <c r="T183" s="249" t="s">
        <v>442</v>
      </c>
      <c r="V183" s="250"/>
      <c r="W183" s="242"/>
      <c r="X183" s="243"/>
      <c r="Y183" s="243"/>
      <c r="Z183" s="243"/>
      <c r="AA183" s="243"/>
      <c r="AB183" s="243"/>
      <c r="AC183" s="244"/>
      <c r="AD183" s="242"/>
      <c r="AE183" s="243"/>
      <c r="AF183" s="243"/>
      <c r="AG183" s="243"/>
      <c r="AH183" s="243"/>
      <c r="AI183" s="243"/>
      <c r="AJ183" s="244"/>
      <c r="AK183" s="242"/>
      <c r="AL183" s="243"/>
      <c r="AM183" s="243"/>
      <c r="AN183" s="243"/>
      <c r="AO183" s="243"/>
      <c r="AP183" s="243"/>
      <c r="AQ183" s="244"/>
      <c r="AR183" s="242"/>
      <c r="AS183" s="243"/>
      <c r="AT183" s="243"/>
      <c r="AU183" s="243"/>
      <c r="AV183" s="243"/>
      <c r="AW183" s="243"/>
      <c r="AX183" s="244"/>
      <c r="AY183" s="242"/>
      <c r="AZ183" s="243"/>
      <c r="BA183" s="245"/>
      <c r="BB183" s="1040"/>
      <c r="BC183" s="1041"/>
      <c r="BD183" s="1000"/>
      <c r="BE183" s="1001"/>
      <c r="BF183" s="1002"/>
      <c r="BG183" s="1003"/>
      <c r="BH183" s="1003"/>
      <c r="BI183" s="1003"/>
      <c r="BJ183" s="1004"/>
    </row>
    <row r="184" spans="2:62" ht="20.25" customHeight="1" x14ac:dyDescent="0.45">
      <c r="B184" s="1043"/>
      <c r="C184" s="1044"/>
      <c r="D184" s="1045"/>
      <c r="E184" s="251"/>
      <c r="F184" s="252">
        <f>C183</f>
        <v>0</v>
      </c>
      <c r="G184" s="251"/>
      <c r="H184" s="252">
        <f>I183</f>
        <v>0</v>
      </c>
      <c r="I184" s="1046"/>
      <c r="J184" s="1047"/>
      <c r="K184" s="1048"/>
      <c r="L184" s="1049"/>
      <c r="M184" s="1049"/>
      <c r="N184" s="1045"/>
      <c r="O184" s="1034"/>
      <c r="P184" s="1035"/>
      <c r="Q184" s="1035"/>
      <c r="R184" s="1035"/>
      <c r="S184" s="1036"/>
      <c r="T184" s="246" t="s">
        <v>443</v>
      </c>
      <c r="U184" s="247"/>
      <c r="V184" s="248"/>
      <c r="W184" s="234" t="str">
        <f>IF(W183="","",VLOOKUP(W183,'参考様式１（勤務表_シフト記号表）'!$C$6:$L$47,10,FALSE))</f>
        <v/>
      </c>
      <c r="X184" s="235" t="str">
        <f>IF(X183="","",VLOOKUP(X183,'参考様式１（勤務表_シフト記号表）'!$C$6:$L$47,10,FALSE))</f>
        <v/>
      </c>
      <c r="Y184" s="235" t="str">
        <f>IF(Y183="","",VLOOKUP(Y183,'参考様式１（勤務表_シフト記号表）'!$C$6:$L$47,10,FALSE))</f>
        <v/>
      </c>
      <c r="Z184" s="235" t="str">
        <f>IF(Z183="","",VLOOKUP(Z183,'参考様式１（勤務表_シフト記号表）'!$C$6:$L$47,10,FALSE))</f>
        <v/>
      </c>
      <c r="AA184" s="235" t="str">
        <f>IF(AA183="","",VLOOKUP(AA183,'参考様式１（勤務表_シフト記号表）'!$C$6:$L$47,10,FALSE))</f>
        <v/>
      </c>
      <c r="AB184" s="235" t="str">
        <f>IF(AB183="","",VLOOKUP(AB183,'参考様式１（勤務表_シフト記号表）'!$C$6:$L$47,10,FALSE))</f>
        <v/>
      </c>
      <c r="AC184" s="236" t="str">
        <f>IF(AC183="","",VLOOKUP(AC183,'参考様式１（勤務表_シフト記号表）'!$C$6:$L$47,10,FALSE))</f>
        <v/>
      </c>
      <c r="AD184" s="234" t="str">
        <f>IF(AD183="","",VLOOKUP(AD183,'参考様式１（勤務表_シフト記号表）'!$C$6:$L$47,10,FALSE))</f>
        <v/>
      </c>
      <c r="AE184" s="235" t="str">
        <f>IF(AE183="","",VLOOKUP(AE183,'参考様式１（勤務表_シフト記号表）'!$C$6:$L$47,10,FALSE))</f>
        <v/>
      </c>
      <c r="AF184" s="235" t="str">
        <f>IF(AF183="","",VLOOKUP(AF183,'参考様式１（勤務表_シフト記号表）'!$C$6:$L$47,10,FALSE))</f>
        <v/>
      </c>
      <c r="AG184" s="235" t="str">
        <f>IF(AG183="","",VLOOKUP(AG183,'参考様式１（勤務表_シフト記号表）'!$C$6:$L$47,10,FALSE))</f>
        <v/>
      </c>
      <c r="AH184" s="235" t="str">
        <f>IF(AH183="","",VLOOKUP(AH183,'参考様式１（勤務表_シフト記号表）'!$C$6:$L$47,10,FALSE))</f>
        <v/>
      </c>
      <c r="AI184" s="235" t="str">
        <f>IF(AI183="","",VLOOKUP(AI183,'参考様式１（勤務表_シフト記号表）'!$C$6:$L$47,10,FALSE))</f>
        <v/>
      </c>
      <c r="AJ184" s="236" t="str">
        <f>IF(AJ183="","",VLOOKUP(AJ183,'参考様式１（勤務表_シフト記号表）'!$C$6:$L$47,10,FALSE))</f>
        <v/>
      </c>
      <c r="AK184" s="234" t="str">
        <f>IF(AK183="","",VLOOKUP(AK183,'参考様式１（勤務表_シフト記号表）'!$C$6:$L$47,10,FALSE))</f>
        <v/>
      </c>
      <c r="AL184" s="235" t="str">
        <f>IF(AL183="","",VLOOKUP(AL183,'参考様式１（勤務表_シフト記号表）'!$C$6:$L$47,10,FALSE))</f>
        <v/>
      </c>
      <c r="AM184" s="235" t="str">
        <f>IF(AM183="","",VLOOKUP(AM183,'参考様式１（勤務表_シフト記号表）'!$C$6:$L$47,10,FALSE))</f>
        <v/>
      </c>
      <c r="AN184" s="235" t="str">
        <f>IF(AN183="","",VLOOKUP(AN183,'参考様式１（勤務表_シフト記号表）'!$C$6:$L$47,10,FALSE))</f>
        <v/>
      </c>
      <c r="AO184" s="235" t="str">
        <f>IF(AO183="","",VLOOKUP(AO183,'参考様式１（勤務表_シフト記号表）'!$C$6:$L$47,10,FALSE))</f>
        <v/>
      </c>
      <c r="AP184" s="235" t="str">
        <f>IF(AP183="","",VLOOKUP(AP183,'参考様式１（勤務表_シフト記号表）'!$C$6:$L$47,10,FALSE))</f>
        <v/>
      </c>
      <c r="AQ184" s="236" t="str">
        <f>IF(AQ183="","",VLOOKUP(AQ183,'参考様式１（勤務表_シフト記号表）'!$C$6:$L$47,10,FALSE))</f>
        <v/>
      </c>
      <c r="AR184" s="234" t="str">
        <f>IF(AR183="","",VLOOKUP(AR183,'参考様式１（勤務表_シフト記号表）'!$C$6:$L$47,10,FALSE))</f>
        <v/>
      </c>
      <c r="AS184" s="235" t="str">
        <f>IF(AS183="","",VLOOKUP(AS183,'参考様式１（勤務表_シフト記号表）'!$C$6:$L$47,10,FALSE))</f>
        <v/>
      </c>
      <c r="AT184" s="235" t="str">
        <f>IF(AT183="","",VLOOKUP(AT183,'参考様式１（勤務表_シフト記号表）'!$C$6:$L$47,10,FALSE))</f>
        <v/>
      </c>
      <c r="AU184" s="235" t="str">
        <f>IF(AU183="","",VLOOKUP(AU183,'参考様式１（勤務表_シフト記号表）'!$C$6:$L$47,10,FALSE))</f>
        <v/>
      </c>
      <c r="AV184" s="235" t="str">
        <f>IF(AV183="","",VLOOKUP(AV183,'参考様式１（勤務表_シフト記号表）'!$C$6:$L$47,10,FALSE))</f>
        <v/>
      </c>
      <c r="AW184" s="235" t="str">
        <f>IF(AW183="","",VLOOKUP(AW183,'参考様式１（勤務表_シフト記号表）'!$C$6:$L$47,10,FALSE))</f>
        <v/>
      </c>
      <c r="AX184" s="236" t="str">
        <f>IF(AX183="","",VLOOKUP(AX183,'参考様式１（勤務表_シフト記号表）'!$C$6:$L$47,10,FALSE))</f>
        <v/>
      </c>
      <c r="AY184" s="234" t="str">
        <f>IF(AY183="","",VLOOKUP(AY183,'参考様式１（勤務表_シフト記号表）'!$C$6:$L$47,10,FALSE))</f>
        <v/>
      </c>
      <c r="AZ184" s="235" t="str">
        <f>IF(AZ183="","",VLOOKUP(AZ183,'参考様式１（勤務表_シフト記号表）'!$C$6:$L$47,10,FALSE))</f>
        <v/>
      </c>
      <c r="BA184" s="235" t="str">
        <f>IF(BA183="","",VLOOKUP(BA183,'参考様式１（勤務表_シフト記号表）'!$C$6:$L$47,10,FALSE))</f>
        <v/>
      </c>
      <c r="BB184" s="1017">
        <f>IF($BE$3="４週",SUM(W184:AX184),IF($BE$3="暦月",SUM(W184:BA184),""))</f>
        <v>0</v>
      </c>
      <c r="BC184" s="1018"/>
      <c r="BD184" s="1019">
        <f>IF($BE$3="４週",BB184/4,IF($BE$3="暦月",(BB184/($BE$8/7)),""))</f>
        <v>0</v>
      </c>
      <c r="BE184" s="1018"/>
      <c r="BF184" s="1014"/>
      <c r="BG184" s="1015"/>
      <c r="BH184" s="1015"/>
      <c r="BI184" s="1015"/>
      <c r="BJ184" s="1016"/>
    </row>
    <row r="185" spans="2:62" ht="20.25" customHeight="1" x14ac:dyDescent="0.45">
      <c r="B185" s="1020">
        <f>B183+1</f>
        <v>85</v>
      </c>
      <c r="C185" s="1022"/>
      <c r="D185" s="1023"/>
      <c r="E185" s="229"/>
      <c r="F185" s="230"/>
      <c r="G185" s="229"/>
      <c r="H185" s="230"/>
      <c r="I185" s="1026"/>
      <c r="J185" s="1027"/>
      <c r="K185" s="1030"/>
      <c r="L185" s="1031"/>
      <c r="M185" s="1031"/>
      <c r="N185" s="1023"/>
      <c r="O185" s="1034"/>
      <c r="P185" s="1035"/>
      <c r="Q185" s="1035"/>
      <c r="R185" s="1035"/>
      <c r="S185" s="1036"/>
      <c r="T185" s="249" t="s">
        <v>442</v>
      </c>
      <c r="V185" s="250"/>
      <c r="W185" s="242"/>
      <c r="X185" s="243"/>
      <c r="Y185" s="243"/>
      <c r="Z185" s="243"/>
      <c r="AA185" s="243"/>
      <c r="AB185" s="243"/>
      <c r="AC185" s="244"/>
      <c r="AD185" s="242"/>
      <c r="AE185" s="243"/>
      <c r="AF185" s="243"/>
      <c r="AG185" s="243"/>
      <c r="AH185" s="243"/>
      <c r="AI185" s="243"/>
      <c r="AJ185" s="244"/>
      <c r="AK185" s="242"/>
      <c r="AL185" s="243"/>
      <c r="AM185" s="243"/>
      <c r="AN185" s="243"/>
      <c r="AO185" s="243"/>
      <c r="AP185" s="243"/>
      <c r="AQ185" s="244"/>
      <c r="AR185" s="242"/>
      <c r="AS185" s="243"/>
      <c r="AT185" s="243"/>
      <c r="AU185" s="243"/>
      <c r="AV185" s="243"/>
      <c r="AW185" s="243"/>
      <c r="AX185" s="244"/>
      <c r="AY185" s="242"/>
      <c r="AZ185" s="243"/>
      <c r="BA185" s="245"/>
      <c r="BB185" s="1040"/>
      <c r="BC185" s="1041"/>
      <c r="BD185" s="1000"/>
      <c r="BE185" s="1001"/>
      <c r="BF185" s="1002"/>
      <c r="BG185" s="1003"/>
      <c r="BH185" s="1003"/>
      <c r="BI185" s="1003"/>
      <c r="BJ185" s="1004"/>
    </row>
    <row r="186" spans="2:62" ht="20.25" customHeight="1" x14ac:dyDescent="0.45">
      <c r="B186" s="1043"/>
      <c r="C186" s="1044"/>
      <c r="D186" s="1045"/>
      <c r="E186" s="251"/>
      <c r="F186" s="252">
        <f>C185</f>
        <v>0</v>
      </c>
      <c r="G186" s="251"/>
      <c r="H186" s="252">
        <f>I185</f>
        <v>0</v>
      </c>
      <c r="I186" s="1046"/>
      <c r="J186" s="1047"/>
      <c r="K186" s="1048"/>
      <c r="L186" s="1049"/>
      <c r="M186" s="1049"/>
      <c r="N186" s="1045"/>
      <c r="O186" s="1034"/>
      <c r="P186" s="1035"/>
      <c r="Q186" s="1035"/>
      <c r="R186" s="1035"/>
      <c r="S186" s="1036"/>
      <c r="T186" s="246" t="s">
        <v>443</v>
      </c>
      <c r="U186" s="247"/>
      <c r="V186" s="248"/>
      <c r="W186" s="234" t="str">
        <f>IF(W185="","",VLOOKUP(W185,'参考様式１（勤務表_シフト記号表）'!$C$6:$L$47,10,FALSE))</f>
        <v/>
      </c>
      <c r="X186" s="235" t="str">
        <f>IF(X185="","",VLOOKUP(X185,'参考様式１（勤務表_シフト記号表）'!$C$6:$L$47,10,FALSE))</f>
        <v/>
      </c>
      <c r="Y186" s="235" t="str">
        <f>IF(Y185="","",VLOOKUP(Y185,'参考様式１（勤務表_シフト記号表）'!$C$6:$L$47,10,FALSE))</f>
        <v/>
      </c>
      <c r="Z186" s="235" t="str">
        <f>IF(Z185="","",VLOOKUP(Z185,'参考様式１（勤務表_シフト記号表）'!$C$6:$L$47,10,FALSE))</f>
        <v/>
      </c>
      <c r="AA186" s="235" t="str">
        <f>IF(AA185="","",VLOOKUP(AA185,'参考様式１（勤務表_シフト記号表）'!$C$6:$L$47,10,FALSE))</f>
        <v/>
      </c>
      <c r="AB186" s="235" t="str">
        <f>IF(AB185="","",VLOOKUP(AB185,'参考様式１（勤務表_シフト記号表）'!$C$6:$L$47,10,FALSE))</f>
        <v/>
      </c>
      <c r="AC186" s="236" t="str">
        <f>IF(AC185="","",VLOOKUP(AC185,'参考様式１（勤務表_シフト記号表）'!$C$6:$L$47,10,FALSE))</f>
        <v/>
      </c>
      <c r="AD186" s="234" t="str">
        <f>IF(AD185="","",VLOOKUP(AD185,'参考様式１（勤務表_シフト記号表）'!$C$6:$L$47,10,FALSE))</f>
        <v/>
      </c>
      <c r="AE186" s="235" t="str">
        <f>IF(AE185="","",VLOOKUP(AE185,'参考様式１（勤務表_シフト記号表）'!$C$6:$L$47,10,FALSE))</f>
        <v/>
      </c>
      <c r="AF186" s="235" t="str">
        <f>IF(AF185="","",VLOOKUP(AF185,'参考様式１（勤務表_シフト記号表）'!$C$6:$L$47,10,FALSE))</f>
        <v/>
      </c>
      <c r="AG186" s="235" t="str">
        <f>IF(AG185="","",VLOOKUP(AG185,'参考様式１（勤務表_シフト記号表）'!$C$6:$L$47,10,FALSE))</f>
        <v/>
      </c>
      <c r="AH186" s="235" t="str">
        <f>IF(AH185="","",VLOOKUP(AH185,'参考様式１（勤務表_シフト記号表）'!$C$6:$L$47,10,FALSE))</f>
        <v/>
      </c>
      <c r="AI186" s="235" t="str">
        <f>IF(AI185="","",VLOOKUP(AI185,'参考様式１（勤務表_シフト記号表）'!$C$6:$L$47,10,FALSE))</f>
        <v/>
      </c>
      <c r="AJ186" s="236" t="str">
        <f>IF(AJ185="","",VLOOKUP(AJ185,'参考様式１（勤務表_シフト記号表）'!$C$6:$L$47,10,FALSE))</f>
        <v/>
      </c>
      <c r="AK186" s="234" t="str">
        <f>IF(AK185="","",VLOOKUP(AK185,'参考様式１（勤務表_シフト記号表）'!$C$6:$L$47,10,FALSE))</f>
        <v/>
      </c>
      <c r="AL186" s="235" t="str">
        <f>IF(AL185="","",VLOOKUP(AL185,'参考様式１（勤務表_シフト記号表）'!$C$6:$L$47,10,FALSE))</f>
        <v/>
      </c>
      <c r="AM186" s="235" t="str">
        <f>IF(AM185="","",VLOOKUP(AM185,'参考様式１（勤務表_シフト記号表）'!$C$6:$L$47,10,FALSE))</f>
        <v/>
      </c>
      <c r="AN186" s="235" t="str">
        <f>IF(AN185="","",VLOOKUP(AN185,'参考様式１（勤務表_シフト記号表）'!$C$6:$L$47,10,FALSE))</f>
        <v/>
      </c>
      <c r="AO186" s="235" t="str">
        <f>IF(AO185="","",VLOOKUP(AO185,'参考様式１（勤務表_シフト記号表）'!$C$6:$L$47,10,FALSE))</f>
        <v/>
      </c>
      <c r="AP186" s="235" t="str">
        <f>IF(AP185="","",VLOOKUP(AP185,'参考様式１（勤務表_シフト記号表）'!$C$6:$L$47,10,FALSE))</f>
        <v/>
      </c>
      <c r="AQ186" s="236" t="str">
        <f>IF(AQ185="","",VLOOKUP(AQ185,'参考様式１（勤務表_シフト記号表）'!$C$6:$L$47,10,FALSE))</f>
        <v/>
      </c>
      <c r="AR186" s="234" t="str">
        <f>IF(AR185="","",VLOOKUP(AR185,'参考様式１（勤務表_シフト記号表）'!$C$6:$L$47,10,FALSE))</f>
        <v/>
      </c>
      <c r="AS186" s="235" t="str">
        <f>IF(AS185="","",VLOOKUP(AS185,'参考様式１（勤務表_シフト記号表）'!$C$6:$L$47,10,FALSE))</f>
        <v/>
      </c>
      <c r="AT186" s="235" t="str">
        <f>IF(AT185="","",VLOOKUP(AT185,'参考様式１（勤務表_シフト記号表）'!$C$6:$L$47,10,FALSE))</f>
        <v/>
      </c>
      <c r="AU186" s="235" t="str">
        <f>IF(AU185="","",VLOOKUP(AU185,'参考様式１（勤務表_シフト記号表）'!$C$6:$L$47,10,FALSE))</f>
        <v/>
      </c>
      <c r="AV186" s="235" t="str">
        <f>IF(AV185="","",VLOOKUP(AV185,'参考様式１（勤務表_シフト記号表）'!$C$6:$L$47,10,FALSE))</f>
        <v/>
      </c>
      <c r="AW186" s="235" t="str">
        <f>IF(AW185="","",VLOOKUP(AW185,'参考様式１（勤務表_シフト記号表）'!$C$6:$L$47,10,FALSE))</f>
        <v/>
      </c>
      <c r="AX186" s="236" t="str">
        <f>IF(AX185="","",VLOOKUP(AX185,'参考様式１（勤務表_シフト記号表）'!$C$6:$L$47,10,FALSE))</f>
        <v/>
      </c>
      <c r="AY186" s="234" t="str">
        <f>IF(AY185="","",VLOOKUP(AY185,'参考様式１（勤務表_シフト記号表）'!$C$6:$L$47,10,FALSE))</f>
        <v/>
      </c>
      <c r="AZ186" s="235" t="str">
        <f>IF(AZ185="","",VLOOKUP(AZ185,'参考様式１（勤務表_シフト記号表）'!$C$6:$L$47,10,FALSE))</f>
        <v/>
      </c>
      <c r="BA186" s="235" t="str">
        <f>IF(BA185="","",VLOOKUP(BA185,'参考様式１（勤務表_シフト記号表）'!$C$6:$L$47,10,FALSE))</f>
        <v/>
      </c>
      <c r="BB186" s="1017">
        <f>IF($BE$3="４週",SUM(W186:AX186),IF($BE$3="暦月",SUM(W186:BA186),""))</f>
        <v>0</v>
      </c>
      <c r="BC186" s="1018"/>
      <c r="BD186" s="1019">
        <f>IF($BE$3="４週",BB186/4,IF($BE$3="暦月",(BB186/($BE$8/7)),""))</f>
        <v>0</v>
      </c>
      <c r="BE186" s="1018"/>
      <c r="BF186" s="1014"/>
      <c r="BG186" s="1015"/>
      <c r="BH186" s="1015"/>
      <c r="BI186" s="1015"/>
      <c r="BJ186" s="1016"/>
    </row>
    <row r="187" spans="2:62" ht="20.25" customHeight="1" x14ac:dyDescent="0.45">
      <c r="B187" s="1020">
        <f>B185+1</f>
        <v>86</v>
      </c>
      <c r="C187" s="1022"/>
      <c r="D187" s="1023"/>
      <c r="E187" s="229"/>
      <c r="F187" s="230"/>
      <c r="G187" s="229"/>
      <c r="H187" s="230"/>
      <c r="I187" s="1026"/>
      <c r="J187" s="1027"/>
      <c r="K187" s="1030"/>
      <c r="L187" s="1031"/>
      <c r="M187" s="1031"/>
      <c r="N187" s="1023"/>
      <c r="O187" s="1034"/>
      <c r="P187" s="1035"/>
      <c r="Q187" s="1035"/>
      <c r="R187" s="1035"/>
      <c r="S187" s="1036"/>
      <c r="T187" s="249" t="s">
        <v>442</v>
      </c>
      <c r="V187" s="250"/>
      <c r="W187" s="242"/>
      <c r="X187" s="243"/>
      <c r="Y187" s="243"/>
      <c r="Z187" s="243"/>
      <c r="AA187" s="243"/>
      <c r="AB187" s="243"/>
      <c r="AC187" s="244"/>
      <c r="AD187" s="242"/>
      <c r="AE187" s="243"/>
      <c r="AF187" s="243"/>
      <c r="AG187" s="243"/>
      <c r="AH187" s="243"/>
      <c r="AI187" s="243"/>
      <c r="AJ187" s="244"/>
      <c r="AK187" s="242"/>
      <c r="AL187" s="243"/>
      <c r="AM187" s="243"/>
      <c r="AN187" s="243"/>
      <c r="AO187" s="243"/>
      <c r="AP187" s="243"/>
      <c r="AQ187" s="244"/>
      <c r="AR187" s="242"/>
      <c r="AS187" s="243"/>
      <c r="AT187" s="243"/>
      <c r="AU187" s="243"/>
      <c r="AV187" s="243"/>
      <c r="AW187" s="243"/>
      <c r="AX187" s="244"/>
      <c r="AY187" s="242"/>
      <c r="AZ187" s="243"/>
      <c r="BA187" s="245"/>
      <c r="BB187" s="1040"/>
      <c r="BC187" s="1041"/>
      <c r="BD187" s="1000"/>
      <c r="BE187" s="1001"/>
      <c r="BF187" s="1002"/>
      <c r="BG187" s="1003"/>
      <c r="BH187" s="1003"/>
      <c r="BI187" s="1003"/>
      <c r="BJ187" s="1004"/>
    </row>
    <row r="188" spans="2:62" ht="20.25" customHeight="1" x14ac:dyDescent="0.45">
      <c r="B188" s="1043"/>
      <c r="C188" s="1044"/>
      <c r="D188" s="1045"/>
      <c r="E188" s="251"/>
      <c r="F188" s="252">
        <f>C187</f>
        <v>0</v>
      </c>
      <c r="G188" s="251"/>
      <c r="H188" s="252">
        <f>I187</f>
        <v>0</v>
      </c>
      <c r="I188" s="1046"/>
      <c r="J188" s="1047"/>
      <c r="K188" s="1048"/>
      <c r="L188" s="1049"/>
      <c r="M188" s="1049"/>
      <c r="N188" s="1045"/>
      <c r="O188" s="1034"/>
      <c r="P188" s="1035"/>
      <c r="Q188" s="1035"/>
      <c r="R188" s="1035"/>
      <c r="S188" s="1036"/>
      <c r="T188" s="246" t="s">
        <v>443</v>
      </c>
      <c r="U188" s="247"/>
      <c r="V188" s="248"/>
      <c r="W188" s="234" t="str">
        <f>IF(W187="","",VLOOKUP(W187,'参考様式１（勤務表_シフト記号表）'!$C$6:$L$47,10,FALSE))</f>
        <v/>
      </c>
      <c r="X188" s="235" t="str">
        <f>IF(X187="","",VLOOKUP(X187,'参考様式１（勤務表_シフト記号表）'!$C$6:$L$47,10,FALSE))</f>
        <v/>
      </c>
      <c r="Y188" s="235" t="str">
        <f>IF(Y187="","",VLOOKUP(Y187,'参考様式１（勤務表_シフト記号表）'!$C$6:$L$47,10,FALSE))</f>
        <v/>
      </c>
      <c r="Z188" s="235" t="str">
        <f>IF(Z187="","",VLOOKUP(Z187,'参考様式１（勤務表_シフト記号表）'!$C$6:$L$47,10,FALSE))</f>
        <v/>
      </c>
      <c r="AA188" s="235" t="str">
        <f>IF(AA187="","",VLOOKUP(AA187,'参考様式１（勤務表_シフト記号表）'!$C$6:$L$47,10,FALSE))</f>
        <v/>
      </c>
      <c r="AB188" s="235" t="str">
        <f>IF(AB187="","",VLOOKUP(AB187,'参考様式１（勤務表_シフト記号表）'!$C$6:$L$47,10,FALSE))</f>
        <v/>
      </c>
      <c r="AC188" s="236" t="str">
        <f>IF(AC187="","",VLOOKUP(AC187,'参考様式１（勤務表_シフト記号表）'!$C$6:$L$47,10,FALSE))</f>
        <v/>
      </c>
      <c r="AD188" s="234" t="str">
        <f>IF(AD187="","",VLOOKUP(AD187,'参考様式１（勤務表_シフト記号表）'!$C$6:$L$47,10,FALSE))</f>
        <v/>
      </c>
      <c r="AE188" s="235" t="str">
        <f>IF(AE187="","",VLOOKUP(AE187,'参考様式１（勤務表_シフト記号表）'!$C$6:$L$47,10,FALSE))</f>
        <v/>
      </c>
      <c r="AF188" s="235" t="str">
        <f>IF(AF187="","",VLOOKUP(AF187,'参考様式１（勤務表_シフト記号表）'!$C$6:$L$47,10,FALSE))</f>
        <v/>
      </c>
      <c r="AG188" s="235" t="str">
        <f>IF(AG187="","",VLOOKUP(AG187,'参考様式１（勤務表_シフト記号表）'!$C$6:$L$47,10,FALSE))</f>
        <v/>
      </c>
      <c r="AH188" s="235" t="str">
        <f>IF(AH187="","",VLOOKUP(AH187,'参考様式１（勤務表_シフト記号表）'!$C$6:$L$47,10,FALSE))</f>
        <v/>
      </c>
      <c r="AI188" s="235" t="str">
        <f>IF(AI187="","",VLOOKUP(AI187,'参考様式１（勤務表_シフト記号表）'!$C$6:$L$47,10,FALSE))</f>
        <v/>
      </c>
      <c r="AJ188" s="236" t="str">
        <f>IF(AJ187="","",VLOOKUP(AJ187,'参考様式１（勤務表_シフト記号表）'!$C$6:$L$47,10,FALSE))</f>
        <v/>
      </c>
      <c r="AK188" s="234" t="str">
        <f>IF(AK187="","",VLOOKUP(AK187,'参考様式１（勤務表_シフト記号表）'!$C$6:$L$47,10,FALSE))</f>
        <v/>
      </c>
      <c r="AL188" s="235" t="str">
        <f>IF(AL187="","",VLOOKUP(AL187,'参考様式１（勤務表_シフト記号表）'!$C$6:$L$47,10,FALSE))</f>
        <v/>
      </c>
      <c r="AM188" s="235" t="str">
        <f>IF(AM187="","",VLOOKUP(AM187,'参考様式１（勤務表_シフト記号表）'!$C$6:$L$47,10,FALSE))</f>
        <v/>
      </c>
      <c r="AN188" s="235" t="str">
        <f>IF(AN187="","",VLOOKUP(AN187,'参考様式１（勤務表_シフト記号表）'!$C$6:$L$47,10,FALSE))</f>
        <v/>
      </c>
      <c r="AO188" s="235" t="str">
        <f>IF(AO187="","",VLOOKUP(AO187,'参考様式１（勤務表_シフト記号表）'!$C$6:$L$47,10,FALSE))</f>
        <v/>
      </c>
      <c r="AP188" s="235" t="str">
        <f>IF(AP187="","",VLOOKUP(AP187,'参考様式１（勤務表_シフト記号表）'!$C$6:$L$47,10,FALSE))</f>
        <v/>
      </c>
      <c r="AQ188" s="236" t="str">
        <f>IF(AQ187="","",VLOOKUP(AQ187,'参考様式１（勤務表_シフト記号表）'!$C$6:$L$47,10,FALSE))</f>
        <v/>
      </c>
      <c r="AR188" s="234" t="str">
        <f>IF(AR187="","",VLOOKUP(AR187,'参考様式１（勤務表_シフト記号表）'!$C$6:$L$47,10,FALSE))</f>
        <v/>
      </c>
      <c r="AS188" s="235" t="str">
        <f>IF(AS187="","",VLOOKUP(AS187,'参考様式１（勤務表_シフト記号表）'!$C$6:$L$47,10,FALSE))</f>
        <v/>
      </c>
      <c r="AT188" s="235" t="str">
        <f>IF(AT187="","",VLOOKUP(AT187,'参考様式１（勤務表_シフト記号表）'!$C$6:$L$47,10,FALSE))</f>
        <v/>
      </c>
      <c r="AU188" s="235" t="str">
        <f>IF(AU187="","",VLOOKUP(AU187,'参考様式１（勤務表_シフト記号表）'!$C$6:$L$47,10,FALSE))</f>
        <v/>
      </c>
      <c r="AV188" s="235" t="str">
        <f>IF(AV187="","",VLOOKUP(AV187,'参考様式１（勤務表_シフト記号表）'!$C$6:$L$47,10,FALSE))</f>
        <v/>
      </c>
      <c r="AW188" s="235" t="str">
        <f>IF(AW187="","",VLOOKUP(AW187,'参考様式１（勤務表_シフト記号表）'!$C$6:$L$47,10,FALSE))</f>
        <v/>
      </c>
      <c r="AX188" s="236" t="str">
        <f>IF(AX187="","",VLOOKUP(AX187,'参考様式１（勤務表_シフト記号表）'!$C$6:$L$47,10,FALSE))</f>
        <v/>
      </c>
      <c r="AY188" s="234" t="str">
        <f>IF(AY187="","",VLOOKUP(AY187,'参考様式１（勤務表_シフト記号表）'!$C$6:$L$47,10,FALSE))</f>
        <v/>
      </c>
      <c r="AZ188" s="235" t="str">
        <f>IF(AZ187="","",VLOOKUP(AZ187,'参考様式１（勤務表_シフト記号表）'!$C$6:$L$47,10,FALSE))</f>
        <v/>
      </c>
      <c r="BA188" s="235" t="str">
        <f>IF(BA187="","",VLOOKUP(BA187,'参考様式１（勤務表_シフト記号表）'!$C$6:$L$47,10,FALSE))</f>
        <v/>
      </c>
      <c r="BB188" s="1017">
        <f>IF($BE$3="４週",SUM(W188:AX188),IF($BE$3="暦月",SUM(W188:BA188),""))</f>
        <v>0</v>
      </c>
      <c r="BC188" s="1018"/>
      <c r="BD188" s="1019">
        <f>IF($BE$3="４週",BB188/4,IF($BE$3="暦月",(BB188/($BE$8/7)),""))</f>
        <v>0</v>
      </c>
      <c r="BE188" s="1018"/>
      <c r="BF188" s="1014"/>
      <c r="BG188" s="1015"/>
      <c r="BH188" s="1015"/>
      <c r="BI188" s="1015"/>
      <c r="BJ188" s="1016"/>
    </row>
    <row r="189" spans="2:62" ht="20.25" customHeight="1" x14ac:dyDescent="0.45">
      <c r="B189" s="1020">
        <f>B187+1</f>
        <v>87</v>
      </c>
      <c r="C189" s="1022"/>
      <c r="D189" s="1023"/>
      <c r="E189" s="229"/>
      <c r="F189" s="230"/>
      <c r="G189" s="229"/>
      <c r="H189" s="230"/>
      <c r="I189" s="1026"/>
      <c r="J189" s="1027"/>
      <c r="K189" s="1030"/>
      <c r="L189" s="1031"/>
      <c r="M189" s="1031"/>
      <c r="N189" s="1023"/>
      <c r="O189" s="1034"/>
      <c r="P189" s="1035"/>
      <c r="Q189" s="1035"/>
      <c r="R189" s="1035"/>
      <c r="S189" s="1036"/>
      <c r="T189" s="249" t="s">
        <v>442</v>
      </c>
      <c r="V189" s="250"/>
      <c r="W189" s="242"/>
      <c r="X189" s="243"/>
      <c r="Y189" s="243"/>
      <c r="Z189" s="243"/>
      <c r="AA189" s="243"/>
      <c r="AB189" s="243"/>
      <c r="AC189" s="244"/>
      <c r="AD189" s="242"/>
      <c r="AE189" s="243"/>
      <c r="AF189" s="243"/>
      <c r="AG189" s="243"/>
      <c r="AH189" s="243"/>
      <c r="AI189" s="243"/>
      <c r="AJ189" s="244"/>
      <c r="AK189" s="242"/>
      <c r="AL189" s="243"/>
      <c r="AM189" s="243"/>
      <c r="AN189" s="243"/>
      <c r="AO189" s="243"/>
      <c r="AP189" s="243"/>
      <c r="AQ189" s="244"/>
      <c r="AR189" s="242"/>
      <c r="AS189" s="243"/>
      <c r="AT189" s="243"/>
      <c r="AU189" s="243"/>
      <c r="AV189" s="243"/>
      <c r="AW189" s="243"/>
      <c r="AX189" s="244"/>
      <c r="AY189" s="242"/>
      <c r="AZ189" s="243"/>
      <c r="BA189" s="245"/>
      <c r="BB189" s="1040"/>
      <c r="BC189" s="1041"/>
      <c r="BD189" s="1000"/>
      <c r="BE189" s="1001"/>
      <c r="BF189" s="1002"/>
      <c r="BG189" s="1003"/>
      <c r="BH189" s="1003"/>
      <c r="BI189" s="1003"/>
      <c r="BJ189" s="1004"/>
    </row>
    <row r="190" spans="2:62" ht="20.25" customHeight="1" x14ac:dyDescent="0.45">
      <c r="B190" s="1043"/>
      <c r="C190" s="1044"/>
      <c r="D190" s="1045"/>
      <c r="E190" s="251"/>
      <c r="F190" s="252">
        <f>C189</f>
        <v>0</v>
      </c>
      <c r="G190" s="251"/>
      <c r="H190" s="252">
        <f>I189</f>
        <v>0</v>
      </c>
      <c r="I190" s="1046"/>
      <c r="J190" s="1047"/>
      <c r="K190" s="1048"/>
      <c r="L190" s="1049"/>
      <c r="M190" s="1049"/>
      <c r="N190" s="1045"/>
      <c r="O190" s="1034"/>
      <c r="P190" s="1035"/>
      <c r="Q190" s="1035"/>
      <c r="R190" s="1035"/>
      <c r="S190" s="1036"/>
      <c r="T190" s="246" t="s">
        <v>443</v>
      </c>
      <c r="U190" s="247"/>
      <c r="V190" s="248"/>
      <c r="W190" s="234" t="str">
        <f>IF(W189="","",VLOOKUP(W189,'参考様式１（勤務表_シフト記号表）'!$C$6:$L$47,10,FALSE))</f>
        <v/>
      </c>
      <c r="X190" s="235" t="str">
        <f>IF(X189="","",VLOOKUP(X189,'参考様式１（勤務表_シフト記号表）'!$C$6:$L$47,10,FALSE))</f>
        <v/>
      </c>
      <c r="Y190" s="235" t="str">
        <f>IF(Y189="","",VLOOKUP(Y189,'参考様式１（勤務表_シフト記号表）'!$C$6:$L$47,10,FALSE))</f>
        <v/>
      </c>
      <c r="Z190" s="235" t="str">
        <f>IF(Z189="","",VLOOKUP(Z189,'参考様式１（勤務表_シフト記号表）'!$C$6:$L$47,10,FALSE))</f>
        <v/>
      </c>
      <c r="AA190" s="235" t="str">
        <f>IF(AA189="","",VLOOKUP(AA189,'参考様式１（勤務表_シフト記号表）'!$C$6:$L$47,10,FALSE))</f>
        <v/>
      </c>
      <c r="AB190" s="235" t="str">
        <f>IF(AB189="","",VLOOKUP(AB189,'参考様式１（勤務表_シフト記号表）'!$C$6:$L$47,10,FALSE))</f>
        <v/>
      </c>
      <c r="AC190" s="236" t="str">
        <f>IF(AC189="","",VLOOKUP(AC189,'参考様式１（勤務表_シフト記号表）'!$C$6:$L$47,10,FALSE))</f>
        <v/>
      </c>
      <c r="AD190" s="234" t="str">
        <f>IF(AD189="","",VLOOKUP(AD189,'参考様式１（勤務表_シフト記号表）'!$C$6:$L$47,10,FALSE))</f>
        <v/>
      </c>
      <c r="AE190" s="235" t="str">
        <f>IF(AE189="","",VLOOKUP(AE189,'参考様式１（勤務表_シフト記号表）'!$C$6:$L$47,10,FALSE))</f>
        <v/>
      </c>
      <c r="AF190" s="235" t="str">
        <f>IF(AF189="","",VLOOKUP(AF189,'参考様式１（勤務表_シフト記号表）'!$C$6:$L$47,10,FALSE))</f>
        <v/>
      </c>
      <c r="AG190" s="235" t="str">
        <f>IF(AG189="","",VLOOKUP(AG189,'参考様式１（勤務表_シフト記号表）'!$C$6:$L$47,10,FALSE))</f>
        <v/>
      </c>
      <c r="AH190" s="235" t="str">
        <f>IF(AH189="","",VLOOKUP(AH189,'参考様式１（勤務表_シフト記号表）'!$C$6:$L$47,10,FALSE))</f>
        <v/>
      </c>
      <c r="AI190" s="235" t="str">
        <f>IF(AI189="","",VLOOKUP(AI189,'参考様式１（勤務表_シフト記号表）'!$C$6:$L$47,10,FALSE))</f>
        <v/>
      </c>
      <c r="AJ190" s="236" t="str">
        <f>IF(AJ189="","",VLOOKUP(AJ189,'参考様式１（勤務表_シフト記号表）'!$C$6:$L$47,10,FALSE))</f>
        <v/>
      </c>
      <c r="AK190" s="234" t="str">
        <f>IF(AK189="","",VLOOKUP(AK189,'参考様式１（勤務表_シフト記号表）'!$C$6:$L$47,10,FALSE))</f>
        <v/>
      </c>
      <c r="AL190" s="235" t="str">
        <f>IF(AL189="","",VLOOKUP(AL189,'参考様式１（勤務表_シフト記号表）'!$C$6:$L$47,10,FALSE))</f>
        <v/>
      </c>
      <c r="AM190" s="235" t="str">
        <f>IF(AM189="","",VLOOKUP(AM189,'参考様式１（勤務表_シフト記号表）'!$C$6:$L$47,10,FALSE))</f>
        <v/>
      </c>
      <c r="AN190" s="235" t="str">
        <f>IF(AN189="","",VLOOKUP(AN189,'参考様式１（勤務表_シフト記号表）'!$C$6:$L$47,10,FALSE))</f>
        <v/>
      </c>
      <c r="AO190" s="235" t="str">
        <f>IF(AO189="","",VLOOKUP(AO189,'参考様式１（勤務表_シフト記号表）'!$C$6:$L$47,10,FALSE))</f>
        <v/>
      </c>
      <c r="AP190" s="235" t="str">
        <f>IF(AP189="","",VLOOKUP(AP189,'参考様式１（勤務表_シフト記号表）'!$C$6:$L$47,10,FALSE))</f>
        <v/>
      </c>
      <c r="AQ190" s="236" t="str">
        <f>IF(AQ189="","",VLOOKUP(AQ189,'参考様式１（勤務表_シフト記号表）'!$C$6:$L$47,10,FALSE))</f>
        <v/>
      </c>
      <c r="AR190" s="234" t="str">
        <f>IF(AR189="","",VLOOKUP(AR189,'参考様式１（勤務表_シフト記号表）'!$C$6:$L$47,10,FALSE))</f>
        <v/>
      </c>
      <c r="AS190" s="235" t="str">
        <f>IF(AS189="","",VLOOKUP(AS189,'参考様式１（勤務表_シフト記号表）'!$C$6:$L$47,10,FALSE))</f>
        <v/>
      </c>
      <c r="AT190" s="235" t="str">
        <f>IF(AT189="","",VLOOKUP(AT189,'参考様式１（勤務表_シフト記号表）'!$C$6:$L$47,10,FALSE))</f>
        <v/>
      </c>
      <c r="AU190" s="235" t="str">
        <f>IF(AU189="","",VLOOKUP(AU189,'参考様式１（勤務表_シフト記号表）'!$C$6:$L$47,10,FALSE))</f>
        <v/>
      </c>
      <c r="AV190" s="235" t="str">
        <f>IF(AV189="","",VLOOKUP(AV189,'参考様式１（勤務表_シフト記号表）'!$C$6:$L$47,10,FALSE))</f>
        <v/>
      </c>
      <c r="AW190" s="235" t="str">
        <f>IF(AW189="","",VLOOKUP(AW189,'参考様式１（勤務表_シフト記号表）'!$C$6:$L$47,10,FALSE))</f>
        <v/>
      </c>
      <c r="AX190" s="236" t="str">
        <f>IF(AX189="","",VLOOKUP(AX189,'参考様式１（勤務表_シフト記号表）'!$C$6:$L$47,10,FALSE))</f>
        <v/>
      </c>
      <c r="AY190" s="234" t="str">
        <f>IF(AY189="","",VLOOKUP(AY189,'参考様式１（勤務表_シフト記号表）'!$C$6:$L$47,10,FALSE))</f>
        <v/>
      </c>
      <c r="AZ190" s="235" t="str">
        <f>IF(AZ189="","",VLOOKUP(AZ189,'参考様式１（勤務表_シフト記号表）'!$C$6:$L$47,10,FALSE))</f>
        <v/>
      </c>
      <c r="BA190" s="235" t="str">
        <f>IF(BA189="","",VLOOKUP(BA189,'参考様式１（勤務表_シフト記号表）'!$C$6:$L$47,10,FALSE))</f>
        <v/>
      </c>
      <c r="BB190" s="1017">
        <f>IF($BE$3="４週",SUM(W190:AX190),IF($BE$3="暦月",SUM(W190:BA190),""))</f>
        <v>0</v>
      </c>
      <c r="BC190" s="1018"/>
      <c r="BD190" s="1019">
        <f>IF($BE$3="４週",BB190/4,IF($BE$3="暦月",(BB190/($BE$8/7)),""))</f>
        <v>0</v>
      </c>
      <c r="BE190" s="1018"/>
      <c r="BF190" s="1014"/>
      <c r="BG190" s="1015"/>
      <c r="BH190" s="1015"/>
      <c r="BI190" s="1015"/>
      <c r="BJ190" s="1016"/>
    </row>
    <row r="191" spans="2:62" ht="20.25" customHeight="1" x14ac:dyDescent="0.45">
      <c r="B191" s="1020">
        <f>B189+1</f>
        <v>88</v>
      </c>
      <c r="C191" s="1022"/>
      <c r="D191" s="1023"/>
      <c r="E191" s="229"/>
      <c r="F191" s="230"/>
      <c r="G191" s="229"/>
      <c r="H191" s="230"/>
      <c r="I191" s="1026"/>
      <c r="J191" s="1027"/>
      <c r="K191" s="1030"/>
      <c r="L191" s="1031"/>
      <c r="M191" s="1031"/>
      <c r="N191" s="1023"/>
      <c r="O191" s="1034"/>
      <c r="P191" s="1035"/>
      <c r="Q191" s="1035"/>
      <c r="R191" s="1035"/>
      <c r="S191" s="1036"/>
      <c r="T191" s="249" t="s">
        <v>442</v>
      </c>
      <c r="V191" s="250"/>
      <c r="W191" s="242"/>
      <c r="X191" s="243"/>
      <c r="Y191" s="243"/>
      <c r="Z191" s="243"/>
      <c r="AA191" s="243"/>
      <c r="AB191" s="243"/>
      <c r="AC191" s="244"/>
      <c r="AD191" s="242"/>
      <c r="AE191" s="243"/>
      <c r="AF191" s="243"/>
      <c r="AG191" s="243"/>
      <c r="AH191" s="243"/>
      <c r="AI191" s="243"/>
      <c r="AJ191" s="244"/>
      <c r="AK191" s="242"/>
      <c r="AL191" s="243"/>
      <c r="AM191" s="243"/>
      <c r="AN191" s="243"/>
      <c r="AO191" s="243"/>
      <c r="AP191" s="243"/>
      <c r="AQ191" s="244"/>
      <c r="AR191" s="242"/>
      <c r="AS191" s="243"/>
      <c r="AT191" s="243"/>
      <c r="AU191" s="243"/>
      <c r="AV191" s="243"/>
      <c r="AW191" s="243"/>
      <c r="AX191" s="244"/>
      <c r="AY191" s="242"/>
      <c r="AZ191" s="243"/>
      <c r="BA191" s="245"/>
      <c r="BB191" s="1040"/>
      <c r="BC191" s="1041"/>
      <c r="BD191" s="1000"/>
      <c r="BE191" s="1001"/>
      <c r="BF191" s="1002"/>
      <c r="BG191" s="1003"/>
      <c r="BH191" s="1003"/>
      <c r="BI191" s="1003"/>
      <c r="BJ191" s="1004"/>
    </row>
    <row r="192" spans="2:62" ht="20.25" customHeight="1" x14ac:dyDescent="0.45">
      <c r="B192" s="1043"/>
      <c r="C192" s="1044"/>
      <c r="D192" s="1045"/>
      <c r="E192" s="251"/>
      <c r="F192" s="252">
        <f>C191</f>
        <v>0</v>
      </c>
      <c r="G192" s="251"/>
      <c r="H192" s="252">
        <f>I191</f>
        <v>0</v>
      </c>
      <c r="I192" s="1046"/>
      <c r="J192" s="1047"/>
      <c r="K192" s="1048"/>
      <c r="L192" s="1049"/>
      <c r="M192" s="1049"/>
      <c r="N192" s="1045"/>
      <c r="O192" s="1034"/>
      <c r="P192" s="1035"/>
      <c r="Q192" s="1035"/>
      <c r="R192" s="1035"/>
      <c r="S192" s="1036"/>
      <c r="T192" s="246" t="s">
        <v>443</v>
      </c>
      <c r="U192" s="247"/>
      <c r="V192" s="248"/>
      <c r="W192" s="234" t="str">
        <f>IF(W191="","",VLOOKUP(W191,'参考様式１（勤務表_シフト記号表）'!$C$6:$L$47,10,FALSE))</f>
        <v/>
      </c>
      <c r="X192" s="235" t="str">
        <f>IF(X191="","",VLOOKUP(X191,'参考様式１（勤務表_シフト記号表）'!$C$6:$L$47,10,FALSE))</f>
        <v/>
      </c>
      <c r="Y192" s="235" t="str">
        <f>IF(Y191="","",VLOOKUP(Y191,'参考様式１（勤務表_シフト記号表）'!$C$6:$L$47,10,FALSE))</f>
        <v/>
      </c>
      <c r="Z192" s="235" t="str">
        <f>IF(Z191="","",VLOOKUP(Z191,'参考様式１（勤務表_シフト記号表）'!$C$6:$L$47,10,FALSE))</f>
        <v/>
      </c>
      <c r="AA192" s="235" t="str">
        <f>IF(AA191="","",VLOOKUP(AA191,'参考様式１（勤務表_シフト記号表）'!$C$6:$L$47,10,FALSE))</f>
        <v/>
      </c>
      <c r="AB192" s="235" t="str">
        <f>IF(AB191="","",VLOOKUP(AB191,'参考様式１（勤務表_シフト記号表）'!$C$6:$L$47,10,FALSE))</f>
        <v/>
      </c>
      <c r="AC192" s="236" t="str">
        <f>IF(AC191="","",VLOOKUP(AC191,'参考様式１（勤務表_シフト記号表）'!$C$6:$L$47,10,FALSE))</f>
        <v/>
      </c>
      <c r="AD192" s="234" t="str">
        <f>IF(AD191="","",VLOOKUP(AD191,'参考様式１（勤務表_シフト記号表）'!$C$6:$L$47,10,FALSE))</f>
        <v/>
      </c>
      <c r="AE192" s="235" t="str">
        <f>IF(AE191="","",VLOOKUP(AE191,'参考様式１（勤務表_シフト記号表）'!$C$6:$L$47,10,FALSE))</f>
        <v/>
      </c>
      <c r="AF192" s="235" t="str">
        <f>IF(AF191="","",VLOOKUP(AF191,'参考様式１（勤務表_シフト記号表）'!$C$6:$L$47,10,FALSE))</f>
        <v/>
      </c>
      <c r="AG192" s="235" t="str">
        <f>IF(AG191="","",VLOOKUP(AG191,'参考様式１（勤務表_シフト記号表）'!$C$6:$L$47,10,FALSE))</f>
        <v/>
      </c>
      <c r="AH192" s="235" t="str">
        <f>IF(AH191="","",VLOOKUP(AH191,'参考様式１（勤務表_シフト記号表）'!$C$6:$L$47,10,FALSE))</f>
        <v/>
      </c>
      <c r="AI192" s="235" t="str">
        <f>IF(AI191="","",VLOOKUP(AI191,'参考様式１（勤務表_シフト記号表）'!$C$6:$L$47,10,FALSE))</f>
        <v/>
      </c>
      <c r="AJ192" s="236" t="str">
        <f>IF(AJ191="","",VLOOKUP(AJ191,'参考様式１（勤務表_シフト記号表）'!$C$6:$L$47,10,FALSE))</f>
        <v/>
      </c>
      <c r="AK192" s="234" t="str">
        <f>IF(AK191="","",VLOOKUP(AK191,'参考様式１（勤務表_シフト記号表）'!$C$6:$L$47,10,FALSE))</f>
        <v/>
      </c>
      <c r="AL192" s="235" t="str">
        <f>IF(AL191="","",VLOOKUP(AL191,'参考様式１（勤務表_シフト記号表）'!$C$6:$L$47,10,FALSE))</f>
        <v/>
      </c>
      <c r="AM192" s="235" t="str">
        <f>IF(AM191="","",VLOOKUP(AM191,'参考様式１（勤務表_シフト記号表）'!$C$6:$L$47,10,FALSE))</f>
        <v/>
      </c>
      <c r="AN192" s="235" t="str">
        <f>IF(AN191="","",VLOOKUP(AN191,'参考様式１（勤務表_シフト記号表）'!$C$6:$L$47,10,FALSE))</f>
        <v/>
      </c>
      <c r="AO192" s="235" t="str">
        <f>IF(AO191="","",VLOOKUP(AO191,'参考様式１（勤務表_シフト記号表）'!$C$6:$L$47,10,FALSE))</f>
        <v/>
      </c>
      <c r="AP192" s="235" t="str">
        <f>IF(AP191="","",VLOOKUP(AP191,'参考様式１（勤務表_シフト記号表）'!$C$6:$L$47,10,FALSE))</f>
        <v/>
      </c>
      <c r="AQ192" s="236" t="str">
        <f>IF(AQ191="","",VLOOKUP(AQ191,'参考様式１（勤務表_シフト記号表）'!$C$6:$L$47,10,FALSE))</f>
        <v/>
      </c>
      <c r="AR192" s="234" t="str">
        <f>IF(AR191="","",VLOOKUP(AR191,'参考様式１（勤務表_シフト記号表）'!$C$6:$L$47,10,FALSE))</f>
        <v/>
      </c>
      <c r="AS192" s="235" t="str">
        <f>IF(AS191="","",VLOOKUP(AS191,'参考様式１（勤務表_シフト記号表）'!$C$6:$L$47,10,FALSE))</f>
        <v/>
      </c>
      <c r="AT192" s="235" t="str">
        <f>IF(AT191="","",VLOOKUP(AT191,'参考様式１（勤務表_シフト記号表）'!$C$6:$L$47,10,FALSE))</f>
        <v/>
      </c>
      <c r="AU192" s="235" t="str">
        <f>IF(AU191="","",VLOOKUP(AU191,'参考様式１（勤務表_シフト記号表）'!$C$6:$L$47,10,FALSE))</f>
        <v/>
      </c>
      <c r="AV192" s="235" t="str">
        <f>IF(AV191="","",VLOOKUP(AV191,'参考様式１（勤務表_シフト記号表）'!$C$6:$L$47,10,FALSE))</f>
        <v/>
      </c>
      <c r="AW192" s="235" t="str">
        <f>IF(AW191="","",VLOOKUP(AW191,'参考様式１（勤務表_シフト記号表）'!$C$6:$L$47,10,FALSE))</f>
        <v/>
      </c>
      <c r="AX192" s="236" t="str">
        <f>IF(AX191="","",VLOOKUP(AX191,'参考様式１（勤務表_シフト記号表）'!$C$6:$L$47,10,FALSE))</f>
        <v/>
      </c>
      <c r="AY192" s="234" t="str">
        <f>IF(AY191="","",VLOOKUP(AY191,'参考様式１（勤務表_シフト記号表）'!$C$6:$L$47,10,FALSE))</f>
        <v/>
      </c>
      <c r="AZ192" s="235" t="str">
        <f>IF(AZ191="","",VLOOKUP(AZ191,'参考様式１（勤務表_シフト記号表）'!$C$6:$L$47,10,FALSE))</f>
        <v/>
      </c>
      <c r="BA192" s="235" t="str">
        <f>IF(BA191="","",VLOOKUP(BA191,'参考様式１（勤務表_シフト記号表）'!$C$6:$L$47,10,FALSE))</f>
        <v/>
      </c>
      <c r="BB192" s="1017">
        <f>IF($BE$3="４週",SUM(W192:AX192),IF($BE$3="暦月",SUM(W192:BA192),""))</f>
        <v>0</v>
      </c>
      <c r="BC192" s="1018"/>
      <c r="BD192" s="1019">
        <f>IF($BE$3="４週",BB192/4,IF($BE$3="暦月",(BB192/($BE$8/7)),""))</f>
        <v>0</v>
      </c>
      <c r="BE192" s="1018"/>
      <c r="BF192" s="1014"/>
      <c r="BG192" s="1015"/>
      <c r="BH192" s="1015"/>
      <c r="BI192" s="1015"/>
      <c r="BJ192" s="1016"/>
    </row>
    <row r="193" spans="2:62" ht="20.25" customHeight="1" x14ac:dyDescent="0.45">
      <c r="B193" s="1020">
        <f>B191+1</f>
        <v>89</v>
      </c>
      <c r="C193" s="1022"/>
      <c r="D193" s="1023"/>
      <c r="E193" s="229"/>
      <c r="F193" s="230"/>
      <c r="G193" s="229"/>
      <c r="H193" s="230"/>
      <c r="I193" s="1026"/>
      <c r="J193" s="1027"/>
      <c r="K193" s="1030"/>
      <c r="L193" s="1031"/>
      <c r="M193" s="1031"/>
      <c r="N193" s="1023"/>
      <c r="O193" s="1034"/>
      <c r="P193" s="1035"/>
      <c r="Q193" s="1035"/>
      <c r="R193" s="1035"/>
      <c r="S193" s="1036"/>
      <c r="T193" s="249" t="s">
        <v>442</v>
      </c>
      <c r="V193" s="250"/>
      <c r="W193" s="242"/>
      <c r="X193" s="243"/>
      <c r="Y193" s="243"/>
      <c r="Z193" s="243"/>
      <c r="AA193" s="243"/>
      <c r="AB193" s="243"/>
      <c r="AC193" s="244"/>
      <c r="AD193" s="242"/>
      <c r="AE193" s="243"/>
      <c r="AF193" s="243"/>
      <c r="AG193" s="243"/>
      <c r="AH193" s="243"/>
      <c r="AI193" s="243"/>
      <c r="AJ193" s="244"/>
      <c r="AK193" s="242"/>
      <c r="AL193" s="243"/>
      <c r="AM193" s="243"/>
      <c r="AN193" s="243"/>
      <c r="AO193" s="243"/>
      <c r="AP193" s="243"/>
      <c r="AQ193" s="244"/>
      <c r="AR193" s="242"/>
      <c r="AS193" s="243"/>
      <c r="AT193" s="243"/>
      <c r="AU193" s="243"/>
      <c r="AV193" s="243"/>
      <c r="AW193" s="243"/>
      <c r="AX193" s="244"/>
      <c r="AY193" s="242"/>
      <c r="AZ193" s="243"/>
      <c r="BA193" s="245"/>
      <c r="BB193" s="1040"/>
      <c r="BC193" s="1041"/>
      <c r="BD193" s="1000"/>
      <c r="BE193" s="1001"/>
      <c r="BF193" s="1002"/>
      <c r="BG193" s="1003"/>
      <c r="BH193" s="1003"/>
      <c r="BI193" s="1003"/>
      <c r="BJ193" s="1004"/>
    </row>
    <row r="194" spans="2:62" ht="20.25" customHeight="1" x14ac:dyDescent="0.45">
      <c r="B194" s="1043"/>
      <c r="C194" s="1044"/>
      <c r="D194" s="1045"/>
      <c r="E194" s="251"/>
      <c r="F194" s="252">
        <f>C193</f>
        <v>0</v>
      </c>
      <c r="G194" s="251"/>
      <c r="H194" s="252">
        <f>I193</f>
        <v>0</v>
      </c>
      <c r="I194" s="1046"/>
      <c r="J194" s="1047"/>
      <c r="K194" s="1048"/>
      <c r="L194" s="1049"/>
      <c r="M194" s="1049"/>
      <c r="N194" s="1045"/>
      <c r="O194" s="1034"/>
      <c r="P194" s="1035"/>
      <c r="Q194" s="1035"/>
      <c r="R194" s="1035"/>
      <c r="S194" s="1036"/>
      <c r="T194" s="246" t="s">
        <v>443</v>
      </c>
      <c r="U194" s="247"/>
      <c r="V194" s="248"/>
      <c r="W194" s="234" t="str">
        <f>IF(W193="","",VLOOKUP(W193,'参考様式１（勤務表_シフト記号表）'!$C$6:$L$47,10,FALSE))</f>
        <v/>
      </c>
      <c r="X194" s="235" t="str">
        <f>IF(X193="","",VLOOKUP(X193,'参考様式１（勤務表_シフト記号表）'!$C$6:$L$47,10,FALSE))</f>
        <v/>
      </c>
      <c r="Y194" s="235" t="str">
        <f>IF(Y193="","",VLOOKUP(Y193,'参考様式１（勤務表_シフト記号表）'!$C$6:$L$47,10,FALSE))</f>
        <v/>
      </c>
      <c r="Z194" s="235" t="str">
        <f>IF(Z193="","",VLOOKUP(Z193,'参考様式１（勤務表_シフト記号表）'!$C$6:$L$47,10,FALSE))</f>
        <v/>
      </c>
      <c r="AA194" s="235" t="str">
        <f>IF(AA193="","",VLOOKUP(AA193,'参考様式１（勤務表_シフト記号表）'!$C$6:$L$47,10,FALSE))</f>
        <v/>
      </c>
      <c r="AB194" s="235" t="str">
        <f>IF(AB193="","",VLOOKUP(AB193,'参考様式１（勤務表_シフト記号表）'!$C$6:$L$47,10,FALSE))</f>
        <v/>
      </c>
      <c r="AC194" s="236" t="str">
        <f>IF(AC193="","",VLOOKUP(AC193,'参考様式１（勤務表_シフト記号表）'!$C$6:$L$47,10,FALSE))</f>
        <v/>
      </c>
      <c r="AD194" s="234" t="str">
        <f>IF(AD193="","",VLOOKUP(AD193,'参考様式１（勤務表_シフト記号表）'!$C$6:$L$47,10,FALSE))</f>
        <v/>
      </c>
      <c r="AE194" s="235" t="str">
        <f>IF(AE193="","",VLOOKUP(AE193,'参考様式１（勤務表_シフト記号表）'!$C$6:$L$47,10,FALSE))</f>
        <v/>
      </c>
      <c r="AF194" s="235" t="str">
        <f>IF(AF193="","",VLOOKUP(AF193,'参考様式１（勤務表_シフト記号表）'!$C$6:$L$47,10,FALSE))</f>
        <v/>
      </c>
      <c r="AG194" s="235" t="str">
        <f>IF(AG193="","",VLOOKUP(AG193,'参考様式１（勤務表_シフト記号表）'!$C$6:$L$47,10,FALSE))</f>
        <v/>
      </c>
      <c r="AH194" s="235" t="str">
        <f>IF(AH193="","",VLOOKUP(AH193,'参考様式１（勤務表_シフト記号表）'!$C$6:$L$47,10,FALSE))</f>
        <v/>
      </c>
      <c r="AI194" s="235" t="str">
        <f>IF(AI193="","",VLOOKUP(AI193,'参考様式１（勤務表_シフト記号表）'!$C$6:$L$47,10,FALSE))</f>
        <v/>
      </c>
      <c r="AJ194" s="236" t="str">
        <f>IF(AJ193="","",VLOOKUP(AJ193,'参考様式１（勤務表_シフト記号表）'!$C$6:$L$47,10,FALSE))</f>
        <v/>
      </c>
      <c r="AK194" s="234" t="str">
        <f>IF(AK193="","",VLOOKUP(AK193,'参考様式１（勤務表_シフト記号表）'!$C$6:$L$47,10,FALSE))</f>
        <v/>
      </c>
      <c r="AL194" s="235" t="str">
        <f>IF(AL193="","",VLOOKUP(AL193,'参考様式１（勤務表_シフト記号表）'!$C$6:$L$47,10,FALSE))</f>
        <v/>
      </c>
      <c r="AM194" s="235" t="str">
        <f>IF(AM193="","",VLOOKUP(AM193,'参考様式１（勤務表_シフト記号表）'!$C$6:$L$47,10,FALSE))</f>
        <v/>
      </c>
      <c r="AN194" s="235" t="str">
        <f>IF(AN193="","",VLOOKUP(AN193,'参考様式１（勤務表_シフト記号表）'!$C$6:$L$47,10,FALSE))</f>
        <v/>
      </c>
      <c r="AO194" s="235" t="str">
        <f>IF(AO193="","",VLOOKUP(AO193,'参考様式１（勤務表_シフト記号表）'!$C$6:$L$47,10,FALSE))</f>
        <v/>
      </c>
      <c r="AP194" s="235" t="str">
        <f>IF(AP193="","",VLOOKUP(AP193,'参考様式１（勤務表_シフト記号表）'!$C$6:$L$47,10,FALSE))</f>
        <v/>
      </c>
      <c r="AQ194" s="236" t="str">
        <f>IF(AQ193="","",VLOOKUP(AQ193,'参考様式１（勤務表_シフト記号表）'!$C$6:$L$47,10,FALSE))</f>
        <v/>
      </c>
      <c r="AR194" s="234" t="str">
        <f>IF(AR193="","",VLOOKUP(AR193,'参考様式１（勤務表_シフト記号表）'!$C$6:$L$47,10,FALSE))</f>
        <v/>
      </c>
      <c r="AS194" s="235" t="str">
        <f>IF(AS193="","",VLOOKUP(AS193,'参考様式１（勤務表_シフト記号表）'!$C$6:$L$47,10,FALSE))</f>
        <v/>
      </c>
      <c r="AT194" s="235" t="str">
        <f>IF(AT193="","",VLOOKUP(AT193,'参考様式１（勤務表_シフト記号表）'!$C$6:$L$47,10,FALSE))</f>
        <v/>
      </c>
      <c r="AU194" s="235" t="str">
        <f>IF(AU193="","",VLOOKUP(AU193,'参考様式１（勤務表_シフト記号表）'!$C$6:$L$47,10,FALSE))</f>
        <v/>
      </c>
      <c r="AV194" s="235" t="str">
        <f>IF(AV193="","",VLOOKUP(AV193,'参考様式１（勤務表_シフト記号表）'!$C$6:$L$47,10,FALSE))</f>
        <v/>
      </c>
      <c r="AW194" s="235" t="str">
        <f>IF(AW193="","",VLOOKUP(AW193,'参考様式１（勤務表_シフト記号表）'!$C$6:$L$47,10,FALSE))</f>
        <v/>
      </c>
      <c r="AX194" s="236" t="str">
        <f>IF(AX193="","",VLOOKUP(AX193,'参考様式１（勤務表_シフト記号表）'!$C$6:$L$47,10,FALSE))</f>
        <v/>
      </c>
      <c r="AY194" s="234" t="str">
        <f>IF(AY193="","",VLOOKUP(AY193,'参考様式１（勤務表_シフト記号表）'!$C$6:$L$47,10,FALSE))</f>
        <v/>
      </c>
      <c r="AZ194" s="235" t="str">
        <f>IF(AZ193="","",VLOOKUP(AZ193,'参考様式１（勤務表_シフト記号表）'!$C$6:$L$47,10,FALSE))</f>
        <v/>
      </c>
      <c r="BA194" s="235" t="str">
        <f>IF(BA193="","",VLOOKUP(BA193,'参考様式１（勤務表_シフト記号表）'!$C$6:$L$47,10,FALSE))</f>
        <v/>
      </c>
      <c r="BB194" s="1017">
        <f>IF($BE$3="４週",SUM(W194:AX194),IF($BE$3="暦月",SUM(W194:BA194),""))</f>
        <v>0</v>
      </c>
      <c r="BC194" s="1018"/>
      <c r="BD194" s="1019">
        <f>IF($BE$3="４週",BB194/4,IF($BE$3="暦月",(BB194/($BE$8/7)),""))</f>
        <v>0</v>
      </c>
      <c r="BE194" s="1018"/>
      <c r="BF194" s="1014"/>
      <c r="BG194" s="1015"/>
      <c r="BH194" s="1015"/>
      <c r="BI194" s="1015"/>
      <c r="BJ194" s="1016"/>
    </row>
    <row r="195" spans="2:62" ht="20.25" customHeight="1" x14ac:dyDescent="0.45">
      <c r="B195" s="1020">
        <f>B193+1</f>
        <v>90</v>
      </c>
      <c r="C195" s="1022"/>
      <c r="D195" s="1023"/>
      <c r="E195" s="229"/>
      <c r="F195" s="230"/>
      <c r="G195" s="229"/>
      <c r="H195" s="230"/>
      <c r="I195" s="1026"/>
      <c r="J195" s="1027"/>
      <c r="K195" s="1030"/>
      <c r="L195" s="1031"/>
      <c r="M195" s="1031"/>
      <c r="N195" s="1023"/>
      <c r="O195" s="1034"/>
      <c r="P195" s="1035"/>
      <c r="Q195" s="1035"/>
      <c r="R195" s="1035"/>
      <c r="S195" s="1036"/>
      <c r="T195" s="249" t="s">
        <v>442</v>
      </c>
      <c r="V195" s="250"/>
      <c r="W195" s="242"/>
      <c r="X195" s="243"/>
      <c r="Y195" s="243"/>
      <c r="Z195" s="243"/>
      <c r="AA195" s="243"/>
      <c r="AB195" s="243"/>
      <c r="AC195" s="244"/>
      <c r="AD195" s="242"/>
      <c r="AE195" s="243"/>
      <c r="AF195" s="243"/>
      <c r="AG195" s="243"/>
      <c r="AH195" s="243"/>
      <c r="AI195" s="243"/>
      <c r="AJ195" s="244"/>
      <c r="AK195" s="242"/>
      <c r="AL195" s="243"/>
      <c r="AM195" s="243"/>
      <c r="AN195" s="243"/>
      <c r="AO195" s="243"/>
      <c r="AP195" s="243"/>
      <c r="AQ195" s="244"/>
      <c r="AR195" s="242"/>
      <c r="AS195" s="243"/>
      <c r="AT195" s="243"/>
      <c r="AU195" s="243"/>
      <c r="AV195" s="243"/>
      <c r="AW195" s="243"/>
      <c r="AX195" s="244"/>
      <c r="AY195" s="242"/>
      <c r="AZ195" s="243"/>
      <c r="BA195" s="245"/>
      <c r="BB195" s="1040"/>
      <c r="BC195" s="1041"/>
      <c r="BD195" s="1000"/>
      <c r="BE195" s="1001"/>
      <c r="BF195" s="1002"/>
      <c r="BG195" s="1003"/>
      <c r="BH195" s="1003"/>
      <c r="BI195" s="1003"/>
      <c r="BJ195" s="1004"/>
    </row>
    <row r="196" spans="2:62" ht="20.25" customHeight="1" x14ac:dyDescent="0.45">
      <c r="B196" s="1043"/>
      <c r="C196" s="1044"/>
      <c r="D196" s="1045"/>
      <c r="E196" s="251"/>
      <c r="F196" s="252">
        <f>C195</f>
        <v>0</v>
      </c>
      <c r="G196" s="251"/>
      <c r="H196" s="252">
        <f>I195</f>
        <v>0</v>
      </c>
      <c r="I196" s="1046"/>
      <c r="J196" s="1047"/>
      <c r="K196" s="1048"/>
      <c r="L196" s="1049"/>
      <c r="M196" s="1049"/>
      <c r="N196" s="1045"/>
      <c r="O196" s="1034"/>
      <c r="P196" s="1035"/>
      <c r="Q196" s="1035"/>
      <c r="R196" s="1035"/>
      <c r="S196" s="1036"/>
      <c r="T196" s="246" t="s">
        <v>443</v>
      </c>
      <c r="U196" s="247"/>
      <c r="V196" s="248"/>
      <c r="W196" s="234" t="str">
        <f>IF(W195="","",VLOOKUP(W195,'参考様式１（勤務表_シフト記号表）'!$C$6:$L$47,10,FALSE))</f>
        <v/>
      </c>
      <c r="X196" s="235" t="str">
        <f>IF(X195="","",VLOOKUP(X195,'参考様式１（勤務表_シフト記号表）'!$C$6:$L$47,10,FALSE))</f>
        <v/>
      </c>
      <c r="Y196" s="235" t="str">
        <f>IF(Y195="","",VLOOKUP(Y195,'参考様式１（勤務表_シフト記号表）'!$C$6:$L$47,10,FALSE))</f>
        <v/>
      </c>
      <c r="Z196" s="235" t="str">
        <f>IF(Z195="","",VLOOKUP(Z195,'参考様式１（勤務表_シフト記号表）'!$C$6:$L$47,10,FALSE))</f>
        <v/>
      </c>
      <c r="AA196" s="235" t="str">
        <f>IF(AA195="","",VLOOKUP(AA195,'参考様式１（勤務表_シフト記号表）'!$C$6:$L$47,10,FALSE))</f>
        <v/>
      </c>
      <c r="AB196" s="235" t="str">
        <f>IF(AB195="","",VLOOKUP(AB195,'参考様式１（勤務表_シフト記号表）'!$C$6:$L$47,10,FALSE))</f>
        <v/>
      </c>
      <c r="AC196" s="236" t="str">
        <f>IF(AC195="","",VLOOKUP(AC195,'参考様式１（勤務表_シフト記号表）'!$C$6:$L$47,10,FALSE))</f>
        <v/>
      </c>
      <c r="AD196" s="234" t="str">
        <f>IF(AD195="","",VLOOKUP(AD195,'参考様式１（勤務表_シフト記号表）'!$C$6:$L$47,10,FALSE))</f>
        <v/>
      </c>
      <c r="AE196" s="235" t="str">
        <f>IF(AE195="","",VLOOKUP(AE195,'参考様式１（勤務表_シフト記号表）'!$C$6:$L$47,10,FALSE))</f>
        <v/>
      </c>
      <c r="AF196" s="235" t="str">
        <f>IF(AF195="","",VLOOKUP(AF195,'参考様式１（勤務表_シフト記号表）'!$C$6:$L$47,10,FALSE))</f>
        <v/>
      </c>
      <c r="AG196" s="235" t="str">
        <f>IF(AG195="","",VLOOKUP(AG195,'参考様式１（勤務表_シフト記号表）'!$C$6:$L$47,10,FALSE))</f>
        <v/>
      </c>
      <c r="AH196" s="235" t="str">
        <f>IF(AH195="","",VLOOKUP(AH195,'参考様式１（勤務表_シフト記号表）'!$C$6:$L$47,10,FALSE))</f>
        <v/>
      </c>
      <c r="AI196" s="235" t="str">
        <f>IF(AI195="","",VLOOKUP(AI195,'参考様式１（勤務表_シフト記号表）'!$C$6:$L$47,10,FALSE))</f>
        <v/>
      </c>
      <c r="AJ196" s="236" t="str">
        <f>IF(AJ195="","",VLOOKUP(AJ195,'参考様式１（勤務表_シフト記号表）'!$C$6:$L$47,10,FALSE))</f>
        <v/>
      </c>
      <c r="AK196" s="234" t="str">
        <f>IF(AK195="","",VLOOKUP(AK195,'参考様式１（勤務表_シフト記号表）'!$C$6:$L$47,10,FALSE))</f>
        <v/>
      </c>
      <c r="AL196" s="235" t="str">
        <f>IF(AL195="","",VLOOKUP(AL195,'参考様式１（勤務表_シフト記号表）'!$C$6:$L$47,10,FALSE))</f>
        <v/>
      </c>
      <c r="AM196" s="235" t="str">
        <f>IF(AM195="","",VLOOKUP(AM195,'参考様式１（勤務表_シフト記号表）'!$C$6:$L$47,10,FALSE))</f>
        <v/>
      </c>
      <c r="AN196" s="235" t="str">
        <f>IF(AN195="","",VLOOKUP(AN195,'参考様式１（勤務表_シフト記号表）'!$C$6:$L$47,10,FALSE))</f>
        <v/>
      </c>
      <c r="AO196" s="235" t="str">
        <f>IF(AO195="","",VLOOKUP(AO195,'参考様式１（勤務表_シフト記号表）'!$C$6:$L$47,10,FALSE))</f>
        <v/>
      </c>
      <c r="AP196" s="235" t="str">
        <f>IF(AP195="","",VLOOKUP(AP195,'参考様式１（勤務表_シフト記号表）'!$C$6:$L$47,10,FALSE))</f>
        <v/>
      </c>
      <c r="AQ196" s="236" t="str">
        <f>IF(AQ195="","",VLOOKUP(AQ195,'参考様式１（勤務表_シフト記号表）'!$C$6:$L$47,10,FALSE))</f>
        <v/>
      </c>
      <c r="AR196" s="234" t="str">
        <f>IF(AR195="","",VLOOKUP(AR195,'参考様式１（勤務表_シフト記号表）'!$C$6:$L$47,10,FALSE))</f>
        <v/>
      </c>
      <c r="AS196" s="235" t="str">
        <f>IF(AS195="","",VLOOKUP(AS195,'参考様式１（勤務表_シフト記号表）'!$C$6:$L$47,10,FALSE))</f>
        <v/>
      </c>
      <c r="AT196" s="235" t="str">
        <f>IF(AT195="","",VLOOKUP(AT195,'参考様式１（勤務表_シフト記号表）'!$C$6:$L$47,10,FALSE))</f>
        <v/>
      </c>
      <c r="AU196" s="235" t="str">
        <f>IF(AU195="","",VLOOKUP(AU195,'参考様式１（勤務表_シフト記号表）'!$C$6:$L$47,10,FALSE))</f>
        <v/>
      </c>
      <c r="AV196" s="235" t="str">
        <f>IF(AV195="","",VLOOKUP(AV195,'参考様式１（勤務表_シフト記号表）'!$C$6:$L$47,10,FALSE))</f>
        <v/>
      </c>
      <c r="AW196" s="235" t="str">
        <f>IF(AW195="","",VLOOKUP(AW195,'参考様式１（勤務表_シフト記号表）'!$C$6:$L$47,10,FALSE))</f>
        <v/>
      </c>
      <c r="AX196" s="236" t="str">
        <f>IF(AX195="","",VLOOKUP(AX195,'参考様式１（勤務表_シフト記号表）'!$C$6:$L$47,10,FALSE))</f>
        <v/>
      </c>
      <c r="AY196" s="234" t="str">
        <f>IF(AY195="","",VLOOKUP(AY195,'参考様式１（勤務表_シフト記号表）'!$C$6:$L$47,10,FALSE))</f>
        <v/>
      </c>
      <c r="AZ196" s="235" t="str">
        <f>IF(AZ195="","",VLOOKUP(AZ195,'参考様式１（勤務表_シフト記号表）'!$C$6:$L$47,10,FALSE))</f>
        <v/>
      </c>
      <c r="BA196" s="235" t="str">
        <f>IF(BA195="","",VLOOKUP(BA195,'参考様式１（勤務表_シフト記号表）'!$C$6:$L$47,10,FALSE))</f>
        <v/>
      </c>
      <c r="BB196" s="1017">
        <f>IF($BE$3="４週",SUM(W196:AX196),IF($BE$3="暦月",SUM(W196:BA196),""))</f>
        <v>0</v>
      </c>
      <c r="BC196" s="1018"/>
      <c r="BD196" s="1019">
        <f>IF($BE$3="４週",BB196/4,IF($BE$3="暦月",(BB196/($BE$8/7)),""))</f>
        <v>0</v>
      </c>
      <c r="BE196" s="1018"/>
      <c r="BF196" s="1014"/>
      <c r="BG196" s="1015"/>
      <c r="BH196" s="1015"/>
      <c r="BI196" s="1015"/>
      <c r="BJ196" s="1016"/>
    </row>
    <row r="197" spans="2:62" ht="20.25" customHeight="1" x14ac:dyDescent="0.45">
      <c r="B197" s="1020">
        <f>B195+1</f>
        <v>91</v>
      </c>
      <c r="C197" s="1022"/>
      <c r="D197" s="1023"/>
      <c r="E197" s="229"/>
      <c r="F197" s="230"/>
      <c r="G197" s="229"/>
      <c r="H197" s="230"/>
      <c r="I197" s="1026"/>
      <c r="J197" s="1027"/>
      <c r="K197" s="1030"/>
      <c r="L197" s="1031"/>
      <c r="M197" s="1031"/>
      <c r="N197" s="1023"/>
      <c r="O197" s="1034"/>
      <c r="P197" s="1035"/>
      <c r="Q197" s="1035"/>
      <c r="R197" s="1035"/>
      <c r="S197" s="1036"/>
      <c r="T197" s="249" t="s">
        <v>442</v>
      </c>
      <c r="V197" s="250"/>
      <c r="W197" s="242"/>
      <c r="X197" s="243"/>
      <c r="Y197" s="243"/>
      <c r="Z197" s="243"/>
      <c r="AA197" s="243"/>
      <c r="AB197" s="243"/>
      <c r="AC197" s="244"/>
      <c r="AD197" s="242"/>
      <c r="AE197" s="243"/>
      <c r="AF197" s="243"/>
      <c r="AG197" s="243"/>
      <c r="AH197" s="243"/>
      <c r="AI197" s="243"/>
      <c r="AJ197" s="244"/>
      <c r="AK197" s="242"/>
      <c r="AL197" s="243"/>
      <c r="AM197" s="243"/>
      <c r="AN197" s="243"/>
      <c r="AO197" s="243"/>
      <c r="AP197" s="243"/>
      <c r="AQ197" s="244"/>
      <c r="AR197" s="242"/>
      <c r="AS197" s="243"/>
      <c r="AT197" s="243"/>
      <c r="AU197" s="243"/>
      <c r="AV197" s="243"/>
      <c r="AW197" s="243"/>
      <c r="AX197" s="244"/>
      <c r="AY197" s="242"/>
      <c r="AZ197" s="243"/>
      <c r="BA197" s="245"/>
      <c r="BB197" s="1040"/>
      <c r="BC197" s="1041"/>
      <c r="BD197" s="1000"/>
      <c r="BE197" s="1001"/>
      <c r="BF197" s="1002"/>
      <c r="BG197" s="1003"/>
      <c r="BH197" s="1003"/>
      <c r="BI197" s="1003"/>
      <c r="BJ197" s="1004"/>
    </row>
    <row r="198" spans="2:62" ht="20.25" customHeight="1" x14ac:dyDescent="0.45">
      <c r="B198" s="1043"/>
      <c r="C198" s="1044"/>
      <c r="D198" s="1045"/>
      <c r="E198" s="251"/>
      <c r="F198" s="252">
        <f>C197</f>
        <v>0</v>
      </c>
      <c r="G198" s="251"/>
      <c r="H198" s="252">
        <f>I197</f>
        <v>0</v>
      </c>
      <c r="I198" s="1046"/>
      <c r="J198" s="1047"/>
      <c r="K198" s="1048"/>
      <c r="L198" s="1049"/>
      <c r="M198" s="1049"/>
      <c r="N198" s="1045"/>
      <c r="O198" s="1034"/>
      <c r="P198" s="1035"/>
      <c r="Q198" s="1035"/>
      <c r="R198" s="1035"/>
      <c r="S198" s="1036"/>
      <c r="T198" s="246" t="s">
        <v>443</v>
      </c>
      <c r="U198" s="247"/>
      <c r="V198" s="248"/>
      <c r="W198" s="234" t="str">
        <f>IF(W197="","",VLOOKUP(W197,'参考様式１（勤務表_シフト記号表）'!$C$6:$L$47,10,FALSE))</f>
        <v/>
      </c>
      <c r="X198" s="235" t="str">
        <f>IF(X197="","",VLOOKUP(X197,'参考様式１（勤務表_シフト記号表）'!$C$6:$L$47,10,FALSE))</f>
        <v/>
      </c>
      <c r="Y198" s="235" t="str">
        <f>IF(Y197="","",VLOOKUP(Y197,'参考様式１（勤務表_シフト記号表）'!$C$6:$L$47,10,FALSE))</f>
        <v/>
      </c>
      <c r="Z198" s="235" t="str">
        <f>IF(Z197="","",VLOOKUP(Z197,'参考様式１（勤務表_シフト記号表）'!$C$6:$L$47,10,FALSE))</f>
        <v/>
      </c>
      <c r="AA198" s="235" t="str">
        <f>IF(AA197="","",VLOOKUP(AA197,'参考様式１（勤務表_シフト記号表）'!$C$6:$L$47,10,FALSE))</f>
        <v/>
      </c>
      <c r="AB198" s="235" t="str">
        <f>IF(AB197="","",VLOOKUP(AB197,'参考様式１（勤務表_シフト記号表）'!$C$6:$L$47,10,FALSE))</f>
        <v/>
      </c>
      <c r="AC198" s="236" t="str">
        <f>IF(AC197="","",VLOOKUP(AC197,'参考様式１（勤務表_シフト記号表）'!$C$6:$L$47,10,FALSE))</f>
        <v/>
      </c>
      <c r="AD198" s="234" t="str">
        <f>IF(AD197="","",VLOOKUP(AD197,'参考様式１（勤務表_シフト記号表）'!$C$6:$L$47,10,FALSE))</f>
        <v/>
      </c>
      <c r="AE198" s="235" t="str">
        <f>IF(AE197="","",VLOOKUP(AE197,'参考様式１（勤務表_シフト記号表）'!$C$6:$L$47,10,FALSE))</f>
        <v/>
      </c>
      <c r="AF198" s="235" t="str">
        <f>IF(AF197="","",VLOOKUP(AF197,'参考様式１（勤務表_シフト記号表）'!$C$6:$L$47,10,FALSE))</f>
        <v/>
      </c>
      <c r="AG198" s="235" t="str">
        <f>IF(AG197="","",VLOOKUP(AG197,'参考様式１（勤務表_シフト記号表）'!$C$6:$L$47,10,FALSE))</f>
        <v/>
      </c>
      <c r="AH198" s="235" t="str">
        <f>IF(AH197="","",VLOOKUP(AH197,'参考様式１（勤務表_シフト記号表）'!$C$6:$L$47,10,FALSE))</f>
        <v/>
      </c>
      <c r="AI198" s="235" t="str">
        <f>IF(AI197="","",VLOOKUP(AI197,'参考様式１（勤務表_シフト記号表）'!$C$6:$L$47,10,FALSE))</f>
        <v/>
      </c>
      <c r="AJ198" s="236" t="str">
        <f>IF(AJ197="","",VLOOKUP(AJ197,'参考様式１（勤務表_シフト記号表）'!$C$6:$L$47,10,FALSE))</f>
        <v/>
      </c>
      <c r="AK198" s="234" t="str">
        <f>IF(AK197="","",VLOOKUP(AK197,'参考様式１（勤務表_シフト記号表）'!$C$6:$L$47,10,FALSE))</f>
        <v/>
      </c>
      <c r="AL198" s="235" t="str">
        <f>IF(AL197="","",VLOOKUP(AL197,'参考様式１（勤務表_シフト記号表）'!$C$6:$L$47,10,FALSE))</f>
        <v/>
      </c>
      <c r="AM198" s="235" t="str">
        <f>IF(AM197="","",VLOOKUP(AM197,'参考様式１（勤務表_シフト記号表）'!$C$6:$L$47,10,FALSE))</f>
        <v/>
      </c>
      <c r="AN198" s="235" t="str">
        <f>IF(AN197="","",VLOOKUP(AN197,'参考様式１（勤務表_シフト記号表）'!$C$6:$L$47,10,FALSE))</f>
        <v/>
      </c>
      <c r="AO198" s="235" t="str">
        <f>IF(AO197="","",VLOOKUP(AO197,'参考様式１（勤務表_シフト記号表）'!$C$6:$L$47,10,FALSE))</f>
        <v/>
      </c>
      <c r="AP198" s="235" t="str">
        <f>IF(AP197="","",VLOOKUP(AP197,'参考様式１（勤務表_シフト記号表）'!$C$6:$L$47,10,FALSE))</f>
        <v/>
      </c>
      <c r="AQ198" s="236" t="str">
        <f>IF(AQ197="","",VLOOKUP(AQ197,'参考様式１（勤務表_シフト記号表）'!$C$6:$L$47,10,FALSE))</f>
        <v/>
      </c>
      <c r="AR198" s="234" t="str">
        <f>IF(AR197="","",VLOOKUP(AR197,'参考様式１（勤務表_シフト記号表）'!$C$6:$L$47,10,FALSE))</f>
        <v/>
      </c>
      <c r="AS198" s="235" t="str">
        <f>IF(AS197="","",VLOOKUP(AS197,'参考様式１（勤務表_シフト記号表）'!$C$6:$L$47,10,FALSE))</f>
        <v/>
      </c>
      <c r="AT198" s="235" t="str">
        <f>IF(AT197="","",VLOOKUP(AT197,'参考様式１（勤務表_シフト記号表）'!$C$6:$L$47,10,FALSE))</f>
        <v/>
      </c>
      <c r="AU198" s="235" t="str">
        <f>IF(AU197="","",VLOOKUP(AU197,'参考様式１（勤務表_シフト記号表）'!$C$6:$L$47,10,FALSE))</f>
        <v/>
      </c>
      <c r="AV198" s="235" t="str">
        <f>IF(AV197="","",VLOOKUP(AV197,'参考様式１（勤務表_シフト記号表）'!$C$6:$L$47,10,FALSE))</f>
        <v/>
      </c>
      <c r="AW198" s="235" t="str">
        <f>IF(AW197="","",VLOOKUP(AW197,'参考様式１（勤務表_シフト記号表）'!$C$6:$L$47,10,FALSE))</f>
        <v/>
      </c>
      <c r="AX198" s="236" t="str">
        <f>IF(AX197="","",VLOOKUP(AX197,'参考様式１（勤務表_シフト記号表）'!$C$6:$L$47,10,FALSE))</f>
        <v/>
      </c>
      <c r="AY198" s="234" t="str">
        <f>IF(AY197="","",VLOOKUP(AY197,'参考様式１（勤務表_シフト記号表）'!$C$6:$L$47,10,FALSE))</f>
        <v/>
      </c>
      <c r="AZ198" s="235" t="str">
        <f>IF(AZ197="","",VLOOKUP(AZ197,'参考様式１（勤務表_シフト記号表）'!$C$6:$L$47,10,FALSE))</f>
        <v/>
      </c>
      <c r="BA198" s="235" t="str">
        <f>IF(BA197="","",VLOOKUP(BA197,'参考様式１（勤務表_シフト記号表）'!$C$6:$L$47,10,FALSE))</f>
        <v/>
      </c>
      <c r="BB198" s="1017">
        <f>IF($BE$3="４週",SUM(W198:AX198),IF($BE$3="暦月",SUM(W198:BA198),""))</f>
        <v>0</v>
      </c>
      <c r="BC198" s="1018"/>
      <c r="BD198" s="1019">
        <f>IF($BE$3="４週",BB198/4,IF($BE$3="暦月",(BB198/($BE$8/7)),""))</f>
        <v>0</v>
      </c>
      <c r="BE198" s="1018"/>
      <c r="BF198" s="1014"/>
      <c r="BG198" s="1015"/>
      <c r="BH198" s="1015"/>
      <c r="BI198" s="1015"/>
      <c r="BJ198" s="1016"/>
    </row>
    <row r="199" spans="2:62" ht="20.25" customHeight="1" x14ac:dyDescent="0.45">
      <c r="B199" s="1020">
        <f>B197+1</f>
        <v>92</v>
      </c>
      <c r="C199" s="1022"/>
      <c r="D199" s="1023"/>
      <c r="E199" s="229"/>
      <c r="F199" s="230"/>
      <c r="G199" s="229"/>
      <c r="H199" s="230"/>
      <c r="I199" s="1026"/>
      <c r="J199" s="1027"/>
      <c r="K199" s="1030"/>
      <c r="L199" s="1031"/>
      <c r="M199" s="1031"/>
      <c r="N199" s="1023"/>
      <c r="O199" s="1034"/>
      <c r="P199" s="1035"/>
      <c r="Q199" s="1035"/>
      <c r="R199" s="1035"/>
      <c r="S199" s="1036"/>
      <c r="T199" s="249" t="s">
        <v>442</v>
      </c>
      <c r="V199" s="250"/>
      <c r="W199" s="242"/>
      <c r="X199" s="243"/>
      <c r="Y199" s="243"/>
      <c r="Z199" s="243"/>
      <c r="AA199" s="243"/>
      <c r="AB199" s="243"/>
      <c r="AC199" s="244"/>
      <c r="AD199" s="242"/>
      <c r="AE199" s="243"/>
      <c r="AF199" s="243"/>
      <c r="AG199" s="243"/>
      <c r="AH199" s="243"/>
      <c r="AI199" s="243"/>
      <c r="AJ199" s="244"/>
      <c r="AK199" s="242"/>
      <c r="AL199" s="243"/>
      <c r="AM199" s="243"/>
      <c r="AN199" s="243"/>
      <c r="AO199" s="243"/>
      <c r="AP199" s="243"/>
      <c r="AQ199" s="244"/>
      <c r="AR199" s="242"/>
      <c r="AS199" s="243"/>
      <c r="AT199" s="243"/>
      <c r="AU199" s="243"/>
      <c r="AV199" s="243"/>
      <c r="AW199" s="243"/>
      <c r="AX199" s="244"/>
      <c r="AY199" s="242"/>
      <c r="AZ199" s="243"/>
      <c r="BA199" s="245"/>
      <c r="BB199" s="1040"/>
      <c r="BC199" s="1041"/>
      <c r="BD199" s="1000"/>
      <c r="BE199" s="1001"/>
      <c r="BF199" s="1002"/>
      <c r="BG199" s="1003"/>
      <c r="BH199" s="1003"/>
      <c r="BI199" s="1003"/>
      <c r="BJ199" s="1004"/>
    </row>
    <row r="200" spans="2:62" ht="20.25" customHeight="1" x14ac:dyDescent="0.45">
      <c r="B200" s="1043"/>
      <c r="C200" s="1044"/>
      <c r="D200" s="1045"/>
      <c r="E200" s="251"/>
      <c r="F200" s="252">
        <f>C199</f>
        <v>0</v>
      </c>
      <c r="G200" s="251"/>
      <c r="H200" s="252">
        <f>I199</f>
        <v>0</v>
      </c>
      <c r="I200" s="1046"/>
      <c r="J200" s="1047"/>
      <c r="K200" s="1048"/>
      <c r="L200" s="1049"/>
      <c r="M200" s="1049"/>
      <c r="N200" s="1045"/>
      <c r="O200" s="1034"/>
      <c r="P200" s="1035"/>
      <c r="Q200" s="1035"/>
      <c r="R200" s="1035"/>
      <c r="S200" s="1036"/>
      <c r="T200" s="246" t="s">
        <v>443</v>
      </c>
      <c r="U200" s="247"/>
      <c r="V200" s="248"/>
      <c r="W200" s="234" t="str">
        <f>IF(W199="","",VLOOKUP(W199,'参考様式１（勤務表_シフト記号表）'!$C$6:$L$47,10,FALSE))</f>
        <v/>
      </c>
      <c r="X200" s="235" t="str">
        <f>IF(X199="","",VLOOKUP(X199,'参考様式１（勤務表_シフト記号表）'!$C$6:$L$47,10,FALSE))</f>
        <v/>
      </c>
      <c r="Y200" s="235" t="str">
        <f>IF(Y199="","",VLOOKUP(Y199,'参考様式１（勤務表_シフト記号表）'!$C$6:$L$47,10,FALSE))</f>
        <v/>
      </c>
      <c r="Z200" s="235" t="str">
        <f>IF(Z199="","",VLOOKUP(Z199,'参考様式１（勤務表_シフト記号表）'!$C$6:$L$47,10,FALSE))</f>
        <v/>
      </c>
      <c r="AA200" s="235" t="str">
        <f>IF(AA199="","",VLOOKUP(AA199,'参考様式１（勤務表_シフト記号表）'!$C$6:$L$47,10,FALSE))</f>
        <v/>
      </c>
      <c r="AB200" s="235" t="str">
        <f>IF(AB199="","",VLOOKUP(AB199,'参考様式１（勤務表_シフト記号表）'!$C$6:$L$47,10,FALSE))</f>
        <v/>
      </c>
      <c r="AC200" s="236" t="str">
        <f>IF(AC199="","",VLOOKUP(AC199,'参考様式１（勤務表_シフト記号表）'!$C$6:$L$47,10,FALSE))</f>
        <v/>
      </c>
      <c r="AD200" s="234" t="str">
        <f>IF(AD199="","",VLOOKUP(AD199,'参考様式１（勤務表_シフト記号表）'!$C$6:$L$47,10,FALSE))</f>
        <v/>
      </c>
      <c r="AE200" s="235" t="str">
        <f>IF(AE199="","",VLOOKUP(AE199,'参考様式１（勤務表_シフト記号表）'!$C$6:$L$47,10,FALSE))</f>
        <v/>
      </c>
      <c r="AF200" s="235" t="str">
        <f>IF(AF199="","",VLOOKUP(AF199,'参考様式１（勤務表_シフト記号表）'!$C$6:$L$47,10,FALSE))</f>
        <v/>
      </c>
      <c r="AG200" s="235" t="str">
        <f>IF(AG199="","",VLOOKUP(AG199,'参考様式１（勤務表_シフト記号表）'!$C$6:$L$47,10,FALSE))</f>
        <v/>
      </c>
      <c r="AH200" s="235" t="str">
        <f>IF(AH199="","",VLOOKUP(AH199,'参考様式１（勤務表_シフト記号表）'!$C$6:$L$47,10,FALSE))</f>
        <v/>
      </c>
      <c r="AI200" s="235" t="str">
        <f>IF(AI199="","",VLOOKUP(AI199,'参考様式１（勤務表_シフト記号表）'!$C$6:$L$47,10,FALSE))</f>
        <v/>
      </c>
      <c r="AJ200" s="236" t="str">
        <f>IF(AJ199="","",VLOOKUP(AJ199,'参考様式１（勤務表_シフト記号表）'!$C$6:$L$47,10,FALSE))</f>
        <v/>
      </c>
      <c r="AK200" s="234" t="str">
        <f>IF(AK199="","",VLOOKUP(AK199,'参考様式１（勤務表_シフト記号表）'!$C$6:$L$47,10,FALSE))</f>
        <v/>
      </c>
      <c r="AL200" s="235" t="str">
        <f>IF(AL199="","",VLOOKUP(AL199,'参考様式１（勤務表_シフト記号表）'!$C$6:$L$47,10,FALSE))</f>
        <v/>
      </c>
      <c r="AM200" s="235" t="str">
        <f>IF(AM199="","",VLOOKUP(AM199,'参考様式１（勤務表_シフト記号表）'!$C$6:$L$47,10,FALSE))</f>
        <v/>
      </c>
      <c r="AN200" s="235" t="str">
        <f>IF(AN199="","",VLOOKUP(AN199,'参考様式１（勤務表_シフト記号表）'!$C$6:$L$47,10,FALSE))</f>
        <v/>
      </c>
      <c r="AO200" s="235" t="str">
        <f>IF(AO199="","",VLOOKUP(AO199,'参考様式１（勤務表_シフト記号表）'!$C$6:$L$47,10,FALSE))</f>
        <v/>
      </c>
      <c r="AP200" s="235" t="str">
        <f>IF(AP199="","",VLOOKUP(AP199,'参考様式１（勤務表_シフト記号表）'!$C$6:$L$47,10,FALSE))</f>
        <v/>
      </c>
      <c r="AQ200" s="236" t="str">
        <f>IF(AQ199="","",VLOOKUP(AQ199,'参考様式１（勤務表_シフト記号表）'!$C$6:$L$47,10,FALSE))</f>
        <v/>
      </c>
      <c r="AR200" s="234" t="str">
        <f>IF(AR199="","",VLOOKUP(AR199,'参考様式１（勤務表_シフト記号表）'!$C$6:$L$47,10,FALSE))</f>
        <v/>
      </c>
      <c r="AS200" s="235" t="str">
        <f>IF(AS199="","",VLOOKUP(AS199,'参考様式１（勤務表_シフト記号表）'!$C$6:$L$47,10,FALSE))</f>
        <v/>
      </c>
      <c r="AT200" s="235" t="str">
        <f>IF(AT199="","",VLOOKUP(AT199,'参考様式１（勤務表_シフト記号表）'!$C$6:$L$47,10,FALSE))</f>
        <v/>
      </c>
      <c r="AU200" s="235" t="str">
        <f>IF(AU199="","",VLOOKUP(AU199,'参考様式１（勤務表_シフト記号表）'!$C$6:$L$47,10,FALSE))</f>
        <v/>
      </c>
      <c r="AV200" s="235" t="str">
        <f>IF(AV199="","",VLOOKUP(AV199,'参考様式１（勤務表_シフト記号表）'!$C$6:$L$47,10,FALSE))</f>
        <v/>
      </c>
      <c r="AW200" s="235" t="str">
        <f>IF(AW199="","",VLOOKUP(AW199,'参考様式１（勤務表_シフト記号表）'!$C$6:$L$47,10,FALSE))</f>
        <v/>
      </c>
      <c r="AX200" s="236" t="str">
        <f>IF(AX199="","",VLOOKUP(AX199,'参考様式１（勤務表_シフト記号表）'!$C$6:$L$47,10,FALSE))</f>
        <v/>
      </c>
      <c r="AY200" s="234" t="str">
        <f>IF(AY199="","",VLOOKUP(AY199,'参考様式１（勤務表_シフト記号表）'!$C$6:$L$47,10,FALSE))</f>
        <v/>
      </c>
      <c r="AZ200" s="235" t="str">
        <f>IF(AZ199="","",VLOOKUP(AZ199,'参考様式１（勤務表_シフト記号表）'!$C$6:$L$47,10,FALSE))</f>
        <v/>
      </c>
      <c r="BA200" s="235" t="str">
        <f>IF(BA199="","",VLOOKUP(BA199,'参考様式１（勤務表_シフト記号表）'!$C$6:$L$47,10,FALSE))</f>
        <v/>
      </c>
      <c r="BB200" s="1017">
        <f>IF($BE$3="４週",SUM(W200:AX200),IF($BE$3="暦月",SUM(W200:BA200),""))</f>
        <v>0</v>
      </c>
      <c r="BC200" s="1018"/>
      <c r="BD200" s="1019">
        <f>IF($BE$3="４週",BB200/4,IF($BE$3="暦月",(BB200/($BE$8/7)),""))</f>
        <v>0</v>
      </c>
      <c r="BE200" s="1018"/>
      <c r="BF200" s="1014"/>
      <c r="BG200" s="1015"/>
      <c r="BH200" s="1015"/>
      <c r="BI200" s="1015"/>
      <c r="BJ200" s="1016"/>
    </row>
    <row r="201" spans="2:62" ht="20.25" customHeight="1" x14ac:dyDescent="0.45">
      <c r="B201" s="1020">
        <f>B199+1</f>
        <v>93</v>
      </c>
      <c r="C201" s="1022"/>
      <c r="D201" s="1023"/>
      <c r="E201" s="229"/>
      <c r="F201" s="230"/>
      <c r="G201" s="229"/>
      <c r="H201" s="230"/>
      <c r="I201" s="1026"/>
      <c r="J201" s="1027"/>
      <c r="K201" s="1030"/>
      <c r="L201" s="1031"/>
      <c r="M201" s="1031"/>
      <c r="N201" s="1023"/>
      <c r="O201" s="1034"/>
      <c r="P201" s="1035"/>
      <c r="Q201" s="1035"/>
      <c r="R201" s="1035"/>
      <c r="S201" s="1036"/>
      <c r="T201" s="249" t="s">
        <v>442</v>
      </c>
      <c r="V201" s="250"/>
      <c r="W201" s="242"/>
      <c r="X201" s="243"/>
      <c r="Y201" s="243"/>
      <c r="Z201" s="243"/>
      <c r="AA201" s="243"/>
      <c r="AB201" s="243"/>
      <c r="AC201" s="244"/>
      <c r="AD201" s="242"/>
      <c r="AE201" s="243"/>
      <c r="AF201" s="243"/>
      <c r="AG201" s="243"/>
      <c r="AH201" s="243"/>
      <c r="AI201" s="243"/>
      <c r="AJ201" s="244"/>
      <c r="AK201" s="242"/>
      <c r="AL201" s="243"/>
      <c r="AM201" s="243"/>
      <c r="AN201" s="243"/>
      <c r="AO201" s="243"/>
      <c r="AP201" s="243"/>
      <c r="AQ201" s="244"/>
      <c r="AR201" s="242"/>
      <c r="AS201" s="243"/>
      <c r="AT201" s="243"/>
      <c r="AU201" s="243"/>
      <c r="AV201" s="243"/>
      <c r="AW201" s="243"/>
      <c r="AX201" s="244"/>
      <c r="AY201" s="242"/>
      <c r="AZ201" s="243"/>
      <c r="BA201" s="245"/>
      <c r="BB201" s="1040"/>
      <c r="BC201" s="1041"/>
      <c r="BD201" s="1000"/>
      <c r="BE201" s="1001"/>
      <c r="BF201" s="1002"/>
      <c r="BG201" s="1003"/>
      <c r="BH201" s="1003"/>
      <c r="BI201" s="1003"/>
      <c r="BJ201" s="1004"/>
    </row>
    <row r="202" spans="2:62" ht="20.25" customHeight="1" x14ac:dyDescent="0.45">
      <c r="B202" s="1043"/>
      <c r="C202" s="1044"/>
      <c r="D202" s="1045"/>
      <c r="E202" s="251"/>
      <c r="F202" s="252">
        <f>C201</f>
        <v>0</v>
      </c>
      <c r="G202" s="251"/>
      <c r="H202" s="252">
        <f>I201</f>
        <v>0</v>
      </c>
      <c r="I202" s="1046"/>
      <c r="J202" s="1047"/>
      <c r="K202" s="1048"/>
      <c r="L202" s="1049"/>
      <c r="M202" s="1049"/>
      <c r="N202" s="1045"/>
      <c r="O202" s="1034"/>
      <c r="P202" s="1035"/>
      <c r="Q202" s="1035"/>
      <c r="R202" s="1035"/>
      <c r="S202" s="1036"/>
      <c r="T202" s="246" t="s">
        <v>443</v>
      </c>
      <c r="U202" s="247"/>
      <c r="V202" s="248"/>
      <c r="W202" s="234" t="str">
        <f>IF(W201="","",VLOOKUP(W201,'参考様式１（勤務表_シフト記号表）'!$C$6:$L$47,10,FALSE))</f>
        <v/>
      </c>
      <c r="X202" s="235" t="str">
        <f>IF(X201="","",VLOOKUP(X201,'参考様式１（勤務表_シフト記号表）'!$C$6:$L$47,10,FALSE))</f>
        <v/>
      </c>
      <c r="Y202" s="235" t="str">
        <f>IF(Y201="","",VLOOKUP(Y201,'参考様式１（勤務表_シフト記号表）'!$C$6:$L$47,10,FALSE))</f>
        <v/>
      </c>
      <c r="Z202" s="235" t="str">
        <f>IF(Z201="","",VLOOKUP(Z201,'参考様式１（勤務表_シフト記号表）'!$C$6:$L$47,10,FALSE))</f>
        <v/>
      </c>
      <c r="AA202" s="235" t="str">
        <f>IF(AA201="","",VLOOKUP(AA201,'参考様式１（勤務表_シフト記号表）'!$C$6:$L$47,10,FALSE))</f>
        <v/>
      </c>
      <c r="AB202" s="235" t="str">
        <f>IF(AB201="","",VLOOKUP(AB201,'参考様式１（勤務表_シフト記号表）'!$C$6:$L$47,10,FALSE))</f>
        <v/>
      </c>
      <c r="AC202" s="236" t="str">
        <f>IF(AC201="","",VLOOKUP(AC201,'参考様式１（勤務表_シフト記号表）'!$C$6:$L$47,10,FALSE))</f>
        <v/>
      </c>
      <c r="AD202" s="234" t="str">
        <f>IF(AD201="","",VLOOKUP(AD201,'参考様式１（勤務表_シフト記号表）'!$C$6:$L$47,10,FALSE))</f>
        <v/>
      </c>
      <c r="AE202" s="235" t="str">
        <f>IF(AE201="","",VLOOKUP(AE201,'参考様式１（勤務表_シフト記号表）'!$C$6:$L$47,10,FALSE))</f>
        <v/>
      </c>
      <c r="AF202" s="235" t="str">
        <f>IF(AF201="","",VLOOKUP(AF201,'参考様式１（勤務表_シフト記号表）'!$C$6:$L$47,10,FALSE))</f>
        <v/>
      </c>
      <c r="AG202" s="235" t="str">
        <f>IF(AG201="","",VLOOKUP(AG201,'参考様式１（勤務表_シフト記号表）'!$C$6:$L$47,10,FALSE))</f>
        <v/>
      </c>
      <c r="AH202" s="235" t="str">
        <f>IF(AH201="","",VLOOKUP(AH201,'参考様式１（勤務表_シフト記号表）'!$C$6:$L$47,10,FALSE))</f>
        <v/>
      </c>
      <c r="AI202" s="235" t="str">
        <f>IF(AI201="","",VLOOKUP(AI201,'参考様式１（勤務表_シフト記号表）'!$C$6:$L$47,10,FALSE))</f>
        <v/>
      </c>
      <c r="AJ202" s="236" t="str">
        <f>IF(AJ201="","",VLOOKUP(AJ201,'参考様式１（勤務表_シフト記号表）'!$C$6:$L$47,10,FALSE))</f>
        <v/>
      </c>
      <c r="AK202" s="234" t="str">
        <f>IF(AK201="","",VLOOKUP(AK201,'参考様式１（勤務表_シフト記号表）'!$C$6:$L$47,10,FALSE))</f>
        <v/>
      </c>
      <c r="AL202" s="235" t="str">
        <f>IF(AL201="","",VLOOKUP(AL201,'参考様式１（勤務表_シフト記号表）'!$C$6:$L$47,10,FALSE))</f>
        <v/>
      </c>
      <c r="AM202" s="235" t="str">
        <f>IF(AM201="","",VLOOKUP(AM201,'参考様式１（勤務表_シフト記号表）'!$C$6:$L$47,10,FALSE))</f>
        <v/>
      </c>
      <c r="AN202" s="235" t="str">
        <f>IF(AN201="","",VLOOKUP(AN201,'参考様式１（勤務表_シフト記号表）'!$C$6:$L$47,10,FALSE))</f>
        <v/>
      </c>
      <c r="AO202" s="235" t="str">
        <f>IF(AO201="","",VLOOKUP(AO201,'参考様式１（勤務表_シフト記号表）'!$C$6:$L$47,10,FALSE))</f>
        <v/>
      </c>
      <c r="AP202" s="235" t="str">
        <f>IF(AP201="","",VLOOKUP(AP201,'参考様式１（勤務表_シフト記号表）'!$C$6:$L$47,10,FALSE))</f>
        <v/>
      </c>
      <c r="AQ202" s="236" t="str">
        <f>IF(AQ201="","",VLOOKUP(AQ201,'参考様式１（勤務表_シフト記号表）'!$C$6:$L$47,10,FALSE))</f>
        <v/>
      </c>
      <c r="AR202" s="234" t="str">
        <f>IF(AR201="","",VLOOKUP(AR201,'参考様式１（勤務表_シフト記号表）'!$C$6:$L$47,10,FALSE))</f>
        <v/>
      </c>
      <c r="AS202" s="235" t="str">
        <f>IF(AS201="","",VLOOKUP(AS201,'参考様式１（勤務表_シフト記号表）'!$C$6:$L$47,10,FALSE))</f>
        <v/>
      </c>
      <c r="AT202" s="235" t="str">
        <f>IF(AT201="","",VLOOKUP(AT201,'参考様式１（勤務表_シフト記号表）'!$C$6:$L$47,10,FALSE))</f>
        <v/>
      </c>
      <c r="AU202" s="235" t="str">
        <f>IF(AU201="","",VLOOKUP(AU201,'参考様式１（勤務表_シフト記号表）'!$C$6:$L$47,10,FALSE))</f>
        <v/>
      </c>
      <c r="AV202" s="235" t="str">
        <f>IF(AV201="","",VLOOKUP(AV201,'参考様式１（勤務表_シフト記号表）'!$C$6:$L$47,10,FALSE))</f>
        <v/>
      </c>
      <c r="AW202" s="235" t="str">
        <f>IF(AW201="","",VLOOKUP(AW201,'参考様式１（勤務表_シフト記号表）'!$C$6:$L$47,10,FALSE))</f>
        <v/>
      </c>
      <c r="AX202" s="236" t="str">
        <f>IF(AX201="","",VLOOKUP(AX201,'参考様式１（勤務表_シフト記号表）'!$C$6:$L$47,10,FALSE))</f>
        <v/>
      </c>
      <c r="AY202" s="234" t="str">
        <f>IF(AY201="","",VLOOKUP(AY201,'参考様式１（勤務表_シフト記号表）'!$C$6:$L$47,10,FALSE))</f>
        <v/>
      </c>
      <c r="AZ202" s="235" t="str">
        <f>IF(AZ201="","",VLOOKUP(AZ201,'参考様式１（勤務表_シフト記号表）'!$C$6:$L$47,10,FALSE))</f>
        <v/>
      </c>
      <c r="BA202" s="235" t="str">
        <f>IF(BA201="","",VLOOKUP(BA201,'参考様式１（勤務表_シフト記号表）'!$C$6:$L$47,10,FALSE))</f>
        <v/>
      </c>
      <c r="BB202" s="1017">
        <f>IF($BE$3="４週",SUM(W202:AX202),IF($BE$3="暦月",SUM(W202:BA202),""))</f>
        <v>0</v>
      </c>
      <c r="BC202" s="1018"/>
      <c r="BD202" s="1019">
        <f>IF($BE$3="４週",BB202/4,IF($BE$3="暦月",(BB202/($BE$8/7)),""))</f>
        <v>0</v>
      </c>
      <c r="BE202" s="1018"/>
      <c r="BF202" s="1014"/>
      <c r="BG202" s="1015"/>
      <c r="BH202" s="1015"/>
      <c r="BI202" s="1015"/>
      <c r="BJ202" s="1016"/>
    </row>
    <row r="203" spans="2:62" ht="20.25" customHeight="1" x14ac:dyDescent="0.45">
      <c r="B203" s="1020">
        <f>B201+1</f>
        <v>94</v>
      </c>
      <c r="C203" s="1022"/>
      <c r="D203" s="1023"/>
      <c r="E203" s="229"/>
      <c r="F203" s="230"/>
      <c r="G203" s="229"/>
      <c r="H203" s="230"/>
      <c r="I203" s="1026"/>
      <c r="J203" s="1027"/>
      <c r="K203" s="1030"/>
      <c r="L203" s="1031"/>
      <c r="M203" s="1031"/>
      <c r="N203" s="1023"/>
      <c r="O203" s="1034"/>
      <c r="P203" s="1035"/>
      <c r="Q203" s="1035"/>
      <c r="R203" s="1035"/>
      <c r="S203" s="1036"/>
      <c r="T203" s="249" t="s">
        <v>442</v>
      </c>
      <c r="V203" s="250"/>
      <c r="W203" s="242"/>
      <c r="X203" s="243"/>
      <c r="Y203" s="243"/>
      <c r="Z203" s="243"/>
      <c r="AA203" s="243"/>
      <c r="AB203" s="243"/>
      <c r="AC203" s="244"/>
      <c r="AD203" s="242"/>
      <c r="AE203" s="243"/>
      <c r="AF203" s="243"/>
      <c r="AG203" s="243"/>
      <c r="AH203" s="243"/>
      <c r="AI203" s="243"/>
      <c r="AJ203" s="244"/>
      <c r="AK203" s="242"/>
      <c r="AL203" s="243"/>
      <c r="AM203" s="243"/>
      <c r="AN203" s="243"/>
      <c r="AO203" s="243"/>
      <c r="AP203" s="243"/>
      <c r="AQ203" s="244"/>
      <c r="AR203" s="242"/>
      <c r="AS203" s="243"/>
      <c r="AT203" s="243"/>
      <c r="AU203" s="243"/>
      <c r="AV203" s="243"/>
      <c r="AW203" s="243"/>
      <c r="AX203" s="244"/>
      <c r="AY203" s="242"/>
      <c r="AZ203" s="243"/>
      <c r="BA203" s="245"/>
      <c r="BB203" s="1040"/>
      <c r="BC203" s="1041"/>
      <c r="BD203" s="1000"/>
      <c r="BE203" s="1001"/>
      <c r="BF203" s="1002"/>
      <c r="BG203" s="1003"/>
      <c r="BH203" s="1003"/>
      <c r="BI203" s="1003"/>
      <c r="BJ203" s="1004"/>
    </row>
    <row r="204" spans="2:62" ht="20.25" customHeight="1" x14ac:dyDescent="0.45">
      <c r="B204" s="1043"/>
      <c r="C204" s="1044"/>
      <c r="D204" s="1045"/>
      <c r="E204" s="251"/>
      <c r="F204" s="252">
        <f>C203</f>
        <v>0</v>
      </c>
      <c r="G204" s="251"/>
      <c r="H204" s="252">
        <f>I203</f>
        <v>0</v>
      </c>
      <c r="I204" s="1046"/>
      <c r="J204" s="1047"/>
      <c r="K204" s="1048"/>
      <c r="L204" s="1049"/>
      <c r="M204" s="1049"/>
      <c r="N204" s="1045"/>
      <c r="O204" s="1034"/>
      <c r="P204" s="1035"/>
      <c r="Q204" s="1035"/>
      <c r="R204" s="1035"/>
      <c r="S204" s="1036"/>
      <c r="T204" s="246" t="s">
        <v>443</v>
      </c>
      <c r="U204" s="247"/>
      <c r="V204" s="248"/>
      <c r="W204" s="234" t="str">
        <f>IF(W203="","",VLOOKUP(W203,'参考様式１（勤務表_シフト記号表）'!$C$6:$L$47,10,FALSE))</f>
        <v/>
      </c>
      <c r="X204" s="235" t="str">
        <f>IF(X203="","",VLOOKUP(X203,'参考様式１（勤務表_シフト記号表）'!$C$6:$L$47,10,FALSE))</f>
        <v/>
      </c>
      <c r="Y204" s="235" t="str">
        <f>IF(Y203="","",VLOOKUP(Y203,'参考様式１（勤務表_シフト記号表）'!$C$6:$L$47,10,FALSE))</f>
        <v/>
      </c>
      <c r="Z204" s="235" t="str">
        <f>IF(Z203="","",VLOOKUP(Z203,'参考様式１（勤務表_シフト記号表）'!$C$6:$L$47,10,FALSE))</f>
        <v/>
      </c>
      <c r="AA204" s="235" t="str">
        <f>IF(AA203="","",VLOOKUP(AA203,'参考様式１（勤務表_シフト記号表）'!$C$6:$L$47,10,FALSE))</f>
        <v/>
      </c>
      <c r="AB204" s="235" t="str">
        <f>IF(AB203="","",VLOOKUP(AB203,'参考様式１（勤務表_シフト記号表）'!$C$6:$L$47,10,FALSE))</f>
        <v/>
      </c>
      <c r="AC204" s="236" t="str">
        <f>IF(AC203="","",VLOOKUP(AC203,'参考様式１（勤務表_シフト記号表）'!$C$6:$L$47,10,FALSE))</f>
        <v/>
      </c>
      <c r="AD204" s="234" t="str">
        <f>IF(AD203="","",VLOOKUP(AD203,'参考様式１（勤務表_シフト記号表）'!$C$6:$L$47,10,FALSE))</f>
        <v/>
      </c>
      <c r="AE204" s="235" t="str">
        <f>IF(AE203="","",VLOOKUP(AE203,'参考様式１（勤務表_シフト記号表）'!$C$6:$L$47,10,FALSE))</f>
        <v/>
      </c>
      <c r="AF204" s="235" t="str">
        <f>IF(AF203="","",VLOOKUP(AF203,'参考様式１（勤務表_シフト記号表）'!$C$6:$L$47,10,FALSE))</f>
        <v/>
      </c>
      <c r="AG204" s="235" t="str">
        <f>IF(AG203="","",VLOOKUP(AG203,'参考様式１（勤務表_シフト記号表）'!$C$6:$L$47,10,FALSE))</f>
        <v/>
      </c>
      <c r="AH204" s="235" t="str">
        <f>IF(AH203="","",VLOOKUP(AH203,'参考様式１（勤務表_シフト記号表）'!$C$6:$L$47,10,FALSE))</f>
        <v/>
      </c>
      <c r="AI204" s="235" t="str">
        <f>IF(AI203="","",VLOOKUP(AI203,'参考様式１（勤務表_シフト記号表）'!$C$6:$L$47,10,FALSE))</f>
        <v/>
      </c>
      <c r="AJ204" s="236" t="str">
        <f>IF(AJ203="","",VLOOKUP(AJ203,'参考様式１（勤務表_シフト記号表）'!$C$6:$L$47,10,FALSE))</f>
        <v/>
      </c>
      <c r="AK204" s="234" t="str">
        <f>IF(AK203="","",VLOOKUP(AK203,'参考様式１（勤務表_シフト記号表）'!$C$6:$L$47,10,FALSE))</f>
        <v/>
      </c>
      <c r="AL204" s="235" t="str">
        <f>IF(AL203="","",VLOOKUP(AL203,'参考様式１（勤務表_シフト記号表）'!$C$6:$L$47,10,FALSE))</f>
        <v/>
      </c>
      <c r="AM204" s="235" t="str">
        <f>IF(AM203="","",VLOOKUP(AM203,'参考様式１（勤務表_シフト記号表）'!$C$6:$L$47,10,FALSE))</f>
        <v/>
      </c>
      <c r="AN204" s="235" t="str">
        <f>IF(AN203="","",VLOOKUP(AN203,'参考様式１（勤務表_シフト記号表）'!$C$6:$L$47,10,FALSE))</f>
        <v/>
      </c>
      <c r="AO204" s="235" t="str">
        <f>IF(AO203="","",VLOOKUP(AO203,'参考様式１（勤務表_シフト記号表）'!$C$6:$L$47,10,FALSE))</f>
        <v/>
      </c>
      <c r="AP204" s="235" t="str">
        <f>IF(AP203="","",VLOOKUP(AP203,'参考様式１（勤務表_シフト記号表）'!$C$6:$L$47,10,FALSE))</f>
        <v/>
      </c>
      <c r="AQ204" s="236" t="str">
        <f>IF(AQ203="","",VLOOKUP(AQ203,'参考様式１（勤務表_シフト記号表）'!$C$6:$L$47,10,FALSE))</f>
        <v/>
      </c>
      <c r="AR204" s="234" t="str">
        <f>IF(AR203="","",VLOOKUP(AR203,'参考様式１（勤務表_シフト記号表）'!$C$6:$L$47,10,FALSE))</f>
        <v/>
      </c>
      <c r="AS204" s="235" t="str">
        <f>IF(AS203="","",VLOOKUP(AS203,'参考様式１（勤務表_シフト記号表）'!$C$6:$L$47,10,FALSE))</f>
        <v/>
      </c>
      <c r="AT204" s="235" t="str">
        <f>IF(AT203="","",VLOOKUP(AT203,'参考様式１（勤務表_シフト記号表）'!$C$6:$L$47,10,FALSE))</f>
        <v/>
      </c>
      <c r="AU204" s="235" t="str">
        <f>IF(AU203="","",VLOOKUP(AU203,'参考様式１（勤務表_シフト記号表）'!$C$6:$L$47,10,FALSE))</f>
        <v/>
      </c>
      <c r="AV204" s="235" t="str">
        <f>IF(AV203="","",VLOOKUP(AV203,'参考様式１（勤務表_シフト記号表）'!$C$6:$L$47,10,FALSE))</f>
        <v/>
      </c>
      <c r="AW204" s="235" t="str">
        <f>IF(AW203="","",VLOOKUP(AW203,'参考様式１（勤務表_シフト記号表）'!$C$6:$L$47,10,FALSE))</f>
        <v/>
      </c>
      <c r="AX204" s="236" t="str">
        <f>IF(AX203="","",VLOOKUP(AX203,'参考様式１（勤務表_シフト記号表）'!$C$6:$L$47,10,FALSE))</f>
        <v/>
      </c>
      <c r="AY204" s="234" t="str">
        <f>IF(AY203="","",VLOOKUP(AY203,'参考様式１（勤務表_シフト記号表）'!$C$6:$L$47,10,FALSE))</f>
        <v/>
      </c>
      <c r="AZ204" s="235" t="str">
        <f>IF(AZ203="","",VLOOKUP(AZ203,'参考様式１（勤務表_シフト記号表）'!$C$6:$L$47,10,FALSE))</f>
        <v/>
      </c>
      <c r="BA204" s="235" t="str">
        <f>IF(BA203="","",VLOOKUP(BA203,'参考様式１（勤務表_シフト記号表）'!$C$6:$L$47,10,FALSE))</f>
        <v/>
      </c>
      <c r="BB204" s="1017">
        <f>IF($BE$3="４週",SUM(W204:AX204),IF($BE$3="暦月",SUM(W204:BA204),""))</f>
        <v>0</v>
      </c>
      <c r="BC204" s="1018"/>
      <c r="BD204" s="1019">
        <f>IF($BE$3="４週",BB204/4,IF($BE$3="暦月",(BB204/($BE$8/7)),""))</f>
        <v>0</v>
      </c>
      <c r="BE204" s="1018"/>
      <c r="BF204" s="1014"/>
      <c r="BG204" s="1015"/>
      <c r="BH204" s="1015"/>
      <c r="BI204" s="1015"/>
      <c r="BJ204" s="1016"/>
    </row>
    <row r="205" spans="2:62" ht="20.25" customHeight="1" x14ac:dyDescent="0.45">
      <c r="B205" s="1020">
        <f>B203+1</f>
        <v>95</v>
      </c>
      <c r="C205" s="1022"/>
      <c r="D205" s="1023"/>
      <c r="E205" s="229"/>
      <c r="F205" s="230"/>
      <c r="G205" s="229"/>
      <c r="H205" s="230"/>
      <c r="I205" s="1026"/>
      <c r="J205" s="1027"/>
      <c r="K205" s="1030"/>
      <c r="L205" s="1031"/>
      <c r="M205" s="1031"/>
      <c r="N205" s="1023"/>
      <c r="O205" s="1034"/>
      <c r="P205" s="1035"/>
      <c r="Q205" s="1035"/>
      <c r="R205" s="1035"/>
      <c r="S205" s="1036"/>
      <c r="T205" s="249" t="s">
        <v>442</v>
      </c>
      <c r="V205" s="250"/>
      <c r="W205" s="242"/>
      <c r="X205" s="243"/>
      <c r="Y205" s="243"/>
      <c r="Z205" s="243"/>
      <c r="AA205" s="243"/>
      <c r="AB205" s="243"/>
      <c r="AC205" s="244"/>
      <c r="AD205" s="242"/>
      <c r="AE205" s="243"/>
      <c r="AF205" s="243"/>
      <c r="AG205" s="243"/>
      <c r="AH205" s="243"/>
      <c r="AI205" s="243"/>
      <c r="AJ205" s="244"/>
      <c r="AK205" s="242"/>
      <c r="AL205" s="243"/>
      <c r="AM205" s="243"/>
      <c r="AN205" s="243"/>
      <c r="AO205" s="243"/>
      <c r="AP205" s="243"/>
      <c r="AQ205" s="244"/>
      <c r="AR205" s="242"/>
      <c r="AS205" s="243"/>
      <c r="AT205" s="243"/>
      <c r="AU205" s="243"/>
      <c r="AV205" s="243"/>
      <c r="AW205" s="243"/>
      <c r="AX205" s="244"/>
      <c r="AY205" s="242"/>
      <c r="AZ205" s="243"/>
      <c r="BA205" s="245"/>
      <c r="BB205" s="1040"/>
      <c r="BC205" s="1041"/>
      <c r="BD205" s="1000"/>
      <c r="BE205" s="1001"/>
      <c r="BF205" s="1002"/>
      <c r="BG205" s="1003"/>
      <c r="BH205" s="1003"/>
      <c r="BI205" s="1003"/>
      <c r="BJ205" s="1004"/>
    </row>
    <row r="206" spans="2:62" ht="20.25" customHeight="1" x14ac:dyDescent="0.45">
      <c r="B206" s="1043"/>
      <c r="C206" s="1044"/>
      <c r="D206" s="1045"/>
      <c r="E206" s="251"/>
      <c r="F206" s="252">
        <f>C205</f>
        <v>0</v>
      </c>
      <c r="G206" s="251"/>
      <c r="H206" s="252">
        <f>I205</f>
        <v>0</v>
      </c>
      <c r="I206" s="1046"/>
      <c r="J206" s="1047"/>
      <c r="K206" s="1048"/>
      <c r="L206" s="1049"/>
      <c r="M206" s="1049"/>
      <c r="N206" s="1045"/>
      <c r="O206" s="1034"/>
      <c r="P206" s="1035"/>
      <c r="Q206" s="1035"/>
      <c r="R206" s="1035"/>
      <c r="S206" s="1036"/>
      <c r="T206" s="246" t="s">
        <v>443</v>
      </c>
      <c r="U206" s="247"/>
      <c r="V206" s="248"/>
      <c r="W206" s="234" t="str">
        <f>IF(W205="","",VLOOKUP(W205,'参考様式１（勤務表_シフト記号表）'!$C$6:$L$47,10,FALSE))</f>
        <v/>
      </c>
      <c r="X206" s="235" t="str">
        <f>IF(X205="","",VLOOKUP(X205,'参考様式１（勤務表_シフト記号表）'!$C$6:$L$47,10,FALSE))</f>
        <v/>
      </c>
      <c r="Y206" s="235" t="str">
        <f>IF(Y205="","",VLOOKUP(Y205,'参考様式１（勤務表_シフト記号表）'!$C$6:$L$47,10,FALSE))</f>
        <v/>
      </c>
      <c r="Z206" s="235" t="str">
        <f>IF(Z205="","",VLOOKUP(Z205,'参考様式１（勤務表_シフト記号表）'!$C$6:$L$47,10,FALSE))</f>
        <v/>
      </c>
      <c r="AA206" s="235" t="str">
        <f>IF(AA205="","",VLOOKUP(AA205,'参考様式１（勤務表_シフト記号表）'!$C$6:$L$47,10,FALSE))</f>
        <v/>
      </c>
      <c r="AB206" s="235" t="str">
        <f>IF(AB205="","",VLOOKUP(AB205,'参考様式１（勤務表_シフト記号表）'!$C$6:$L$47,10,FALSE))</f>
        <v/>
      </c>
      <c r="AC206" s="236" t="str">
        <f>IF(AC205="","",VLOOKUP(AC205,'参考様式１（勤務表_シフト記号表）'!$C$6:$L$47,10,FALSE))</f>
        <v/>
      </c>
      <c r="AD206" s="234" t="str">
        <f>IF(AD205="","",VLOOKUP(AD205,'参考様式１（勤務表_シフト記号表）'!$C$6:$L$47,10,FALSE))</f>
        <v/>
      </c>
      <c r="AE206" s="235" t="str">
        <f>IF(AE205="","",VLOOKUP(AE205,'参考様式１（勤務表_シフト記号表）'!$C$6:$L$47,10,FALSE))</f>
        <v/>
      </c>
      <c r="AF206" s="235" t="str">
        <f>IF(AF205="","",VLOOKUP(AF205,'参考様式１（勤務表_シフト記号表）'!$C$6:$L$47,10,FALSE))</f>
        <v/>
      </c>
      <c r="AG206" s="235" t="str">
        <f>IF(AG205="","",VLOOKUP(AG205,'参考様式１（勤務表_シフト記号表）'!$C$6:$L$47,10,FALSE))</f>
        <v/>
      </c>
      <c r="AH206" s="235" t="str">
        <f>IF(AH205="","",VLOOKUP(AH205,'参考様式１（勤務表_シフト記号表）'!$C$6:$L$47,10,FALSE))</f>
        <v/>
      </c>
      <c r="AI206" s="235" t="str">
        <f>IF(AI205="","",VLOOKUP(AI205,'参考様式１（勤務表_シフト記号表）'!$C$6:$L$47,10,FALSE))</f>
        <v/>
      </c>
      <c r="AJ206" s="236" t="str">
        <f>IF(AJ205="","",VLOOKUP(AJ205,'参考様式１（勤務表_シフト記号表）'!$C$6:$L$47,10,FALSE))</f>
        <v/>
      </c>
      <c r="AK206" s="234" t="str">
        <f>IF(AK205="","",VLOOKUP(AK205,'参考様式１（勤務表_シフト記号表）'!$C$6:$L$47,10,FALSE))</f>
        <v/>
      </c>
      <c r="AL206" s="235" t="str">
        <f>IF(AL205="","",VLOOKUP(AL205,'参考様式１（勤務表_シフト記号表）'!$C$6:$L$47,10,FALSE))</f>
        <v/>
      </c>
      <c r="AM206" s="235" t="str">
        <f>IF(AM205="","",VLOOKUP(AM205,'参考様式１（勤務表_シフト記号表）'!$C$6:$L$47,10,FALSE))</f>
        <v/>
      </c>
      <c r="AN206" s="235" t="str">
        <f>IF(AN205="","",VLOOKUP(AN205,'参考様式１（勤務表_シフト記号表）'!$C$6:$L$47,10,FALSE))</f>
        <v/>
      </c>
      <c r="AO206" s="235" t="str">
        <f>IF(AO205="","",VLOOKUP(AO205,'参考様式１（勤務表_シフト記号表）'!$C$6:$L$47,10,FALSE))</f>
        <v/>
      </c>
      <c r="AP206" s="235" t="str">
        <f>IF(AP205="","",VLOOKUP(AP205,'参考様式１（勤務表_シフト記号表）'!$C$6:$L$47,10,FALSE))</f>
        <v/>
      </c>
      <c r="AQ206" s="236" t="str">
        <f>IF(AQ205="","",VLOOKUP(AQ205,'参考様式１（勤務表_シフト記号表）'!$C$6:$L$47,10,FALSE))</f>
        <v/>
      </c>
      <c r="AR206" s="234" t="str">
        <f>IF(AR205="","",VLOOKUP(AR205,'参考様式１（勤務表_シフト記号表）'!$C$6:$L$47,10,FALSE))</f>
        <v/>
      </c>
      <c r="AS206" s="235" t="str">
        <f>IF(AS205="","",VLOOKUP(AS205,'参考様式１（勤務表_シフト記号表）'!$C$6:$L$47,10,FALSE))</f>
        <v/>
      </c>
      <c r="AT206" s="235" t="str">
        <f>IF(AT205="","",VLOOKUP(AT205,'参考様式１（勤務表_シフト記号表）'!$C$6:$L$47,10,FALSE))</f>
        <v/>
      </c>
      <c r="AU206" s="235" t="str">
        <f>IF(AU205="","",VLOOKUP(AU205,'参考様式１（勤務表_シフト記号表）'!$C$6:$L$47,10,FALSE))</f>
        <v/>
      </c>
      <c r="AV206" s="235" t="str">
        <f>IF(AV205="","",VLOOKUP(AV205,'参考様式１（勤務表_シフト記号表）'!$C$6:$L$47,10,FALSE))</f>
        <v/>
      </c>
      <c r="AW206" s="235" t="str">
        <f>IF(AW205="","",VLOOKUP(AW205,'参考様式１（勤務表_シフト記号表）'!$C$6:$L$47,10,FALSE))</f>
        <v/>
      </c>
      <c r="AX206" s="236" t="str">
        <f>IF(AX205="","",VLOOKUP(AX205,'参考様式１（勤務表_シフト記号表）'!$C$6:$L$47,10,FALSE))</f>
        <v/>
      </c>
      <c r="AY206" s="234" t="str">
        <f>IF(AY205="","",VLOOKUP(AY205,'参考様式１（勤務表_シフト記号表）'!$C$6:$L$47,10,FALSE))</f>
        <v/>
      </c>
      <c r="AZ206" s="235" t="str">
        <f>IF(AZ205="","",VLOOKUP(AZ205,'参考様式１（勤務表_シフト記号表）'!$C$6:$L$47,10,FALSE))</f>
        <v/>
      </c>
      <c r="BA206" s="235" t="str">
        <f>IF(BA205="","",VLOOKUP(BA205,'参考様式１（勤務表_シフト記号表）'!$C$6:$L$47,10,FALSE))</f>
        <v/>
      </c>
      <c r="BB206" s="1017">
        <f>IF($BE$3="４週",SUM(W206:AX206),IF($BE$3="暦月",SUM(W206:BA206),""))</f>
        <v>0</v>
      </c>
      <c r="BC206" s="1018"/>
      <c r="BD206" s="1019">
        <f>IF($BE$3="４週",BB206/4,IF($BE$3="暦月",(BB206/($BE$8/7)),""))</f>
        <v>0</v>
      </c>
      <c r="BE206" s="1018"/>
      <c r="BF206" s="1014"/>
      <c r="BG206" s="1015"/>
      <c r="BH206" s="1015"/>
      <c r="BI206" s="1015"/>
      <c r="BJ206" s="1016"/>
    </row>
    <row r="207" spans="2:62" ht="20.25" customHeight="1" x14ac:dyDescent="0.45">
      <c r="B207" s="1020">
        <f>B205+1</f>
        <v>96</v>
      </c>
      <c r="C207" s="1022"/>
      <c r="D207" s="1023"/>
      <c r="E207" s="229"/>
      <c r="F207" s="230"/>
      <c r="G207" s="229"/>
      <c r="H207" s="230"/>
      <c r="I207" s="1026"/>
      <c r="J207" s="1027"/>
      <c r="K207" s="1030"/>
      <c r="L207" s="1031"/>
      <c r="M207" s="1031"/>
      <c r="N207" s="1023"/>
      <c r="O207" s="1034"/>
      <c r="P207" s="1035"/>
      <c r="Q207" s="1035"/>
      <c r="R207" s="1035"/>
      <c r="S207" s="1036"/>
      <c r="T207" s="249" t="s">
        <v>442</v>
      </c>
      <c r="V207" s="250"/>
      <c r="W207" s="242"/>
      <c r="X207" s="243"/>
      <c r="Y207" s="243"/>
      <c r="Z207" s="243"/>
      <c r="AA207" s="243"/>
      <c r="AB207" s="243"/>
      <c r="AC207" s="244"/>
      <c r="AD207" s="242"/>
      <c r="AE207" s="243"/>
      <c r="AF207" s="243"/>
      <c r="AG207" s="243"/>
      <c r="AH207" s="243"/>
      <c r="AI207" s="243"/>
      <c r="AJ207" s="244"/>
      <c r="AK207" s="242"/>
      <c r="AL207" s="243"/>
      <c r="AM207" s="243"/>
      <c r="AN207" s="243"/>
      <c r="AO207" s="243"/>
      <c r="AP207" s="243"/>
      <c r="AQ207" s="244"/>
      <c r="AR207" s="242"/>
      <c r="AS207" s="243"/>
      <c r="AT207" s="243"/>
      <c r="AU207" s="243"/>
      <c r="AV207" s="243"/>
      <c r="AW207" s="243"/>
      <c r="AX207" s="244"/>
      <c r="AY207" s="242"/>
      <c r="AZ207" s="243"/>
      <c r="BA207" s="245"/>
      <c r="BB207" s="1040"/>
      <c r="BC207" s="1041"/>
      <c r="BD207" s="1000"/>
      <c r="BE207" s="1001"/>
      <c r="BF207" s="1002"/>
      <c r="BG207" s="1003"/>
      <c r="BH207" s="1003"/>
      <c r="BI207" s="1003"/>
      <c r="BJ207" s="1004"/>
    </row>
    <row r="208" spans="2:62" ht="20.25" customHeight="1" x14ac:dyDescent="0.45">
      <c r="B208" s="1043"/>
      <c r="C208" s="1044"/>
      <c r="D208" s="1045"/>
      <c r="E208" s="251"/>
      <c r="F208" s="252">
        <f>C207</f>
        <v>0</v>
      </c>
      <c r="G208" s="251"/>
      <c r="H208" s="252">
        <f>I207</f>
        <v>0</v>
      </c>
      <c r="I208" s="1046"/>
      <c r="J208" s="1047"/>
      <c r="K208" s="1048"/>
      <c r="L208" s="1049"/>
      <c r="M208" s="1049"/>
      <c r="N208" s="1045"/>
      <c r="O208" s="1034"/>
      <c r="P208" s="1035"/>
      <c r="Q208" s="1035"/>
      <c r="R208" s="1035"/>
      <c r="S208" s="1036"/>
      <c r="T208" s="246" t="s">
        <v>443</v>
      </c>
      <c r="U208" s="247"/>
      <c r="V208" s="248"/>
      <c r="W208" s="234" t="str">
        <f>IF(W207="","",VLOOKUP(W207,'参考様式１（勤務表_シフト記号表）'!$C$6:$L$47,10,FALSE))</f>
        <v/>
      </c>
      <c r="X208" s="235" t="str">
        <f>IF(X207="","",VLOOKUP(X207,'参考様式１（勤務表_シフト記号表）'!$C$6:$L$47,10,FALSE))</f>
        <v/>
      </c>
      <c r="Y208" s="235" t="str">
        <f>IF(Y207="","",VLOOKUP(Y207,'参考様式１（勤務表_シフト記号表）'!$C$6:$L$47,10,FALSE))</f>
        <v/>
      </c>
      <c r="Z208" s="235" t="str">
        <f>IF(Z207="","",VLOOKUP(Z207,'参考様式１（勤務表_シフト記号表）'!$C$6:$L$47,10,FALSE))</f>
        <v/>
      </c>
      <c r="AA208" s="235" t="str">
        <f>IF(AA207="","",VLOOKUP(AA207,'参考様式１（勤務表_シフト記号表）'!$C$6:$L$47,10,FALSE))</f>
        <v/>
      </c>
      <c r="AB208" s="235" t="str">
        <f>IF(AB207="","",VLOOKUP(AB207,'参考様式１（勤務表_シフト記号表）'!$C$6:$L$47,10,FALSE))</f>
        <v/>
      </c>
      <c r="AC208" s="236" t="str">
        <f>IF(AC207="","",VLOOKUP(AC207,'参考様式１（勤務表_シフト記号表）'!$C$6:$L$47,10,FALSE))</f>
        <v/>
      </c>
      <c r="AD208" s="234" t="str">
        <f>IF(AD207="","",VLOOKUP(AD207,'参考様式１（勤務表_シフト記号表）'!$C$6:$L$47,10,FALSE))</f>
        <v/>
      </c>
      <c r="AE208" s="235" t="str">
        <f>IF(AE207="","",VLOOKUP(AE207,'参考様式１（勤務表_シフト記号表）'!$C$6:$L$47,10,FALSE))</f>
        <v/>
      </c>
      <c r="AF208" s="235" t="str">
        <f>IF(AF207="","",VLOOKUP(AF207,'参考様式１（勤務表_シフト記号表）'!$C$6:$L$47,10,FALSE))</f>
        <v/>
      </c>
      <c r="AG208" s="235" t="str">
        <f>IF(AG207="","",VLOOKUP(AG207,'参考様式１（勤務表_シフト記号表）'!$C$6:$L$47,10,FALSE))</f>
        <v/>
      </c>
      <c r="AH208" s="235" t="str">
        <f>IF(AH207="","",VLOOKUP(AH207,'参考様式１（勤務表_シフト記号表）'!$C$6:$L$47,10,FALSE))</f>
        <v/>
      </c>
      <c r="AI208" s="235" t="str">
        <f>IF(AI207="","",VLOOKUP(AI207,'参考様式１（勤務表_シフト記号表）'!$C$6:$L$47,10,FALSE))</f>
        <v/>
      </c>
      <c r="AJ208" s="236" t="str">
        <f>IF(AJ207="","",VLOOKUP(AJ207,'参考様式１（勤務表_シフト記号表）'!$C$6:$L$47,10,FALSE))</f>
        <v/>
      </c>
      <c r="AK208" s="234" t="str">
        <f>IF(AK207="","",VLOOKUP(AK207,'参考様式１（勤務表_シフト記号表）'!$C$6:$L$47,10,FALSE))</f>
        <v/>
      </c>
      <c r="AL208" s="235" t="str">
        <f>IF(AL207="","",VLOOKUP(AL207,'参考様式１（勤務表_シフト記号表）'!$C$6:$L$47,10,FALSE))</f>
        <v/>
      </c>
      <c r="AM208" s="235" t="str">
        <f>IF(AM207="","",VLOOKUP(AM207,'参考様式１（勤務表_シフト記号表）'!$C$6:$L$47,10,FALSE))</f>
        <v/>
      </c>
      <c r="AN208" s="235" t="str">
        <f>IF(AN207="","",VLOOKUP(AN207,'参考様式１（勤務表_シフト記号表）'!$C$6:$L$47,10,FALSE))</f>
        <v/>
      </c>
      <c r="AO208" s="235" t="str">
        <f>IF(AO207="","",VLOOKUP(AO207,'参考様式１（勤務表_シフト記号表）'!$C$6:$L$47,10,FALSE))</f>
        <v/>
      </c>
      <c r="AP208" s="235" t="str">
        <f>IF(AP207="","",VLOOKUP(AP207,'参考様式１（勤務表_シフト記号表）'!$C$6:$L$47,10,FALSE))</f>
        <v/>
      </c>
      <c r="AQ208" s="236" t="str">
        <f>IF(AQ207="","",VLOOKUP(AQ207,'参考様式１（勤務表_シフト記号表）'!$C$6:$L$47,10,FALSE))</f>
        <v/>
      </c>
      <c r="AR208" s="234" t="str">
        <f>IF(AR207="","",VLOOKUP(AR207,'参考様式１（勤務表_シフト記号表）'!$C$6:$L$47,10,FALSE))</f>
        <v/>
      </c>
      <c r="AS208" s="235" t="str">
        <f>IF(AS207="","",VLOOKUP(AS207,'参考様式１（勤務表_シフト記号表）'!$C$6:$L$47,10,FALSE))</f>
        <v/>
      </c>
      <c r="AT208" s="235" t="str">
        <f>IF(AT207="","",VLOOKUP(AT207,'参考様式１（勤務表_シフト記号表）'!$C$6:$L$47,10,FALSE))</f>
        <v/>
      </c>
      <c r="AU208" s="235" t="str">
        <f>IF(AU207="","",VLOOKUP(AU207,'参考様式１（勤務表_シフト記号表）'!$C$6:$L$47,10,FALSE))</f>
        <v/>
      </c>
      <c r="AV208" s="235" t="str">
        <f>IF(AV207="","",VLOOKUP(AV207,'参考様式１（勤務表_シフト記号表）'!$C$6:$L$47,10,FALSE))</f>
        <v/>
      </c>
      <c r="AW208" s="235" t="str">
        <f>IF(AW207="","",VLOOKUP(AW207,'参考様式１（勤務表_シフト記号表）'!$C$6:$L$47,10,FALSE))</f>
        <v/>
      </c>
      <c r="AX208" s="236" t="str">
        <f>IF(AX207="","",VLOOKUP(AX207,'参考様式１（勤務表_シフト記号表）'!$C$6:$L$47,10,FALSE))</f>
        <v/>
      </c>
      <c r="AY208" s="234" t="str">
        <f>IF(AY207="","",VLOOKUP(AY207,'参考様式１（勤務表_シフト記号表）'!$C$6:$L$47,10,FALSE))</f>
        <v/>
      </c>
      <c r="AZ208" s="235" t="str">
        <f>IF(AZ207="","",VLOOKUP(AZ207,'参考様式１（勤務表_シフト記号表）'!$C$6:$L$47,10,FALSE))</f>
        <v/>
      </c>
      <c r="BA208" s="235" t="str">
        <f>IF(BA207="","",VLOOKUP(BA207,'参考様式１（勤務表_シフト記号表）'!$C$6:$L$47,10,FALSE))</f>
        <v/>
      </c>
      <c r="BB208" s="1017">
        <f>IF($BE$3="４週",SUM(W208:AX208),IF($BE$3="暦月",SUM(W208:BA208),""))</f>
        <v>0</v>
      </c>
      <c r="BC208" s="1018"/>
      <c r="BD208" s="1019">
        <f>IF($BE$3="４週",BB208/4,IF($BE$3="暦月",(BB208/($BE$8/7)),""))</f>
        <v>0</v>
      </c>
      <c r="BE208" s="1018"/>
      <c r="BF208" s="1014"/>
      <c r="BG208" s="1015"/>
      <c r="BH208" s="1015"/>
      <c r="BI208" s="1015"/>
      <c r="BJ208" s="1016"/>
    </row>
    <row r="209" spans="2:62" ht="20.25" customHeight="1" x14ac:dyDescent="0.45">
      <c r="B209" s="1020">
        <f>B207+1</f>
        <v>97</v>
      </c>
      <c r="C209" s="1022"/>
      <c r="D209" s="1023"/>
      <c r="E209" s="229"/>
      <c r="F209" s="230"/>
      <c r="G209" s="229"/>
      <c r="H209" s="230"/>
      <c r="I209" s="1026"/>
      <c r="J209" s="1027"/>
      <c r="K209" s="1030"/>
      <c r="L209" s="1031"/>
      <c r="M209" s="1031"/>
      <c r="N209" s="1023"/>
      <c r="O209" s="1034"/>
      <c r="P209" s="1035"/>
      <c r="Q209" s="1035"/>
      <c r="R209" s="1035"/>
      <c r="S209" s="1036"/>
      <c r="T209" s="249" t="s">
        <v>442</v>
      </c>
      <c r="V209" s="250"/>
      <c r="W209" s="242"/>
      <c r="X209" s="243"/>
      <c r="Y209" s="243"/>
      <c r="Z209" s="243"/>
      <c r="AA209" s="243"/>
      <c r="AB209" s="243"/>
      <c r="AC209" s="244"/>
      <c r="AD209" s="242"/>
      <c r="AE209" s="243"/>
      <c r="AF209" s="243"/>
      <c r="AG209" s="243"/>
      <c r="AH209" s="243"/>
      <c r="AI209" s="243"/>
      <c r="AJ209" s="244"/>
      <c r="AK209" s="242"/>
      <c r="AL209" s="243"/>
      <c r="AM209" s="243"/>
      <c r="AN209" s="243"/>
      <c r="AO209" s="243"/>
      <c r="AP209" s="243"/>
      <c r="AQ209" s="244"/>
      <c r="AR209" s="242"/>
      <c r="AS209" s="243"/>
      <c r="AT209" s="243"/>
      <c r="AU209" s="243"/>
      <c r="AV209" s="243"/>
      <c r="AW209" s="243"/>
      <c r="AX209" s="244"/>
      <c r="AY209" s="242"/>
      <c r="AZ209" s="243"/>
      <c r="BA209" s="245"/>
      <c r="BB209" s="1040"/>
      <c r="BC209" s="1041"/>
      <c r="BD209" s="1000"/>
      <c r="BE209" s="1001"/>
      <c r="BF209" s="1002"/>
      <c r="BG209" s="1003"/>
      <c r="BH209" s="1003"/>
      <c r="BI209" s="1003"/>
      <c r="BJ209" s="1004"/>
    </row>
    <row r="210" spans="2:62" ht="20.25" customHeight="1" x14ac:dyDescent="0.45">
      <c r="B210" s="1043"/>
      <c r="C210" s="1044"/>
      <c r="D210" s="1045"/>
      <c r="E210" s="251"/>
      <c r="F210" s="252">
        <f>C209</f>
        <v>0</v>
      </c>
      <c r="G210" s="251"/>
      <c r="H210" s="252">
        <f>I209</f>
        <v>0</v>
      </c>
      <c r="I210" s="1046"/>
      <c r="J210" s="1047"/>
      <c r="K210" s="1048"/>
      <c r="L210" s="1049"/>
      <c r="M210" s="1049"/>
      <c r="N210" s="1045"/>
      <c r="O210" s="1034"/>
      <c r="P210" s="1035"/>
      <c r="Q210" s="1035"/>
      <c r="R210" s="1035"/>
      <c r="S210" s="1036"/>
      <c r="T210" s="246" t="s">
        <v>443</v>
      </c>
      <c r="U210" s="247"/>
      <c r="V210" s="248"/>
      <c r="W210" s="234" t="str">
        <f>IF(W209="","",VLOOKUP(W209,'参考様式１（勤務表_シフト記号表）'!$C$6:$L$47,10,FALSE))</f>
        <v/>
      </c>
      <c r="X210" s="235" t="str">
        <f>IF(X209="","",VLOOKUP(X209,'参考様式１（勤務表_シフト記号表）'!$C$6:$L$47,10,FALSE))</f>
        <v/>
      </c>
      <c r="Y210" s="235" t="str">
        <f>IF(Y209="","",VLOOKUP(Y209,'参考様式１（勤務表_シフト記号表）'!$C$6:$L$47,10,FALSE))</f>
        <v/>
      </c>
      <c r="Z210" s="235" t="str">
        <f>IF(Z209="","",VLOOKUP(Z209,'参考様式１（勤務表_シフト記号表）'!$C$6:$L$47,10,FALSE))</f>
        <v/>
      </c>
      <c r="AA210" s="235" t="str">
        <f>IF(AA209="","",VLOOKUP(AA209,'参考様式１（勤務表_シフト記号表）'!$C$6:$L$47,10,FALSE))</f>
        <v/>
      </c>
      <c r="AB210" s="235" t="str">
        <f>IF(AB209="","",VLOOKUP(AB209,'参考様式１（勤務表_シフト記号表）'!$C$6:$L$47,10,FALSE))</f>
        <v/>
      </c>
      <c r="AC210" s="236" t="str">
        <f>IF(AC209="","",VLOOKUP(AC209,'参考様式１（勤務表_シフト記号表）'!$C$6:$L$47,10,FALSE))</f>
        <v/>
      </c>
      <c r="AD210" s="234" t="str">
        <f>IF(AD209="","",VLOOKUP(AD209,'参考様式１（勤務表_シフト記号表）'!$C$6:$L$47,10,FALSE))</f>
        <v/>
      </c>
      <c r="AE210" s="235" t="str">
        <f>IF(AE209="","",VLOOKUP(AE209,'参考様式１（勤務表_シフト記号表）'!$C$6:$L$47,10,FALSE))</f>
        <v/>
      </c>
      <c r="AF210" s="235" t="str">
        <f>IF(AF209="","",VLOOKUP(AF209,'参考様式１（勤務表_シフト記号表）'!$C$6:$L$47,10,FALSE))</f>
        <v/>
      </c>
      <c r="AG210" s="235" t="str">
        <f>IF(AG209="","",VLOOKUP(AG209,'参考様式１（勤務表_シフト記号表）'!$C$6:$L$47,10,FALSE))</f>
        <v/>
      </c>
      <c r="AH210" s="235" t="str">
        <f>IF(AH209="","",VLOOKUP(AH209,'参考様式１（勤務表_シフト記号表）'!$C$6:$L$47,10,FALSE))</f>
        <v/>
      </c>
      <c r="AI210" s="235" t="str">
        <f>IF(AI209="","",VLOOKUP(AI209,'参考様式１（勤務表_シフト記号表）'!$C$6:$L$47,10,FALSE))</f>
        <v/>
      </c>
      <c r="AJ210" s="236" t="str">
        <f>IF(AJ209="","",VLOOKUP(AJ209,'参考様式１（勤務表_シフト記号表）'!$C$6:$L$47,10,FALSE))</f>
        <v/>
      </c>
      <c r="AK210" s="234" t="str">
        <f>IF(AK209="","",VLOOKUP(AK209,'参考様式１（勤務表_シフト記号表）'!$C$6:$L$47,10,FALSE))</f>
        <v/>
      </c>
      <c r="AL210" s="235" t="str">
        <f>IF(AL209="","",VLOOKUP(AL209,'参考様式１（勤務表_シフト記号表）'!$C$6:$L$47,10,FALSE))</f>
        <v/>
      </c>
      <c r="AM210" s="235" t="str">
        <f>IF(AM209="","",VLOOKUP(AM209,'参考様式１（勤務表_シフト記号表）'!$C$6:$L$47,10,FALSE))</f>
        <v/>
      </c>
      <c r="AN210" s="235" t="str">
        <f>IF(AN209="","",VLOOKUP(AN209,'参考様式１（勤務表_シフト記号表）'!$C$6:$L$47,10,FALSE))</f>
        <v/>
      </c>
      <c r="AO210" s="235" t="str">
        <f>IF(AO209="","",VLOOKUP(AO209,'参考様式１（勤務表_シフト記号表）'!$C$6:$L$47,10,FALSE))</f>
        <v/>
      </c>
      <c r="AP210" s="235" t="str">
        <f>IF(AP209="","",VLOOKUP(AP209,'参考様式１（勤務表_シフト記号表）'!$C$6:$L$47,10,FALSE))</f>
        <v/>
      </c>
      <c r="AQ210" s="236" t="str">
        <f>IF(AQ209="","",VLOOKUP(AQ209,'参考様式１（勤務表_シフト記号表）'!$C$6:$L$47,10,FALSE))</f>
        <v/>
      </c>
      <c r="AR210" s="234" t="str">
        <f>IF(AR209="","",VLOOKUP(AR209,'参考様式１（勤務表_シフト記号表）'!$C$6:$L$47,10,FALSE))</f>
        <v/>
      </c>
      <c r="AS210" s="235" t="str">
        <f>IF(AS209="","",VLOOKUP(AS209,'参考様式１（勤務表_シフト記号表）'!$C$6:$L$47,10,FALSE))</f>
        <v/>
      </c>
      <c r="AT210" s="235" t="str">
        <f>IF(AT209="","",VLOOKUP(AT209,'参考様式１（勤務表_シフト記号表）'!$C$6:$L$47,10,FALSE))</f>
        <v/>
      </c>
      <c r="AU210" s="235" t="str">
        <f>IF(AU209="","",VLOOKUP(AU209,'参考様式１（勤務表_シフト記号表）'!$C$6:$L$47,10,FALSE))</f>
        <v/>
      </c>
      <c r="AV210" s="235" t="str">
        <f>IF(AV209="","",VLOOKUP(AV209,'参考様式１（勤務表_シフト記号表）'!$C$6:$L$47,10,FALSE))</f>
        <v/>
      </c>
      <c r="AW210" s="235" t="str">
        <f>IF(AW209="","",VLOOKUP(AW209,'参考様式１（勤務表_シフト記号表）'!$C$6:$L$47,10,FALSE))</f>
        <v/>
      </c>
      <c r="AX210" s="236" t="str">
        <f>IF(AX209="","",VLOOKUP(AX209,'参考様式１（勤務表_シフト記号表）'!$C$6:$L$47,10,FALSE))</f>
        <v/>
      </c>
      <c r="AY210" s="234" t="str">
        <f>IF(AY209="","",VLOOKUP(AY209,'参考様式１（勤務表_シフト記号表）'!$C$6:$L$47,10,FALSE))</f>
        <v/>
      </c>
      <c r="AZ210" s="235" t="str">
        <f>IF(AZ209="","",VLOOKUP(AZ209,'参考様式１（勤務表_シフト記号表）'!$C$6:$L$47,10,FALSE))</f>
        <v/>
      </c>
      <c r="BA210" s="235" t="str">
        <f>IF(BA209="","",VLOOKUP(BA209,'参考様式１（勤務表_シフト記号表）'!$C$6:$L$47,10,FALSE))</f>
        <v/>
      </c>
      <c r="BB210" s="1017">
        <f>IF($BE$3="４週",SUM(W210:AX210),IF($BE$3="暦月",SUM(W210:BA210),""))</f>
        <v>0</v>
      </c>
      <c r="BC210" s="1018"/>
      <c r="BD210" s="1019">
        <f>IF($BE$3="４週",BB210/4,IF($BE$3="暦月",(BB210/($BE$8/7)),""))</f>
        <v>0</v>
      </c>
      <c r="BE210" s="1018"/>
      <c r="BF210" s="1014"/>
      <c r="BG210" s="1015"/>
      <c r="BH210" s="1015"/>
      <c r="BI210" s="1015"/>
      <c r="BJ210" s="1016"/>
    </row>
    <row r="211" spans="2:62" ht="20.25" customHeight="1" x14ac:dyDescent="0.45">
      <c r="B211" s="1020">
        <f>B209+1</f>
        <v>98</v>
      </c>
      <c r="C211" s="1022"/>
      <c r="D211" s="1023"/>
      <c r="E211" s="229"/>
      <c r="F211" s="230"/>
      <c r="G211" s="229"/>
      <c r="H211" s="230"/>
      <c r="I211" s="1026"/>
      <c r="J211" s="1027"/>
      <c r="K211" s="1030"/>
      <c r="L211" s="1031"/>
      <c r="M211" s="1031"/>
      <c r="N211" s="1023"/>
      <c r="O211" s="1034"/>
      <c r="P211" s="1035"/>
      <c r="Q211" s="1035"/>
      <c r="R211" s="1035"/>
      <c r="S211" s="1036"/>
      <c r="T211" s="249" t="s">
        <v>442</v>
      </c>
      <c r="V211" s="250"/>
      <c r="W211" s="242"/>
      <c r="X211" s="243"/>
      <c r="Y211" s="243"/>
      <c r="Z211" s="243"/>
      <c r="AA211" s="243"/>
      <c r="AB211" s="243"/>
      <c r="AC211" s="244"/>
      <c r="AD211" s="242"/>
      <c r="AE211" s="243"/>
      <c r="AF211" s="243"/>
      <c r="AG211" s="243"/>
      <c r="AH211" s="243"/>
      <c r="AI211" s="243"/>
      <c r="AJ211" s="244"/>
      <c r="AK211" s="242"/>
      <c r="AL211" s="243"/>
      <c r="AM211" s="243"/>
      <c r="AN211" s="243"/>
      <c r="AO211" s="243"/>
      <c r="AP211" s="243"/>
      <c r="AQ211" s="244"/>
      <c r="AR211" s="242"/>
      <c r="AS211" s="243"/>
      <c r="AT211" s="243"/>
      <c r="AU211" s="243"/>
      <c r="AV211" s="243"/>
      <c r="AW211" s="243"/>
      <c r="AX211" s="244"/>
      <c r="AY211" s="242"/>
      <c r="AZ211" s="243"/>
      <c r="BA211" s="245"/>
      <c r="BB211" s="1040"/>
      <c r="BC211" s="1041"/>
      <c r="BD211" s="1000"/>
      <c r="BE211" s="1001"/>
      <c r="BF211" s="1002"/>
      <c r="BG211" s="1003"/>
      <c r="BH211" s="1003"/>
      <c r="BI211" s="1003"/>
      <c r="BJ211" s="1004"/>
    </row>
    <row r="212" spans="2:62" ht="20.25" customHeight="1" x14ac:dyDescent="0.45">
      <c r="B212" s="1043"/>
      <c r="C212" s="1044"/>
      <c r="D212" s="1045"/>
      <c r="E212" s="251"/>
      <c r="F212" s="252">
        <f>C211</f>
        <v>0</v>
      </c>
      <c r="G212" s="251"/>
      <c r="H212" s="252">
        <f>I211</f>
        <v>0</v>
      </c>
      <c r="I212" s="1046"/>
      <c r="J212" s="1047"/>
      <c r="K212" s="1048"/>
      <c r="L212" s="1049"/>
      <c r="M212" s="1049"/>
      <c r="N212" s="1045"/>
      <c r="O212" s="1034"/>
      <c r="P212" s="1035"/>
      <c r="Q212" s="1035"/>
      <c r="R212" s="1035"/>
      <c r="S212" s="1036"/>
      <c r="T212" s="246" t="s">
        <v>443</v>
      </c>
      <c r="U212" s="247"/>
      <c r="V212" s="248"/>
      <c r="W212" s="234" t="str">
        <f>IF(W211="","",VLOOKUP(W211,'参考様式１（勤務表_シフト記号表）'!$C$6:$L$47,10,FALSE))</f>
        <v/>
      </c>
      <c r="X212" s="235" t="str">
        <f>IF(X211="","",VLOOKUP(X211,'参考様式１（勤務表_シフト記号表）'!$C$6:$L$47,10,FALSE))</f>
        <v/>
      </c>
      <c r="Y212" s="235" t="str">
        <f>IF(Y211="","",VLOOKUP(Y211,'参考様式１（勤務表_シフト記号表）'!$C$6:$L$47,10,FALSE))</f>
        <v/>
      </c>
      <c r="Z212" s="235" t="str">
        <f>IF(Z211="","",VLOOKUP(Z211,'参考様式１（勤務表_シフト記号表）'!$C$6:$L$47,10,FALSE))</f>
        <v/>
      </c>
      <c r="AA212" s="235" t="str">
        <f>IF(AA211="","",VLOOKUP(AA211,'参考様式１（勤務表_シフト記号表）'!$C$6:$L$47,10,FALSE))</f>
        <v/>
      </c>
      <c r="AB212" s="235" t="str">
        <f>IF(AB211="","",VLOOKUP(AB211,'参考様式１（勤務表_シフト記号表）'!$C$6:$L$47,10,FALSE))</f>
        <v/>
      </c>
      <c r="AC212" s="236" t="str">
        <f>IF(AC211="","",VLOOKUP(AC211,'参考様式１（勤務表_シフト記号表）'!$C$6:$L$47,10,FALSE))</f>
        <v/>
      </c>
      <c r="AD212" s="234" t="str">
        <f>IF(AD211="","",VLOOKUP(AD211,'参考様式１（勤務表_シフト記号表）'!$C$6:$L$47,10,FALSE))</f>
        <v/>
      </c>
      <c r="AE212" s="235" t="str">
        <f>IF(AE211="","",VLOOKUP(AE211,'参考様式１（勤務表_シフト記号表）'!$C$6:$L$47,10,FALSE))</f>
        <v/>
      </c>
      <c r="AF212" s="235" t="str">
        <f>IF(AF211="","",VLOOKUP(AF211,'参考様式１（勤務表_シフト記号表）'!$C$6:$L$47,10,FALSE))</f>
        <v/>
      </c>
      <c r="AG212" s="235" t="str">
        <f>IF(AG211="","",VLOOKUP(AG211,'参考様式１（勤務表_シフト記号表）'!$C$6:$L$47,10,FALSE))</f>
        <v/>
      </c>
      <c r="AH212" s="235" t="str">
        <f>IF(AH211="","",VLOOKUP(AH211,'参考様式１（勤務表_シフト記号表）'!$C$6:$L$47,10,FALSE))</f>
        <v/>
      </c>
      <c r="AI212" s="235" t="str">
        <f>IF(AI211="","",VLOOKUP(AI211,'参考様式１（勤務表_シフト記号表）'!$C$6:$L$47,10,FALSE))</f>
        <v/>
      </c>
      <c r="AJ212" s="236" t="str">
        <f>IF(AJ211="","",VLOOKUP(AJ211,'参考様式１（勤務表_シフト記号表）'!$C$6:$L$47,10,FALSE))</f>
        <v/>
      </c>
      <c r="AK212" s="234" t="str">
        <f>IF(AK211="","",VLOOKUP(AK211,'参考様式１（勤務表_シフト記号表）'!$C$6:$L$47,10,FALSE))</f>
        <v/>
      </c>
      <c r="AL212" s="235" t="str">
        <f>IF(AL211="","",VLOOKUP(AL211,'参考様式１（勤務表_シフト記号表）'!$C$6:$L$47,10,FALSE))</f>
        <v/>
      </c>
      <c r="AM212" s="235" t="str">
        <f>IF(AM211="","",VLOOKUP(AM211,'参考様式１（勤務表_シフト記号表）'!$C$6:$L$47,10,FALSE))</f>
        <v/>
      </c>
      <c r="AN212" s="235" t="str">
        <f>IF(AN211="","",VLOOKUP(AN211,'参考様式１（勤務表_シフト記号表）'!$C$6:$L$47,10,FALSE))</f>
        <v/>
      </c>
      <c r="AO212" s="235" t="str">
        <f>IF(AO211="","",VLOOKUP(AO211,'参考様式１（勤務表_シフト記号表）'!$C$6:$L$47,10,FALSE))</f>
        <v/>
      </c>
      <c r="AP212" s="235" t="str">
        <f>IF(AP211="","",VLOOKUP(AP211,'参考様式１（勤務表_シフト記号表）'!$C$6:$L$47,10,FALSE))</f>
        <v/>
      </c>
      <c r="AQ212" s="236" t="str">
        <f>IF(AQ211="","",VLOOKUP(AQ211,'参考様式１（勤務表_シフト記号表）'!$C$6:$L$47,10,FALSE))</f>
        <v/>
      </c>
      <c r="AR212" s="234" t="str">
        <f>IF(AR211="","",VLOOKUP(AR211,'参考様式１（勤務表_シフト記号表）'!$C$6:$L$47,10,FALSE))</f>
        <v/>
      </c>
      <c r="AS212" s="235" t="str">
        <f>IF(AS211="","",VLOOKUP(AS211,'参考様式１（勤務表_シフト記号表）'!$C$6:$L$47,10,FALSE))</f>
        <v/>
      </c>
      <c r="AT212" s="235" t="str">
        <f>IF(AT211="","",VLOOKUP(AT211,'参考様式１（勤務表_シフト記号表）'!$C$6:$L$47,10,FALSE))</f>
        <v/>
      </c>
      <c r="AU212" s="235" t="str">
        <f>IF(AU211="","",VLOOKUP(AU211,'参考様式１（勤務表_シフト記号表）'!$C$6:$L$47,10,FALSE))</f>
        <v/>
      </c>
      <c r="AV212" s="235" t="str">
        <f>IF(AV211="","",VLOOKUP(AV211,'参考様式１（勤務表_シフト記号表）'!$C$6:$L$47,10,FALSE))</f>
        <v/>
      </c>
      <c r="AW212" s="235" t="str">
        <f>IF(AW211="","",VLOOKUP(AW211,'参考様式１（勤務表_シフト記号表）'!$C$6:$L$47,10,FALSE))</f>
        <v/>
      </c>
      <c r="AX212" s="236" t="str">
        <f>IF(AX211="","",VLOOKUP(AX211,'参考様式１（勤務表_シフト記号表）'!$C$6:$L$47,10,FALSE))</f>
        <v/>
      </c>
      <c r="AY212" s="234" t="str">
        <f>IF(AY211="","",VLOOKUP(AY211,'参考様式１（勤務表_シフト記号表）'!$C$6:$L$47,10,FALSE))</f>
        <v/>
      </c>
      <c r="AZ212" s="235" t="str">
        <f>IF(AZ211="","",VLOOKUP(AZ211,'参考様式１（勤務表_シフト記号表）'!$C$6:$L$47,10,FALSE))</f>
        <v/>
      </c>
      <c r="BA212" s="235" t="str">
        <f>IF(BA211="","",VLOOKUP(BA211,'参考様式１（勤務表_シフト記号表）'!$C$6:$L$47,10,FALSE))</f>
        <v/>
      </c>
      <c r="BB212" s="1017">
        <f>IF($BE$3="４週",SUM(W212:AX212),IF($BE$3="暦月",SUM(W212:BA212),""))</f>
        <v>0</v>
      </c>
      <c r="BC212" s="1018"/>
      <c r="BD212" s="1019">
        <f>IF($BE$3="４週",BB212/4,IF($BE$3="暦月",(BB212/($BE$8/7)),""))</f>
        <v>0</v>
      </c>
      <c r="BE212" s="1018"/>
      <c r="BF212" s="1014"/>
      <c r="BG212" s="1015"/>
      <c r="BH212" s="1015"/>
      <c r="BI212" s="1015"/>
      <c r="BJ212" s="1016"/>
    </row>
    <row r="213" spans="2:62" ht="20.25" customHeight="1" x14ac:dyDescent="0.45">
      <c r="B213" s="1020">
        <f>B211+1</f>
        <v>99</v>
      </c>
      <c r="C213" s="1022"/>
      <c r="D213" s="1023"/>
      <c r="E213" s="229"/>
      <c r="F213" s="230"/>
      <c r="G213" s="229"/>
      <c r="H213" s="230"/>
      <c r="I213" s="1026"/>
      <c r="J213" s="1027"/>
      <c r="K213" s="1030"/>
      <c r="L213" s="1031"/>
      <c r="M213" s="1031"/>
      <c r="N213" s="1023"/>
      <c r="O213" s="1034"/>
      <c r="P213" s="1035"/>
      <c r="Q213" s="1035"/>
      <c r="R213" s="1035"/>
      <c r="S213" s="1036"/>
      <c r="T213" s="249" t="s">
        <v>442</v>
      </c>
      <c r="V213" s="250"/>
      <c r="W213" s="242"/>
      <c r="X213" s="243"/>
      <c r="Y213" s="243"/>
      <c r="Z213" s="243"/>
      <c r="AA213" s="243"/>
      <c r="AB213" s="243"/>
      <c r="AC213" s="244"/>
      <c r="AD213" s="242"/>
      <c r="AE213" s="243"/>
      <c r="AF213" s="243"/>
      <c r="AG213" s="243"/>
      <c r="AH213" s="243"/>
      <c r="AI213" s="243"/>
      <c r="AJ213" s="244"/>
      <c r="AK213" s="242"/>
      <c r="AL213" s="243"/>
      <c r="AM213" s="243"/>
      <c r="AN213" s="243"/>
      <c r="AO213" s="243"/>
      <c r="AP213" s="243"/>
      <c r="AQ213" s="244"/>
      <c r="AR213" s="242"/>
      <c r="AS213" s="243"/>
      <c r="AT213" s="243"/>
      <c r="AU213" s="243"/>
      <c r="AV213" s="243"/>
      <c r="AW213" s="243"/>
      <c r="AX213" s="244"/>
      <c r="AY213" s="242"/>
      <c r="AZ213" s="243"/>
      <c r="BA213" s="245"/>
      <c r="BB213" s="1040"/>
      <c r="BC213" s="1041"/>
      <c r="BD213" s="1000"/>
      <c r="BE213" s="1001"/>
      <c r="BF213" s="1002"/>
      <c r="BG213" s="1003"/>
      <c r="BH213" s="1003"/>
      <c r="BI213" s="1003"/>
      <c r="BJ213" s="1004"/>
    </row>
    <row r="214" spans="2:62" ht="20.25" customHeight="1" x14ac:dyDescent="0.45">
      <c r="B214" s="1043"/>
      <c r="C214" s="1044"/>
      <c r="D214" s="1045"/>
      <c r="E214" s="251"/>
      <c r="F214" s="252">
        <f>C213</f>
        <v>0</v>
      </c>
      <c r="G214" s="251"/>
      <c r="H214" s="252">
        <f>I213</f>
        <v>0</v>
      </c>
      <c r="I214" s="1046"/>
      <c r="J214" s="1047"/>
      <c r="K214" s="1048"/>
      <c r="L214" s="1049"/>
      <c r="M214" s="1049"/>
      <c r="N214" s="1045"/>
      <c r="O214" s="1034"/>
      <c r="P214" s="1035"/>
      <c r="Q214" s="1035"/>
      <c r="R214" s="1035"/>
      <c r="S214" s="1036"/>
      <c r="T214" s="246" t="s">
        <v>443</v>
      </c>
      <c r="U214" s="247"/>
      <c r="V214" s="248"/>
      <c r="W214" s="234" t="str">
        <f>IF(W213="","",VLOOKUP(W213,'参考様式１（勤務表_シフト記号表）'!$C$6:$L$47,10,FALSE))</f>
        <v/>
      </c>
      <c r="X214" s="235" t="str">
        <f>IF(X213="","",VLOOKUP(X213,'参考様式１（勤務表_シフト記号表）'!$C$6:$L$47,10,FALSE))</f>
        <v/>
      </c>
      <c r="Y214" s="235" t="str">
        <f>IF(Y213="","",VLOOKUP(Y213,'参考様式１（勤務表_シフト記号表）'!$C$6:$L$47,10,FALSE))</f>
        <v/>
      </c>
      <c r="Z214" s="235" t="str">
        <f>IF(Z213="","",VLOOKUP(Z213,'参考様式１（勤務表_シフト記号表）'!$C$6:$L$47,10,FALSE))</f>
        <v/>
      </c>
      <c r="AA214" s="235" t="str">
        <f>IF(AA213="","",VLOOKUP(AA213,'参考様式１（勤務表_シフト記号表）'!$C$6:$L$47,10,FALSE))</f>
        <v/>
      </c>
      <c r="AB214" s="235" t="str">
        <f>IF(AB213="","",VLOOKUP(AB213,'参考様式１（勤務表_シフト記号表）'!$C$6:$L$47,10,FALSE))</f>
        <v/>
      </c>
      <c r="AC214" s="236" t="str">
        <f>IF(AC213="","",VLOOKUP(AC213,'参考様式１（勤務表_シフト記号表）'!$C$6:$L$47,10,FALSE))</f>
        <v/>
      </c>
      <c r="AD214" s="234" t="str">
        <f>IF(AD213="","",VLOOKUP(AD213,'参考様式１（勤務表_シフト記号表）'!$C$6:$L$47,10,FALSE))</f>
        <v/>
      </c>
      <c r="AE214" s="235" t="str">
        <f>IF(AE213="","",VLOOKUP(AE213,'参考様式１（勤務表_シフト記号表）'!$C$6:$L$47,10,FALSE))</f>
        <v/>
      </c>
      <c r="AF214" s="235" t="str">
        <f>IF(AF213="","",VLOOKUP(AF213,'参考様式１（勤務表_シフト記号表）'!$C$6:$L$47,10,FALSE))</f>
        <v/>
      </c>
      <c r="AG214" s="235" t="str">
        <f>IF(AG213="","",VLOOKUP(AG213,'参考様式１（勤務表_シフト記号表）'!$C$6:$L$47,10,FALSE))</f>
        <v/>
      </c>
      <c r="AH214" s="235" t="str">
        <f>IF(AH213="","",VLOOKUP(AH213,'参考様式１（勤務表_シフト記号表）'!$C$6:$L$47,10,FALSE))</f>
        <v/>
      </c>
      <c r="AI214" s="235" t="str">
        <f>IF(AI213="","",VLOOKUP(AI213,'参考様式１（勤務表_シフト記号表）'!$C$6:$L$47,10,FALSE))</f>
        <v/>
      </c>
      <c r="AJ214" s="236" t="str">
        <f>IF(AJ213="","",VLOOKUP(AJ213,'参考様式１（勤務表_シフト記号表）'!$C$6:$L$47,10,FALSE))</f>
        <v/>
      </c>
      <c r="AK214" s="234" t="str">
        <f>IF(AK213="","",VLOOKUP(AK213,'参考様式１（勤務表_シフト記号表）'!$C$6:$L$47,10,FALSE))</f>
        <v/>
      </c>
      <c r="AL214" s="235" t="str">
        <f>IF(AL213="","",VLOOKUP(AL213,'参考様式１（勤務表_シフト記号表）'!$C$6:$L$47,10,FALSE))</f>
        <v/>
      </c>
      <c r="AM214" s="235" t="str">
        <f>IF(AM213="","",VLOOKUP(AM213,'参考様式１（勤務表_シフト記号表）'!$C$6:$L$47,10,FALSE))</f>
        <v/>
      </c>
      <c r="AN214" s="235" t="str">
        <f>IF(AN213="","",VLOOKUP(AN213,'参考様式１（勤務表_シフト記号表）'!$C$6:$L$47,10,FALSE))</f>
        <v/>
      </c>
      <c r="AO214" s="235" t="str">
        <f>IF(AO213="","",VLOOKUP(AO213,'参考様式１（勤務表_シフト記号表）'!$C$6:$L$47,10,FALSE))</f>
        <v/>
      </c>
      <c r="AP214" s="235" t="str">
        <f>IF(AP213="","",VLOOKUP(AP213,'参考様式１（勤務表_シフト記号表）'!$C$6:$L$47,10,FALSE))</f>
        <v/>
      </c>
      <c r="AQ214" s="236" t="str">
        <f>IF(AQ213="","",VLOOKUP(AQ213,'参考様式１（勤務表_シフト記号表）'!$C$6:$L$47,10,FALSE))</f>
        <v/>
      </c>
      <c r="AR214" s="234" t="str">
        <f>IF(AR213="","",VLOOKUP(AR213,'参考様式１（勤務表_シフト記号表）'!$C$6:$L$47,10,FALSE))</f>
        <v/>
      </c>
      <c r="AS214" s="235" t="str">
        <f>IF(AS213="","",VLOOKUP(AS213,'参考様式１（勤務表_シフト記号表）'!$C$6:$L$47,10,FALSE))</f>
        <v/>
      </c>
      <c r="AT214" s="235" t="str">
        <f>IF(AT213="","",VLOOKUP(AT213,'参考様式１（勤務表_シフト記号表）'!$C$6:$L$47,10,FALSE))</f>
        <v/>
      </c>
      <c r="AU214" s="235" t="str">
        <f>IF(AU213="","",VLOOKUP(AU213,'参考様式１（勤務表_シフト記号表）'!$C$6:$L$47,10,FALSE))</f>
        <v/>
      </c>
      <c r="AV214" s="235" t="str">
        <f>IF(AV213="","",VLOOKUP(AV213,'参考様式１（勤務表_シフト記号表）'!$C$6:$L$47,10,FALSE))</f>
        <v/>
      </c>
      <c r="AW214" s="235" t="str">
        <f>IF(AW213="","",VLOOKUP(AW213,'参考様式１（勤務表_シフト記号表）'!$C$6:$L$47,10,FALSE))</f>
        <v/>
      </c>
      <c r="AX214" s="236" t="str">
        <f>IF(AX213="","",VLOOKUP(AX213,'参考様式１（勤務表_シフト記号表）'!$C$6:$L$47,10,FALSE))</f>
        <v/>
      </c>
      <c r="AY214" s="234" t="str">
        <f>IF(AY213="","",VLOOKUP(AY213,'参考様式１（勤務表_シフト記号表）'!$C$6:$L$47,10,FALSE))</f>
        <v/>
      </c>
      <c r="AZ214" s="235" t="str">
        <f>IF(AZ213="","",VLOOKUP(AZ213,'参考様式１（勤務表_シフト記号表）'!$C$6:$L$47,10,FALSE))</f>
        <v/>
      </c>
      <c r="BA214" s="235" t="str">
        <f>IF(BA213="","",VLOOKUP(BA213,'参考様式１（勤務表_シフト記号表）'!$C$6:$L$47,10,FALSE))</f>
        <v/>
      </c>
      <c r="BB214" s="1017">
        <f>IF($BE$3="４週",SUM(W214:AX214),IF($BE$3="暦月",SUM(W214:BA214),""))</f>
        <v>0</v>
      </c>
      <c r="BC214" s="1018"/>
      <c r="BD214" s="1019">
        <f>IF($BE$3="４週",BB214/4,IF($BE$3="暦月",(BB214/($BE$8/7)),""))</f>
        <v>0</v>
      </c>
      <c r="BE214" s="1018"/>
      <c r="BF214" s="1014"/>
      <c r="BG214" s="1015"/>
      <c r="BH214" s="1015"/>
      <c r="BI214" s="1015"/>
      <c r="BJ214" s="1016"/>
    </row>
    <row r="215" spans="2:62" ht="20.25" customHeight="1" x14ac:dyDescent="0.45">
      <c r="B215" s="1020">
        <f>B213+1</f>
        <v>100</v>
      </c>
      <c r="C215" s="1022"/>
      <c r="D215" s="1023"/>
      <c r="E215" s="237"/>
      <c r="F215" s="238"/>
      <c r="G215" s="237"/>
      <c r="H215" s="238"/>
      <c r="I215" s="1026"/>
      <c r="J215" s="1027"/>
      <c r="K215" s="1030"/>
      <c r="L215" s="1031"/>
      <c r="M215" s="1031"/>
      <c r="N215" s="1023"/>
      <c r="O215" s="1034"/>
      <c r="P215" s="1035"/>
      <c r="Q215" s="1035"/>
      <c r="R215" s="1035"/>
      <c r="S215" s="1036"/>
      <c r="T215" s="239" t="s">
        <v>442</v>
      </c>
      <c r="U215" s="240"/>
      <c r="V215" s="241"/>
      <c r="W215" s="242"/>
      <c r="X215" s="243"/>
      <c r="Y215" s="243"/>
      <c r="Z215" s="243"/>
      <c r="AA215" s="243"/>
      <c r="AB215" s="243"/>
      <c r="AC215" s="244"/>
      <c r="AD215" s="242"/>
      <c r="AE215" s="243"/>
      <c r="AF215" s="243"/>
      <c r="AG215" s="243"/>
      <c r="AH215" s="243"/>
      <c r="AI215" s="243"/>
      <c r="AJ215" s="244"/>
      <c r="AK215" s="242"/>
      <c r="AL215" s="243"/>
      <c r="AM215" s="243"/>
      <c r="AN215" s="243"/>
      <c r="AO215" s="243"/>
      <c r="AP215" s="243"/>
      <c r="AQ215" s="244"/>
      <c r="AR215" s="242"/>
      <c r="AS215" s="243"/>
      <c r="AT215" s="243"/>
      <c r="AU215" s="243"/>
      <c r="AV215" s="243"/>
      <c r="AW215" s="243"/>
      <c r="AX215" s="244"/>
      <c r="AY215" s="242"/>
      <c r="AZ215" s="243"/>
      <c r="BA215" s="245"/>
      <c r="BB215" s="1040"/>
      <c r="BC215" s="1041"/>
      <c r="BD215" s="1000"/>
      <c r="BE215" s="1001"/>
      <c r="BF215" s="1002"/>
      <c r="BG215" s="1003"/>
      <c r="BH215" s="1003"/>
      <c r="BI215" s="1003"/>
      <c r="BJ215" s="1004"/>
    </row>
    <row r="216" spans="2:62" ht="20.25" customHeight="1" thickBot="1" x14ac:dyDescent="0.5">
      <c r="B216" s="1021"/>
      <c r="C216" s="1024"/>
      <c r="D216" s="1025"/>
      <c r="E216" s="253"/>
      <c r="F216" s="254">
        <f>C215</f>
        <v>0</v>
      </c>
      <c r="G216" s="253"/>
      <c r="H216" s="254">
        <f>I215</f>
        <v>0</v>
      </c>
      <c r="I216" s="1028"/>
      <c r="J216" s="1029"/>
      <c r="K216" s="1032"/>
      <c r="L216" s="1033"/>
      <c r="M216" s="1033"/>
      <c r="N216" s="1025"/>
      <c r="O216" s="1037"/>
      <c r="P216" s="1038"/>
      <c r="Q216" s="1038"/>
      <c r="R216" s="1038"/>
      <c r="S216" s="1039"/>
      <c r="T216" s="255" t="s">
        <v>443</v>
      </c>
      <c r="U216" s="256"/>
      <c r="V216" s="257"/>
      <c r="W216" s="258" t="str">
        <f>IF(W215="","",VLOOKUP(W215,'参考様式１（勤務表_シフト記号表）'!$C$6:$L$47,10,FALSE))</f>
        <v/>
      </c>
      <c r="X216" s="259" t="str">
        <f>IF(X215="","",VLOOKUP(X215,'参考様式１（勤務表_シフト記号表）'!$C$6:$L$47,10,FALSE))</f>
        <v/>
      </c>
      <c r="Y216" s="259" t="str">
        <f>IF(Y215="","",VLOOKUP(Y215,'参考様式１（勤務表_シフト記号表）'!$C$6:$L$47,10,FALSE))</f>
        <v/>
      </c>
      <c r="Z216" s="259" t="str">
        <f>IF(Z215="","",VLOOKUP(Z215,'参考様式１（勤務表_シフト記号表）'!$C$6:$L$47,10,FALSE))</f>
        <v/>
      </c>
      <c r="AA216" s="259" t="str">
        <f>IF(AA215="","",VLOOKUP(AA215,'参考様式１（勤務表_シフト記号表）'!$C$6:$L$47,10,FALSE))</f>
        <v/>
      </c>
      <c r="AB216" s="259" t="str">
        <f>IF(AB215="","",VLOOKUP(AB215,'参考様式１（勤務表_シフト記号表）'!$C$6:$L$47,10,FALSE))</f>
        <v/>
      </c>
      <c r="AC216" s="260" t="str">
        <f>IF(AC215="","",VLOOKUP(AC215,'参考様式１（勤務表_シフト記号表）'!$C$6:$L$47,10,FALSE))</f>
        <v/>
      </c>
      <c r="AD216" s="258" t="str">
        <f>IF(AD215="","",VLOOKUP(AD215,'参考様式１（勤務表_シフト記号表）'!$C$6:$L$47,10,FALSE))</f>
        <v/>
      </c>
      <c r="AE216" s="259" t="str">
        <f>IF(AE215="","",VLOOKUP(AE215,'参考様式１（勤務表_シフト記号表）'!$C$6:$L$47,10,FALSE))</f>
        <v/>
      </c>
      <c r="AF216" s="259" t="str">
        <f>IF(AF215="","",VLOOKUP(AF215,'参考様式１（勤務表_シフト記号表）'!$C$6:$L$47,10,FALSE))</f>
        <v/>
      </c>
      <c r="AG216" s="259" t="str">
        <f>IF(AG215="","",VLOOKUP(AG215,'参考様式１（勤務表_シフト記号表）'!$C$6:$L$47,10,FALSE))</f>
        <v/>
      </c>
      <c r="AH216" s="259" t="str">
        <f>IF(AH215="","",VLOOKUP(AH215,'参考様式１（勤務表_シフト記号表）'!$C$6:$L$47,10,FALSE))</f>
        <v/>
      </c>
      <c r="AI216" s="259" t="str">
        <f>IF(AI215="","",VLOOKUP(AI215,'参考様式１（勤務表_シフト記号表）'!$C$6:$L$47,10,FALSE))</f>
        <v/>
      </c>
      <c r="AJ216" s="260" t="str">
        <f>IF(AJ215="","",VLOOKUP(AJ215,'参考様式１（勤務表_シフト記号表）'!$C$6:$L$47,10,FALSE))</f>
        <v/>
      </c>
      <c r="AK216" s="258" t="str">
        <f>IF(AK215="","",VLOOKUP(AK215,'参考様式１（勤務表_シフト記号表）'!$C$6:$L$47,10,FALSE))</f>
        <v/>
      </c>
      <c r="AL216" s="259" t="str">
        <f>IF(AL215="","",VLOOKUP(AL215,'参考様式１（勤務表_シフト記号表）'!$C$6:$L$47,10,FALSE))</f>
        <v/>
      </c>
      <c r="AM216" s="259" t="str">
        <f>IF(AM215="","",VLOOKUP(AM215,'参考様式１（勤務表_シフト記号表）'!$C$6:$L$47,10,FALSE))</f>
        <v/>
      </c>
      <c r="AN216" s="259" t="str">
        <f>IF(AN215="","",VLOOKUP(AN215,'参考様式１（勤務表_シフト記号表）'!$C$6:$L$47,10,FALSE))</f>
        <v/>
      </c>
      <c r="AO216" s="259" t="str">
        <f>IF(AO215="","",VLOOKUP(AO215,'参考様式１（勤務表_シフト記号表）'!$C$6:$L$47,10,FALSE))</f>
        <v/>
      </c>
      <c r="AP216" s="259" t="str">
        <f>IF(AP215="","",VLOOKUP(AP215,'参考様式１（勤務表_シフト記号表）'!$C$6:$L$47,10,FALSE))</f>
        <v/>
      </c>
      <c r="AQ216" s="260" t="str">
        <f>IF(AQ215="","",VLOOKUP(AQ215,'参考様式１（勤務表_シフト記号表）'!$C$6:$L$47,10,FALSE))</f>
        <v/>
      </c>
      <c r="AR216" s="258" t="str">
        <f>IF(AR215="","",VLOOKUP(AR215,'参考様式１（勤務表_シフト記号表）'!$C$6:$L$47,10,FALSE))</f>
        <v/>
      </c>
      <c r="AS216" s="259" t="str">
        <f>IF(AS215="","",VLOOKUP(AS215,'参考様式１（勤務表_シフト記号表）'!$C$6:$L$47,10,FALSE))</f>
        <v/>
      </c>
      <c r="AT216" s="259" t="str">
        <f>IF(AT215="","",VLOOKUP(AT215,'参考様式１（勤務表_シフト記号表）'!$C$6:$L$47,10,FALSE))</f>
        <v/>
      </c>
      <c r="AU216" s="259" t="str">
        <f>IF(AU215="","",VLOOKUP(AU215,'参考様式１（勤務表_シフト記号表）'!$C$6:$L$47,10,FALSE))</f>
        <v/>
      </c>
      <c r="AV216" s="259" t="str">
        <f>IF(AV215="","",VLOOKUP(AV215,'参考様式１（勤務表_シフト記号表）'!$C$6:$L$47,10,FALSE))</f>
        <v/>
      </c>
      <c r="AW216" s="259" t="str">
        <f>IF(AW215="","",VLOOKUP(AW215,'参考様式１（勤務表_シフト記号表）'!$C$6:$L$47,10,FALSE))</f>
        <v/>
      </c>
      <c r="AX216" s="260" t="str">
        <f>IF(AX215="","",VLOOKUP(AX215,'参考様式１（勤務表_シフト記号表）'!$C$6:$L$47,10,FALSE))</f>
        <v/>
      </c>
      <c r="AY216" s="258" t="str">
        <f>IF(AY215="","",VLOOKUP(AY215,'参考様式１（勤務表_シフト記号表）'!$C$6:$L$47,10,FALSE))</f>
        <v/>
      </c>
      <c r="AZ216" s="259" t="str">
        <f>IF(AZ215="","",VLOOKUP(AZ215,'参考様式１（勤務表_シフト記号表）'!$C$6:$L$47,10,FALSE))</f>
        <v/>
      </c>
      <c r="BA216" s="259" t="str">
        <f>IF(BA215="","",VLOOKUP(BA215,'参考様式１（勤務表_シフト記号表）'!$C$6:$L$47,10,FALSE))</f>
        <v/>
      </c>
      <c r="BB216" s="1008">
        <f>IF($BE$3="４週",SUM(W216:AX216),IF($BE$3="暦月",SUM(W216:BA216),""))</f>
        <v>0</v>
      </c>
      <c r="BC216" s="1009"/>
      <c r="BD216" s="1010">
        <f>IF($BE$3="４週",BB216/4,IF($BE$3="暦月",(BB216/($BE$8/7)),""))</f>
        <v>0</v>
      </c>
      <c r="BE216" s="1009"/>
      <c r="BF216" s="1005"/>
      <c r="BG216" s="1006"/>
      <c r="BH216" s="1006"/>
      <c r="BI216" s="1006"/>
      <c r="BJ216" s="1007"/>
    </row>
    <row r="217" spans="2:62" ht="20.25" customHeight="1" x14ac:dyDescent="0.45">
      <c r="B217" s="261"/>
      <c r="C217" s="262"/>
      <c r="D217" s="262"/>
      <c r="E217" s="262"/>
      <c r="F217" s="262"/>
      <c r="G217" s="262"/>
      <c r="H217" s="262"/>
      <c r="I217" s="263"/>
      <c r="J217" s="263"/>
      <c r="K217" s="262"/>
      <c r="L217" s="262"/>
      <c r="M217" s="262"/>
      <c r="N217" s="262"/>
      <c r="O217" s="264"/>
      <c r="P217" s="264"/>
      <c r="Q217" s="264"/>
      <c r="R217" s="265"/>
      <c r="S217" s="265"/>
      <c r="T217" s="265"/>
      <c r="U217" s="266"/>
      <c r="V217" s="267"/>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9"/>
      <c r="BE217" s="269"/>
      <c r="BF217" s="264"/>
      <c r="BG217" s="264"/>
      <c r="BH217" s="264"/>
      <c r="BI217" s="264"/>
      <c r="BJ217" s="264"/>
    </row>
    <row r="218" spans="2:62" ht="20.25" customHeight="1" x14ac:dyDescent="0.45">
      <c r="B218" s="261"/>
      <c r="C218" s="262"/>
      <c r="D218" s="262"/>
      <c r="E218" s="262"/>
      <c r="F218" s="262"/>
      <c r="G218" s="262"/>
      <c r="H218" s="262"/>
      <c r="I218" s="270"/>
      <c r="J218" s="192" t="s">
        <v>444</v>
      </c>
      <c r="K218" s="192"/>
      <c r="L218" s="192"/>
      <c r="M218" s="192"/>
      <c r="N218" s="192"/>
      <c r="O218" s="192"/>
      <c r="P218" s="192"/>
      <c r="Q218" s="192"/>
      <c r="R218" s="192"/>
      <c r="S218" s="192"/>
      <c r="T218" s="197"/>
      <c r="U218" s="192"/>
      <c r="V218" s="192"/>
      <c r="W218" s="192"/>
      <c r="X218" s="192"/>
      <c r="Y218" s="192"/>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2"/>
      <c r="BE218" s="269"/>
      <c r="BF218" s="264"/>
      <c r="BG218" s="264"/>
      <c r="BH218" s="264"/>
      <c r="BI218" s="264"/>
      <c r="BJ218" s="264"/>
    </row>
    <row r="219" spans="2:62" ht="20.25" customHeight="1" x14ac:dyDescent="0.45">
      <c r="B219" s="261"/>
      <c r="C219" s="262"/>
      <c r="D219" s="262"/>
      <c r="E219" s="262"/>
      <c r="F219" s="262"/>
      <c r="G219" s="262"/>
      <c r="H219" s="262"/>
      <c r="I219" s="270"/>
      <c r="J219" s="192"/>
      <c r="K219" s="192" t="s">
        <v>445</v>
      </c>
      <c r="L219" s="192"/>
      <c r="M219" s="192"/>
      <c r="N219" s="192"/>
      <c r="O219" s="192"/>
      <c r="P219" s="192"/>
      <c r="Q219" s="192"/>
      <c r="R219" s="192"/>
      <c r="S219" s="192"/>
      <c r="T219" s="197"/>
      <c r="U219" s="192"/>
      <c r="V219" s="192"/>
      <c r="W219" s="192"/>
      <c r="X219" s="192"/>
      <c r="Y219" s="192"/>
      <c r="Z219" s="271"/>
      <c r="AA219" s="192" t="s">
        <v>446</v>
      </c>
      <c r="AB219" s="192"/>
      <c r="AC219" s="192"/>
      <c r="AD219" s="192"/>
      <c r="AE219" s="192"/>
      <c r="AF219" s="192"/>
      <c r="AG219" s="192"/>
      <c r="AH219" s="192"/>
      <c r="AI219" s="192"/>
      <c r="AJ219" s="197"/>
      <c r="AK219" s="192"/>
      <c r="AL219" s="192"/>
      <c r="AM219" s="192"/>
      <c r="AN219" s="192"/>
      <c r="AO219" s="271"/>
      <c r="AP219" s="271"/>
      <c r="AQ219" s="192" t="s">
        <v>447</v>
      </c>
      <c r="AR219" s="271"/>
      <c r="AS219" s="271"/>
      <c r="AT219" s="271"/>
      <c r="AU219" s="271"/>
      <c r="AV219" s="271"/>
      <c r="AW219" s="271"/>
      <c r="AX219" s="271"/>
      <c r="AY219" s="271"/>
      <c r="AZ219" s="271"/>
      <c r="BA219" s="271"/>
      <c r="BB219" s="271"/>
      <c r="BC219" s="271"/>
      <c r="BD219" s="272"/>
      <c r="BE219" s="269"/>
      <c r="BF219" s="1011"/>
      <c r="BG219" s="1011"/>
      <c r="BH219" s="1011"/>
      <c r="BI219" s="1011"/>
      <c r="BJ219" s="264"/>
    </row>
    <row r="220" spans="2:62" ht="20.25" customHeight="1" x14ac:dyDescent="0.45">
      <c r="B220" s="261"/>
      <c r="C220" s="262"/>
      <c r="D220" s="262"/>
      <c r="E220" s="262"/>
      <c r="F220" s="262"/>
      <c r="G220" s="262"/>
      <c r="H220" s="262"/>
      <c r="I220" s="270"/>
      <c r="J220" s="192"/>
      <c r="K220" s="987" t="s">
        <v>448</v>
      </c>
      <c r="L220" s="987"/>
      <c r="M220" s="987" t="s">
        <v>449</v>
      </c>
      <c r="N220" s="987"/>
      <c r="O220" s="987"/>
      <c r="P220" s="987"/>
      <c r="Q220" s="192"/>
      <c r="R220" s="1012" t="s">
        <v>450</v>
      </c>
      <c r="S220" s="1012"/>
      <c r="T220" s="1012"/>
      <c r="U220" s="1012"/>
      <c r="V220" s="192"/>
      <c r="W220" s="273" t="s">
        <v>451</v>
      </c>
      <c r="X220" s="273"/>
      <c r="Y220" s="192"/>
      <c r="Z220" s="271"/>
      <c r="AA220" s="987" t="s">
        <v>448</v>
      </c>
      <c r="AB220" s="987"/>
      <c r="AC220" s="987" t="s">
        <v>449</v>
      </c>
      <c r="AD220" s="987"/>
      <c r="AE220" s="987"/>
      <c r="AF220" s="987"/>
      <c r="AG220" s="192"/>
      <c r="AH220" s="1012" t="s">
        <v>450</v>
      </c>
      <c r="AI220" s="1012"/>
      <c r="AJ220" s="1012"/>
      <c r="AK220" s="1012"/>
      <c r="AL220" s="192"/>
      <c r="AM220" s="273" t="s">
        <v>451</v>
      </c>
      <c r="AN220" s="273"/>
      <c r="AO220" s="271"/>
      <c r="AP220" s="271"/>
      <c r="AQ220" s="271"/>
      <c r="AR220" s="271"/>
      <c r="AS220" s="271"/>
      <c r="AT220" s="271"/>
      <c r="AU220" s="271"/>
      <c r="AV220" s="271"/>
      <c r="AW220" s="271"/>
      <c r="AX220" s="271"/>
      <c r="AY220" s="271"/>
      <c r="AZ220" s="271"/>
      <c r="BA220" s="271"/>
      <c r="BB220" s="271"/>
      <c r="BC220" s="271"/>
      <c r="BD220" s="272"/>
      <c r="BE220" s="269"/>
      <c r="BF220" s="1050"/>
      <c r="BG220" s="1050"/>
      <c r="BH220" s="1050"/>
      <c r="BI220" s="1050"/>
      <c r="BJ220" s="264"/>
    </row>
    <row r="221" spans="2:62" ht="20.25" customHeight="1" x14ac:dyDescent="0.45">
      <c r="B221" s="261"/>
      <c r="C221" s="262"/>
      <c r="D221" s="262"/>
      <c r="E221" s="262"/>
      <c r="F221" s="262"/>
      <c r="G221" s="262"/>
      <c r="H221" s="262"/>
      <c r="I221" s="270"/>
      <c r="J221" s="192"/>
      <c r="K221" s="988"/>
      <c r="L221" s="988"/>
      <c r="M221" s="988" t="s">
        <v>452</v>
      </c>
      <c r="N221" s="988"/>
      <c r="O221" s="988" t="s">
        <v>453</v>
      </c>
      <c r="P221" s="988"/>
      <c r="Q221" s="192"/>
      <c r="R221" s="988" t="s">
        <v>452</v>
      </c>
      <c r="S221" s="988"/>
      <c r="T221" s="988" t="s">
        <v>453</v>
      </c>
      <c r="U221" s="988"/>
      <c r="V221" s="192"/>
      <c r="W221" s="273" t="s">
        <v>454</v>
      </c>
      <c r="X221" s="273"/>
      <c r="Y221" s="192"/>
      <c r="Z221" s="271"/>
      <c r="AA221" s="988"/>
      <c r="AB221" s="988"/>
      <c r="AC221" s="988" t="s">
        <v>452</v>
      </c>
      <c r="AD221" s="988"/>
      <c r="AE221" s="988" t="s">
        <v>453</v>
      </c>
      <c r="AF221" s="988"/>
      <c r="AG221" s="192"/>
      <c r="AH221" s="988" t="s">
        <v>452</v>
      </c>
      <c r="AI221" s="988"/>
      <c r="AJ221" s="988" t="s">
        <v>453</v>
      </c>
      <c r="AK221" s="988"/>
      <c r="AL221" s="192"/>
      <c r="AM221" s="273" t="s">
        <v>454</v>
      </c>
      <c r="AN221" s="273"/>
      <c r="AO221" s="271"/>
      <c r="AP221" s="271"/>
      <c r="AQ221" s="273" t="s">
        <v>455</v>
      </c>
      <c r="AR221" s="273"/>
      <c r="AS221" s="273"/>
      <c r="AT221" s="273"/>
      <c r="AU221" s="192"/>
      <c r="AV221" s="273" t="s">
        <v>456</v>
      </c>
      <c r="AW221" s="273"/>
      <c r="AX221" s="273"/>
      <c r="AY221" s="273"/>
      <c r="AZ221" s="192"/>
      <c r="BA221" s="988" t="s">
        <v>457</v>
      </c>
      <c r="BB221" s="988"/>
      <c r="BC221" s="988"/>
      <c r="BD221" s="988"/>
      <c r="BE221" s="269"/>
      <c r="BF221" s="1042"/>
      <c r="BG221" s="1042"/>
      <c r="BH221" s="1042"/>
      <c r="BI221" s="1042"/>
      <c r="BJ221" s="264"/>
    </row>
    <row r="222" spans="2:62" ht="20.25" customHeight="1" x14ac:dyDescent="0.45">
      <c r="B222" s="261"/>
      <c r="C222" s="262"/>
      <c r="D222" s="262"/>
      <c r="E222" s="262"/>
      <c r="F222" s="262"/>
      <c r="G222" s="262"/>
      <c r="H222" s="262"/>
      <c r="I222" s="270"/>
      <c r="J222" s="192"/>
      <c r="K222" s="978" t="s">
        <v>458</v>
      </c>
      <c r="L222" s="978"/>
      <c r="M222" s="983">
        <f>SUMIFS($BB$17:$BB$216,$F$17:$F$216,"看護職員",$H$17:$H$216,"A")</f>
        <v>0</v>
      </c>
      <c r="N222" s="983"/>
      <c r="O222" s="984">
        <f>SUMIFS($BD$17:$BD$216,$F$17:$F$216,"看護職員",$H$17:$H$216,"A")</f>
        <v>0</v>
      </c>
      <c r="P222" s="984"/>
      <c r="Q222" s="274"/>
      <c r="R222" s="985"/>
      <c r="S222" s="985"/>
      <c r="T222" s="985"/>
      <c r="U222" s="985"/>
      <c r="V222" s="274"/>
      <c r="W222" s="996"/>
      <c r="X222" s="997"/>
      <c r="Y222" s="192"/>
      <c r="Z222" s="271"/>
      <c r="AA222" s="978" t="s">
        <v>458</v>
      </c>
      <c r="AB222" s="978"/>
      <c r="AC222" s="983">
        <f>SUMIFS($BB$17:$BB$216,$F$17:$F$216,"介護職員",$H$17:$H$216,"A")</f>
        <v>0</v>
      </c>
      <c r="AD222" s="983"/>
      <c r="AE222" s="984">
        <f>SUMIFS($BD$17:$BD$216,$F$17:$F$216,"介護職員",$H$17:$H$216,"A")</f>
        <v>0</v>
      </c>
      <c r="AF222" s="984"/>
      <c r="AG222" s="274"/>
      <c r="AH222" s="985"/>
      <c r="AI222" s="985"/>
      <c r="AJ222" s="985"/>
      <c r="AK222" s="985"/>
      <c r="AL222" s="274"/>
      <c r="AM222" s="996"/>
      <c r="AN222" s="997"/>
      <c r="AO222" s="271"/>
      <c r="AP222" s="271"/>
      <c r="AQ222" s="1013">
        <f>U236</f>
        <v>0</v>
      </c>
      <c r="AR222" s="978"/>
      <c r="AS222" s="978"/>
      <c r="AT222" s="978"/>
      <c r="AU222" s="275" t="s">
        <v>459</v>
      </c>
      <c r="AV222" s="1013">
        <f>AK236</f>
        <v>0</v>
      </c>
      <c r="AW222" s="978"/>
      <c r="AX222" s="978"/>
      <c r="AY222" s="978"/>
      <c r="AZ222" s="275" t="s">
        <v>460</v>
      </c>
      <c r="BA222" s="989">
        <f>ROUNDDOWN(AQ222+AV222,1)</f>
        <v>0</v>
      </c>
      <c r="BB222" s="989"/>
      <c r="BC222" s="989"/>
      <c r="BD222" s="989"/>
      <c r="BE222" s="269"/>
      <c r="BF222" s="276"/>
      <c r="BG222" s="276"/>
      <c r="BH222" s="276"/>
      <c r="BI222" s="276"/>
      <c r="BJ222" s="264"/>
    </row>
    <row r="223" spans="2:62" ht="20.25" customHeight="1" x14ac:dyDescent="0.45">
      <c r="B223" s="261"/>
      <c r="C223" s="262"/>
      <c r="D223" s="262"/>
      <c r="E223" s="262"/>
      <c r="F223" s="262"/>
      <c r="G223" s="262"/>
      <c r="H223" s="262"/>
      <c r="I223" s="270"/>
      <c r="J223" s="192"/>
      <c r="K223" s="978" t="s">
        <v>461</v>
      </c>
      <c r="L223" s="978"/>
      <c r="M223" s="983">
        <f>SUMIFS($BB$17:$BB$216,$F$17:$F$216,"看護職員",$H$17:$H$216,"B")</f>
        <v>0</v>
      </c>
      <c r="N223" s="983"/>
      <c r="O223" s="984">
        <f>SUMIFS($BD$17:$BD$216,$F$17:$F$216,"看護職員",$H$17:$H$216,"B")</f>
        <v>0</v>
      </c>
      <c r="P223" s="984"/>
      <c r="Q223" s="274"/>
      <c r="R223" s="985"/>
      <c r="S223" s="985"/>
      <c r="T223" s="985"/>
      <c r="U223" s="985"/>
      <c r="V223" s="274"/>
      <c r="W223" s="996"/>
      <c r="X223" s="997"/>
      <c r="Y223" s="192"/>
      <c r="Z223" s="271"/>
      <c r="AA223" s="978" t="s">
        <v>461</v>
      </c>
      <c r="AB223" s="978"/>
      <c r="AC223" s="983">
        <f>SUMIFS($BB$17:$BB$216,$F$17:$F$216,"介護職員",$H$17:$H$216,"B")</f>
        <v>0</v>
      </c>
      <c r="AD223" s="983"/>
      <c r="AE223" s="984">
        <f>SUMIFS($BD$17:$BD$216,$F$17:$F$216,"介護職員",$H$17:$H$216,"B")</f>
        <v>0</v>
      </c>
      <c r="AF223" s="984"/>
      <c r="AG223" s="274"/>
      <c r="AH223" s="985"/>
      <c r="AI223" s="985"/>
      <c r="AJ223" s="985"/>
      <c r="AK223" s="985"/>
      <c r="AL223" s="274"/>
      <c r="AM223" s="996"/>
      <c r="AN223" s="997"/>
      <c r="AO223" s="271"/>
      <c r="AP223" s="271"/>
      <c r="AQ223" s="271"/>
      <c r="AR223" s="271"/>
      <c r="AS223" s="271"/>
      <c r="AT223" s="271"/>
      <c r="AU223" s="271"/>
      <c r="AV223" s="271"/>
      <c r="AW223" s="271"/>
      <c r="AX223" s="271"/>
      <c r="AY223" s="271"/>
      <c r="AZ223" s="271"/>
      <c r="BA223" s="271"/>
      <c r="BB223" s="271"/>
      <c r="BC223" s="271"/>
      <c r="BD223" s="272"/>
      <c r="BE223" s="269"/>
      <c r="BF223" s="264"/>
      <c r="BG223" s="264"/>
      <c r="BH223" s="264"/>
      <c r="BI223" s="264"/>
      <c r="BJ223" s="264"/>
    </row>
    <row r="224" spans="2:62" ht="20.25" customHeight="1" x14ac:dyDescent="0.45">
      <c r="B224" s="261"/>
      <c r="C224" s="262"/>
      <c r="D224" s="262"/>
      <c r="E224" s="262"/>
      <c r="F224" s="262"/>
      <c r="G224" s="262"/>
      <c r="H224" s="262"/>
      <c r="I224" s="270"/>
      <c r="J224" s="192"/>
      <c r="K224" s="978" t="s">
        <v>462</v>
      </c>
      <c r="L224" s="978"/>
      <c r="M224" s="983">
        <f>SUMIFS($BB$17:$BB$216,$F$17:$F$216,"看護職員",$H$17:$H$216,"C")</f>
        <v>0</v>
      </c>
      <c r="N224" s="983"/>
      <c r="O224" s="984">
        <f>SUMIFS($BD$17:$BD$216,$F$17:$F$216,"看護職員",$H$17:$H$216,"C")</f>
        <v>0</v>
      </c>
      <c r="P224" s="984"/>
      <c r="Q224" s="274"/>
      <c r="R224" s="985"/>
      <c r="S224" s="985"/>
      <c r="T224" s="986"/>
      <c r="U224" s="986"/>
      <c r="V224" s="274"/>
      <c r="W224" s="981" t="s">
        <v>463</v>
      </c>
      <c r="X224" s="982"/>
      <c r="Y224" s="192"/>
      <c r="Z224" s="271"/>
      <c r="AA224" s="978" t="s">
        <v>462</v>
      </c>
      <c r="AB224" s="978"/>
      <c r="AC224" s="983">
        <f>SUMIFS($BB$17:$BB$216,$F$17:$F$216,"介護職員",$H$17:$H$216,"C")</f>
        <v>0</v>
      </c>
      <c r="AD224" s="983"/>
      <c r="AE224" s="984">
        <f>SUMIFS($BD$17:$BD$216,$F$17:$F$216,"介護職員",$H$17:$H$216,"C")</f>
        <v>0</v>
      </c>
      <c r="AF224" s="984"/>
      <c r="AG224" s="274"/>
      <c r="AH224" s="985"/>
      <c r="AI224" s="985"/>
      <c r="AJ224" s="986"/>
      <c r="AK224" s="986"/>
      <c r="AL224" s="274"/>
      <c r="AM224" s="981" t="s">
        <v>463</v>
      </c>
      <c r="AN224" s="982"/>
      <c r="AO224" s="271"/>
      <c r="AP224" s="271"/>
      <c r="AQ224" s="271"/>
      <c r="AR224" s="271"/>
      <c r="AS224" s="271"/>
      <c r="AT224" s="271"/>
      <c r="AU224" s="271"/>
      <c r="AV224" s="271"/>
      <c r="AW224" s="271"/>
      <c r="AX224" s="271"/>
      <c r="AY224" s="271"/>
      <c r="AZ224" s="271"/>
      <c r="BA224" s="271"/>
      <c r="BB224" s="271"/>
      <c r="BC224" s="271"/>
      <c r="BD224" s="272"/>
      <c r="BE224" s="269"/>
      <c r="BF224" s="264"/>
      <c r="BG224" s="264"/>
      <c r="BH224" s="264"/>
      <c r="BI224" s="264"/>
      <c r="BJ224" s="264"/>
    </row>
    <row r="225" spans="2:62" ht="20.25" customHeight="1" x14ac:dyDescent="0.45">
      <c r="B225" s="261"/>
      <c r="C225" s="262"/>
      <c r="D225" s="262"/>
      <c r="E225" s="262"/>
      <c r="F225" s="262"/>
      <c r="G225" s="262"/>
      <c r="H225" s="262"/>
      <c r="I225" s="270"/>
      <c r="J225" s="192"/>
      <c r="K225" s="978" t="s">
        <v>464</v>
      </c>
      <c r="L225" s="978"/>
      <c r="M225" s="983">
        <f>SUMIFS($BB$17:$BB$216,$F$17:$F$216,"看護職員",$H$17:$H$216,"D")</f>
        <v>0</v>
      </c>
      <c r="N225" s="983"/>
      <c r="O225" s="984">
        <f>SUMIFS($BD$17:$BD$216,$F$17:$F$216,"看護職員",$H$17:$H$216,"D")</f>
        <v>0</v>
      </c>
      <c r="P225" s="984"/>
      <c r="Q225" s="274"/>
      <c r="R225" s="985"/>
      <c r="S225" s="985"/>
      <c r="T225" s="986"/>
      <c r="U225" s="986"/>
      <c r="V225" s="274"/>
      <c r="W225" s="981" t="s">
        <v>463</v>
      </c>
      <c r="X225" s="982"/>
      <c r="Y225" s="192"/>
      <c r="Z225" s="271"/>
      <c r="AA225" s="978" t="s">
        <v>464</v>
      </c>
      <c r="AB225" s="978"/>
      <c r="AC225" s="983">
        <f>SUMIFS($BB$17:$BB$216,$F$17:$F$216,"介護職員",$H$17:$H$216,"D")</f>
        <v>0</v>
      </c>
      <c r="AD225" s="983"/>
      <c r="AE225" s="984">
        <f>SUMIFS($BD$17:$BD$216,$F$17:$F$216,"介護職員",$H$17:$H$216,"D")</f>
        <v>0</v>
      </c>
      <c r="AF225" s="984"/>
      <c r="AG225" s="274"/>
      <c r="AH225" s="985"/>
      <c r="AI225" s="985"/>
      <c r="AJ225" s="986"/>
      <c r="AK225" s="986"/>
      <c r="AL225" s="274"/>
      <c r="AM225" s="981" t="s">
        <v>463</v>
      </c>
      <c r="AN225" s="982"/>
      <c r="AO225" s="271"/>
      <c r="AP225" s="271"/>
      <c r="AQ225" s="192" t="s">
        <v>465</v>
      </c>
      <c r="AR225" s="192"/>
      <c r="AS225" s="192"/>
      <c r="AT225" s="192"/>
      <c r="AU225" s="192"/>
      <c r="AV225" s="192"/>
      <c r="AW225" s="271"/>
      <c r="AX225" s="271"/>
      <c r="AY225" s="271"/>
      <c r="AZ225" s="271"/>
      <c r="BA225" s="271"/>
      <c r="BB225" s="271"/>
      <c r="BC225" s="271"/>
      <c r="BD225" s="272"/>
      <c r="BE225" s="269"/>
      <c r="BF225" s="264"/>
      <c r="BG225" s="264"/>
      <c r="BH225" s="264"/>
      <c r="BI225" s="264"/>
      <c r="BJ225" s="264"/>
    </row>
    <row r="226" spans="2:62" ht="20.25" customHeight="1" x14ac:dyDescent="0.45">
      <c r="B226" s="261"/>
      <c r="C226" s="262"/>
      <c r="D226" s="262"/>
      <c r="E226" s="262"/>
      <c r="F226" s="262"/>
      <c r="G226" s="262"/>
      <c r="H226" s="262"/>
      <c r="I226" s="270"/>
      <c r="J226" s="192"/>
      <c r="K226" s="978" t="s">
        <v>457</v>
      </c>
      <c r="L226" s="978"/>
      <c r="M226" s="983">
        <f>SUM(M222:N225)</f>
        <v>0</v>
      </c>
      <c r="N226" s="983"/>
      <c r="O226" s="984">
        <f>SUM(O222:P225)</f>
        <v>0</v>
      </c>
      <c r="P226" s="984"/>
      <c r="Q226" s="274"/>
      <c r="R226" s="983">
        <f>SUM(R222:S225)</f>
        <v>0</v>
      </c>
      <c r="S226" s="983"/>
      <c r="T226" s="984">
        <f>SUM(T222:U225)</f>
        <v>0</v>
      </c>
      <c r="U226" s="984"/>
      <c r="V226" s="274"/>
      <c r="W226" s="998">
        <f>SUM(W222:X223)</f>
        <v>0</v>
      </c>
      <c r="X226" s="999"/>
      <c r="Y226" s="192"/>
      <c r="Z226" s="271"/>
      <c r="AA226" s="978" t="s">
        <v>457</v>
      </c>
      <c r="AB226" s="978"/>
      <c r="AC226" s="983">
        <f>SUM(AC222:AD225)</f>
        <v>0</v>
      </c>
      <c r="AD226" s="983"/>
      <c r="AE226" s="984">
        <f>SUM(AE222:AF225)</f>
        <v>0</v>
      </c>
      <c r="AF226" s="984"/>
      <c r="AG226" s="274"/>
      <c r="AH226" s="983">
        <f>SUM(AH222:AI225)</f>
        <v>0</v>
      </c>
      <c r="AI226" s="983"/>
      <c r="AJ226" s="984">
        <f>SUM(AJ222:AK225)</f>
        <v>0</v>
      </c>
      <c r="AK226" s="984"/>
      <c r="AL226" s="274"/>
      <c r="AM226" s="998">
        <f>SUM(AM222:AN223)</f>
        <v>0</v>
      </c>
      <c r="AN226" s="999"/>
      <c r="AO226" s="271"/>
      <c r="AP226" s="271"/>
      <c r="AQ226" s="978" t="s">
        <v>466</v>
      </c>
      <c r="AR226" s="978"/>
      <c r="AS226" s="978" t="s">
        <v>467</v>
      </c>
      <c r="AT226" s="978"/>
      <c r="AU226" s="978"/>
      <c r="AV226" s="978"/>
      <c r="AW226" s="271"/>
      <c r="AX226" s="271"/>
      <c r="AY226" s="271"/>
      <c r="AZ226" s="271"/>
      <c r="BA226" s="271"/>
      <c r="BB226" s="271"/>
      <c r="BC226" s="271"/>
      <c r="BD226" s="272"/>
      <c r="BE226" s="269"/>
      <c r="BF226" s="264"/>
      <c r="BG226" s="264"/>
      <c r="BH226" s="264"/>
      <c r="BI226" s="264"/>
      <c r="BJ226" s="264"/>
    </row>
    <row r="227" spans="2:62" ht="20.25" customHeight="1" x14ac:dyDescent="0.45">
      <c r="B227" s="261"/>
      <c r="C227" s="262"/>
      <c r="D227" s="262"/>
      <c r="E227" s="262"/>
      <c r="F227" s="262"/>
      <c r="G227" s="262"/>
      <c r="H227" s="262"/>
      <c r="I227" s="270"/>
      <c r="J227" s="270"/>
      <c r="K227" s="277"/>
      <c r="L227" s="277"/>
      <c r="M227" s="277"/>
      <c r="N227" s="277"/>
      <c r="O227" s="278"/>
      <c r="P227" s="278"/>
      <c r="Q227" s="278"/>
      <c r="R227" s="279"/>
      <c r="S227" s="279"/>
      <c r="T227" s="279"/>
      <c r="U227" s="279"/>
      <c r="V227" s="280"/>
      <c r="W227" s="271"/>
      <c r="X227" s="271"/>
      <c r="Y227" s="271"/>
      <c r="Z227" s="271"/>
      <c r="AA227" s="277"/>
      <c r="AB227" s="277"/>
      <c r="AC227" s="277"/>
      <c r="AD227" s="277"/>
      <c r="AE227" s="278"/>
      <c r="AF227" s="278"/>
      <c r="AG227" s="278"/>
      <c r="AH227" s="279"/>
      <c r="AI227" s="279"/>
      <c r="AJ227" s="279"/>
      <c r="AK227" s="279"/>
      <c r="AL227" s="280"/>
      <c r="AM227" s="271"/>
      <c r="AN227" s="271"/>
      <c r="AO227" s="271"/>
      <c r="AP227" s="271"/>
      <c r="AQ227" s="978" t="s">
        <v>458</v>
      </c>
      <c r="AR227" s="978"/>
      <c r="AS227" s="978" t="s">
        <v>468</v>
      </c>
      <c r="AT227" s="978"/>
      <c r="AU227" s="978"/>
      <c r="AV227" s="978"/>
      <c r="AW227" s="271"/>
      <c r="AX227" s="271"/>
      <c r="AY227" s="271"/>
      <c r="AZ227" s="271"/>
      <c r="BA227" s="271"/>
      <c r="BB227" s="271"/>
      <c r="BC227" s="271"/>
      <c r="BD227" s="272"/>
      <c r="BE227" s="269"/>
      <c r="BF227" s="264"/>
      <c r="BG227" s="264"/>
      <c r="BH227" s="264"/>
      <c r="BI227" s="264"/>
      <c r="BJ227" s="264"/>
    </row>
    <row r="228" spans="2:62" ht="20.25" customHeight="1" x14ac:dyDescent="0.45">
      <c r="B228" s="261"/>
      <c r="C228" s="262"/>
      <c r="D228" s="262"/>
      <c r="E228" s="262"/>
      <c r="F228" s="262"/>
      <c r="G228" s="262"/>
      <c r="H228" s="262"/>
      <c r="I228" s="270"/>
      <c r="J228" s="270"/>
      <c r="K228" s="197" t="s">
        <v>469</v>
      </c>
      <c r="L228" s="192"/>
      <c r="M228" s="192"/>
      <c r="N228" s="192"/>
      <c r="O228" s="192"/>
      <c r="P228" s="192"/>
      <c r="Q228" s="281" t="s">
        <v>470</v>
      </c>
      <c r="R228" s="992" t="s">
        <v>471</v>
      </c>
      <c r="S228" s="993"/>
      <c r="T228" s="281"/>
      <c r="U228" s="281"/>
      <c r="V228" s="192"/>
      <c r="W228" s="192"/>
      <c r="X228" s="192"/>
      <c r="Y228" s="271"/>
      <c r="Z228" s="271"/>
      <c r="AA228" s="197" t="s">
        <v>469</v>
      </c>
      <c r="AB228" s="192"/>
      <c r="AC228" s="192"/>
      <c r="AD228" s="192"/>
      <c r="AE228" s="192"/>
      <c r="AF228" s="192"/>
      <c r="AG228" s="281" t="s">
        <v>470</v>
      </c>
      <c r="AH228" s="994" t="str">
        <f>R228</f>
        <v>週</v>
      </c>
      <c r="AI228" s="995"/>
      <c r="AJ228" s="281"/>
      <c r="AK228" s="281"/>
      <c r="AL228" s="192"/>
      <c r="AM228" s="192"/>
      <c r="AN228" s="192"/>
      <c r="AO228" s="271"/>
      <c r="AP228" s="271"/>
      <c r="AQ228" s="978" t="s">
        <v>461</v>
      </c>
      <c r="AR228" s="978"/>
      <c r="AS228" s="978" t="s">
        <v>472</v>
      </c>
      <c r="AT228" s="978"/>
      <c r="AU228" s="978"/>
      <c r="AV228" s="978"/>
      <c r="AW228" s="271"/>
      <c r="AX228" s="271"/>
      <c r="AY228" s="271"/>
      <c r="AZ228" s="271"/>
      <c r="BA228" s="271"/>
      <c r="BB228" s="271"/>
      <c r="BC228" s="271"/>
      <c r="BD228" s="272"/>
      <c r="BE228" s="269"/>
      <c r="BF228" s="264"/>
      <c r="BG228" s="264"/>
      <c r="BH228" s="264"/>
      <c r="BI228" s="264"/>
      <c r="BJ228" s="264"/>
    </row>
    <row r="229" spans="2:62" ht="20.25" customHeight="1" x14ac:dyDescent="0.45">
      <c r="B229" s="261"/>
      <c r="C229" s="262"/>
      <c r="D229" s="262"/>
      <c r="E229" s="262"/>
      <c r="F229" s="262"/>
      <c r="G229" s="262"/>
      <c r="H229" s="262"/>
      <c r="I229" s="270"/>
      <c r="J229" s="270"/>
      <c r="K229" s="192" t="s">
        <v>473</v>
      </c>
      <c r="L229" s="192"/>
      <c r="M229" s="192"/>
      <c r="N229" s="192"/>
      <c r="O229" s="192"/>
      <c r="P229" s="192" t="s">
        <v>474</v>
      </c>
      <c r="Q229" s="192"/>
      <c r="R229" s="192"/>
      <c r="S229" s="192"/>
      <c r="T229" s="197"/>
      <c r="U229" s="192"/>
      <c r="V229" s="192"/>
      <c r="W229" s="192"/>
      <c r="X229" s="192"/>
      <c r="Y229" s="271"/>
      <c r="Z229" s="271"/>
      <c r="AA229" s="192" t="s">
        <v>473</v>
      </c>
      <c r="AB229" s="192"/>
      <c r="AC229" s="192"/>
      <c r="AD229" s="192"/>
      <c r="AE229" s="192"/>
      <c r="AF229" s="192" t="s">
        <v>474</v>
      </c>
      <c r="AG229" s="192"/>
      <c r="AH229" s="192"/>
      <c r="AI229" s="192"/>
      <c r="AJ229" s="197"/>
      <c r="AK229" s="192"/>
      <c r="AL229" s="192"/>
      <c r="AM229" s="192"/>
      <c r="AN229" s="192"/>
      <c r="AO229" s="271"/>
      <c r="AP229" s="271"/>
      <c r="AQ229" s="978" t="s">
        <v>462</v>
      </c>
      <c r="AR229" s="978"/>
      <c r="AS229" s="978" t="s">
        <v>475</v>
      </c>
      <c r="AT229" s="978"/>
      <c r="AU229" s="978"/>
      <c r="AV229" s="978"/>
      <c r="AW229" s="271"/>
      <c r="AX229" s="271"/>
      <c r="AY229" s="271"/>
      <c r="AZ229" s="271"/>
      <c r="BA229" s="271"/>
      <c r="BB229" s="271"/>
      <c r="BC229" s="271"/>
      <c r="BD229" s="272"/>
      <c r="BE229" s="269"/>
      <c r="BF229" s="264"/>
      <c r="BG229" s="264"/>
      <c r="BH229" s="264"/>
      <c r="BI229" s="264"/>
      <c r="BJ229" s="264"/>
    </row>
    <row r="230" spans="2:62" ht="20.25" customHeight="1" x14ac:dyDescent="0.45">
      <c r="B230" s="261"/>
      <c r="C230" s="262"/>
      <c r="D230" s="262"/>
      <c r="E230" s="262"/>
      <c r="F230" s="262"/>
      <c r="G230" s="262"/>
      <c r="H230" s="262"/>
      <c r="I230" s="270"/>
      <c r="J230" s="270"/>
      <c r="K230" s="192" t="str">
        <f>IF($R$228="週","対象時間数（週平均）","対象時間数（当月合計）")</f>
        <v>対象時間数（週平均）</v>
      </c>
      <c r="L230" s="192"/>
      <c r="M230" s="192"/>
      <c r="N230" s="192"/>
      <c r="O230" s="192"/>
      <c r="P230" s="192" t="str">
        <f>IF($R$228="週","週に勤務すべき時間数","当月に勤務すべき時間数")</f>
        <v>週に勤務すべき時間数</v>
      </c>
      <c r="Q230" s="192"/>
      <c r="R230" s="192"/>
      <c r="S230" s="192"/>
      <c r="T230" s="197"/>
      <c r="U230" s="192" t="s">
        <v>476</v>
      </c>
      <c r="V230" s="192"/>
      <c r="W230" s="192"/>
      <c r="X230" s="192"/>
      <c r="Y230" s="271"/>
      <c r="Z230" s="271"/>
      <c r="AA230" s="192" t="str">
        <f>IF(AH228="週","対象時間数（週平均）","対象時間数（当月合計）")</f>
        <v>対象時間数（週平均）</v>
      </c>
      <c r="AB230" s="192"/>
      <c r="AC230" s="192"/>
      <c r="AD230" s="192"/>
      <c r="AE230" s="192"/>
      <c r="AF230" s="192" t="str">
        <f>IF($AH$228="週","週に勤務すべき時間数","当月に勤務すべき時間数")</f>
        <v>週に勤務すべき時間数</v>
      </c>
      <c r="AG230" s="192"/>
      <c r="AH230" s="192"/>
      <c r="AI230" s="192"/>
      <c r="AJ230" s="197"/>
      <c r="AK230" s="192" t="s">
        <v>476</v>
      </c>
      <c r="AL230" s="192"/>
      <c r="AM230" s="192"/>
      <c r="AN230" s="192"/>
      <c r="AO230" s="271"/>
      <c r="AP230" s="271"/>
      <c r="AQ230" s="978" t="s">
        <v>464</v>
      </c>
      <c r="AR230" s="978"/>
      <c r="AS230" s="978" t="s">
        <v>477</v>
      </c>
      <c r="AT230" s="978"/>
      <c r="AU230" s="978"/>
      <c r="AV230" s="978"/>
      <c r="AW230" s="271"/>
      <c r="AX230" s="271"/>
      <c r="AY230" s="271"/>
      <c r="AZ230" s="271"/>
      <c r="BA230" s="271"/>
      <c r="BB230" s="271"/>
      <c r="BC230" s="271"/>
      <c r="BD230" s="272"/>
      <c r="BE230" s="269"/>
      <c r="BF230" s="264"/>
      <c r="BG230" s="264"/>
      <c r="BH230" s="264"/>
      <c r="BI230" s="264"/>
      <c r="BJ230" s="264"/>
    </row>
    <row r="231" spans="2:62" ht="20.25" customHeight="1" x14ac:dyDescent="0.45">
      <c r="I231" s="192"/>
      <c r="J231" s="192"/>
      <c r="K231" s="979">
        <f>IF($R$228="週",T226,R226)</f>
        <v>0</v>
      </c>
      <c r="L231" s="979"/>
      <c r="M231" s="979"/>
      <c r="N231" s="979"/>
      <c r="O231" s="275" t="s">
        <v>478</v>
      </c>
      <c r="P231" s="978">
        <f>IF($R$228="週",$BA$6,$BE$6)</f>
        <v>40</v>
      </c>
      <c r="Q231" s="978"/>
      <c r="R231" s="978"/>
      <c r="S231" s="978"/>
      <c r="T231" s="275" t="s">
        <v>460</v>
      </c>
      <c r="U231" s="980">
        <f>ROUNDDOWN(K231/P231,1)</f>
        <v>0</v>
      </c>
      <c r="V231" s="980"/>
      <c r="W231" s="980"/>
      <c r="X231" s="980"/>
      <c r="Y231" s="192"/>
      <c r="Z231" s="192"/>
      <c r="AA231" s="979">
        <f>IF($AH$228="週",AJ226,AH226)</f>
        <v>0</v>
      </c>
      <c r="AB231" s="979"/>
      <c r="AC231" s="979"/>
      <c r="AD231" s="979"/>
      <c r="AE231" s="275" t="s">
        <v>478</v>
      </c>
      <c r="AF231" s="978">
        <f>IF($AH$228="週",$BA$6,$BE$6)</f>
        <v>40</v>
      </c>
      <c r="AG231" s="978"/>
      <c r="AH231" s="978"/>
      <c r="AI231" s="978"/>
      <c r="AJ231" s="275" t="s">
        <v>460</v>
      </c>
      <c r="AK231" s="980">
        <f>ROUNDDOWN(AA231/AF231,1)</f>
        <v>0</v>
      </c>
      <c r="AL231" s="980"/>
      <c r="AM231" s="980"/>
      <c r="AN231" s="980"/>
      <c r="AO231" s="192"/>
      <c r="AP231" s="192"/>
      <c r="AQ231" s="192"/>
      <c r="AR231" s="192"/>
      <c r="AS231" s="192"/>
      <c r="AT231" s="192"/>
      <c r="AU231" s="192"/>
      <c r="AV231" s="192"/>
      <c r="AW231" s="192"/>
      <c r="AX231" s="192"/>
      <c r="AY231" s="192"/>
      <c r="AZ231" s="192"/>
      <c r="BA231" s="192"/>
      <c r="BB231" s="192"/>
      <c r="BC231" s="192"/>
      <c r="BD231" s="192"/>
    </row>
    <row r="232" spans="2:62" ht="20.25" customHeight="1" x14ac:dyDescent="0.45">
      <c r="I232" s="192"/>
      <c r="J232" s="192"/>
      <c r="K232" s="192"/>
      <c r="L232" s="192"/>
      <c r="M232" s="192"/>
      <c r="N232" s="192"/>
      <c r="O232" s="192"/>
      <c r="P232" s="192"/>
      <c r="Q232" s="192"/>
      <c r="R232" s="192"/>
      <c r="S232" s="192"/>
      <c r="T232" s="197"/>
      <c r="U232" s="192" t="s">
        <v>479</v>
      </c>
      <c r="V232" s="192"/>
      <c r="W232" s="192"/>
      <c r="X232" s="192"/>
      <c r="Y232" s="192"/>
      <c r="Z232" s="192"/>
      <c r="AA232" s="192"/>
      <c r="AB232" s="192"/>
      <c r="AC232" s="192"/>
      <c r="AD232" s="192"/>
      <c r="AE232" s="192"/>
      <c r="AF232" s="192"/>
      <c r="AG232" s="192"/>
      <c r="AH232" s="192"/>
      <c r="AI232" s="192"/>
      <c r="AJ232" s="197"/>
      <c r="AK232" s="192" t="s">
        <v>479</v>
      </c>
      <c r="AL232" s="192"/>
      <c r="AM232" s="192"/>
      <c r="AN232" s="192"/>
      <c r="AO232" s="192"/>
      <c r="AP232" s="192"/>
      <c r="AQ232" s="192"/>
      <c r="AR232" s="192"/>
      <c r="AS232" s="192"/>
      <c r="AT232" s="192"/>
      <c r="AU232" s="192"/>
      <c r="AV232" s="192"/>
      <c r="AW232" s="192"/>
      <c r="AX232" s="192"/>
      <c r="AY232" s="192"/>
      <c r="AZ232" s="192"/>
      <c r="BA232" s="192"/>
      <c r="BB232" s="192"/>
      <c r="BC232" s="192"/>
      <c r="BD232" s="192"/>
    </row>
    <row r="233" spans="2:62" ht="20.25" customHeight="1" x14ac:dyDescent="0.45">
      <c r="I233" s="192"/>
      <c r="J233" s="192"/>
      <c r="K233" s="192" t="s">
        <v>480</v>
      </c>
      <c r="L233" s="192"/>
      <c r="M233" s="192"/>
      <c r="N233" s="192"/>
      <c r="O233" s="192"/>
      <c r="P233" s="192"/>
      <c r="Q233" s="192"/>
      <c r="R233" s="192"/>
      <c r="S233" s="192"/>
      <c r="T233" s="197"/>
      <c r="U233" s="192"/>
      <c r="V233" s="192"/>
      <c r="W233" s="192"/>
      <c r="X233" s="192"/>
      <c r="Y233" s="192"/>
      <c r="Z233" s="192"/>
      <c r="AA233" s="192" t="s">
        <v>481</v>
      </c>
      <c r="AB233" s="192"/>
      <c r="AC233" s="192"/>
      <c r="AD233" s="192"/>
      <c r="AE233" s="192"/>
      <c r="AF233" s="192"/>
      <c r="AG233" s="192"/>
      <c r="AH233" s="192"/>
      <c r="AI233" s="192"/>
      <c r="AJ233" s="197"/>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row>
    <row r="234" spans="2:62" ht="20.25" customHeight="1" x14ac:dyDescent="0.45">
      <c r="I234" s="192"/>
      <c r="J234" s="192"/>
      <c r="K234" s="192" t="s">
        <v>451</v>
      </c>
      <c r="L234" s="192"/>
      <c r="M234" s="192"/>
      <c r="N234" s="192"/>
      <c r="O234" s="192"/>
      <c r="P234" s="192"/>
      <c r="Q234" s="192"/>
      <c r="R234" s="192"/>
      <c r="S234" s="192"/>
      <c r="T234" s="197"/>
      <c r="U234" s="987"/>
      <c r="V234" s="987"/>
      <c r="W234" s="987"/>
      <c r="X234" s="987"/>
      <c r="Y234" s="192"/>
      <c r="Z234" s="192"/>
      <c r="AA234" s="192" t="s">
        <v>451</v>
      </c>
      <c r="AB234" s="192"/>
      <c r="AC234" s="192"/>
      <c r="AD234" s="192"/>
      <c r="AE234" s="192"/>
      <c r="AF234" s="192"/>
      <c r="AG234" s="192"/>
      <c r="AH234" s="192"/>
      <c r="AI234" s="192"/>
      <c r="AJ234" s="197"/>
      <c r="AK234" s="987"/>
      <c r="AL234" s="987"/>
      <c r="AM234" s="987"/>
      <c r="AN234" s="987"/>
      <c r="AO234" s="192"/>
      <c r="AP234" s="192"/>
      <c r="AQ234" s="192"/>
      <c r="AR234" s="192"/>
      <c r="AS234" s="192"/>
      <c r="AT234" s="192"/>
      <c r="AU234" s="192"/>
      <c r="AV234" s="192"/>
      <c r="AW234" s="192"/>
      <c r="AX234" s="192"/>
      <c r="AY234" s="192"/>
      <c r="AZ234" s="192"/>
      <c r="BA234" s="192"/>
      <c r="BB234" s="192"/>
      <c r="BC234" s="192"/>
      <c r="BD234" s="192"/>
    </row>
    <row r="235" spans="2:62" ht="20.25" customHeight="1" x14ac:dyDescent="0.45">
      <c r="I235" s="192"/>
      <c r="J235" s="192"/>
      <c r="K235" s="192" t="s">
        <v>482</v>
      </c>
      <c r="L235" s="192"/>
      <c r="M235" s="192"/>
      <c r="N235" s="192"/>
      <c r="O235" s="192"/>
      <c r="P235" s="192" t="s">
        <v>483</v>
      </c>
      <c r="Q235" s="192"/>
      <c r="R235" s="192"/>
      <c r="S235" s="192"/>
      <c r="T235" s="192"/>
      <c r="U235" s="988" t="s">
        <v>457</v>
      </c>
      <c r="V235" s="988"/>
      <c r="W235" s="988"/>
      <c r="X235" s="988"/>
      <c r="Y235" s="192"/>
      <c r="Z235" s="192"/>
      <c r="AA235" s="192" t="s">
        <v>482</v>
      </c>
      <c r="AB235" s="192"/>
      <c r="AC235" s="192"/>
      <c r="AD235" s="192"/>
      <c r="AE235" s="192"/>
      <c r="AF235" s="192" t="s">
        <v>483</v>
      </c>
      <c r="AG235" s="192"/>
      <c r="AH235" s="192"/>
      <c r="AI235" s="192"/>
      <c r="AJ235" s="192"/>
      <c r="AK235" s="988" t="s">
        <v>457</v>
      </c>
      <c r="AL235" s="988"/>
      <c r="AM235" s="988"/>
      <c r="AN235" s="988"/>
      <c r="AO235" s="192"/>
      <c r="AP235" s="192"/>
      <c r="AQ235" s="192"/>
      <c r="AR235" s="192"/>
      <c r="AS235" s="192"/>
      <c r="AT235" s="192"/>
      <c r="AU235" s="192"/>
      <c r="AV235" s="192"/>
      <c r="AW235" s="192"/>
      <c r="AX235" s="192"/>
      <c r="AY235" s="192"/>
      <c r="AZ235" s="192"/>
      <c r="BA235" s="192"/>
      <c r="BB235" s="192"/>
      <c r="BC235" s="192"/>
      <c r="BD235" s="192"/>
    </row>
    <row r="236" spans="2:62" ht="20.25" customHeight="1" x14ac:dyDescent="0.45">
      <c r="I236" s="192"/>
      <c r="J236" s="192"/>
      <c r="K236" s="978">
        <f>W226</f>
        <v>0</v>
      </c>
      <c r="L236" s="978"/>
      <c r="M236" s="978"/>
      <c r="N236" s="978"/>
      <c r="O236" s="275" t="s">
        <v>459</v>
      </c>
      <c r="P236" s="980">
        <f>U231</f>
        <v>0</v>
      </c>
      <c r="Q236" s="980"/>
      <c r="R236" s="980"/>
      <c r="S236" s="980"/>
      <c r="T236" s="275" t="s">
        <v>460</v>
      </c>
      <c r="U236" s="989">
        <f>ROUNDDOWN(K236+P236,1)</f>
        <v>0</v>
      </c>
      <c r="V236" s="989"/>
      <c r="W236" s="989"/>
      <c r="X236" s="989"/>
      <c r="Y236" s="279"/>
      <c r="Z236" s="279"/>
      <c r="AA236" s="990">
        <f>AM226</f>
        <v>0</v>
      </c>
      <c r="AB236" s="990"/>
      <c r="AC236" s="990"/>
      <c r="AD236" s="990"/>
      <c r="AE236" s="280" t="s">
        <v>459</v>
      </c>
      <c r="AF236" s="991">
        <f>AK231</f>
        <v>0</v>
      </c>
      <c r="AG236" s="991"/>
      <c r="AH236" s="991"/>
      <c r="AI236" s="991"/>
      <c r="AJ236" s="280" t="s">
        <v>460</v>
      </c>
      <c r="AK236" s="989">
        <f>ROUNDDOWN(AA236+AF236,1)</f>
        <v>0</v>
      </c>
      <c r="AL236" s="989"/>
      <c r="AM236" s="989"/>
      <c r="AN236" s="989"/>
      <c r="AO236" s="192"/>
      <c r="AP236" s="192"/>
      <c r="AQ236" s="192"/>
      <c r="AR236" s="192"/>
      <c r="AS236" s="192"/>
      <c r="AT236" s="192"/>
      <c r="AU236" s="192"/>
      <c r="AV236" s="192"/>
      <c r="AW236" s="192"/>
      <c r="AX236" s="192"/>
      <c r="AY236" s="192"/>
      <c r="AZ236" s="192"/>
      <c r="BA236" s="192"/>
      <c r="BB236" s="192"/>
      <c r="BC236" s="192"/>
      <c r="BD236" s="19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3:59" x14ac:dyDescent="0.45">
      <c r="C283" s="199"/>
      <c r="D283" s="199"/>
      <c r="E283" s="199"/>
      <c r="F283" s="199"/>
      <c r="G283" s="199"/>
      <c r="H283" s="199"/>
      <c r="I283" s="199"/>
      <c r="J283" s="199"/>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2"/>
      <c r="AH283" s="282"/>
      <c r="AI283" s="282"/>
      <c r="AJ283" s="282"/>
      <c r="AK283" s="282"/>
      <c r="AL283" s="282"/>
      <c r="AM283" s="282"/>
      <c r="AN283" s="282"/>
      <c r="AO283" s="282"/>
      <c r="AP283" s="282"/>
      <c r="AQ283" s="282"/>
      <c r="AR283" s="282"/>
      <c r="AS283" s="282"/>
      <c r="AT283" s="282"/>
      <c r="AU283" s="282"/>
      <c r="AV283" s="282"/>
      <c r="AW283" s="282"/>
      <c r="AX283" s="282"/>
      <c r="AY283" s="282"/>
      <c r="AZ283" s="282"/>
      <c r="BA283" s="282"/>
      <c r="BB283" s="282"/>
      <c r="BC283" s="282"/>
      <c r="BD283" s="282"/>
      <c r="BE283" s="282"/>
      <c r="BF283" s="282"/>
      <c r="BG283" s="282"/>
    </row>
    <row r="284" spans="3:59" x14ac:dyDescent="0.45">
      <c r="C284" s="199"/>
      <c r="D284" s="199"/>
      <c r="E284" s="199"/>
      <c r="F284" s="199"/>
      <c r="G284" s="199"/>
      <c r="H284" s="199"/>
      <c r="I284" s="199"/>
      <c r="J284" s="199"/>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2"/>
      <c r="AH284" s="282"/>
      <c r="AI284" s="282"/>
      <c r="AJ284" s="282"/>
      <c r="AK284" s="282"/>
      <c r="AL284" s="282"/>
      <c r="AM284" s="282"/>
      <c r="AN284" s="282"/>
      <c r="AO284" s="282"/>
      <c r="AP284" s="282"/>
      <c r="AQ284" s="282"/>
      <c r="AR284" s="282"/>
      <c r="AS284" s="282"/>
      <c r="AT284" s="282"/>
      <c r="AU284" s="282"/>
      <c r="AV284" s="282"/>
      <c r="AW284" s="282"/>
      <c r="AX284" s="282"/>
      <c r="AY284" s="282"/>
      <c r="AZ284" s="282"/>
      <c r="BA284" s="282"/>
      <c r="BB284" s="282"/>
      <c r="BC284" s="282"/>
      <c r="BD284" s="282"/>
      <c r="BE284" s="282"/>
      <c r="BF284" s="282"/>
      <c r="BG284" s="282"/>
    </row>
    <row r="285" spans="3:59" x14ac:dyDescent="0.45">
      <c r="C285" s="283"/>
      <c r="D285" s="283"/>
      <c r="E285" s="283"/>
      <c r="F285" s="283"/>
      <c r="G285" s="283"/>
      <c r="H285" s="283"/>
      <c r="I285" s="283"/>
      <c r="J285" s="283"/>
      <c r="K285" s="199"/>
      <c r="L285" s="199"/>
    </row>
    <row r="286" spans="3:59" x14ac:dyDescent="0.45">
      <c r="C286" s="283"/>
      <c r="D286" s="283"/>
      <c r="E286" s="283"/>
      <c r="F286" s="283"/>
      <c r="G286" s="283"/>
      <c r="H286" s="283"/>
      <c r="I286" s="283"/>
      <c r="J286" s="283"/>
      <c r="K286" s="199"/>
      <c r="L286" s="199"/>
    </row>
    <row r="287" spans="3:59" x14ac:dyDescent="0.45">
      <c r="C287" s="199"/>
      <c r="D287" s="199"/>
      <c r="E287" s="199"/>
      <c r="F287" s="199"/>
      <c r="G287" s="199"/>
      <c r="H287" s="199"/>
      <c r="I287" s="199"/>
      <c r="J287" s="199"/>
    </row>
    <row r="288" spans="3:59" x14ac:dyDescent="0.45">
      <c r="C288" s="199"/>
      <c r="D288" s="199"/>
      <c r="E288" s="199"/>
      <c r="F288" s="199"/>
      <c r="G288" s="199"/>
      <c r="H288" s="199"/>
      <c r="I288" s="199"/>
      <c r="J288" s="199"/>
    </row>
    <row r="289" spans="3:10" x14ac:dyDescent="0.45">
      <c r="C289" s="199"/>
      <c r="D289" s="199"/>
      <c r="E289" s="199"/>
      <c r="F289" s="199"/>
      <c r="G289" s="199"/>
      <c r="H289" s="199"/>
      <c r="I289" s="199"/>
      <c r="J289" s="199"/>
    </row>
    <row r="290" spans="3:10" x14ac:dyDescent="0.45">
      <c r="C290" s="199"/>
      <c r="D290" s="199"/>
      <c r="E290" s="199"/>
      <c r="F290" s="199"/>
      <c r="G290" s="199"/>
      <c r="H290" s="199"/>
      <c r="I290" s="199"/>
      <c r="J290" s="19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45" priority="174">
      <formula>INDIRECT(ADDRESS(ROW(),COLUMN()))=TRUNC(INDIRECT(ADDRESS(ROW(),COLUMN())))</formula>
    </cfRule>
  </conditionalFormatting>
  <conditionalFormatting sqref="M222:X226">
    <cfRule type="expression" dxfId="144" priority="176">
      <formula>INDIRECT(ADDRESS(ROW(),COLUMN()))=TRUNC(INDIRECT(ADDRESS(ROW(),COLUMN())))</formula>
    </cfRule>
  </conditionalFormatting>
  <conditionalFormatting sqref="W220:X220 Z220 W229:Z229">
    <cfRule type="expression" dxfId="143" priority="209">
      <formula>OR(#REF!=$B218,#REF!=$B218)</formula>
    </cfRule>
  </conditionalFormatting>
  <conditionalFormatting sqref="W230:Z230">
    <cfRule type="expression" dxfId="142" priority="208">
      <formula>OR(#REF!=$B217,#REF!=$B217)</formula>
    </cfRule>
  </conditionalFormatting>
  <conditionalFormatting sqref="W18:BE18">
    <cfRule type="expression" dxfId="141" priority="170">
      <formula>INDIRECT(ADDRESS(ROW(),COLUMN()))=TRUNC(INDIRECT(ADDRESS(ROW(),COLUMN())))</formula>
    </cfRule>
  </conditionalFormatting>
  <conditionalFormatting sqref="W20:BE20">
    <cfRule type="expression" dxfId="140" priority="171">
      <formula>INDIRECT(ADDRESS(ROW(),COLUMN()))=TRUNC(INDIRECT(ADDRESS(ROW(),COLUMN())))</formula>
    </cfRule>
  </conditionalFormatting>
  <conditionalFormatting sqref="W22:BE22">
    <cfRule type="expression" dxfId="139" priority="169">
      <formula>INDIRECT(ADDRESS(ROW(),COLUMN()))=TRUNC(INDIRECT(ADDRESS(ROW(),COLUMN())))</formula>
    </cfRule>
  </conditionalFormatting>
  <conditionalFormatting sqref="W24:BE24">
    <cfRule type="expression" dxfId="138" priority="168">
      <formula>INDIRECT(ADDRESS(ROW(),COLUMN()))=TRUNC(INDIRECT(ADDRESS(ROW(),COLUMN())))</formula>
    </cfRule>
  </conditionalFormatting>
  <conditionalFormatting sqref="W26:BE26">
    <cfRule type="expression" dxfId="137" priority="167">
      <formula>INDIRECT(ADDRESS(ROW(),COLUMN()))=TRUNC(INDIRECT(ADDRESS(ROW(),COLUMN())))</formula>
    </cfRule>
  </conditionalFormatting>
  <conditionalFormatting sqref="W28:BE28">
    <cfRule type="expression" dxfId="136" priority="166">
      <formula>INDIRECT(ADDRESS(ROW(),COLUMN()))=TRUNC(INDIRECT(ADDRESS(ROW(),COLUMN())))</formula>
    </cfRule>
  </conditionalFormatting>
  <conditionalFormatting sqref="W30:BE30">
    <cfRule type="expression" dxfId="135" priority="165">
      <formula>INDIRECT(ADDRESS(ROW(),COLUMN()))=TRUNC(INDIRECT(ADDRESS(ROW(),COLUMN())))</formula>
    </cfRule>
  </conditionalFormatting>
  <conditionalFormatting sqref="W32:BE32">
    <cfRule type="expression" dxfId="134" priority="164">
      <formula>INDIRECT(ADDRESS(ROW(),COLUMN()))=TRUNC(INDIRECT(ADDRESS(ROW(),COLUMN())))</formula>
    </cfRule>
  </conditionalFormatting>
  <conditionalFormatting sqref="W34:BE34">
    <cfRule type="expression" dxfId="133" priority="163">
      <formula>INDIRECT(ADDRESS(ROW(),COLUMN()))=TRUNC(INDIRECT(ADDRESS(ROW(),COLUMN())))</formula>
    </cfRule>
  </conditionalFormatting>
  <conditionalFormatting sqref="W36:BE36">
    <cfRule type="expression" dxfId="132" priority="162">
      <formula>INDIRECT(ADDRESS(ROW(),COLUMN()))=TRUNC(INDIRECT(ADDRESS(ROW(),COLUMN())))</formula>
    </cfRule>
  </conditionalFormatting>
  <conditionalFormatting sqref="W38:BE38">
    <cfRule type="expression" dxfId="131" priority="161">
      <formula>INDIRECT(ADDRESS(ROW(),COLUMN()))=TRUNC(INDIRECT(ADDRESS(ROW(),COLUMN())))</formula>
    </cfRule>
  </conditionalFormatting>
  <conditionalFormatting sqref="W40:BE40">
    <cfRule type="expression" dxfId="130" priority="160">
      <formula>INDIRECT(ADDRESS(ROW(),COLUMN()))=TRUNC(INDIRECT(ADDRESS(ROW(),COLUMN())))</formula>
    </cfRule>
  </conditionalFormatting>
  <conditionalFormatting sqref="W42:BE42">
    <cfRule type="expression" dxfId="129" priority="159">
      <formula>INDIRECT(ADDRESS(ROW(),COLUMN()))=TRUNC(INDIRECT(ADDRESS(ROW(),COLUMN())))</formula>
    </cfRule>
  </conditionalFormatting>
  <conditionalFormatting sqref="W44:BE44">
    <cfRule type="expression" dxfId="128" priority="158">
      <formula>INDIRECT(ADDRESS(ROW(),COLUMN()))=TRUNC(INDIRECT(ADDRESS(ROW(),COLUMN())))</formula>
    </cfRule>
  </conditionalFormatting>
  <conditionalFormatting sqref="W46:BE46">
    <cfRule type="expression" dxfId="127" priority="157">
      <formula>INDIRECT(ADDRESS(ROW(),COLUMN()))=TRUNC(INDIRECT(ADDRESS(ROW(),COLUMN())))</formula>
    </cfRule>
  </conditionalFormatting>
  <conditionalFormatting sqref="W48:BE48">
    <cfRule type="expression" dxfId="126" priority="156">
      <formula>INDIRECT(ADDRESS(ROW(),COLUMN()))=TRUNC(INDIRECT(ADDRESS(ROW(),COLUMN())))</formula>
    </cfRule>
  </conditionalFormatting>
  <conditionalFormatting sqref="W50:BE50">
    <cfRule type="expression" dxfId="125" priority="155">
      <formula>INDIRECT(ADDRESS(ROW(),COLUMN()))=TRUNC(INDIRECT(ADDRESS(ROW(),COLUMN())))</formula>
    </cfRule>
  </conditionalFormatting>
  <conditionalFormatting sqref="W52:BE52">
    <cfRule type="expression" dxfId="124" priority="154">
      <formula>INDIRECT(ADDRESS(ROW(),COLUMN()))=TRUNC(INDIRECT(ADDRESS(ROW(),COLUMN())))</formula>
    </cfRule>
  </conditionalFormatting>
  <conditionalFormatting sqref="W54:BE54">
    <cfRule type="expression" dxfId="123" priority="153">
      <formula>INDIRECT(ADDRESS(ROW(),COLUMN()))=TRUNC(INDIRECT(ADDRESS(ROW(),COLUMN())))</formula>
    </cfRule>
  </conditionalFormatting>
  <conditionalFormatting sqref="W56:BE56">
    <cfRule type="expression" dxfId="122" priority="152">
      <formula>INDIRECT(ADDRESS(ROW(),COLUMN()))=TRUNC(INDIRECT(ADDRESS(ROW(),COLUMN())))</formula>
    </cfRule>
  </conditionalFormatting>
  <conditionalFormatting sqref="W58:BE58">
    <cfRule type="expression" dxfId="121" priority="151">
      <formula>INDIRECT(ADDRESS(ROW(),COLUMN()))=TRUNC(INDIRECT(ADDRESS(ROW(),COLUMN())))</formula>
    </cfRule>
  </conditionalFormatting>
  <conditionalFormatting sqref="W60:BE60">
    <cfRule type="expression" dxfId="120" priority="150">
      <formula>INDIRECT(ADDRESS(ROW(),COLUMN()))=TRUNC(INDIRECT(ADDRESS(ROW(),COLUMN())))</formula>
    </cfRule>
  </conditionalFormatting>
  <conditionalFormatting sqref="W62:BE62">
    <cfRule type="expression" dxfId="119" priority="149">
      <formula>INDIRECT(ADDRESS(ROW(),COLUMN()))=TRUNC(INDIRECT(ADDRESS(ROW(),COLUMN())))</formula>
    </cfRule>
  </conditionalFormatting>
  <conditionalFormatting sqref="W64:BE64">
    <cfRule type="expression" dxfId="118" priority="148">
      <formula>INDIRECT(ADDRESS(ROW(),COLUMN()))=TRUNC(INDIRECT(ADDRESS(ROW(),COLUMN())))</formula>
    </cfRule>
  </conditionalFormatting>
  <conditionalFormatting sqref="W66:BE66">
    <cfRule type="expression" dxfId="117" priority="147">
      <formula>INDIRECT(ADDRESS(ROW(),COLUMN()))=TRUNC(INDIRECT(ADDRESS(ROW(),COLUMN())))</formula>
    </cfRule>
  </conditionalFormatting>
  <conditionalFormatting sqref="W68:BE68">
    <cfRule type="expression" dxfId="116" priority="146">
      <formula>INDIRECT(ADDRESS(ROW(),COLUMN()))=TRUNC(INDIRECT(ADDRESS(ROW(),COLUMN())))</formula>
    </cfRule>
  </conditionalFormatting>
  <conditionalFormatting sqref="W70:BE70">
    <cfRule type="expression" dxfId="115" priority="145">
      <formula>INDIRECT(ADDRESS(ROW(),COLUMN()))=TRUNC(INDIRECT(ADDRESS(ROW(),COLUMN())))</formula>
    </cfRule>
  </conditionalFormatting>
  <conditionalFormatting sqref="W72:BE72">
    <cfRule type="expression" dxfId="114" priority="144">
      <formula>INDIRECT(ADDRESS(ROW(),COLUMN()))=TRUNC(INDIRECT(ADDRESS(ROW(),COLUMN())))</formula>
    </cfRule>
  </conditionalFormatting>
  <conditionalFormatting sqref="W74:BE74">
    <cfRule type="expression" dxfId="113" priority="143">
      <formula>INDIRECT(ADDRESS(ROW(),COLUMN()))=TRUNC(INDIRECT(ADDRESS(ROW(),COLUMN())))</formula>
    </cfRule>
  </conditionalFormatting>
  <conditionalFormatting sqref="W76:BE76">
    <cfRule type="expression" dxfId="112" priority="141">
      <formula>INDIRECT(ADDRESS(ROW(),COLUMN()))=TRUNC(INDIRECT(ADDRESS(ROW(),COLUMN())))</formula>
    </cfRule>
  </conditionalFormatting>
  <conditionalFormatting sqref="W78:BE78">
    <cfRule type="expression" dxfId="111" priority="139">
      <formula>INDIRECT(ADDRESS(ROW(),COLUMN()))=TRUNC(INDIRECT(ADDRESS(ROW(),COLUMN())))</formula>
    </cfRule>
  </conditionalFormatting>
  <conditionalFormatting sqref="W80:BE80">
    <cfRule type="expression" dxfId="110" priority="137">
      <formula>INDIRECT(ADDRESS(ROW(),COLUMN()))=TRUNC(INDIRECT(ADDRESS(ROW(),COLUMN())))</formula>
    </cfRule>
  </conditionalFormatting>
  <conditionalFormatting sqref="W82:BE82">
    <cfRule type="expression" dxfId="109" priority="135">
      <formula>INDIRECT(ADDRESS(ROW(),COLUMN()))=TRUNC(INDIRECT(ADDRESS(ROW(),COLUMN())))</formula>
    </cfRule>
  </conditionalFormatting>
  <conditionalFormatting sqref="W84:BE84">
    <cfRule type="expression" dxfId="108" priority="133">
      <formula>INDIRECT(ADDRESS(ROW(),COLUMN()))=TRUNC(INDIRECT(ADDRESS(ROW(),COLUMN())))</formula>
    </cfRule>
  </conditionalFormatting>
  <conditionalFormatting sqref="W86:BE86">
    <cfRule type="expression" dxfId="107" priority="131">
      <formula>INDIRECT(ADDRESS(ROW(),COLUMN()))=TRUNC(INDIRECT(ADDRESS(ROW(),COLUMN())))</formula>
    </cfRule>
  </conditionalFormatting>
  <conditionalFormatting sqref="W88:BE88">
    <cfRule type="expression" dxfId="106" priority="129">
      <formula>INDIRECT(ADDRESS(ROW(),COLUMN()))=TRUNC(INDIRECT(ADDRESS(ROW(),COLUMN())))</formula>
    </cfRule>
  </conditionalFormatting>
  <conditionalFormatting sqref="W90:BE90">
    <cfRule type="expression" dxfId="105" priority="127">
      <formula>INDIRECT(ADDRESS(ROW(),COLUMN()))=TRUNC(INDIRECT(ADDRESS(ROW(),COLUMN())))</formula>
    </cfRule>
  </conditionalFormatting>
  <conditionalFormatting sqref="W92:BE92">
    <cfRule type="expression" dxfId="104" priority="125">
      <formula>INDIRECT(ADDRESS(ROW(),COLUMN()))=TRUNC(INDIRECT(ADDRESS(ROW(),COLUMN())))</formula>
    </cfRule>
  </conditionalFormatting>
  <conditionalFormatting sqref="W94:BE94">
    <cfRule type="expression" dxfId="103" priority="123">
      <formula>INDIRECT(ADDRESS(ROW(),COLUMN()))=TRUNC(INDIRECT(ADDRESS(ROW(),COLUMN())))</formula>
    </cfRule>
  </conditionalFormatting>
  <conditionalFormatting sqref="W96:BE96">
    <cfRule type="expression" dxfId="102" priority="121">
      <formula>INDIRECT(ADDRESS(ROW(),COLUMN()))=TRUNC(INDIRECT(ADDRESS(ROW(),COLUMN())))</formula>
    </cfRule>
  </conditionalFormatting>
  <conditionalFormatting sqref="W98:BE98">
    <cfRule type="expression" dxfId="101" priority="119">
      <formula>INDIRECT(ADDRESS(ROW(),COLUMN()))=TRUNC(INDIRECT(ADDRESS(ROW(),COLUMN())))</formula>
    </cfRule>
  </conditionalFormatting>
  <conditionalFormatting sqref="W100:BE100">
    <cfRule type="expression" dxfId="100" priority="117">
      <formula>INDIRECT(ADDRESS(ROW(),COLUMN()))=TRUNC(INDIRECT(ADDRESS(ROW(),COLUMN())))</formula>
    </cfRule>
  </conditionalFormatting>
  <conditionalFormatting sqref="W102:BE102">
    <cfRule type="expression" dxfId="99" priority="115">
      <formula>INDIRECT(ADDRESS(ROW(),COLUMN()))=TRUNC(INDIRECT(ADDRESS(ROW(),COLUMN())))</formula>
    </cfRule>
  </conditionalFormatting>
  <conditionalFormatting sqref="W104:BE104">
    <cfRule type="expression" dxfId="98" priority="113">
      <formula>INDIRECT(ADDRESS(ROW(),COLUMN()))=TRUNC(INDIRECT(ADDRESS(ROW(),COLUMN())))</formula>
    </cfRule>
  </conditionalFormatting>
  <conditionalFormatting sqref="W106:BE106">
    <cfRule type="expression" dxfId="97" priority="111">
      <formula>INDIRECT(ADDRESS(ROW(),COLUMN()))=TRUNC(INDIRECT(ADDRESS(ROW(),COLUMN())))</formula>
    </cfRule>
  </conditionalFormatting>
  <conditionalFormatting sqref="W108:BE108">
    <cfRule type="expression" dxfId="96" priority="109">
      <formula>INDIRECT(ADDRESS(ROW(),COLUMN()))=TRUNC(INDIRECT(ADDRESS(ROW(),COLUMN())))</formula>
    </cfRule>
  </conditionalFormatting>
  <conditionalFormatting sqref="W110:BE110">
    <cfRule type="expression" dxfId="95" priority="107">
      <formula>INDIRECT(ADDRESS(ROW(),COLUMN()))=TRUNC(INDIRECT(ADDRESS(ROW(),COLUMN())))</formula>
    </cfRule>
  </conditionalFormatting>
  <conditionalFormatting sqref="W112:BE112">
    <cfRule type="expression" dxfId="94" priority="105">
      <formula>INDIRECT(ADDRESS(ROW(),COLUMN()))=TRUNC(INDIRECT(ADDRESS(ROW(),COLUMN())))</formula>
    </cfRule>
  </conditionalFormatting>
  <conditionalFormatting sqref="W114:BE114">
    <cfRule type="expression" dxfId="93" priority="103">
      <formula>INDIRECT(ADDRESS(ROW(),COLUMN()))=TRUNC(INDIRECT(ADDRESS(ROW(),COLUMN())))</formula>
    </cfRule>
  </conditionalFormatting>
  <conditionalFormatting sqref="W116:BE116">
    <cfRule type="expression" dxfId="92" priority="101">
      <formula>INDIRECT(ADDRESS(ROW(),COLUMN()))=TRUNC(INDIRECT(ADDRESS(ROW(),COLUMN())))</formula>
    </cfRule>
  </conditionalFormatting>
  <conditionalFormatting sqref="W118:BE118">
    <cfRule type="expression" dxfId="91" priority="99">
      <formula>INDIRECT(ADDRESS(ROW(),COLUMN()))=TRUNC(INDIRECT(ADDRESS(ROW(),COLUMN())))</formula>
    </cfRule>
  </conditionalFormatting>
  <conditionalFormatting sqref="W120:BE120">
    <cfRule type="expression" dxfId="90" priority="97">
      <formula>INDIRECT(ADDRESS(ROW(),COLUMN()))=TRUNC(INDIRECT(ADDRESS(ROW(),COLUMN())))</formula>
    </cfRule>
  </conditionalFormatting>
  <conditionalFormatting sqref="W122:BE122">
    <cfRule type="expression" dxfId="89" priority="95">
      <formula>INDIRECT(ADDRESS(ROW(),COLUMN()))=TRUNC(INDIRECT(ADDRESS(ROW(),COLUMN())))</formula>
    </cfRule>
  </conditionalFormatting>
  <conditionalFormatting sqref="W124:BE124">
    <cfRule type="expression" dxfId="88" priority="93">
      <formula>INDIRECT(ADDRESS(ROW(),COLUMN()))=TRUNC(INDIRECT(ADDRESS(ROW(),COLUMN())))</formula>
    </cfRule>
  </conditionalFormatting>
  <conditionalFormatting sqref="W126:BE126">
    <cfRule type="expression" dxfId="87" priority="91">
      <formula>INDIRECT(ADDRESS(ROW(),COLUMN()))=TRUNC(INDIRECT(ADDRESS(ROW(),COLUMN())))</formula>
    </cfRule>
  </conditionalFormatting>
  <conditionalFormatting sqref="W128:BE128">
    <cfRule type="expression" dxfId="86" priority="89">
      <formula>INDIRECT(ADDRESS(ROW(),COLUMN()))=TRUNC(INDIRECT(ADDRESS(ROW(),COLUMN())))</formula>
    </cfRule>
  </conditionalFormatting>
  <conditionalFormatting sqref="W130:BE130">
    <cfRule type="expression" dxfId="85" priority="87">
      <formula>INDIRECT(ADDRESS(ROW(),COLUMN()))=TRUNC(INDIRECT(ADDRESS(ROW(),COLUMN())))</formula>
    </cfRule>
  </conditionalFormatting>
  <conditionalFormatting sqref="W132:BE132">
    <cfRule type="expression" dxfId="84" priority="85">
      <formula>INDIRECT(ADDRESS(ROW(),COLUMN()))=TRUNC(INDIRECT(ADDRESS(ROW(),COLUMN())))</formula>
    </cfRule>
  </conditionalFormatting>
  <conditionalFormatting sqref="W134:BE134">
    <cfRule type="expression" dxfId="83" priority="83">
      <formula>INDIRECT(ADDRESS(ROW(),COLUMN()))=TRUNC(INDIRECT(ADDRESS(ROW(),COLUMN())))</formula>
    </cfRule>
  </conditionalFormatting>
  <conditionalFormatting sqref="W136:BE136">
    <cfRule type="expression" dxfId="82" priority="81">
      <formula>INDIRECT(ADDRESS(ROW(),COLUMN()))=TRUNC(INDIRECT(ADDRESS(ROW(),COLUMN())))</formula>
    </cfRule>
  </conditionalFormatting>
  <conditionalFormatting sqref="W138:BE138">
    <cfRule type="expression" dxfId="81" priority="79">
      <formula>INDIRECT(ADDRESS(ROW(),COLUMN()))=TRUNC(INDIRECT(ADDRESS(ROW(),COLUMN())))</formula>
    </cfRule>
  </conditionalFormatting>
  <conditionalFormatting sqref="W140:BE140">
    <cfRule type="expression" dxfId="80" priority="77">
      <formula>INDIRECT(ADDRESS(ROW(),COLUMN()))=TRUNC(INDIRECT(ADDRESS(ROW(),COLUMN())))</formula>
    </cfRule>
  </conditionalFormatting>
  <conditionalFormatting sqref="W142:BE142">
    <cfRule type="expression" dxfId="79" priority="75">
      <formula>INDIRECT(ADDRESS(ROW(),COLUMN()))=TRUNC(INDIRECT(ADDRESS(ROW(),COLUMN())))</formula>
    </cfRule>
  </conditionalFormatting>
  <conditionalFormatting sqref="W144:BE144">
    <cfRule type="expression" dxfId="78" priority="73">
      <formula>INDIRECT(ADDRESS(ROW(),COLUMN()))=TRUNC(INDIRECT(ADDRESS(ROW(),COLUMN())))</formula>
    </cfRule>
  </conditionalFormatting>
  <conditionalFormatting sqref="W146:BE146">
    <cfRule type="expression" dxfId="77" priority="71">
      <formula>INDIRECT(ADDRESS(ROW(),COLUMN()))=TRUNC(INDIRECT(ADDRESS(ROW(),COLUMN())))</formula>
    </cfRule>
  </conditionalFormatting>
  <conditionalFormatting sqref="W148:BE148">
    <cfRule type="expression" dxfId="76" priority="69">
      <formula>INDIRECT(ADDRESS(ROW(),COLUMN()))=TRUNC(INDIRECT(ADDRESS(ROW(),COLUMN())))</formula>
    </cfRule>
  </conditionalFormatting>
  <conditionalFormatting sqref="W150:BE150">
    <cfRule type="expression" dxfId="75" priority="67">
      <formula>INDIRECT(ADDRESS(ROW(),COLUMN()))=TRUNC(INDIRECT(ADDRESS(ROW(),COLUMN())))</formula>
    </cfRule>
  </conditionalFormatting>
  <conditionalFormatting sqref="W152:BE152">
    <cfRule type="expression" dxfId="74" priority="65">
      <formula>INDIRECT(ADDRESS(ROW(),COLUMN()))=TRUNC(INDIRECT(ADDRESS(ROW(),COLUMN())))</formula>
    </cfRule>
  </conditionalFormatting>
  <conditionalFormatting sqref="W154:BE154">
    <cfRule type="expression" dxfId="73" priority="63">
      <formula>INDIRECT(ADDRESS(ROW(),COLUMN()))=TRUNC(INDIRECT(ADDRESS(ROW(),COLUMN())))</formula>
    </cfRule>
  </conditionalFormatting>
  <conditionalFormatting sqref="W156:BE156">
    <cfRule type="expression" dxfId="72" priority="61">
      <formula>INDIRECT(ADDRESS(ROW(),COLUMN()))=TRUNC(INDIRECT(ADDRESS(ROW(),COLUMN())))</formula>
    </cfRule>
  </conditionalFormatting>
  <conditionalFormatting sqref="W158:BE158">
    <cfRule type="expression" dxfId="71" priority="59">
      <formula>INDIRECT(ADDRESS(ROW(),COLUMN()))=TRUNC(INDIRECT(ADDRESS(ROW(),COLUMN())))</formula>
    </cfRule>
  </conditionalFormatting>
  <conditionalFormatting sqref="W160:BE160">
    <cfRule type="expression" dxfId="70" priority="57">
      <formula>INDIRECT(ADDRESS(ROW(),COLUMN()))=TRUNC(INDIRECT(ADDRESS(ROW(),COLUMN())))</formula>
    </cfRule>
  </conditionalFormatting>
  <conditionalFormatting sqref="W162:BE162">
    <cfRule type="expression" dxfId="69" priority="55">
      <formula>INDIRECT(ADDRESS(ROW(),COLUMN()))=TRUNC(INDIRECT(ADDRESS(ROW(),COLUMN())))</formula>
    </cfRule>
  </conditionalFormatting>
  <conditionalFormatting sqref="W164:BE164">
    <cfRule type="expression" dxfId="68" priority="53">
      <formula>INDIRECT(ADDRESS(ROW(),COLUMN()))=TRUNC(INDIRECT(ADDRESS(ROW(),COLUMN())))</formula>
    </cfRule>
  </conditionalFormatting>
  <conditionalFormatting sqref="W166:BE166">
    <cfRule type="expression" dxfId="67" priority="51">
      <formula>INDIRECT(ADDRESS(ROW(),COLUMN()))=TRUNC(INDIRECT(ADDRESS(ROW(),COLUMN())))</formula>
    </cfRule>
  </conditionalFormatting>
  <conditionalFormatting sqref="W168:BE168">
    <cfRule type="expression" dxfId="66" priority="49">
      <formula>INDIRECT(ADDRESS(ROW(),COLUMN()))=TRUNC(INDIRECT(ADDRESS(ROW(),COLUMN())))</formula>
    </cfRule>
  </conditionalFormatting>
  <conditionalFormatting sqref="W170:BE170">
    <cfRule type="expression" dxfId="65" priority="47">
      <formula>INDIRECT(ADDRESS(ROW(),COLUMN()))=TRUNC(INDIRECT(ADDRESS(ROW(),COLUMN())))</formula>
    </cfRule>
  </conditionalFormatting>
  <conditionalFormatting sqref="W172:BE172">
    <cfRule type="expression" dxfId="64" priority="45">
      <formula>INDIRECT(ADDRESS(ROW(),COLUMN()))=TRUNC(INDIRECT(ADDRESS(ROW(),COLUMN())))</formula>
    </cfRule>
  </conditionalFormatting>
  <conditionalFormatting sqref="W174:BE174">
    <cfRule type="expression" dxfId="63" priority="43">
      <formula>INDIRECT(ADDRESS(ROW(),COLUMN()))=TRUNC(INDIRECT(ADDRESS(ROW(),COLUMN())))</formula>
    </cfRule>
  </conditionalFormatting>
  <conditionalFormatting sqref="W176:BE176">
    <cfRule type="expression" dxfId="62" priority="41">
      <formula>INDIRECT(ADDRESS(ROW(),COLUMN()))=TRUNC(INDIRECT(ADDRESS(ROW(),COLUMN())))</formula>
    </cfRule>
  </conditionalFormatting>
  <conditionalFormatting sqref="W178:BE178">
    <cfRule type="expression" dxfId="61" priority="39">
      <formula>INDIRECT(ADDRESS(ROW(),COLUMN()))=TRUNC(INDIRECT(ADDRESS(ROW(),COLUMN())))</formula>
    </cfRule>
  </conditionalFormatting>
  <conditionalFormatting sqref="W180:BE180">
    <cfRule type="expression" dxfId="60" priority="37">
      <formula>INDIRECT(ADDRESS(ROW(),COLUMN()))=TRUNC(INDIRECT(ADDRESS(ROW(),COLUMN())))</formula>
    </cfRule>
  </conditionalFormatting>
  <conditionalFormatting sqref="W182:BE182">
    <cfRule type="expression" dxfId="59" priority="35">
      <formula>INDIRECT(ADDRESS(ROW(),COLUMN()))=TRUNC(INDIRECT(ADDRESS(ROW(),COLUMN())))</formula>
    </cfRule>
  </conditionalFormatting>
  <conditionalFormatting sqref="W184:BE184">
    <cfRule type="expression" dxfId="58" priority="33">
      <formula>INDIRECT(ADDRESS(ROW(),COLUMN()))=TRUNC(INDIRECT(ADDRESS(ROW(),COLUMN())))</formula>
    </cfRule>
  </conditionalFormatting>
  <conditionalFormatting sqref="W186:BE186">
    <cfRule type="expression" dxfId="57" priority="31">
      <formula>INDIRECT(ADDRESS(ROW(),COLUMN()))=TRUNC(INDIRECT(ADDRESS(ROW(),COLUMN())))</formula>
    </cfRule>
  </conditionalFormatting>
  <conditionalFormatting sqref="W188:BE188">
    <cfRule type="expression" dxfId="56" priority="29">
      <formula>INDIRECT(ADDRESS(ROW(),COLUMN()))=TRUNC(INDIRECT(ADDRESS(ROW(),COLUMN())))</formula>
    </cfRule>
  </conditionalFormatting>
  <conditionalFormatting sqref="W190:BE190">
    <cfRule type="expression" dxfId="55" priority="27">
      <formula>INDIRECT(ADDRESS(ROW(),COLUMN()))=TRUNC(INDIRECT(ADDRESS(ROW(),COLUMN())))</formula>
    </cfRule>
  </conditionalFormatting>
  <conditionalFormatting sqref="W192:BE192">
    <cfRule type="expression" dxfId="54" priority="25">
      <formula>INDIRECT(ADDRESS(ROW(),COLUMN()))=TRUNC(INDIRECT(ADDRESS(ROW(),COLUMN())))</formula>
    </cfRule>
  </conditionalFormatting>
  <conditionalFormatting sqref="W194:BE194">
    <cfRule type="expression" dxfId="53" priority="23">
      <formula>INDIRECT(ADDRESS(ROW(),COLUMN()))=TRUNC(INDIRECT(ADDRESS(ROW(),COLUMN())))</formula>
    </cfRule>
  </conditionalFormatting>
  <conditionalFormatting sqref="W196:BE196">
    <cfRule type="expression" dxfId="52" priority="21">
      <formula>INDIRECT(ADDRESS(ROW(),COLUMN()))=TRUNC(INDIRECT(ADDRESS(ROW(),COLUMN())))</formula>
    </cfRule>
  </conditionalFormatting>
  <conditionalFormatting sqref="W198:BE198">
    <cfRule type="expression" dxfId="51" priority="19">
      <formula>INDIRECT(ADDRESS(ROW(),COLUMN()))=TRUNC(INDIRECT(ADDRESS(ROW(),COLUMN())))</formula>
    </cfRule>
  </conditionalFormatting>
  <conditionalFormatting sqref="W200:BE200">
    <cfRule type="expression" dxfId="50" priority="17">
      <formula>INDIRECT(ADDRESS(ROW(),COLUMN()))=TRUNC(INDIRECT(ADDRESS(ROW(),COLUMN())))</formula>
    </cfRule>
  </conditionalFormatting>
  <conditionalFormatting sqref="W202:BE202">
    <cfRule type="expression" dxfId="49" priority="15">
      <formula>INDIRECT(ADDRESS(ROW(),COLUMN()))=TRUNC(INDIRECT(ADDRESS(ROW(),COLUMN())))</formula>
    </cfRule>
  </conditionalFormatting>
  <conditionalFormatting sqref="W204:BE204">
    <cfRule type="expression" dxfId="48" priority="13">
      <formula>INDIRECT(ADDRESS(ROW(),COLUMN()))=TRUNC(INDIRECT(ADDRESS(ROW(),COLUMN())))</formula>
    </cfRule>
  </conditionalFormatting>
  <conditionalFormatting sqref="W206:BE206">
    <cfRule type="expression" dxfId="47" priority="11">
      <formula>INDIRECT(ADDRESS(ROW(),COLUMN()))=TRUNC(INDIRECT(ADDRESS(ROW(),COLUMN())))</formula>
    </cfRule>
  </conditionalFormatting>
  <conditionalFormatting sqref="W208:BE208">
    <cfRule type="expression" dxfId="46" priority="9">
      <formula>INDIRECT(ADDRESS(ROW(),COLUMN()))=TRUNC(INDIRECT(ADDRESS(ROW(),COLUMN())))</formula>
    </cfRule>
  </conditionalFormatting>
  <conditionalFormatting sqref="W210:BE210">
    <cfRule type="expression" dxfId="45" priority="7">
      <formula>INDIRECT(ADDRESS(ROW(),COLUMN()))=TRUNC(INDIRECT(ADDRESS(ROW(),COLUMN())))</formula>
    </cfRule>
  </conditionalFormatting>
  <conditionalFormatting sqref="W212:BE212">
    <cfRule type="expression" dxfId="44" priority="5">
      <formula>INDIRECT(ADDRESS(ROW(),COLUMN()))=TRUNC(INDIRECT(ADDRESS(ROW(),COLUMN())))</formula>
    </cfRule>
  </conditionalFormatting>
  <conditionalFormatting sqref="W214:BE214">
    <cfRule type="expression" dxfId="43" priority="3">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73">
      <formula>INDIRECT(ADDRESS(ROW(),COLUMN()))=TRUNC(INDIRECT(ADDRESS(ROW(),COLUMN())))</formula>
    </cfRule>
  </conditionalFormatting>
  <conditionalFormatting sqref="AC222:AN226">
    <cfRule type="expression" dxfId="40" priority="172">
      <formula>INDIRECT(ADDRESS(ROW(),COLUMN()))=TRUNC(INDIRECT(ADDRESS(ROW(),COLUMN())))</formula>
    </cfRule>
  </conditionalFormatting>
  <conditionalFormatting sqref="AM220:BA220 AM229:BA229">
    <cfRule type="expression" dxfId="39" priority="207">
      <formula>OR(#REF!=$B218,#REF!=$B218)</formula>
    </cfRule>
  </conditionalFormatting>
  <conditionalFormatting sqref="AM230:BA230">
    <cfRule type="expression" dxfId="38" priority="206">
      <formula>OR(#REF!=$B217,#REF!=$B217)</formula>
    </cfRule>
  </conditionalFormatting>
  <dataValidations count="11">
    <dataValidation type="list" allowBlank="1" showInputMessage="1" sqref="I17:J216" xr:uid="{00000000-0002-0000-11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1100-000001000000}">
      <formula1>シフト記号表</formula1>
    </dataValidation>
    <dataValidation type="list" errorStyle="warning" allowBlank="1" showInputMessage="1" error="リストにない場合のみ、入力してください。" sqref="K17:N216" xr:uid="{00000000-0002-0000-1100-000002000000}">
      <formula1>INDIRECT(C17)</formula1>
    </dataValidation>
    <dataValidation type="list" allowBlank="1" showInputMessage="1" sqref="C17:D216" xr:uid="{00000000-0002-0000-1100-000003000000}">
      <formula1>職種</formula1>
    </dataValidation>
    <dataValidation type="list" allowBlank="1" showInputMessage="1" showErrorMessage="1" sqref="BE4:BH4" xr:uid="{00000000-0002-0000-1100-000004000000}">
      <formula1>"予定,実績,予定・実績"</formula1>
    </dataValidation>
    <dataValidation type="decimal" allowBlank="1" showInputMessage="1" showErrorMessage="1" error="入力可能範囲　32～40" sqref="BA6:BB6" xr:uid="{00000000-0002-0000-1100-000005000000}">
      <formula1>32</formula1>
      <formula2>40</formula2>
    </dataValidation>
    <dataValidation type="list" allowBlank="1" showInputMessage="1" showErrorMessage="1" sqref="AF3:AF4" xr:uid="{00000000-0002-0000-1100-000006000000}">
      <formula1>#REF!</formula1>
    </dataValidation>
    <dataValidation type="list" allowBlank="1" showInputMessage="1" showErrorMessage="1" sqref="BE3:BH3" xr:uid="{00000000-0002-0000-1100-000007000000}">
      <formula1>"４週,暦月"</formula1>
    </dataValidation>
    <dataValidation type="list" allowBlank="1" showInputMessage="1" showErrorMessage="1" sqref="R228:S228" xr:uid="{00000000-0002-0000-1100-000008000000}">
      <formula1>"週,暦月"</formula1>
    </dataValidation>
    <dataValidation allowBlank="1" showInputMessage="1" showErrorMessage="1" error="入力可能範囲　32～40" sqref="BE10" xr:uid="{00000000-0002-0000-1100-000009000000}"/>
    <dataValidation type="list" allowBlank="1" showInputMessage="1" showErrorMessage="1" sqref="AT1:BI1" xr:uid="{00000000-0002-0000-1100-00000A000000}">
      <formula1>サービス種別</formula1>
    </dataValidation>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B1:N54"/>
  <sheetViews>
    <sheetView zoomScale="75" zoomScaleNormal="75" workbookViewId="0">
      <selection activeCell="C20" sqref="C20"/>
    </sheetView>
  </sheetViews>
  <sheetFormatPr defaultColWidth="6.5" defaultRowHeight="26.4" x14ac:dyDescent="0.45"/>
  <cols>
    <col min="1" max="1" width="1.5" style="286" customWidth="1"/>
    <col min="2" max="2" width="5.19921875" style="285" customWidth="1"/>
    <col min="3" max="3" width="9.8984375" style="285" customWidth="1"/>
    <col min="4" max="4" width="9.8984375" style="285" hidden="1" customWidth="1"/>
    <col min="5" max="5" width="3.09765625" style="285" bestFit="1" customWidth="1"/>
    <col min="6" max="6" width="14.59765625" style="286" customWidth="1"/>
    <col min="7" max="7" width="3.09765625" style="286" bestFit="1" customWidth="1"/>
    <col min="8" max="8" width="14.59765625" style="286" customWidth="1"/>
    <col min="9" max="9" width="3.09765625" style="286" bestFit="1" customWidth="1"/>
    <col min="10" max="10" width="14.59765625" style="285" customWidth="1"/>
    <col min="11" max="11" width="3.09765625" style="286" bestFit="1" customWidth="1"/>
    <col min="12" max="12" width="14.59765625" style="286" customWidth="1"/>
    <col min="13" max="13" width="3.09765625" style="286" customWidth="1"/>
    <col min="14" max="14" width="47.19921875" style="286" customWidth="1"/>
    <col min="15" max="16384" width="6.5" style="286"/>
  </cols>
  <sheetData>
    <row r="1" spans="2:14" x14ac:dyDescent="0.45">
      <c r="B1" s="284" t="s">
        <v>484</v>
      </c>
    </row>
    <row r="2" spans="2:14" x14ac:dyDescent="0.45">
      <c r="B2" s="287" t="s">
        <v>485</v>
      </c>
      <c r="F2" s="288"/>
      <c r="J2" s="289"/>
    </row>
    <row r="3" spans="2:14" x14ac:dyDescent="0.45">
      <c r="B3" s="288" t="s">
        <v>486</v>
      </c>
      <c r="F3" s="289" t="s">
        <v>487</v>
      </c>
      <c r="J3" s="289"/>
    </row>
    <row r="4" spans="2:14" x14ac:dyDescent="0.45">
      <c r="B4" s="287"/>
      <c r="F4" s="1128" t="s">
        <v>488</v>
      </c>
      <c r="G4" s="1128"/>
      <c r="H4" s="1128"/>
      <c r="I4" s="1128"/>
      <c r="J4" s="1128"/>
      <c r="K4" s="1128"/>
      <c r="L4" s="1128"/>
      <c r="N4" s="1128" t="s">
        <v>489</v>
      </c>
    </row>
    <row r="5" spans="2:14" x14ac:dyDescent="0.45">
      <c r="B5" s="285" t="s">
        <v>429</v>
      </c>
      <c r="C5" s="285" t="s">
        <v>466</v>
      </c>
      <c r="F5" s="285" t="s">
        <v>490</v>
      </c>
      <c r="G5" s="285"/>
      <c r="H5" s="285" t="s">
        <v>491</v>
      </c>
      <c r="J5" s="285" t="s">
        <v>492</v>
      </c>
      <c r="L5" s="285" t="s">
        <v>488</v>
      </c>
      <c r="N5" s="1128"/>
    </row>
    <row r="6" spans="2:14" x14ac:dyDescent="0.45">
      <c r="B6" s="290">
        <v>1</v>
      </c>
      <c r="C6" s="291" t="s">
        <v>493</v>
      </c>
      <c r="D6" s="292" t="str">
        <f>C6</f>
        <v>a</v>
      </c>
      <c r="E6" s="290" t="s">
        <v>494</v>
      </c>
      <c r="F6" s="293"/>
      <c r="G6" s="290" t="s">
        <v>495</v>
      </c>
      <c r="H6" s="293"/>
      <c r="I6" s="294" t="s">
        <v>14</v>
      </c>
      <c r="J6" s="293"/>
      <c r="K6" s="295" t="s">
        <v>410</v>
      </c>
      <c r="L6" s="296" t="str">
        <f>IF(OR(F6="",H6=""),"",(H6+IF(F6&gt;H6,1,0)-F6-J6)*24)</f>
        <v/>
      </c>
      <c r="N6" s="297"/>
    </row>
    <row r="7" spans="2:14" x14ac:dyDescent="0.45">
      <c r="B7" s="290">
        <v>2</v>
      </c>
      <c r="C7" s="291" t="s">
        <v>496</v>
      </c>
      <c r="D7" s="292" t="str">
        <f t="shared" ref="D7:D38" si="0">C7</f>
        <v>b</v>
      </c>
      <c r="E7" s="290" t="s">
        <v>494</v>
      </c>
      <c r="F7" s="293"/>
      <c r="G7" s="290" t="s">
        <v>495</v>
      </c>
      <c r="H7" s="293"/>
      <c r="I7" s="294" t="s">
        <v>14</v>
      </c>
      <c r="J7" s="293"/>
      <c r="K7" s="295" t="s">
        <v>410</v>
      </c>
      <c r="L7" s="296" t="str">
        <f>IF(OR(F7="",H7=""),"",(H7+IF(F7&gt;H7,1,0)-F7-J7)*24)</f>
        <v/>
      </c>
      <c r="N7" s="297"/>
    </row>
    <row r="8" spans="2:14" x14ac:dyDescent="0.45">
      <c r="B8" s="290">
        <v>3</v>
      </c>
      <c r="C8" s="291" t="s">
        <v>497</v>
      </c>
      <c r="D8" s="292" t="str">
        <f t="shared" si="0"/>
        <v>c</v>
      </c>
      <c r="E8" s="290" t="s">
        <v>494</v>
      </c>
      <c r="F8" s="293"/>
      <c r="G8" s="290" t="s">
        <v>495</v>
      </c>
      <c r="H8" s="293"/>
      <c r="I8" s="294" t="s">
        <v>14</v>
      </c>
      <c r="J8" s="293"/>
      <c r="K8" s="295" t="s">
        <v>410</v>
      </c>
      <c r="L8" s="296" t="str">
        <f>IF(OR(F8="",H8=""),"",(H8+IF(F8&gt;H8,1,0)-F8-J8)*24)</f>
        <v/>
      </c>
      <c r="N8" s="297"/>
    </row>
    <row r="9" spans="2:14" x14ac:dyDescent="0.45">
      <c r="B9" s="290">
        <v>4</v>
      </c>
      <c r="C9" s="291" t="s">
        <v>498</v>
      </c>
      <c r="D9" s="292" t="str">
        <f t="shared" si="0"/>
        <v>d</v>
      </c>
      <c r="E9" s="290" t="s">
        <v>494</v>
      </c>
      <c r="F9" s="293"/>
      <c r="G9" s="290" t="s">
        <v>495</v>
      </c>
      <c r="H9" s="293"/>
      <c r="I9" s="294" t="s">
        <v>14</v>
      </c>
      <c r="J9" s="293"/>
      <c r="K9" s="295" t="s">
        <v>410</v>
      </c>
      <c r="L9" s="296" t="str">
        <f>IF(OR(F9="",H9=""),"",(H9+IF(F9&gt;H9,1,0)-F9-J9)*24)</f>
        <v/>
      </c>
      <c r="N9" s="297"/>
    </row>
    <row r="10" spans="2:14" x14ac:dyDescent="0.45">
      <c r="B10" s="290">
        <v>5</v>
      </c>
      <c r="C10" s="291" t="s">
        <v>499</v>
      </c>
      <c r="D10" s="292" t="str">
        <f t="shared" si="0"/>
        <v>e</v>
      </c>
      <c r="E10" s="290" t="s">
        <v>494</v>
      </c>
      <c r="F10" s="293"/>
      <c r="G10" s="290" t="s">
        <v>495</v>
      </c>
      <c r="H10" s="293"/>
      <c r="I10" s="294" t="s">
        <v>14</v>
      </c>
      <c r="J10" s="293"/>
      <c r="K10" s="295" t="s">
        <v>410</v>
      </c>
      <c r="L10" s="296" t="str">
        <f t="shared" ref="L10:L22" si="1">IF(OR(F10="",H10=""),"",(H10+IF(F10&gt;H10,1,0)-F10-J10)*24)</f>
        <v/>
      </c>
      <c r="N10" s="297"/>
    </row>
    <row r="11" spans="2:14" x14ac:dyDescent="0.45">
      <c r="B11" s="290">
        <v>6</v>
      </c>
      <c r="C11" s="291" t="s">
        <v>500</v>
      </c>
      <c r="D11" s="292" t="str">
        <f t="shared" si="0"/>
        <v>f</v>
      </c>
      <c r="E11" s="290" t="s">
        <v>494</v>
      </c>
      <c r="F11" s="293"/>
      <c r="G11" s="290" t="s">
        <v>495</v>
      </c>
      <c r="H11" s="293"/>
      <c r="I11" s="294" t="s">
        <v>14</v>
      </c>
      <c r="J11" s="293"/>
      <c r="K11" s="295" t="s">
        <v>410</v>
      </c>
      <c r="L11" s="296" t="str">
        <f>IF(OR(F11="",H11=""),"",(H11+IF(F11&gt;H11,1,0)-F11-J11)*24)</f>
        <v/>
      </c>
      <c r="N11" s="297"/>
    </row>
    <row r="12" spans="2:14" x14ac:dyDescent="0.45">
      <c r="B12" s="290">
        <v>7</v>
      </c>
      <c r="C12" s="291" t="s">
        <v>501</v>
      </c>
      <c r="D12" s="292" t="str">
        <f t="shared" si="0"/>
        <v>g</v>
      </c>
      <c r="E12" s="290" t="s">
        <v>494</v>
      </c>
      <c r="F12" s="293"/>
      <c r="G12" s="290" t="s">
        <v>495</v>
      </c>
      <c r="H12" s="293"/>
      <c r="I12" s="294" t="s">
        <v>14</v>
      </c>
      <c r="J12" s="293"/>
      <c r="K12" s="295" t="s">
        <v>410</v>
      </c>
      <c r="L12" s="296" t="str">
        <f t="shared" si="1"/>
        <v/>
      </c>
      <c r="N12" s="297"/>
    </row>
    <row r="13" spans="2:14" x14ac:dyDescent="0.45">
      <c r="B13" s="290">
        <v>8</v>
      </c>
      <c r="C13" s="291" t="s">
        <v>502</v>
      </c>
      <c r="D13" s="292" t="str">
        <f t="shared" si="0"/>
        <v>h</v>
      </c>
      <c r="E13" s="290" t="s">
        <v>494</v>
      </c>
      <c r="F13" s="293"/>
      <c r="G13" s="290" t="s">
        <v>495</v>
      </c>
      <c r="H13" s="293"/>
      <c r="I13" s="294" t="s">
        <v>14</v>
      </c>
      <c r="J13" s="293"/>
      <c r="K13" s="295" t="s">
        <v>410</v>
      </c>
      <c r="L13" s="296" t="str">
        <f t="shared" si="1"/>
        <v/>
      </c>
      <c r="N13" s="297"/>
    </row>
    <row r="14" spans="2:14" x14ac:dyDescent="0.45">
      <c r="B14" s="290">
        <v>9</v>
      </c>
      <c r="C14" s="291" t="s">
        <v>503</v>
      </c>
      <c r="D14" s="292" t="str">
        <f t="shared" si="0"/>
        <v>i</v>
      </c>
      <c r="E14" s="290" t="s">
        <v>494</v>
      </c>
      <c r="F14" s="293"/>
      <c r="G14" s="290" t="s">
        <v>495</v>
      </c>
      <c r="H14" s="293"/>
      <c r="I14" s="294" t="s">
        <v>14</v>
      </c>
      <c r="J14" s="293"/>
      <c r="K14" s="295" t="s">
        <v>410</v>
      </c>
      <c r="L14" s="296" t="str">
        <f t="shared" si="1"/>
        <v/>
      </c>
      <c r="N14" s="297"/>
    </row>
    <row r="15" spans="2:14" x14ac:dyDescent="0.45">
      <c r="B15" s="290">
        <v>10</v>
      </c>
      <c r="C15" s="291" t="s">
        <v>504</v>
      </c>
      <c r="D15" s="292" t="str">
        <f t="shared" si="0"/>
        <v>j</v>
      </c>
      <c r="E15" s="290" t="s">
        <v>494</v>
      </c>
      <c r="F15" s="293"/>
      <c r="G15" s="290" t="s">
        <v>495</v>
      </c>
      <c r="H15" s="293"/>
      <c r="I15" s="294" t="s">
        <v>14</v>
      </c>
      <c r="J15" s="293"/>
      <c r="K15" s="295" t="s">
        <v>410</v>
      </c>
      <c r="L15" s="296" t="str">
        <f t="shared" si="1"/>
        <v/>
      </c>
      <c r="N15" s="297"/>
    </row>
    <row r="16" spans="2:14" x14ac:dyDescent="0.45">
      <c r="B16" s="290">
        <v>11</v>
      </c>
      <c r="C16" s="291" t="s">
        <v>505</v>
      </c>
      <c r="D16" s="292" t="str">
        <f t="shared" si="0"/>
        <v>k</v>
      </c>
      <c r="E16" s="290" t="s">
        <v>494</v>
      </c>
      <c r="F16" s="293"/>
      <c r="G16" s="290" t="s">
        <v>495</v>
      </c>
      <c r="H16" s="293"/>
      <c r="I16" s="294" t="s">
        <v>14</v>
      </c>
      <c r="J16" s="293"/>
      <c r="K16" s="295" t="s">
        <v>410</v>
      </c>
      <c r="L16" s="296" t="str">
        <f t="shared" si="1"/>
        <v/>
      </c>
      <c r="N16" s="297"/>
    </row>
    <row r="17" spans="2:14" x14ac:dyDescent="0.45">
      <c r="B17" s="290">
        <v>12</v>
      </c>
      <c r="C17" s="291" t="s">
        <v>506</v>
      </c>
      <c r="D17" s="292" t="str">
        <f t="shared" si="0"/>
        <v>l</v>
      </c>
      <c r="E17" s="290" t="s">
        <v>494</v>
      </c>
      <c r="F17" s="293"/>
      <c r="G17" s="290" t="s">
        <v>495</v>
      </c>
      <c r="H17" s="293"/>
      <c r="I17" s="294" t="s">
        <v>14</v>
      </c>
      <c r="J17" s="293"/>
      <c r="K17" s="295" t="s">
        <v>410</v>
      </c>
      <c r="L17" s="296" t="str">
        <f t="shared" si="1"/>
        <v/>
      </c>
      <c r="N17" s="297"/>
    </row>
    <row r="18" spans="2:14" x14ac:dyDescent="0.45">
      <c r="B18" s="290">
        <v>13</v>
      </c>
      <c r="C18" s="291" t="s">
        <v>507</v>
      </c>
      <c r="D18" s="292" t="str">
        <f t="shared" si="0"/>
        <v>m</v>
      </c>
      <c r="E18" s="290" t="s">
        <v>494</v>
      </c>
      <c r="F18" s="293"/>
      <c r="G18" s="290" t="s">
        <v>495</v>
      </c>
      <c r="H18" s="293"/>
      <c r="I18" s="294" t="s">
        <v>14</v>
      </c>
      <c r="J18" s="293"/>
      <c r="K18" s="295" t="s">
        <v>410</v>
      </c>
      <c r="L18" s="296" t="str">
        <f t="shared" si="1"/>
        <v/>
      </c>
      <c r="N18" s="297"/>
    </row>
    <row r="19" spans="2:14" x14ac:dyDescent="0.45">
      <c r="B19" s="290">
        <v>14</v>
      </c>
      <c r="C19" s="291" t="s">
        <v>508</v>
      </c>
      <c r="D19" s="292" t="str">
        <f t="shared" si="0"/>
        <v>n</v>
      </c>
      <c r="E19" s="290" t="s">
        <v>494</v>
      </c>
      <c r="F19" s="293"/>
      <c r="G19" s="290" t="s">
        <v>495</v>
      </c>
      <c r="H19" s="293"/>
      <c r="I19" s="294" t="s">
        <v>14</v>
      </c>
      <c r="J19" s="293"/>
      <c r="K19" s="295" t="s">
        <v>410</v>
      </c>
      <c r="L19" s="296" t="str">
        <f t="shared" si="1"/>
        <v/>
      </c>
      <c r="N19" s="297"/>
    </row>
    <row r="20" spans="2:14" x14ac:dyDescent="0.45">
      <c r="B20" s="290">
        <v>15</v>
      </c>
      <c r="C20" s="291" t="s">
        <v>509</v>
      </c>
      <c r="D20" s="292" t="str">
        <f t="shared" si="0"/>
        <v>o</v>
      </c>
      <c r="E20" s="290" t="s">
        <v>494</v>
      </c>
      <c r="F20" s="293"/>
      <c r="G20" s="290" t="s">
        <v>495</v>
      </c>
      <c r="H20" s="293"/>
      <c r="I20" s="294" t="s">
        <v>14</v>
      </c>
      <c r="J20" s="293"/>
      <c r="K20" s="295" t="s">
        <v>410</v>
      </c>
      <c r="L20" s="296" t="str">
        <f t="shared" si="1"/>
        <v/>
      </c>
      <c r="N20" s="297"/>
    </row>
    <row r="21" spans="2:14" x14ac:dyDescent="0.45">
      <c r="B21" s="290">
        <v>16</v>
      </c>
      <c r="C21" s="291" t="s">
        <v>510</v>
      </c>
      <c r="D21" s="292" t="str">
        <f t="shared" si="0"/>
        <v>p</v>
      </c>
      <c r="E21" s="290" t="s">
        <v>494</v>
      </c>
      <c r="F21" s="293"/>
      <c r="G21" s="290" t="s">
        <v>495</v>
      </c>
      <c r="H21" s="293"/>
      <c r="I21" s="294" t="s">
        <v>14</v>
      </c>
      <c r="J21" s="293"/>
      <c r="K21" s="295" t="s">
        <v>410</v>
      </c>
      <c r="L21" s="296" t="str">
        <f t="shared" si="1"/>
        <v/>
      </c>
      <c r="N21" s="297"/>
    </row>
    <row r="22" spans="2:14" x14ac:dyDescent="0.45">
      <c r="B22" s="290">
        <v>17</v>
      </c>
      <c r="C22" s="291" t="s">
        <v>511</v>
      </c>
      <c r="D22" s="292" t="str">
        <f t="shared" si="0"/>
        <v>q</v>
      </c>
      <c r="E22" s="290" t="s">
        <v>494</v>
      </c>
      <c r="F22" s="293"/>
      <c r="G22" s="290" t="s">
        <v>495</v>
      </c>
      <c r="H22" s="293"/>
      <c r="I22" s="294" t="s">
        <v>14</v>
      </c>
      <c r="J22" s="293"/>
      <c r="K22" s="295" t="s">
        <v>410</v>
      </c>
      <c r="L22" s="296" t="str">
        <f t="shared" si="1"/>
        <v/>
      </c>
      <c r="N22" s="297"/>
    </row>
    <row r="23" spans="2:14" x14ac:dyDescent="0.45">
      <c r="B23" s="290">
        <v>18</v>
      </c>
      <c r="C23" s="291" t="s">
        <v>512</v>
      </c>
      <c r="D23" s="292" t="str">
        <f t="shared" si="0"/>
        <v>r</v>
      </c>
      <c r="E23" s="290" t="s">
        <v>494</v>
      </c>
      <c r="F23" s="298"/>
      <c r="G23" s="290" t="s">
        <v>495</v>
      </c>
      <c r="H23" s="298"/>
      <c r="I23" s="294" t="s">
        <v>14</v>
      </c>
      <c r="J23" s="298"/>
      <c r="K23" s="295" t="s">
        <v>410</v>
      </c>
      <c r="L23" s="291"/>
      <c r="N23" s="297"/>
    </row>
    <row r="24" spans="2:14" x14ac:dyDescent="0.45">
      <c r="B24" s="290">
        <v>19</v>
      </c>
      <c r="C24" s="291" t="s">
        <v>513</v>
      </c>
      <c r="D24" s="292" t="str">
        <f t="shared" si="0"/>
        <v>s</v>
      </c>
      <c r="E24" s="290" t="s">
        <v>494</v>
      </c>
      <c r="F24" s="298"/>
      <c r="G24" s="290" t="s">
        <v>495</v>
      </c>
      <c r="H24" s="298"/>
      <c r="I24" s="294" t="s">
        <v>14</v>
      </c>
      <c r="J24" s="298"/>
      <c r="K24" s="295" t="s">
        <v>410</v>
      </c>
      <c r="L24" s="291"/>
      <c r="N24" s="297"/>
    </row>
    <row r="25" spans="2:14" x14ac:dyDescent="0.45">
      <c r="B25" s="290">
        <v>20</v>
      </c>
      <c r="C25" s="291" t="s">
        <v>514</v>
      </c>
      <c r="D25" s="292" t="str">
        <f t="shared" si="0"/>
        <v>t</v>
      </c>
      <c r="E25" s="290" t="s">
        <v>494</v>
      </c>
      <c r="F25" s="298"/>
      <c r="G25" s="290" t="s">
        <v>495</v>
      </c>
      <c r="H25" s="298"/>
      <c r="I25" s="294" t="s">
        <v>14</v>
      </c>
      <c r="J25" s="298"/>
      <c r="K25" s="295" t="s">
        <v>410</v>
      </c>
      <c r="L25" s="291"/>
      <c r="N25" s="297"/>
    </row>
    <row r="26" spans="2:14" x14ac:dyDescent="0.45">
      <c r="B26" s="290">
        <v>21</v>
      </c>
      <c r="C26" s="291" t="s">
        <v>515</v>
      </c>
      <c r="D26" s="292" t="str">
        <f t="shared" si="0"/>
        <v>u</v>
      </c>
      <c r="E26" s="290" t="s">
        <v>494</v>
      </c>
      <c r="F26" s="298"/>
      <c r="G26" s="290" t="s">
        <v>495</v>
      </c>
      <c r="H26" s="298"/>
      <c r="I26" s="294" t="s">
        <v>14</v>
      </c>
      <c r="J26" s="298"/>
      <c r="K26" s="295" t="s">
        <v>410</v>
      </c>
      <c r="L26" s="291"/>
      <c r="N26" s="297"/>
    </row>
    <row r="27" spans="2:14" x14ac:dyDescent="0.45">
      <c r="B27" s="290">
        <v>22</v>
      </c>
      <c r="C27" s="291" t="s">
        <v>516</v>
      </c>
      <c r="D27" s="292" t="str">
        <f t="shared" si="0"/>
        <v>v</v>
      </c>
      <c r="E27" s="290" t="s">
        <v>494</v>
      </c>
      <c r="F27" s="298"/>
      <c r="G27" s="290" t="s">
        <v>495</v>
      </c>
      <c r="H27" s="298"/>
      <c r="I27" s="294" t="s">
        <v>14</v>
      </c>
      <c r="J27" s="298"/>
      <c r="K27" s="295" t="s">
        <v>410</v>
      </c>
      <c r="L27" s="291"/>
      <c r="N27" s="297"/>
    </row>
    <row r="28" spans="2:14" x14ac:dyDescent="0.45">
      <c r="B28" s="290">
        <v>23</v>
      </c>
      <c r="C28" s="291" t="s">
        <v>517</v>
      </c>
      <c r="D28" s="292" t="str">
        <f t="shared" si="0"/>
        <v>w</v>
      </c>
      <c r="E28" s="290" t="s">
        <v>494</v>
      </c>
      <c r="F28" s="298"/>
      <c r="G28" s="290" t="s">
        <v>495</v>
      </c>
      <c r="H28" s="298"/>
      <c r="I28" s="294" t="s">
        <v>14</v>
      </c>
      <c r="J28" s="298"/>
      <c r="K28" s="295" t="s">
        <v>410</v>
      </c>
      <c r="L28" s="291"/>
      <c r="N28" s="297"/>
    </row>
    <row r="29" spans="2:14" x14ac:dyDescent="0.45">
      <c r="B29" s="290">
        <v>24</v>
      </c>
      <c r="C29" s="291" t="s">
        <v>518</v>
      </c>
      <c r="D29" s="292" t="str">
        <f t="shared" si="0"/>
        <v>x</v>
      </c>
      <c r="E29" s="290" t="s">
        <v>494</v>
      </c>
      <c r="F29" s="298"/>
      <c r="G29" s="290" t="s">
        <v>495</v>
      </c>
      <c r="H29" s="298"/>
      <c r="I29" s="294" t="s">
        <v>14</v>
      </c>
      <c r="J29" s="298"/>
      <c r="K29" s="295" t="s">
        <v>410</v>
      </c>
      <c r="L29" s="291"/>
      <c r="N29" s="297"/>
    </row>
    <row r="30" spans="2:14" x14ac:dyDescent="0.45">
      <c r="B30" s="290">
        <v>25</v>
      </c>
      <c r="C30" s="291" t="s">
        <v>519</v>
      </c>
      <c r="D30" s="292" t="str">
        <f t="shared" si="0"/>
        <v>y</v>
      </c>
      <c r="E30" s="290" t="s">
        <v>494</v>
      </c>
      <c r="F30" s="298"/>
      <c r="G30" s="290" t="s">
        <v>495</v>
      </c>
      <c r="H30" s="298"/>
      <c r="I30" s="294" t="s">
        <v>14</v>
      </c>
      <c r="J30" s="298"/>
      <c r="K30" s="295" t="s">
        <v>410</v>
      </c>
      <c r="L30" s="291"/>
      <c r="N30" s="297"/>
    </row>
    <row r="31" spans="2:14" x14ac:dyDescent="0.45">
      <c r="B31" s="290">
        <v>26</v>
      </c>
      <c r="C31" s="291" t="s">
        <v>520</v>
      </c>
      <c r="D31" s="292" t="str">
        <f t="shared" si="0"/>
        <v>z</v>
      </c>
      <c r="E31" s="290" t="s">
        <v>494</v>
      </c>
      <c r="F31" s="298"/>
      <c r="G31" s="290" t="s">
        <v>495</v>
      </c>
      <c r="H31" s="298"/>
      <c r="I31" s="294" t="s">
        <v>14</v>
      </c>
      <c r="J31" s="298"/>
      <c r="K31" s="295" t="s">
        <v>410</v>
      </c>
      <c r="L31" s="291"/>
      <c r="N31" s="297"/>
    </row>
    <row r="32" spans="2:14" x14ac:dyDescent="0.45">
      <c r="B32" s="290">
        <v>27</v>
      </c>
      <c r="C32" s="291" t="s">
        <v>518</v>
      </c>
      <c r="D32" s="292" t="str">
        <f t="shared" si="0"/>
        <v>x</v>
      </c>
      <c r="E32" s="290" t="s">
        <v>494</v>
      </c>
      <c r="F32" s="298"/>
      <c r="G32" s="290" t="s">
        <v>495</v>
      </c>
      <c r="H32" s="298"/>
      <c r="I32" s="294" t="s">
        <v>14</v>
      </c>
      <c r="J32" s="298"/>
      <c r="K32" s="295" t="s">
        <v>410</v>
      </c>
      <c r="L32" s="291"/>
      <c r="N32" s="297"/>
    </row>
    <row r="33" spans="2:14" x14ac:dyDescent="0.45">
      <c r="B33" s="290">
        <v>28</v>
      </c>
      <c r="C33" s="291" t="s">
        <v>521</v>
      </c>
      <c r="D33" s="292" t="str">
        <f t="shared" si="0"/>
        <v>aa</v>
      </c>
      <c r="E33" s="290" t="s">
        <v>494</v>
      </c>
      <c r="F33" s="298"/>
      <c r="G33" s="290" t="s">
        <v>495</v>
      </c>
      <c r="H33" s="298"/>
      <c r="I33" s="294" t="s">
        <v>14</v>
      </c>
      <c r="J33" s="298"/>
      <c r="K33" s="295" t="s">
        <v>410</v>
      </c>
      <c r="L33" s="291"/>
      <c r="N33" s="297"/>
    </row>
    <row r="34" spans="2:14" x14ac:dyDescent="0.45">
      <c r="B34" s="290">
        <v>29</v>
      </c>
      <c r="C34" s="291" t="s">
        <v>522</v>
      </c>
      <c r="D34" s="292" t="str">
        <f t="shared" si="0"/>
        <v>ab</v>
      </c>
      <c r="E34" s="290" t="s">
        <v>494</v>
      </c>
      <c r="F34" s="298"/>
      <c r="G34" s="290" t="s">
        <v>495</v>
      </c>
      <c r="H34" s="298"/>
      <c r="I34" s="294" t="s">
        <v>14</v>
      </c>
      <c r="J34" s="298"/>
      <c r="K34" s="295" t="s">
        <v>410</v>
      </c>
      <c r="L34" s="291"/>
      <c r="N34" s="297"/>
    </row>
    <row r="35" spans="2:14" x14ac:dyDescent="0.45">
      <c r="B35" s="290">
        <v>30</v>
      </c>
      <c r="C35" s="291" t="s">
        <v>523</v>
      </c>
      <c r="D35" s="292" t="str">
        <f t="shared" si="0"/>
        <v>ac</v>
      </c>
      <c r="E35" s="290" t="s">
        <v>494</v>
      </c>
      <c r="F35" s="298"/>
      <c r="G35" s="290" t="s">
        <v>495</v>
      </c>
      <c r="H35" s="298"/>
      <c r="I35" s="294" t="s">
        <v>14</v>
      </c>
      <c r="J35" s="298"/>
      <c r="K35" s="295" t="s">
        <v>410</v>
      </c>
      <c r="L35" s="291"/>
      <c r="N35" s="297"/>
    </row>
    <row r="36" spans="2:14" x14ac:dyDescent="0.45">
      <c r="B36" s="290">
        <v>31</v>
      </c>
      <c r="C36" s="291" t="s">
        <v>524</v>
      </c>
      <c r="D36" s="292" t="str">
        <f t="shared" si="0"/>
        <v>ad</v>
      </c>
      <c r="E36" s="290" t="s">
        <v>494</v>
      </c>
      <c r="F36" s="298"/>
      <c r="G36" s="290" t="s">
        <v>495</v>
      </c>
      <c r="H36" s="298"/>
      <c r="I36" s="294" t="s">
        <v>14</v>
      </c>
      <c r="J36" s="298"/>
      <c r="K36" s="295" t="s">
        <v>410</v>
      </c>
      <c r="L36" s="291"/>
      <c r="N36" s="297"/>
    </row>
    <row r="37" spans="2:14" x14ac:dyDescent="0.45">
      <c r="B37" s="290">
        <v>32</v>
      </c>
      <c r="C37" s="291" t="s">
        <v>525</v>
      </c>
      <c r="D37" s="292" t="str">
        <f t="shared" si="0"/>
        <v>ae</v>
      </c>
      <c r="E37" s="290" t="s">
        <v>494</v>
      </c>
      <c r="F37" s="298"/>
      <c r="G37" s="290" t="s">
        <v>495</v>
      </c>
      <c r="H37" s="298"/>
      <c r="I37" s="294" t="s">
        <v>14</v>
      </c>
      <c r="J37" s="298"/>
      <c r="K37" s="295" t="s">
        <v>410</v>
      </c>
      <c r="L37" s="291"/>
      <c r="N37" s="297"/>
    </row>
    <row r="38" spans="2:14" x14ac:dyDescent="0.45">
      <c r="B38" s="290">
        <v>33</v>
      </c>
      <c r="C38" s="291" t="s">
        <v>526</v>
      </c>
      <c r="D38" s="292" t="str">
        <f t="shared" si="0"/>
        <v>af</v>
      </c>
      <c r="E38" s="290" t="s">
        <v>494</v>
      </c>
      <c r="F38" s="298"/>
      <c r="G38" s="290" t="s">
        <v>495</v>
      </c>
      <c r="H38" s="298"/>
      <c r="I38" s="294" t="s">
        <v>14</v>
      </c>
      <c r="J38" s="298"/>
      <c r="K38" s="295" t="s">
        <v>410</v>
      </c>
      <c r="L38" s="291"/>
      <c r="N38" s="297"/>
    </row>
    <row r="39" spans="2:14" x14ac:dyDescent="0.45">
      <c r="B39" s="290">
        <v>34</v>
      </c>
      <c r="C39" s="299" t="s">
        <v>527</v>
      </c>
      <c r="D39" s="292"/>
      <c r="E39" s="290" t="s">
        <v>494</v>
      </c>
      <c r="F39" s="293"/>
      <c r="G39" s="290" t="s">
        <v>495</v>
      </c>
      <c r="H39" s="293"/>
      <c r="I39" s="294" t="s">
        <v>14</v>
      </c>
      <c r="J39" s="293"/>
      <c r="K39" s="295" t="s">
        <v>410</v>
      </c>
      <c r="L39" s="296" t="str">
        <f t="shared" ref="L39:L40" si="2">IF(OR(F39="",H39=""),"",(H39+IF(F39&gt;H39,1,0)-F39-J39)*24)</f>
        <v/>
      </c>
      <c r="N39" s="297"/>
    </row>
    <row r="40" spans="2:14" x14ac:dyDescent="0.45">
      <c r="B40" s="290"/>
      <c r="C40" s="300" t="s">
        <v>463</v>
      </c>
      <c r="D40" s="292"/>
      <c r="E40" s="290" t="s">
        <v>494</v>
      </c>
      <c r="F40" s="293"/>
      <c r="G40" s="290" t="s">
        <v>495</v>
      </c>
      <c r="H40" s="293"/>
      <c r="I40" s="294" t="s">
        <v>14</v>
      </c>
      <c r="J40" s="293"/>
      <c r="K40" s="295" t="s">
        <v>410</v>
      </c>
      <c r="L40" s="296" t="str">
        <f t="shared" si="2"/>
        <v/>
      </c>
      <c r="N40" s="297"/>
    </row>
    <row r="41" spans="2:14" x14ac:dyDescent="0.45">
      <c r="B41" s="290"/>
      <c r="C41" s="301" t="s">
        <v>463</v>
      </c>
      <c r="D41" s="292" t="str">
        <f>C39</f>
        <v>ag</v>
      </c>
      <c r="E41" s="290" t="s">
        <v>494</v>
      </c>
      <c r="F41" s="293"/>
      <c r="G41" s="290" t="s">
        <v>495</v>
      </c>
      <c r="H41" s="293"/>
      <c r="I41" s="294" t="s">
        <v>14</v>
      </c>
      <c r="J41" s="293"/>
      <c r="K41" s="295" t="s">
        <v>410</v>
      </c>
      <c r="L41" s="296" t="str">
        <f>IF(OR(L39="",L40=""),"",L39+L40)</f>
        <v/>
      </c>
      <c r="N41" s="297"/>
    </row>
    <row r="42" spans="2:14" x14ac:dyDescent="0.45">
      <c r="B42" s="290"/>
      <c r="C42" s="299" t="s">
        <v>528</v>
      </c>
      <c r="D42" s="292"/>
      <c r="E42" s="290" t="s">
        <v>494</v>
      </c>
      <c r="F42" s="293"/>
      <c r="G42" s="290" t="s">
        <v>495</v>
      </c>
      <c r="H42" s="293"/>
      <c r="I42" s="294" t="s">
        <v>14</v>
      </c>
      <c r="J42" s="293"/>
      <c r="K42" s="295" t="s">
        <v>410</v>
      </c>
      <c r="L42" s="296" t="str">
        <f t="shared" ref="L42:L43" si="3">IF(OR(F42="",H42=""),"",(H42+IF(F42&gt;H42,1,0)-F42-J42)*24)</f>
        <v/>
      </c>
      <c r="N42" s="297"/>
    </row>
    <row r="43" spans="2:14" x14ac:dyDescent="0.45">
      <c r="B43" s="290">
        <v>35</v>
      </c>
      <c r="C43" s="300" t="s">
        <v>463</v>
      </c>
      <c r="D43" s="292"/>
      <c r="E43" s="290" t="s">
        <v>494</v>
      </c>
      <c r="F43" s="293"/>
      <c r="G43" s="290" t="s">
        <v>495</v>
      </c>
      <c r="H43" s="293"/>
      <c r="I43" s="294" t="s">
        <v>14</v>
      </c>
      <c r="J43" s="293"/>
      <c r="K43" s="295" t="s">
        <v>410</v>
      </c>
      <c r="L43" s="296" t="str">
        <f t="shared" si="3"/>
        <v/>
      </c>
      <c r="N43" s="297"/>
    </row>
    <row r="44" spans="2:14" x14ac:dyDescent="0.45">
      <c r="B44" s="290"/>
      <c r="C44" s="301" t="s">
        <v>463</v>
      </c>
      <c r="D44" s="292" t="str">
        <f>C42</f>
        <v>ah</v>
      </c>
      <c r="E44" s="290" t="s">
        <v>494</v>
      </c>
      <c r="F44" s="293"/>
      <c r="G44" s="290" t="s">
        <v>495</v>
      </c>
      <c r="H44" s="293"/>
      <c r="I44" s="294" t="s">
        <v>14</v>
      </c>
      <c r="J44" s="293"/>
      <c r="K44" s="295" t="s">
        <v>410</v>
      </c>
      <c r="L44" s="296" t="str">
        <f>IF(OR(L42="",L43=""),"",L42+L43)</f>
        <v/>
      </c>
      <c r="N44" s="297"/>
    </row>
    <row r="45" spans="2:14" x14ac:dyDescent="0.45">
      <c r="B45" s="290"/>
      <c r="C45" s="299" t="s">
        <v>529</v>
      </c>
      <c r="D45" s="292"/>
      <c r="E45" s="290" t="s">
        <v>494</v>
      </c>
      <c r="F45" s="293"/>
      <c r="G45" s="290" t="s">
        <v>495</v>
      </c>
      <c r="H45" s="293"/>
      <c r="I45" s="294" t="s">
        <v>14</v>
      </c>
      <c r="J45" s="293"/>
      <c r="K45" s="295" t="s">
        <v>410</v>
      </c>
      <c r="L45" s="296" t="str">
        <f t="shared" ref="L45:L46" si="4">IF(OR(F45="",H45=""),"",(H45+IF(F45&gt;H45,1,0)-F45-J45)*24)</f>
        <v/>
      </c>
      <c r="N45" s="297"/>
    </row>
    <row r="46" spans="2:14" x14ac:dyDescent="0.45">
      <c r="B46" s="290">
        <v>36</v>
      </c>
      <c r="C46" s="300" t="s">
        <v>463</v>
      </c>
      <c r="D46" s="292"/>
      <c r="E46" s="290" t="s">
        <v>494</v>
      </c>
      <c r="F46" s="293"/>
      <c r="G46" s="290" t="s">
        <v>495</v>
      </c>
      <c r="H46" s="293"/>
      <c r="I46" s="294" t="s">
        <v>14</v>
      </c>
      <c r="J46" s="293"/>
      <c r="K46" s="295" t="s">
        <v>410</v>
      </c>
      <c r="L46" s="296" t="str">
        <f t="shared" si="4"/>
        <v/>
      </c>
      <c r="N46" s="297"/>
    </row>
    <row r="47" spans="2:14" x14ac:dyDescent="0.45">
      <c r="B47" s="290"/>
      <c r="C47" s="301" t="s">
        <v>463</v>
      </c>
      <c r="D47" s="292" t="str">
        <f>C45</f>
        <v>ai</v>
      </c>
      <c r="E47" s="290" t="s">
        <v>494</v>
      </c>
      <c r="F47" s="293"/>
      <c r="G47" s="290" t="s">
        <v>495</v>
      </c>
      <c r="H47" s="293"/>
      <c r="I47" s="294" t="s">
        <v>14</v>
      </c>
      <c r="J47" s="293"/>
      <c r="K47" s="295" t="s">
        <v>410</v>
      </c>
      <c r="L47" s="296" t="str">
        <f>IF(OR(L45="",L46=""),"",L45+L46)</f>
        <v/>
      </c>
      <c r="N47" s="297"/>
    </row>
    <row r="49" spans="3:4" x14ac:dyDescent="0.45">
      <c r="C49" s="287" t="s">
        <v>530</v>
      </c>
      <c r="D49" s="287"/>
    </row>
    <row r="50" spans="3:4" x14ac:dyDescent="0.45">
      <c r="C50" s="287" t="s">
        <v>531</v>
      </c>
      <c r="D50" s="287"/>
    </row>
    <row r="51" spans="3:4" x14ac:dyDescent="0.45">
      <c r="C51" s="287" t="s">
        <v>532</v>
      </c>
      <c r="D51" s="287"/>
    </row>
    <row r="52" spans="3:4" x14ac:dyDescent="0.45">
      <c r="C52" s="287" t="s">
        <v>533</v>
      </c>
      <c r="D52" s="287"/>
    </row>
    <row r="53" spans="3:4" x14ac:dyDescent="0.45">
      <c r="C53" s="287" t="s">
        <v>534</v>
      </c>
      <c r="D53" s="287"/>
    </row>
    <row r="54" spans="3:4" x14ac:dyDescent="0.45">
      <c r="C54" s="287" t="s">
        <v>535</v>
      </c>
      <c r="D54" s="28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L54"/>
  <sheetViews>
    <sheetView workbookViewId="0">
      <selection activeCell="BR19" sqref="BR19"/>
    </sheetView>
  </sheetViews>
  <sheetFormatPr defaultColWidth="6.5" defaultRowHeight="18" x14ac:dyDescent="0.45"/>
  <cols>
    <col min="1" max="1" width="1.69921875" style="302" customWidth="1"/>
    <col min="2" max="2" width="10.69921875" style="302" customWidth="1"/>
    <col min="3" max="12" width="37.8984375" style="302" customWidth="1"/>
    <col min="13" max="16384" width="6.5" style="302"/>
  </cols>
  <sheetData>
    <row r="1" spans="2:4" x14ac:dyDescent="0.45">
      <c r="B1" s="305" t="s">
        <v>634</v>
      </c>
      <c r="C1" s="305"/>
      <c r="D1" s="305"/>
    </row>
    <row r="2" spans="2:4" x14ac:dyDescent="0.45">
      <c r="B2" s="305"/>
      <c r="C2" s="305"/>
      <c r="D2" s="305"/>
    </row>
    <row r="3" spans="2:4" x14ac:dyDescent="0.45">
      <c r="B3" s="309" t="s">
        <v>429</v>
      </c>
      <c r="C3" s="309" t="s">
        <v>635</v>
      </c>
      <c r="D3" s="305"/>
    </row>
    <row r="4" spans="2:4" x14ac:dyDescent="0.45">
      <c r="B4" s="322">
        <v>1</v>
      </c>
      <c r="C4" s="323" t="s">
        <v>409</v>
      </c>
      <c r="D4" s="305"/>
    </row>
    <row r="5" spans="2:4" x14ac:dyDescent="0.45">
      <c r="B5" s="322">
        <v>2</v>
      </c>
      <c r="C5" s="323" t="s">
        <v>636</v>
      </c>
      <c r="D5" s="305"/>
    </row>
    <row r="6" spans="2:4" x14ac:dyDescent="0.45">
      <c r="B6" s="322">
        <v>3</v>
      </c>
      <c r="C6" s="323" t="s">
        <v>637</v>
      </c>
      <c r="D6" s="305"/>
    </row>
    <row r="7" spans="2:4" x14ac:dyDescent="0.45">
      <c r="B7" s="322">
        <v>4</v>
      </c>
      <c r="C7" s="323" t="s">
        <v>638</v>
      </c>
      <c r="D7" s="305"/>
    </row>
    <row r="8" spans="2:4" x14ac:dyDescent="0.45">
      <c r="B8" s="322">
        <v>5</v>
      </c>
      <c r="C8" s="323" t="s">
        <v>639</v>
      </c>
      <c r="D8" s="305"/>
    </row>
    <row r="9" spans="2:4" x14ac:dyDescent="0.45">
      <c r="B9" s="322">
        <v>6</v>
      </c>
      <c r="C9" s="323" t="s">
        <v>640</v>
      </c>
    </row>
    <row r="10" spans="2:4" x14ac:dyDescent="0.45">
      <c r="B10" s="322">
        <v>7</v>
      </c>
      <c r="C10" s="323" t="s">
        <v>641</v>
      </c>
      <c r="D10" s="305"/>
    </row>
    <row r="11" spans="2:4" x14ac:dyDescent="0.45">
      <c r="B11" s="322">
        <v>8</v>
      </c>
      <c r="C11" s="323" t="s">
        <v>642</v>
      </c>
      <c r="D11" s="305"/>
    </row>
    <row r="12" spans="2:4" x14ac:dyDescent="0.45">
      <c r="B12" s="322">
        <v>9</v>
      </c>
      <c r="C12" s="323" t="s">
        <v>643</v>
      </c>
      <c r="D12" s="305"/>
    </row>
    <row r="13" spans="2:4" x14ac:dyDescent="0.45">
      <c r="B13" s="322">
        <v>10</v>
      </c>
      <c r="C13" s="323" t="s">
        <v>643</v>
      </c>
      <c r="D13" s="305"/>
    </row>
    <row r="14" spans="2:4" x14ac:dyDescent="0.45">
      <c r="B14" s="322">
        <v>11</v>
      </c>
      <c r="C14" s="323" t="s">
        <v>643</v>
      </c>
      <c r="D14" s="305"/>
    </row>
    <row r="15" spans="2:4" x14ac:dyDescent="0.45">
      <c r="B15" s="322">
        <v>12</v>
      </c>
      <c r="C15" s="323" t="s">
        <v>643</v>
      </c>
      <c r="D15" s="305"/>
    </row>
    <row r="16" spans="2:4" x14ac:dyDescent="0.45">
      <c r="B16" s="322">
        <v>13</v>
      </c>
      <c r="C16" s="323" t="s">
        <v>643</v>
      </c>
      <c r="D16" s="305"/>
    </row>
    <row r="17" spans="2:12" x14ac:dyDescent="0.45">
      <c r="B17" s="322">
        <v>14</v>
      </c>
      <c r="C17" s="323" t="s">
        <v>643</v>
      </c>
      <c r="D17" s="305"/>
    </row>
    <row r="19" spans="2:12" x14ac:dyDescent="0.45">
      <c r="B19" s="305" t="s">
        <v>644</v>
      </c>
    </row>
    <row r="20" spans="2:12" ht="18.600000000000001" thickBot="1" x14ac:dyDescent="0.5"/>
    <row r="21" spans="2:12" ht="20.399999999999999" thickBot="1" x14ac:dyDescent="0.5">
      <c r="B21" s="324" t="s">
        <v>550</v>
      </c>
      <c r="C21" s="325" t="s">
        <v>551</v>
      </c>
      <c r="D21" s="326" t="s">
        <v>552</v>
      </c>
      <c r="E21" s="326" t="s">
        <v>455</v>
      </c>
      <c r="F21" s="326" t="s">
        <v>456</v>
      </c>
      <c r="G21" s="326" t="s">
        <v>553</v>
      </c>
      <c r="H21" s="327" t="s">
        <v>554</v>
      </c>
      <c r="I21" s="327" t="s">
        <v>643</v>
      </c>
      <c r="J21" s="327" t="s">
        <v>643</v>
      </c>
      <c r="K21" s="327" t="s">
        <v>643</v>
      </c>
      <c r="L21" s="328" t="s">
        <v>643</v>
      </c>
    </row>
    <row r="22" spans="2:12" ht="19.8" x14ac:dyDescent="0.45">
      <c r="B22" s="1129" t="s">
        <v>645</v>
      </c>
      <c r="C22" s="329" t="s">
        <v>590</v>
      </c>
      <c r="D22" s="330" t="s">
        <v>593</v>
      </c>
      <c r="E22" s="330" t="s">
        <v>595</v>
      </c>
      <c r="F22" s="330" t="s">
        <v>604</v>
      </c>
      <c r="G22" s="330" t="s">
        <v>646</v>
      </c>
      <c r="H22" s="331" t="s">
        <v>647</v>
      </c>
      <c r="I22" s="332" t="s">
        <v>643</v>
      </c>
      <c r="J22" s="332" t="s">
        <v>643</v>
      </c>
      <c r="K22" s="331"/>
      <c r="L22" s="333"/>
    </row>
    <row r="23" spans="2:12" ht="19.8" x14ac:dyDescent="0.45">
      <c r="B23" s="1130"/>
      <c r="C23" s="332" t="s">
        <v>590</v>
      </c>
      <c r="D23" s="332" t="s">
        <v>590</v>
      </c>
      <c r="E23" s="332" t="s">
        <v>648</v>
      </c>
      <c r="F23" s="332" t="s">
        <v>643</v>
      </c>
      <c r="G23" s="332" t="s">
        <v>649</v>
      </c>
      <c r="H23" s="332" t="s">
        <v>643</v>
      </c>
      <c r="I23" s="332" t="s">
        <v>643</v>
      </c>
      <c r="J23" s="332" t="s">
        <v>643</v>
      </c>
      <c r="K23" s="334"/>
      <c r="L23" s="335"/>
    </row>
    <row r="24" spans="2:12" ht="19.8" x14ac:dyDescent="0.45">
      <c r="B24" s="1130"/>
      <c r="C24" s="332" t="s">
        <v>643</v>
      </c>
      <c r="D24" s="332" t="s">
        <v>643</v>
      </c>
      <c r="E24" s="332" t="s">
        <v>643</v>
      </c>
      <c r="F24" s="332" t="s">
        <v>643</v>
      </c>
      <c r="G24" s="332" t="s">
        <v>650</v>
      </c>
      <c r="H24" s="332" t="s">
        <v>643</v>
      </c>
      <c r="I24" s="332" t="s">
        <v>643</v>
      </c>
      <c r="J24" s="332" t="s">
        <v>643</v>
      </c>
      <c r="K24" s="334"/>
      <c r="L24" s="335"/>
    </row>
    <row r="25" spans="2:12" ht="19.8" x14ac:dyDescent="0.45">
      <c r="B25" s="1130"/>
      <c r="C25" s="332" t="s">
        <v>643</v>
      </c>
      <c r="D25" s="332" t="s">
        <v>643</v>
      </c>
      <c r="E25" s="332" t="s">
        <v>643</v>
      </c>
      <c r="F25" s="332" t="s">
        <v>643</v>
      </c>
      <c r="G25" s="332" t="s">
        <v>598</v>
      </c>
      <c r="H25" s="332" t="s">
        <v>643</v>
      </c>
      <c r="I25" s="332" t="s">
        <v>643</v>
      </c>
      <c r="J25" s="332" t="s">
        <v>643</v>
      </c>
      <c r="K25" s="334"/>
      <c r="L25" s="335"/>
    </row>
    <row r="26" spans="2:12" ht="19.8" x14ac:dyDescent="0.45">
      <c r="B26" s="1130"/>
      <c r="C26" s="332" t="s">
        <v>643</v>
      </c>
      <c r="D26" s="332" t="s">
        <v>643</v>
      </c>
      <c r="E26" s="332" t="s">
        <v>643</v>
      </c>
      <c r="F26" s="332" t="s">
        <v>643</v>
      </c>
      <c r="G26" s="332" t="s">
        <v>648</v>
      </c>
      <c r="H26" s="332" t="s">
        <v>643</v>
      </c>
      <c r="I26" s="332" t="s">
        <v>643</v>
      </c>
      <c r="J26" s="332" t="s">
        <v>643</v>
      </c>
      <c r="K26" s="334"/>
      <c r="L26" s="335"/>
    </row>
    <row r="27" spans="2:12" ht="19.8" x14ac:dyDescent="0.45">
      <c r="B27" s="1130"/>
      <c r="C27" s="332" t="s">
        <v>643</v>
      </c>
      <c r="D27" s="332" t="s">
        <v>643</v>
      </c>
      <c r="E27" s="332" t="s">
        <v>643</v>
      </c>
      <c r="F27" s="332" t="s">
        <v>643</v>
      </c>
      <c r="G27" s="332" t="s">
        <v>651</v>
      </c>
      <c r="H27" s="332" t="s">
        <v>643</v>
      </c>
      <c r="I27" s="332" t="s">
        <v>643</v>
      </c>
      <c r="J27" s="332" t="s">
        <v>643</v>
      </c>
      <c r="K27" s="334"/>
      <c r="L27" s="335"/>
    </row>
    <row r="28" spans="2:12" ht="19.8" x14ac:dyDescent="0.45">
      <c r="B28" s="1130"/>
      <c r="C28" s="332" t="s">
        <v>643</v>
      </c>
      <c r="D28" s="332" t="s">
        <v>643</v>
      </c>
      <c r="E28" s="332" t="s">
        <v>643</v>
      </c>
      <c r="F28" s="332" t="s">
        <v>643</v>
      </c>
      <c r="G28" s="332" t="s">
        <v>652</v>
      </c>
      <c r="H28" s="332" t="s">
        <v>643</v>
      </c>
      <c r="I28" s="332" t="s">
        <v>643</v>
      </c>
      <c r="J28" s="332" t="s">
        <v>643</v>
      </c>
      <c r="K28" s="334"/>
      <c r="L28" s="335"/>
    </row>
    <row r="29" spans="2:12" ht="19.8" x14ac:dyDescent="0.45">
      <c r="B29" s="1130"/>
      <c r="C29" s="332" t="s">
        <v>643</v>
      </c>
      <c r="D29" s="332" t="s">
        <v>643</v>
      </c>
      <c r="E29" s="332" t="s">
        <v>643</v>
      </c>
      <c r="F29" s="332" t="s">
        <v>643</v>
      </c>
      <c r="G29" s="332" t="s">
        <v>653</v>
      </c>
      <c r="H29" s="332" t="s">
        <v>643</v>
      </c>
      <c r="I29" s="332" t="s">
        <v>643</v>
      </c>
      <c r="J29" s="332" t="s">
        <v>643</v>
      </c>
      <c r="K29" s="334"/>
      <c r="L29" s="335"/>
    </row>
    <row r="30" spans="2:12" ht="19.8" x14ac:dyDescent="0.45">
      <c r="B30" s="1130"/>
      <c r="C30" s="332" t="s">
        <v>643</v>
      </c>
      <c r="D30" s="332" t="s">
        <v>643</v>
      </c>
      <c r="E30" s="332" t="s">
        <v>643</v>
      </c>
      <c r="F30" s="332" t="s">
        <v>643</v>
      </c>
      <c r="G30" s="332" t="s">
        <v>654</v>
      </c>
      <c r="H30" s="332" t="s">
        <v>643</v>
      </c>
      <c r="I30" s="332" t="s">
        <v>643</v>
      </c>
      <c r="J30" s="332" t="s">
        <v>643</v>
      </c>
      <c r="K30" s="334"/>
      <c r="L30" s="335"/>
    </row>
    <row r="31" spans="2:12" ht="20.399999999999999" thickBot="1" x14ac:dyDescent="0.5">
      <c r="B31" s="1131"/>
      <c r="C31" s="336" t="s">
        <v>643</v>
      </c>
      <c r="D31" s="337" t="s">
        <v>643</v>
      </c>
      <c r="E31" s="337" t="s">
        <v>643</v>
      </c>
      <c r="F31" s="337" t="s">
        <v>643</v>
      </c>
      <c r="G31" s="337" t="s">
        <v>643</v>
      </c>
      <c r="H31" s="337" t="s">
        <v>643</v>
      </c>
      <c r="I31" s="337" t="s">
        <v>643</v>
      </c>
      <c r="J31" s="337" t="s">
        <v>643</v>
      </c>
      <c r="K31" s="338"/>
      <c r="L31" s="339"/>
    </row>
    <row r="36" spans="3:3" x14ac:dyDescent="0.45">
      <c r="C36" s="302" t="s">
        <v>655</v>
      </c>
    </row>
    <row r="37" spans="3:3" x14ac:dyDescent="0.45">
      <c r="C37" s="302" t="s">
        <v>656</v>
      </c>
    </row>
    <row r="38" spans="3:3" x14ac:dyDescent="0.45">
      <c r="C38" s="302" t="s">
        <v>657</v>
      </c>
    </row>
    <row r="39" spans="3:3" x14ac:dyDescent="0.45">
      <c r="C39" s="302" t="s">
        <v>658</v>
      </c>
    </row>
    <row r="40" spans="3:3" x14ac:dyDescent="0.45">
      <c r="C40" s="302" t="s">
        <v>659</v>
      </c>
    </row>
    <row r="41" spans="3:3" x14ac:dyDescent="0.45">
      <c r="C41" s="302" t="s">
        <v>660</v>
      </c>
    </row>
    <row r="42" spans="3:3" x14ac:dyDescent="0.45">
      <c r="C42" s="302" t="s">
        <v>661</v>
      </c>
    </row>
    <row r="43" spans="3:3" x14ac:dyDescent="0.45">
      <c r="C43" s="302" t="s">
        <v>662</v>
      </c>
    </row>
    <row r="44" spans="3:3" x14ac:dyDescent="0.45">
      <c r="C44" s="302" t="s">
        <v>663</v>
      </c>
    </row>
    <row r="46" spans="3:3" x14ac:dyDescent="0.45">
      <c r="C46" s="302" t="s">
        <v>664</v>
      </c>
    </row>
    <row r="47" spans="3:3" x14ac:dyDescent="0.45">
      <c r="C47" s="302" t="s">
        <v>665</v>
      </c>
    </row>
    <row r="49" spans="3:3" x14ac:dyDescent="0.45">
      <c r="C49" s="302" t="s">
        <v>666</v>
      </c>
    </row>
    <row r="50" spans="3:3" x14ac:dyDescent="0.45">
      <c r="C50" s="302" t="s">
        <v>667</v>
      </c>
    </row>
    <row r="51" spans="3:3" x14ac:dyDescent="0.45">
      <c r="C51" s="302" t="s">
        <v>668</v>
      </c>
    </row>
    <row r="52" spans="3:3" x14ac:dyDescent="0.45">
      <c r="C52" s="302" t="s">
        <v>669</v>
      </c>
    </row>
    <row r="53" spans="3:3" x14ac:dyDescent="0.45">
      <c r="C53" s="302" t="s">
        <v>670</v>
      </c>
    </row>
    <row r="54" spans="3:3" x14ac:dyDescent="0.45">
      <c r="C54" s="302" t="s">
        <v>671</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B1:BB108"/>
  <sheetViews>
    <sheetView workbookViewId="0">
      <selection activeCell="AY19" sqref="AY19"/>
    </sheetView>
  </sheetViews>
  <sheetFormatPr defaultColWidth="6.5" defaultRowHeight="18" x14ac:dyDescent="0.45"/>
  <cols>
    <col min="1" max="1" width="1.296875" style="302" customWidth="1"/>
    <col min="2" max="3" width="6.5" style="302"/>
    <col min="4" max="4" width="37.8984375" style="302" customWidth="1"/>
    <col min="5" max="16384" width="6.5" style="302"/>
  </cols>
  <sheetData>
    <row r="1" spans="2:11" x14ac:dyDescent="0.45">
      <c r="B1" s="302" t="s">
        <v>536</v>
      </c>
      <c r="D1" s="303"/>
      <c r="E1" s="303"/>
      <c r="F1" s="303"/>
    </row>
    <row r="2" spans="2:11" s="305" customFormat="1" ht="20.25" customHeight="1" x14ac:dyDescent="0.45">
      <c r="B2" s="304" t="s">
        <v>537</v>
      </c>
      <c r="C2" s="304"/>
      <c r="D2" s="303"/>
      <c r="E2" s="303"/>
      <c r="F2" s="303"/>
    </row>
    <row r="3" spans="2:11" s="305" customFormat="1" ht="20.25" customHeight="1" x14ac:dyDescent="0.45">
      <c r="B3" s="304"/>
      <c r="C3" s="304"/>
      <c r="D3" s="303"/>
      <c r="E3" s="303"/>
      <c r="F3" s="303"/>
    </row>
    <row r="4" spans="2:11" s="305" customFormat="1" ht="20.25" customHeight="1" x14ac:dyDescent="0.45">
      <c r="B4" s="306"/>
      <c r="C4" s="303" t="s">
        <v>538</v>
      </c>
      <c r="D4" s="303"/>
      <c r="F4" s="1132" t="s">
        <v>539</v>
      </c>
      <c r="G4" s="1132"/>
      <c r="H4" s="1132"/>
      <c r="I4" s="1132"/>
      <c r="J4" s="1132"/>
      <c r="K4" s="1132"/>
    </row>
    <row r="5" spans="2:11" s="305" customFormat="1" ht="20.25" customHeight="1" x14ac:dyDescent="0.45">
      <c r="B5" s="307"/>
      <c r="C5" s="303" t="s">
        <v>540</v>
      </c>
      <c r="D5" s="303"/>
      <c r="F5" s="1132"/>
      <c r="G5" s="1132"/>
      <c r="H5" s="1132"/>
      <c r="I5" s="1132"/>
      <c r="J5" s="1132"/>
      <c r="K5" s="1132"/>
    </row>
    <row r="6" spans="2:11" s="305" customFormat="1" ht="20.25" customHeight="1" x14ac:dyDescent="0.45">
      <c r="B6" s="308" t="s">
        <v>541</v>
      </c>
      <c r="C6" s="303"/>
      <c r="D6" s="303"/>
      <c r="E6" s="261"/>
      <c r="F6" s="303"/>
    </row>
    <row r="7" spans="2:11" s="305" customFormat="1" ht="20.25" customHeight="1" x14ac:dyDescent="0.45">
      <c r="B7" s="304"/>
      <c r="C7" s="304"/>
      <c r="D7" s="303"/>
      <c r="E7" s="261"/>
      <c r="F7" s="303"/>
    </row>
    <row r="8" spans="2:11" s="305" customFormat="1" ht="20.25" customHeight="1" x14ac:dyDescent="0.45">
      <c r="B8" s="303" t="s">
        <v>542</v>
      </c>
      <c r="C8" s="304"/>
      <c r="D8" s="303"/>
      <c r="E8" s="261"/>
      <c r="F8" s="303"/>
    </row>
    <row r="9" spans="2:11" s="305" customFormat="1" ht="20.25" customHeight="1" x14ac:dyDescent="0.45">
      <c r="B9" s="304"/>
      <c r="C9" s="304"/>
      <c r="D9" s="303"/>
      <c r="E9" s="303"/>
      <c r="F9" s="303"/>
    </row>
    <row r="10" spans="2:11" s="305" customFormat="1" ht="20.25" customHeight="1" x14ac:dyDescent="0.45">
      <c r="B10" s="303" t="s">
        <v>543</v>
      </c>
      <c r="C10" s="304"/>
      <c r="D10" s="303"/>
      <c r="E10" s="303"/>
      <c r="F10" s="303"/>
    </row>
    <row r="11" spans="2:11" s="305" customFormat="1" ht="20.25" customHeight="1" x14ac:dyDescent="0.45">
      <c r="B11" s="303"/>
      <c r="C11" s="304"/>
      <c r="D11" s="303"/>
    </row>
    <row r="12" spans="2:11" s="305" customFormat="1" ht="20.25" customHeight="1" x14ac:dyDescent="0.45">
      <c r="B12" s="303" t="s">
        <v>544</v>
      </c>
      <c r="C12" s="304"/>
      <c r="D12" s="303"/>
    </row>
    <row r="13" spans="2:11" s="305" customFormat="1" ht="20.25" customHeight="1" x14ac:dyDescent="0.45">
      <c r="B13" s="303"/>
      <c r="C13" s="304"/>
      <c r="D13" s="303"/>
    </row>
    <row r="14" spans="2:11" s="305" customFormat="1" ht="20.25" customHeight="1" x14ac:dyDescent="0.45">
      <c r="B14" s="303" t="s">
        <v>545</v>
      </c>
      <c r="C14" s="304"/>
      <c r="D14" s="303"/>
    </row>
    <row r="15" spans="2:11" s="305" customFormat="1" ht="20.25" customHeight="1" x14ac:dyDescent="0.45">
      <c r="B15" s="303"/>
      <c r="C15" s="304"/>
      <c r="D15" s="303"/>
    </row>
    <row r="16" spans="2:11" s="305" customFormat="1" ht="20.25" customHeight="1" x14ac:dyDescent="0.45">
      <c r="B16" s="303" t="s">
        <v>546</v>
      </c>
      <c r="C16" s="304"/>
      <c r="D16" s="303"/>
    </row>
    <row r="17" spans="2:25" s="305" customFormat="1" ht="20.25" customHeight="1" x14ac:dyDescent="0.45">
      <c r="B17" s="303" t="s">
        <v>547</v>
      </c>
      <c r="C17" s="304"/>
      <c r="D17" s="303"/>
    </row>
    <row r="18" spans="2:25" s="305" customFormat="1" ht="20.25" customHeight="1" x14ac:dyDescent="0.45">
      <c r="B18" s="303"/>
      <c r="C18" s="304"/>
      <c r="D18" s="303"/>
    </row>
    <row r="19" spans="2:25" s="305" customFormat="1" ht="17.25" customHeight="1" x14ac:dyDescent="0.45">
      <c r="B19" s="303" t="s">
        <v>548</v>
      </c>
      <c r="C19" s="303"/>
      <c r="D19" s="303"/>
    </row>
    <row r="20" spans="2:25" s="305" customFormat="1" ht="17.25" customHeight="1" x14ac:dyDescent="0.45">
      <c r="B20" s="303" t="s">
        <v>549</v>
      </c>
      <c r="C20" s="303"/>
      <c r="D20" s="303"/>
    </row>
    <row r="21" spans="2:25" s="305" customFormat="1" ht="17.25" customHeight="1" x14ac:dyDescent="0.45">
      <c r="B21" s="303"/>
      <c r="C21" s="303"/>
      <c r="D21" s="303"/>
    </row>
    <row r="22" spans="2:25" s="305" customFormat="1" ht="17.25" customHeight="1" x14ac:dyDescent="0.45">
      <c r="B22" s="303"/>
      <c r="C22" s="309" t="s">
        <v>429</v>
      </c>
      <c r="D22" s="309" t="s">
        <v>550</v>
      </c>
    </row>
    <row r="23" spans="2:25" s="305" customFormat="1" ht="17.25" customHeight="1" x14ac:dyDescent="0.45">
      <c r="B23" s="303"/>
      <c r="C23" s="309">
        <v>1</v>
      </c>
      <c r="D23" s="310" t="s">
        <v>551</v>
      </c>
    </row>
    <row r="24" spans="2:25" s="305" customFormat="1" ht="17.25" customHeight="1" x14ac:dyDescent="0.45">
      <c r="B24" s="303"/>
      <c r="C24" s="309">
        <v>2</v>
      </c>
      <c r="D24" s="310" t="s">
        <v>552</v>
      </c>
    </row>
    <row r="25" spans="2:25" s="305" customFormat="1" ht="17.25" customHeight="1" x14ac:dyDescent="0.45">
      <c r="B25" s="303"/>
      <c r="C25" s="309">
        <v>3</v>
      </c>
      <c r="D25" s="310" t="s">
        <v>455</v>
      </c>
    </row>
    <row r="26" spans="2:25" s="305" customFormat="1" ht="17.25" customHeight="1" x14ac:dyDescent="0.45">
      <c r="B26" s="303"/>
      <c r="C26" s="309">
        <v>4</v>
      </c>
      <c r="D26" s="310" t="s">
        <v>456</v>
      </c>
    </row>
    <row r="27" spans="2:25" s="305" customFormat="1" ht="17.25" customHeight="1" x14ac:dyDescent="0.45">
      <c r="B27" s="303"/>
      <c r="C27" s="309">
        <v>5</v>
      </c>
      <c r="D27" s="310" t="s">
        <v>553</v>
      </c>
    </row>
    <row r="28" spans="2:25" s="305" customFormat="1" ht="17.25" customHeight="1" x14ac:dyDescent="0.45">
      <c r="B28" s="303"/>
      <c r="C28" s="309">
        <v>6</v>
      </c>
      <c r="D28" s="310" t="s">
        <v>554</v>
      </c>
    </row>
    <row r="29" spans="2:25" s="305" customFormat="1" ht="17.25" customHeight="1" x14ac:dyDescent="0.45">
      <c r="B29" s="303"/>
      <c r="C29" s="261"/>
      <c r="D29" s="303"/>
    </row>
    <row r="30" spans="2:25" s="305" customFormat="1" ht="17.25" customHeight="1" x14ac:dyDescent="0.45">
      <c r="B30" s="303" t="s">
        <v>555</v>
      </c>
      <c r="C30" s="303"/>
      <c r="D30" s="303"/>
    </row>
    <row r="31" spans="2:25" s="305" customFormat="1" ht="17.25" customHeight="1" x14ac:dyDescent="0.45">
      <c r="B31" s="303" t="s">
        <v>556</v>
      </c>
      <c r="C31" s="303"/>
      <c r="D31" s="303"/>
    </row>
    <row r="32" spans="2:25" s="305" customFormat="1" ht="17.25" customHeight="1" x14ac:dyDescent="0.45">
      <c r="B32" s="303"/>
      <c r="C32" s="303"/>
      <c r="D32" s="303"/>
      <c r="G32" s="311"/>
      <c r="H32" s="311"/>
      <c r="J32" s="311"/>
      <c r="K32" s="311"/>
      <c r="L32" s="311"/>
      <c r="M32" s="311"/>
      <c r="N32" s="311"/>
      <c r="O32" s="311"/>
      <c r="R32" s="311"/>
      <c r="S32" s="311"/>
      <c r="T32" s="311"/>
      <c r="W32" s="311"/>
      <c r="X32" s="311"/>
      <c r="Y32" s="311"/>
    </row>
    <row r="33" spans="2:51" s="305" customFormat="1" ht="17.25" customHeight="1" x14ac:dyDescent="0.45">
      <c r="B33" s="303"/>
      <c r="C33" s="309" t="s">
        <v>466</v>
      </c>
      <c r="D33" s="309" t="s">
        <v>467</v>
      </c>
      <c r="G33" s="311"/>
      <c r="H33" s="311"/>
      <c r="J33" s="311"/>
      <c r="K33" s="311"/>
      <c r="L33" s="311"/>
      <c r="M33" s="311"/>
      <c r="N33" s="311"/>
      <c r="O33" s="311"/>
      <c r="R33" s="311"/>
      <c r="S33" s="311"/>
      <c r="T33" s="311"/>
      <c r="W33" s="311"/>
      <c r="X33" s="311"/>
      <c r="Y33" s="311"/>
    </row>
    <row r="34" spans="2:51" s="305" customFormat="1" ht="17.25" customHeight="1" x14ac:dyDescent="0.45">
      <c r="B34" s="303"/>
      <c r="C34" s="309" t="s">
        <v>458</v>
      </c>
      <c r="D34" s="310" t="s">
        <v>468</v>
      </c>
      <c r="G34" s="311"/>
      <c r="H34" s="311"/>
      <c r="J34" s="311"/>
      <c r="K34" s="311"/>
      <c r="L34" s="311"/>
      <c r="M34" s="311"/>
      <c r="N34" s="311"/>
      <c r="O34" s="311"/>
      <c r="R34" s="311"/>
      <c r="S34" s="311"/>
      <c r="T34" s="311"/>
      <c r="W34" s="311"/>
      <c r="X34" s="311"/>
      <c r="Y34" s="311"/>
    </row>
    <row r="35" spans="2:51" s="305" customFormat="1" ht="17.25" customHeight="1" x14ac:dyDescent="0.45">
      <c r="B35" s="303"/>
      <c r="C35" s="309" t="s">
        <v>461</v>
      </c>
      <c r="D35" s="310" t="s">
        <v>472</v>
      </c>
      <c r="G35" s="311"/>
      <c r="H35" s="311"/>
      <c r="J35" s="311"/>
      <c r="K35" s="311"/>
      <c r="L35" s="311"/>
      <c r="M35" s="311"/>
      <c r="N35" s="311"/>
      <c r="O35" s="311"/>
      <c r="R35" s="311"/>
      <c r="S35" s="311"/>
      <c r="T35" s="311"/>
      <c r="W35" s="311"/>
      <c r="X35" s="311"/>
      <c r="Y35" s="311"/>
    </row>
    <row r="36" spans="2:51" s="305" customFormat="1" ht="17.25" customHeight="1" x14ac:dyDescent="0.45">
      <c r="B36" s="303"/>
      <c r="C36" s="309" t="s">
        <v>462</v>
      </c>
      <c r="D36" s="310" t="s">
        <v>475</v>
      </c>
      <c r="G36" s="311"/>
      <c r="H36" s="311"/>
      <c r="J36" s="311"/>
      <c r="K36" s="311"/>
      <c r="L36" s="311"/>
      <c r="M36" s="311"/>
      <c r="N36" s="311"/>
      <c r="O36" s="311"/>
      <c r="R36" s="311"/>
      <c r="S36" s="311"/>
      <c r="T36" s="311"/>
      <c r="W36" s="311"/>
      <c r="X36" s="311"/>
      <c r="Y36" s="311"/>
    </row>
    <row r="37" spans="2:51" s="305" customFormat="1" ht="17.25" customHeight="1" x14ac:dyDescent="0.45">
      <c r="B37" s="303"/>
      <c r="C37" s="309" t="s">
        <v>464</v>
      </c>
      <c r="D37" s="310" t="s">
        <v>557</v>
      </c>
      <c r="G37" s="311"/>
      <c r="H37" s="311"/>
      <c r="J37" s="311"/>
      <c r="K37" s="311"/>
      <c r="L37" s="311"/>
      <c r="M37" s="311"/>
      <c r="N37" s="311"/>
      <c r="O37" s="311"/>
      <c r="R37" s="311"/>
      <c r="S37" s="311"/>
      <c r="T37" s="311"/>
      <c r="W37" s="311"/>
      <c r="X37" s="311"/>
      <c r="Y37" s="311"/>
    </row>
    <row r="38" spans="2:51" s="305" customFormat="1" ht="17.25" customHeight="1" x14ac:dyDescent="0.45">
      <c r="B38" s="303"/>
      <c r="C38" s="303"/>
      <c r="D38" s="303"/>
      <c r="G38" s="311"/>
      <c r="H38" s="311"/>
      <c r="J38" s="311"/>
      <c r="K38" s="311"/>
      <c r="L38" s="311"/>
      <c r="M38" s="311"/>
      <c r="N38" s="311"/>
      <c r="O38" s="311"/>
      <c r="R38" s="311"/>
      <c r="S38" s="311"/>
      <c r="T38" s="311"/>
      <c r="W38" s="311"/>
      <c r="X38" s="311"/>
      <c r="Y38" s="311"/>
    </row>
    <row r="39" spans="2:51" s="305" customFormat="1" ht="17.25" customHeight="1" x14ac:dyDescent="0.45">
      <c r="B39" s="303"/>
      <c r="C39" s="312" t="s">
        <v>558</v>
      </c>
      <c r="D39" s="303"/>
      <c r="G39" s="311"/>
      <c r="H39" s="311"/>
      <c r="J39" s="311"/>
      <c r="K39" s="311"/>
      <c r="L39" s="311"/>
      <c r="M39" s="311"/>
      <c r="N39" s="311"/>
      <c r="O39" s="311"/>
      <c r="R39" s="311"/>
      <c r="S39" s="311"/>
      <c r="T39" s="311"/>
      <c r="W39" s="311"/>
      <c r="X39" s="311"/>
      <c r="Y39" s="311"/>
    </row>
    <row r="40" spans="2:51" s="305" customFormat="1" ht="17.25" customHeight="1" x14ac:dyDescent="0.45">
      <c r="C40" s="303" t="s">
        <v>559</v>
      </c>
      <c r="F40" s="312"/>
      <c r="G40" s="311"/>
      <c r="H40" s="311"/>
      <c r="J40" s="311"/>
      <c r="K40" s="311"/>
      <c r="L40" s="311"/>
      <c r="M40" s="311"/>
      <c r="N40" s="311"/>
      <c r="O40" s="311"/>
      <c r="R40" s="311"/>
      <c r="S40" s="311"/>
      <c r="T40" s="311"/>
      <c r="W40" s="311"/>
      <c r="X40" s="311"/>
      <c r="Y40" s="311"/>
    </row>
    <row r="41" spans="2:51" s="305" customFormat="1" ht="17.25" customHeight="1" x14ac:dyDescent="0.45">
      <c r="C41" s="303" t="s">
        <v>560</v>
      </c>
      <c r="F41" s="303"/>
      <c r="G41" s="311"/>
      <c r="H41" s="311"/>
      <c r="J41" s="311"/>
      <c r="K41" s="311"/>
      <c r="L41" s="311"/>
      <c r="M41" s="311"/>
      <c r="N41" s="311"/>
      <c r="O41" s="311"/>
      <c r="R41" s="311"/>
      <c r="S41" s="311"/>
      <c r="T41" s="311"/>
      <c r="W41" s="311"/>
      <c r="X41" s="311"/>
      <c r="Y41" s="311"/>
    </row>
    <row r="42" spans="2:51" s="305" customFormat="1" ht="17.25" customHeight="1" x14ac:dyDescent="0.45">
      <c r="B42" s="303"/>
      <c r="C42" s="303"/>
      <c r="D42" s="303"/>
      <c r="E42" s="312"/>
      <c r="F42" s="311"/>
      <c r="G42" s="311"/>
      <c r="H42" s="311"/>
      <c r="J42" s="311"/>
      <c r="K42" s="311"/>
      <c r="L42" s="311"/>
      <c r="M42" s="311"/>
      <c r="N42" s="311"/>
      <c r="O42" s="311"/>
      <c r="R42" s="311"/>
      <c r="S42" s="311"/>
      <c r="T42" s="311"/>
      <c r="W42" s="311"/>
      <c r="X42" s="311"/>
      <c r="Y42" s="311"/>
    </row>
    <row r="43" spans="2:51" s="305" customFormat="1" ht="17.25" customHeight="1" x14ac:dyDescent="0.45">
      <c r="B43" s="303" t="s">
        <v>561</v>
      </c>
      <c r="C43" s="303"/>
      <c r="D43" s="303"/>
    </row>
    <row r="44" spans="2:51" s="305" customFormat="1" ht="17.25" customHeight="1" x14ac:dyDescent="0.45">
      <c r="B44" s="303" t="s">
        <v>562</v>
      </c>
      <c r="C44" s="303"/>
      <c r="D44" s="303"/>
    </row>
    <row r="45" spans="2:51" s="305" customFormat="1" ht="17.25" customHeight="1" x14ac:dyDescent="0.45">
      <c r="B45" s="313" t="s">
        <v>563</v>
      </c>
      <c r="E45" s="311"/>
      <c r="F45" s="311"/>
      <c r="G45" s="311"/>
      <c r="H45" s="311"/>
      <c r="I45" s="311"/>
      <c r="J45" s="311"/>
      <c r="K45" s="311"/>
      <c r="L45" s="311"/>
      <c r="M45" s="311"/>
      <c r="N45" s="311"/>
      <c r="O45" s="311"/>
      <c r="P45" s="311"/>
      <c r="Q45" s="311"/>
      <c r="R45" s="311"/>
      <c r="S45" s="311"/>
      <c r="T45" s="311"/>
      <c r="U45" s="311"/>
      <c r="Y45" s="311"/>
      <c r="Z45" s="311"/>
      <c r="AA45" s="311"/>
      <c r="AB45" s="311"/>
      <c r="AD45" s="311"/>
      <c r="AE45" s="311"/>
      <c r="AF45" s="311"/>
      <c r="AG45" s="311"/>
      <c r="AH45" s="311"/>
      <c r="AI45" s="314"/>
      <c r="AJ45" s="311"/>
      <c r="AK45" s="311"/>
      <c r="AL45" s="311"/>
      <c r="AM45" s="311"/>
      <c r="AN45" s="311"/>
      <c r="AO45" s="311"/>
      <c r="AP45" s="311"/>
      <c r="AQ45" s="311"/>
      <c r="AR45" s="311"/>
      <c r="AS45" s="311"/>
      <c r="AT45" s="311"/>
      <c r="AU45" s="311"/>
      <c r="AV45" s="311"/>
      <c r="AW45" s="311"/>
      <c r="AX45" s="311"/>
      <c r="AY45" s="314"/>
    </row>
    <row r="46" spans="2:51" s="305" customFormat="1" ht="17.25" customHeight="1" x14ac:dyDescent="0.45"/>
    <row r="47" spans="2:51" s="305" customFormat="1" ht="17.25" customHeight="1" x14ac:dyDescent="0.45">
      <c r="B47" s="303" t="s">
        <v>564</v>
      </c>
      <c r="C47" s="303"/>
    </row>
    <row r="48" spans="2:51" s="305" customFormat="1" ht="17.25" customHeight="1" x14ac:dyDescent="0.45">
      <c r="B48" s="303"/>
      <c r="C48" s="303"/>
    </row>
    <row r="49" spans="2:54" s="305" customFormat="1" ht="17.25" customHeight="1" x14ac:dyDescent="0.45">
      <c r="B49" s="303" t="s">
        <v>565</v>
      </c>
      <c r="C49" s="303"/>
    </row>
    <row r="50" spans="2:54" s="305" customFormat="1" ht="17.25" customHeight="1" x14ac:dyDescent="0.45">
      <c r="B50" s="303" t="s">
        <v>566</v>
      </c>
      <c r="C50" s="303"/>
    </row>
    <row r="51" spans="2:54" s="305" customFormat="1" ht="17.25" customHeight="1" x14ac:dyDescent="0.45">
      <c r="B51" s="303"/>
      <c r="C51" s="303"/>
    </row>
    <row r="52" spans="2:54" s="305" customFormat="1" ht="17.25" customHeight="1" x14ac:dyDescent="0.45">
      <c r="B52" s="303" t="s">
        <v>567</v>
      </c>
      <c r="C52" s="303"/>
    </row>
    <row r="53" spans="2:54" s="305" customFormat="1" ht="17.25" customHeight="1" x14ac:dyDescent="0.45">
      <c r="B53" s="303" t="s">
        <v>568</v>
      </c>
      <c r="C53" s="303"/>
    </row>
    <row r="54" spans="2:54" s="305" customFormat="1" ht="17.25" customHeight="1" x14ac:dyDescent="0.45">
      <c r="B54" s="303"/>
      <c r="C54" s="303"/>
    </row>
    <row r="55" spans="2:54" s="305" customFormat="1" ht="17.25" customHeight="1" x14ac:dyDescent="0.45">
      <c r="B55" s="303" t="s">
        <v>569</v>
      </c>
      <c r="C55" s="303"/>
      <c r="D55" s="303"/>
    </row>
    <row r="56" spans="2:54" s="305" customFormat="1" ht="17.25" customHeight="1" x14ac:dyDescent="0.45">
      <c r="B56" s="303"/>
      <c r="C56" s="303"/>
      <c r="D56" s="303"/>
    </row>
    <row r="57" spans="2:54" s="305" customFormat="1" ht="17.25" customHeight="1" x14ac:dyDescent="0.45">
      <c r="B57" s="305" t="s">
        <v>570</v>
      </c>
      <c r="D57" s="303"/>
    </row>
    <row r="58" spans="2:54" s="305" customFormat="1" ht="17.25" customHeight="1" x14ac:dyDescent="0.45">
      <c r="B58" s="305" t="s">
        <v>571</v>
      </c>
      <c r="D58" s="303"/>
    </row>
    <row r="59" spans="2:54" s="305" customFormat="1" ht="17.25" customHeight="1" x14ac:dyDescent="0.45">
      <c r="B59" s="305" t="s">
        <v>572</v>
      </c>
    </row>
    <row r="60" spans="2:54" s="305" customFormat="1" ht="17.25" customHeight="1" x14ac:dyDescent="0.45"/>
    <row r="61" spans="2:54" s="305" customFormat="1" ht="17.25" customHeight="1" x14ac:dyDescent="0.45">
      <c r="B61" s="305" t="s">
        <v>573</v>
      </c>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row>
    <row r="62" spans="2:54" s="305" customFormat="1" ht="17.25" customHeight="1" x14ac:dyDescent="0.45">
      <c r="B62" s="316" t="s">
        <v>574</v>
      </c>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row>
    <row r="63" spans="2:54" ht="18.75" customHeight="1" x14ac:dyDescent="0.45">
      <c r="B63" s="317" t="s">
        <v>575</v>
      </c>
    </row>
    <row r="64" spans="2:54" ht="18.75" customHeight="1" x14ac:dyDescent="0.45">
      <c r="B64" s="316" t="s">
        <v>576</v>
      </c>
    </row>
    <row r="65" spans="2:2" ht="18.75" customHeight="1" x14ac:dyDescent="0.45">
      <c r="B65" s="317" t="s">
        <v>577</v>
      </c>
    </row>
    <row r="66" spans="2:2" ht="18.75" customHeight="1" x14ac:dyDescent="0.45">
      <c r="B66" s="316" t="s">
        <v>578</v>
      </c>
    </row>
    <row r="67" spans="2:2" ht="18.75" customHeight="1" x14ac:dyDescent="0.45">
      <c r="B67" s="316" t="s">
        <v>579</v>
      </c>
    </row>
    <row r="68" spans="2:2" ht="18.75" customHeight="1" x14ac:dyDescent="0.45">
      <c r="B68" s="316" t="s">
        <v>580</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BO150"/>
  <sheetViews>
    <sheetView showGridLines="0" view="pageBreakPreview" zoomScale="55" zoomScaleNormal="55" zoomScaleSheetLayoutView="55" workbookViewId="0">
      <selection activeCell="AY19" sqref="AY19"/>
    </sheetView>
  </sheetViews>
  <sheetFormatPr defaultColWidth="4.19921875" defaultRowHeight="14.4" x14ac:dyDescent="0.45"/>
  <cols>
    <col min="1" max="1" width="0.796875" style="198" customWidth="1"/>
    <col min="2" max="2" width="5.3984375" style="198" customWidth="1"/>
    <col min="3" max="4" width="7.59765625" style="198" customWidth="1"/>
    <col min="5" max="8" width="3" style="198" hidden="1" customWidth="1"/>
    <col min="9" max="10" width="3" style="198" customWidth="1"/>
    <col min="11" max="62" width="5.3984375" style="198" customWidth="1"/>
    <col min="63" max="63" width="1" style="198" customWidth="1"/>
    <col min="64" max="16384" width="4.19921875" style="198"/>
  </cols>
  <sheetData>
    <row r="1" spans="2:67" s="179" customFormat="1" ht="20.25" customHeight="1" x14ac:dyDescent="0.45">
      <c r="C1" s="180" t="s">
        <v>406</v>
      </c>
      <c r="D1" s="180"/>
      <c r="E1" s="180"/>
      <c r="F1" s="180"/>
      <c r="G1" s="180"/>
      <c r="H1" s="180"/>
      <c r="I1" s="180"/>
      <c r="J1" s="180"/>
      <c r="M1" s="181" t="s">
        <v>407</v>
      </c>
      <c r="P1" s="180"/>
      <c r="Q1" s="180"/>
      <c r="R1" s="180"/>
      <c r="S1" s="180"/>
      <c r="T1" s="180"/>
      <c r="U1" s="180"/>
      <c r="V1" s="180"/>
      <c r="W1" s="180"/>
      <c r="AS1" s="182" t="s">
        <v>408</v>
      </c>
      <c r="AT1" s="1100" t="s">
        <v>409</v>
      </c>
      <c r="AU1" s="1101"/>
      <c r="AV1" s="1101"/>
      <c r="AW1" s="1101"/>
      <c r="AX1" s="1101"/>
      <c r="AY1" s="1101"/>
      <c r="AZ1" s="1101"/>
      <c r="BA1" s="1101"/>
      <c r="BB1" s="1101"/>
      <c r="BC1" s="1101"/>
      <c r="BD1" s="1101"/>
      <c r="BE1" s="1101"/>
      <c r="BF1" s="1101"/>
      <c r="BG1" s="1101"/>
      <c r="BH1" s="1101"/>
      <c r="BI1" s="1101"/>
      <c r="BJ1" s="182" t="s">
        <v>410</v>
      </c>
    </row>
    <row r="2" spans="2:67" s="183" customFormat="1" ht="20.25" customHeight="1" x14ac:dyDescent="0.45">
      <c r="J2" s="181"/>
      <c r="M2" s="181"/>
      <c r="N2" s="181"/>
      <c r="P2" s="182"/>
      <c r="Q2" s="182"/>
      <c r="R2" s="182"/>
      <c r="S2" s="182"/>
      <c r="T2" s="182"/>
      <c r="U2" s="182"/>
      <c r="V2" s="182"/>
      <c r="W2" s="182"/>
      <c r="AB2" s="182" t="s">
        <v>411</v>
      </c>
      <c r="AC2" s="1102">
        <v>3</v>
      </c>
      <c r="AD2" s="1102"/>
      <c r="AE2" s="182" t="s">
        <v>412</v>
      </c>
      <c r="AF2" s="1103">
        <f>IF(AC2=0,"",YEAR(DATE(2018+AC2,1,1)))</f>
        <v>2021</v>
      </c>
      <c r="AG2" s="1103"/>
      <c r="AH2" s="183" t="s">
        <v>413</v>
      </c>
      <c r="AI2" s="183" t="s">
        <v>414</v>
      </c>
      <c r="AJ2" s="1102">
        <v>4</v>
      </c>
      <c r="AK2" s="1102"/>
      <c r="AL2" s="183" t="s">
        <v>415</v>
      </c>
      <c r="AS2" s="182" t="s">
        <v>416</v>
      </c>
      <c r="AT2" s="1102" t="s">
        <v>581</v>
      </c>
      <c r="AU2" s="1102"/>
      <c r="AV2" s="1102"/>
      <c r="AW2" s="1102"/>
      <c r="AX2" s="1102"/>
      <c r="AY2" s="1102"/>
      <c r="AZ2" s="1102"/>
      <c r="BA2" s="1102"/>
      <c r="BB2" s="1102"/>
      <c r="BC2" s="1102"/>
      <c r="BD2" s="1102"/>
      <c r="BE2" s="1102"/>
      <c r="BF2" s="1102"/>
      <c r="BG2" s="1102"/>
      <c r="BH2" s="1102"/>
      <c r="BI2" s="1102"/>
      <c r="BJ2" s="182" t="s">
        <v>410</v>
      </c>
      <c r="BK2" s="182"/>
      <c r="BL2" s="182"/>
      <c r="BM2" s="182"/>
    </row>
    <row r="3" spans="2:67" s="183" customFormat="1" ht="20.25" customHeight="1" x14ac:dyDescent="0.45">
      <c r="J3" s="181"/>
      <c r="M3" s="181"/>
      <c r="O3" s="182"/>
      <c r="P3" s="182"/>
      <c r="Q3" s="182"/>
      <c r="R3" s="182"/>
      <c r="S3" s="182"/>
      <c r="T3" s="182"/>
      <c r="U3" s="182"/>
      <c r="AC3" s="184"/>
      <c r="AD3" s="184"/>
      <c r="AE3" s="184"/>
      <c r="AF3" s="185"/>
      <c r="AG3" s="184"/>
      <c r="BD3" s="186" t="s">
        <v>417</v>
      </c>
      <c r="BE3" s="1104" t="s">
        <v>418</v>
      </c>
      <c r="BF3" s="1105"/>
      <c r="BG3" s="1105"/>
      <c r="BH3" s="1106"/>
      <c r="BI3" s="182"/>
    </row>
    <row r="4" spans="2:67" s="183" customFormat="1" ht="20.25" customHeight="1" x14ac:dyDescent="0.45">
      <c r="J4" s="181"/>
      <c r="M4" s="181"/>
      <c r="O4" s="182"/>
      <c r="P4" s="182"/>
      <c r="Q4" s="182"/>
      <c r="R4" s="182"/>
      <c r="S4" s="182"/>
      <c r="T4" s="182"/>
      <c r="U4" s="182"/>
      <c r="AC4" s="184"/>
      <c r="AD4" s="184"/>
      <c r="AE4" s="184"/>
      <c r="AF4" s="185"/>
      <c r="AG4" s="184"/>
      <c r="BD4" s="186" t="s">
        <v>419</v>
      </c>
      <c r="BE4" s="1104" t="s">
        <v>420</v>
      </c>
      <c r="BF4" s="1105"/>
      <c r="BG4" s="1105"/>
      <c r="BH4" s="1106"/>
      <c r="BI4" s="182"/>
    </row>
    <row r="5" spans="2:67" s="183" customFormat="1" ht="9" customHeight="1" x14ac:dyDescent="0.45">
      <c r="J5" s="181"/>
      <c r="M5" s="181"/>
      <c r="O5" s="182"/>
      <c r="P5" s="182"/>
      <c r="Q5" s="182"/>
      <c r="R5" s="182"/>
      <c r="S5" s="182"/>
      <c r="T5" s="182"/>
      <c r="U5" s="182"/>
      <c r="AC5" s="187"/>
      <c r="AD5" s="187"/>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88"/>
      <c r="BI5" s="188"/>
    </row>
    <row r="6" spans="2:67" s="183" customFormat="1" ht="21" customHeight="1" x14ac:dyDescent="0.45">
      <c r="B6" s="180"/>
      <c r="C6" s="179"/>
      <c r="D6" s="179"/>
      <c r="E6" s="179"/>
      <c r="F6" s="179"/>
      <c r="G6" s="179"/>
      <c r="H6" s="179"/>
      <c r="I6" s="179"/>
      <c r="J6" s="179"/>
      <c r="K6" s="189"/>
      <c r="L6" s="189"/>
      <c r="M6" s="189"/>
      <c r="N6" s="190"/>
      <c r="O6" s="189"/>
      <c r="P6" s="189"/>
      <c r="Q6" s="189"/>
      <c r="AJ6" s="179"/>
      <c r="AK6" s="179"/>
      <c r="AL6" s="179"/>
      <c r="AM6" s="179"/>
      <c r="AN6" s="179"/>
      <c r="AO6" s="179" t="s">
        <v>421</v>
      </c>
      <c r="AP6" s="179"/>
      <c r="AQ6" s="179"/>
      <c r="AR6" s="179"/>
      <c r="AS6" s="179"/>
      <c r="AT6" s="179"/>
      <c r="AU6" s="179"/>
      <c r="AW6" s="191"/>
      <c r="AX6" s="191"/>
      <c r="AY6" s="192"/>
      <c r="AZ6" s="179"/>
      <c r="BA6" s="1124">
        <v>40</v>
      </c>
      <c r="BB6" s="1125"/>
      <c r="BC6" s="192" t="s">
        <v>422</v>
      </c>
      <c r="BD6" s="179"/>
      <c r="BE6" s="1124">
        <v>160</v>
      </c>
      <c r="BF6" s="1125"/>
      <c r="BG6" s="192" t="s">
        <v>423</v>
      </c>
      <c r="BH6" s="179"/>
      <c r="BI6" s="188"/>
    </row>
    <row r="7" spans="2:67" s="183" customFormat="1" ht="5.25" customHeight="1" x14ac:dyDescent="0.45">
      <c r="B7" s="180"/>
      <c r="C7" s="193"/>
      <c r="D7" s="193"/>
      <c r="E7" s="193"/>
      <c r="F7" s="193"/>
      <c r="G7" s="193"/>
      <c r="H7" s="193"/>
      <c r="I7" s="193"/>
      <c r="J7" s="189"/>
      <c r="K7" s="189"/>
      <c r="L7" s="189"/>
      <c r="M7" s="190"/>
      <c r="N7" s="189"/>
      <c r="O7" s="189"/>
      <c r="P7" s="189"/>
      <c r="Q7" s="18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88"/>
      <c r="BI7" s="188"/>
    </row>
    <row r="8" spans="2:67" s="183" customFormat="1" ht="21" customHeight="1" x14ac:dyDescent="0.45">
      <c r="B8" s="194"/>
      <c r="C8" s="190"/>
      <c r="D8" s="190"/>
      <c r="E8" s="190"/>
      <c r="F8" s="190"/>
      <c r="G8" s="190"/>
      <c r="H8" s="190"/>
      <c r="I8" s="190"/>
      <c r="J8" s="189"/>
      <c r="K8" s="189"/>
      <c r="L8" s="189"/>
      <c r="M8" s="190"/>
      <c r="N8" s="189"/>
      <c r="O8" s="189"/>
      <c r="P8" s="189"/>
      <c r="Q8" s="189"/>
      <c r="AJ8" s="195"/>
      <c r="AK8" s="195"/>
      <c r="AL8" s="195"/>
      <c r="AM8" s="179"/>
      <c r="AN8" s="188"/>
      <c r="AO8" s="196"/>
      <c r="AP8" s="196"/>
      <c r="AQ8" s="180"/>
      <c r="AR8" s="191"/>
      <c r="AS8" s="191"/>
      <c r="AT8" s="191"/>
      <c r="AU8" s="197"/>
      <c r="AV8" s="197"/>
      <c r="AW8" s="179"/>
      <c r="AX8" s="191"/>
      <c r="AY8" s="191"/>
      <c r="AZ8" s="190"/>
      <c r="BA8" s="179"/>
      <c r="BB8" s="179" t="s">
        <v>424</v>
      </c>
      <c r="BC8" s="179"/>
      <c r="BD8" s="179"/>
      <c r="BE8" s="1126">
        <f>DAY(EOMONTH(DATE(AF2,AJ2,1),0))</f>
        <v>30</v>
      </c>
      <c r="BF8" s="1127"/>
      <c r="BG8" s="179" t="s">
        <v>425</v>
      </c>
      <c r="BH8" s="179"/>
      <c r="BI8" s="179"/>
      <c r="BM8" s="182"/>
      <c r="BN8" s="182"/>
      <c r="BO8" s="182"/>
    </row>
    <row r="9" spans="2:67" s="183" customFormat="1" ht="5.25" customHeight="1" x14ac:dyDescent="0.45">
      <c r="B9" s="194"/>
      <c r="C9" s="190"/>
      <c r="D9" s="190"/>
      <c r="E9" s="190"/>
      <c r="F9" s="190"/>
      <c r="G9" s="190"/>
      <c r="H9" s="190"/>
      <c r="I9" s="190"/>
      <c r="J9" s="189"/>
      <c r="K9" s="189"/>
      <c r="L9" s="189"/>
      <c r="M9" s="190"/>
      <c r="N9" s="189"/>
      <c r="O9" s="189"/>
      <c r="P9" s="189"/>
      <c r="Q9" s="189"/>
      <c r="AJ9" s="195"/>
      <c r="AK9" s="195"/>
      <c r="AL9" s="195"/>
      <c r="AM9" s="179"/>
      <c r="AN9" s="188"/>
      <c r="AO9" s="196"/>
      <c r="AP9" s="196"/>
      <c r="AQ9" s="180"/>
      <c r="AR9" s="191"/>
      <c r="AS9" s="191"/>
      <c r="AT9" s="191"/>
      <c r="AU9" s="197"/>
      <c r="AV9" s="197"/>
      <c r="AW9" s="179"/>
      <c r="AX9" s="191"/>
      <c r="AY9" s="191"/>
      <c r="AZ9" s="190"/>
      <c r="BA9" s="179"/>
      <c r="BB9" s="179"/>
      <c r="BC9" s="179"/>
      <c r="BD9" s="179"/>
      <c r="BE9" s="190"/>
      <c r="BF9" s="190"/>
      <c r="BG9" s="179"/>
      <c r="BH9" s="179"/>
      <c r="BI9" s="179"/>
      <c r="BM9" s="182"/>
      <c r="BN9" s="182"/>
      <c r="BO9" s="182"/>
    </row>
    <row r="10" spans="2:67" s="183" customFormat="1" ht="21" customHeight="1" x14ac:dyDescent="0.45">
      <c r="B10" s="194"/>
      <c r="C10" s="190"/>
      <c r="D10" s="190"/>
      <c r="E10" s="190"/>
      <c r="F10" s="190"/>
      <c r="G10" s="190"/>
      <c r="H10" s="190"/>
      <c r="I10" s="190"/>
      <c r="J10" s="189"/>
      <c r="K10" s="189"/>
      <c r="L10" s="189"/>
      <c r="M10" s="190"/>
      <c r="N10" s="189"/>
      <c r="O10" s="189"/>
      <c r="P10" s="189"/>
      <c r="Q10" s="189"/>
      <c r="AJ10" s="195"/>
      <c r="AK10" s="195"/>
      <c r="AL10" s="195"/>
      <c r="AM10" s="179"/>
      <c r="AN10" s="188"/>
      <c r="AO10" s="196"/>
      <c r="AP10" s="196"/>
      <c r="AQ10" s="180"/>
      <c r="AR10" s="191"/>
      <c r="AS10" s="179" t="s">
        <v>426</v>
      </c>
      <c r="AT10" s="179"/>
      <c r="AU10" s="179"/>
      <c r="AV10" s="179"/>
      <c r="AW10" s="179"/>
      <c r="AX10" s="193"/>
      <c r="AY10" s="193"/>
      <c r="AZ10" s="193"/>
      <c r="BA10" s="179"/>
      <c r="BB10" s="179"/>
      <c r="BC10" s="188" t="s">
        <v>427</v>
      </c>
      <c r="BD10" s="179"/>
      <c r="BE10" s="1124">
        <v>36</v>
      </c>
      <c r="BF10" s="1125"/>
      <c r="BG10" s="192" t="s">
        <v>428</v>
      </c>
      <c r="BH10" s="179"/>
      <c r="BI10" s="179"/>
      <c r="BM10" s="182"/>
      <c r="BN10" s="182"/>
      <c r="BO10" s="182"/>
    </row>
    <row r="11" spans="2:67" ht="5.25" customHeight="1" thickBot="1" x14ac:dyDescent="0.5">
      <c r="C11" s="199"/>
      <c r="D11" s="199"/>
      <c r="E11" s="199"/>
      <c r="F11" s="199"/>
      <c r="G11" s="199"/>
      <c r="H11" s="199"/>
      <c r="I11" s="199"/>
      <c r="J11" s="199"/>
      <c r="AC11" s="199"/>
      <c r="AT11" s="199"/>
      <c r="BK11" s="200"/>
      <c r="BL11" s="200"/>
      <c r="BM11" s="200"/>
    </row>
    <row r="12" spans="2:67" ht="21.6" customHeight="1" x14ac:dyDescent="0.45">
      <c r="B12" s="1063" t="s">
        <v>429</v>
      </c>
      <c r="C12" s="1066" t="s">
        <v>582</v>
      </c>
      <c r="D12" s="1067"/>
      <c r="E12" s="201"/>
      <c r="F12" s="202"/>
      <c r="G12" s="201"/>
      <c r="H12" s="202"/>
      <c r="I12" s="1072" t="s">
        <v>583</v>
      </c>
      <c r="J12" s="1073"/>
      <c r="K12" s="1078" t="s">
        <v>584</v>
      </c>
      <c r="L12" s="1079"/>
      <c r="M12" s="1079"/>
      <c r="N12" s="1067"/>
      <c r="O12" s="1078" t="s">
        <v>585</v>
      </c>
      <c r="P12" s="1079"/>
      <c r="Q12" s="1079"/>
      <c r="R12" s="1079"/>
      <c r="S12" s="1067"/>
      <c r="T12" s="203"/>
      <c r="U12" s="203"/>
      <c r="V12" s="204"/>
      <c r="W12" s="1107" t="s">
        <v>586</v>
      </c>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9" t="str">
        <f>IF(BE3="４週","(9)1～4週目の勤務時間数合計","(9)1か月の勤務時間数　合計")</f>
        <v>(9)1～4週目の勤務時間数合計</v>
      </c>
      <c r="BC12" s="1110"/>
      <c r="BD12" s="1115" t="s">
        <v>587</v>
      </c>
      <c r="BE12" s="1110"/>
      <c r="BF12" s="1066" t="s">
        <v>588</v>
      </c>
      <c r="BG12" s="1079"/>
      <c r="BH12" s="1079"/>
      <c r="BI12" s="1079"/>
      <c r="BJ12" s="1118"/>
    </row>
    <row r="13" spans="2:67" ht="20.25" customHeight="1" x14ac:dyDescent="0.45">
      <c r="B13" s="1064"/>
      <c r="C13" s="1068"/>
      <c r="D13" s="1069"/>
      <c r="E13" s="205"/>
      <c r="F13" s="206"/>
      <c r="G13" s="205"/>
      <c r="H13" s="206"/>
      <c r="I13" s="1074"/>
      <c r="J13" s="1075"/>
      <c r="K13" s="1080"/>
      <c r="L13" s="1081"/>
      <c r="M13" s="1081"/>
      <c r="N13" s="1069"/>
      <c r="O13" s="1080"/>
      <c r="P13" s="1081"/>
      <c r="Q13" s="1081"/>
      <c r="R13" s="1081"/>
      <c r="S13" s="1069"/>
      <c r="T13" s="207"/>
      <c r="U13" s="207"/>
      <c r="V13" s="208"/>
      <c r="W13" s="1121" t="s">
        <v>437</v>
      </c>
      <c r="X13" s="1121"/>
      <c r="Y13" s="1121"/>
      <c r="Z13" s="1121"/>
      <c r="AA13" s="1121"/>
      <c r="AB13" s="1121"/>
      <c r="AC13" s="1122"/>
      <c r="AD13" s="1123" t="s">
        <v>438</v>
      </c>
      <c r="AE13" s="1121"/>
      <c r="AF13" s="1121"/>
      <c r="AG13" s="1121"/>
      <c r="AH13" s="1121"/>
      <c r="AI13" s="1121"/>
      <c r="AJ13" s="1122"/>
      <c r="AK13" s="1123" t="s">
        <v>439</v>
      </c>
      <c r="AL13" s="1121"/>
      <c r="AM13" s="1121"/>
      <c r="AN13" s="1121"/>
      <c r="AO13" s="1121"/>
      <c r="AP13" s="1121"/>
      <c r="AQ13" s="1122"/>
      <c r="AR13" s="1123" t="s">
        <v>440</v>
      </c>
      <c r="AS13" s="1121"/>
      <c r="AT13" s="1121"/>
      <c r="AU13" s="1121"/>
      <c r="AV13" s="1121"/>
      <c r="AW13" s="1121"/>
      <c r="AX13" s="1122"/>
      <c r="AY13" s="1123" t="s">
        <v>441</v>
      </c>
      <c r="AZ13" s="1121"/>
      <c r="BA13" s="1121"/>
      <c r="BB13" s="1111"/>
      <c r="BC13" s="1112"/>
      <c r="BD13" s="1116"/>
      <c r="BE13" s="1112"/>
      <c r="BF13" s="1068"/>
      <c r="BG13" s="1081"/>
      <c r="BH13" s="1081"/>
      <c r="BI13" s="1081"/>
      <c r="BJ13" s="1119"/>
    </row>
    <row r="14" spans="2:67" ht="20.25" customHeight="1" x14ac:dyDescent="0.45">
      <c r="B14" s="1064"/>
      <c r="C14" s="1068"/>
      <c r="D14" s="1069"/>
      <c r="E14" s="205"/>
      <c r="F14" s="206"/>
      <c r="G14" s="205"/>
      <c r="H14" s="206"/>
      <c r="I14" s="1074"/>
      <c r="J14" s="1075"/>
      <c r="K14" s="1080"/>
      <c r="L14" s="1081"/>
      <c r="M14" s="1081"/>
      <c r="N14" s="1069"/>
      <c r="O14" s="1080"/>
      <c r="P14" s="1081"/>
      <c r="Q14" s="1081"/>
      <c r="R14" s="1081"/>
      <c r="S14" s="1069"/>
      <c r="T14" s="207"/>
      <c r="U14" s="207"/>
      <c r="V14" s="208"/>
      <c r="W14" s="209">
        <v>1</v>
      </c>
      <c r="X14" s="210">
        <v>2</v>
      </c>
      <c r="Y14" s="210">
        <v>3</v>
      </c>
      <c r="Z14" s="210">
        <v>4</v>
      </c>
      <c r="AA14" s="210">
        <v>5</v>
      </c>
      <c r="AB14" s="210">
        <v>6</v>
      </c>
      <c r="AC14" s="211">
        <v>7</v>
      </c>
      <c r="AD14" s="212">
        <v>8</v>
      </c>
      <c r="AE14" s="210">
        <v>9</v>
      </c>
      <c r="AF14" s="210">
        <v>10</v>
      </c>
      <c r="AG14" s="210">
        <v>11</v>
      </c>
      <c r="AH14" s="210">
        <v>12</v>
      </c>
      <c r="AI14" s="210">
        <v>13</v>
      </c>
      <c r="AJ14" s="211">
        <v>14</v>
      </c>
      <c r="AK14" s="209">
        <v>15</v>
      </c>
      <c r="AL14" s="210">
        <v>16</v>
      </c>
      <c r="AM14" s="210">
        <v>17</v>
      </c>
      <c r="AN14" s="210">
        <v>18</v>
      </c>
      <c r="AO14" s="210">
        <v>19</v>
      </c>
      <c r="AP14" s="210">
        <v>20</v>
      </c>
      <c r="AQ14" s="211">
        <v>21</v>
      </c>
      <c r="AR14" s="212">
        <v>22</v>
      </c>
      <c r="AS14" s="210">
        <v>23</v>
      </c>
      <c r="AT14" s="210">
        <v>24</v>
      </c>
      <c r="AU14" s="210">
        <v>25</v>
      </c>
      <c r="AV14" s="210">
        <v>26</v>
      </c>
      <c r="AW14" s="210">
        <v>27</v>
      </c>
      <c r="AX14" s="211">
        <v>28</v>
      </c>
      <c r="AY14" s="212" t="str">
        <f>IF($BE$3="暦月",IF(DAY(DATE($AF$2,$AJ$2,29))=29,29,""),"")</f>
        <v/>
      </c>
      <c r="AZ14" s="210" t="str">
        <f>IF($BE$3="暦月",IF(DAY(DATE($AF$2,$AJ$2,30))=30,30,""),"")</f>
        <v/>
      </c>
      <c r="BA14" s="211" t="str">
        <f>IF($BE$3="暦月",IF(DAY(DATE($AF$2,$AJ$2,31))=31,31,""),"")</f>
        <v/>
      </c>
      <c r="BB14" s="1111"/>
      <c r="BC14" s="1112"/>
      <c r="BD14" s="1116"/>
      <c r="BE14" s="1112"/>
      <c r="BF14" s="1068"/>
      <c r="BG14" s="1081"/>
      <c r="BH14" s="1081"/>
      <c r="BI14" s="1081"/>
      <c r="BJ14" s="1119"/>
    </row>
    <row r="15" spans="2:67" ht="20.25" hidden="1" customHeight="1" x14ac:dyDescent="0.45">
      <c r="B15" s="1064"/>
      <c r="C15" s="1068"/>
      <c r="D15" s="1069"/>
      <c r="E15" s="205"/>
      <c r="F15" s="206"/>
      <c r="G15" s="205"/>
      <c r="H15" s="206"/>
      <c r="I15" s="1074"/>
      <c r="J15" s="1075"/>
      <c r="K15" s="1080"/>
      <c r="L15" s="1081"/>
      <c r="M15" s="1081"/>
      <c r="N15" s="1069"/>
      <c r="O15" s="1080"/>
      <c r="P15" s="1081"/>
      <c r="Q15" s="1081"/>
      <c r="R15" s="1081"/>
      <c r="S15" s="1069"/>
      <c r="T15" s="207"/>
      <c r="U15" s="207"/>
      <c r="V15" s="208"/>
      <c r="W15" s="209">
        <f>WEEKDAY(DATE($AF$2,$AJ$2,1))</f>
        <v>5</v>
      </c>
      <c r="X15" s="210">
        <f>WEEKDAY(DATE($AF$2,$AJ$2,2))</f>
        <v>6</v>
      </c>
      <c r="Y15" s="210">
        <f>WEEKDAY(DATE($AF$2,$AJ$2,3))</f>
        <v>7</v>
      </c>
      <c r="Z15" s="210">
        <f>WEEKDAY(DATE($AF$2,$AJ$2,4))</f>
        <v>1</v>
      </c>
      <c r="AA15" s="210">
        <f>WEEKDAY(DATE($AF$2,$AJ$2,5))</f>
        <v>2</v>
      </c>
      <c r="AB15" s="210">
        <f>WEEKDAY(DATE($AF$2,$AJ$2,6))</f>
        <v>3</v>
      </c>
      <c r="AC15" s="211">
        <f>WEEKDAY(DATE($AF$2,$AJ$2,7))</f>
        <v>4</v>
      </c>
      <c r="AD15" s="212">
        <f>WEEKDAY(DATE($AF$2,$AJ$2,8))</f>
        <v>5</v>
      </c>
      <c r="AE15" s="210">
        <f>WEEKDAY(DATE($AF$2,$AJ$2,9))</f>
        <v>6</v>
      </c>
      <c r="AF15" s="210">
        <f>WEEKDAY(DATE($AF$2,$AJ$2,10))</f>
        <v>7</v>
      </c>
      <c r="AG15" s="210">
        <f>WEEKDAY(DATE($AF$2,$AJ$2,11))</f>
        <v>1</v>
      </c>
      <c r="AH15" s="210">
        <f>WEEKDAY(DATE($AF$2,$AJ$2,12))</f>
        <v>2</v>
      </c>
      <c r="AI15" s="210">
        <f>WEEKDAY(DATE($AF$2,$AJ$2,13))</f>
        <v>3</v>
      </c>
      <c r="AJ15" s="211">
        <f>WEEKDAY(DATE($AF$2,$AJ$2,14))</f>
        <v>4</v>
      </c>
      <c r="AK15" s="212">
        <f>WEEKDAY(DATE($AF$2,$AJ$2,15))</f>
        <v>5</v>
      </c>
      <c r="AL15" s="210">
        <f>WEEKDAY(DATE($AF$2,$AJ$2,16))</f>
        <v>6</v>
      </c>
      <c r="AM15" s="210">
        <f>WEEKDAY(DATE($AF$2,$AJ$2,17))</f>
        <v>7</v>
      </c>
      <c r="AN15" s="210">
        <f>WEEKDAY(DATE($AF$2,$AJ$2,18))</f>
        <v>1</v>
      </c>
      <c r="AO15" s="210">
        <f>WEEKDAY(DATE($AF$2,$AJ$2,19))</f>
        <v>2</v>
      </c>
      <c r="AP15" s="210">
        <f>WEEKDAY(DATE($AF$2,$AJ$2,20))</f>
        <v>3</v>
      </c>
      <c r="AQ15" s="211">
        <f>WEEKDAY(DATE($AF$2,$AJ$2,21))</f>
        <v>4</v>
      </c>
      <c r="AR15" s="212">
        <f>WEEKDAY(DATE($AF$2,$AJ$2,22))</f>
        <v>5</v>
      </c>
      <c r="AS15" s="210">
        <f>WEEKDAY(DATE($AF$2,$AJ$2,23))</f>
        <v>6</v>
      </c>
      <c r="AT15" s="210">
        <f>WEEKDAY(DATE($AF$2,$AJ$2,24))</f>
        <v>7</v>
      </c>
      <c r="AU15" s="210">
        <f>WEEKDAY(DATE($AF$2,$AJ$2,25))</f>
        <v>1</v>
      </c>
      <c r="AV15" s="210">
        <f>WEEKDAY(DATE($AF$2,$AJ$2,26))</f>
        <v>2</v>
      </c>
      <c r="AW15" s="210">
        <f>WEEKDAY(DATE($AF$2,$AJ$2,27))</f>
        <v>3</v>
      </c>
      <c r="AX15" s="211">
        <f>WEEKDAY(DATE($AF$2,$AJ$2,28))</f>
        <v>4</v>
      </c>
      <c r="AY15" s="212">
        <f>IF(AY14=29,WEEKDAY(DATE($AF$2,$AJ$2,29)),0)</f>
        <v>0</v>
      </c>
      <c r="AZ15" s="210">
        <f>IF(AZ14=30,WEEKDAY(DATE($AF$2,$AJ$2,30)),0)</f>
        <v>0</v>
      </c>
      <c r="BA15" s="211">
        <f>IF(BA14=31,WEEKDAY(DATE($AF$2,$AJ$2,31)),0)</f>
        <v>0</v>
      </c>
      <c r="BB15" s="1111"/>
      <c r="BC15" s="1112"/>
      <c r="BD15" s="1116"/>
      <c r="BE15" s="1112"/>
      <c r="BF15" s="1068"/>
      <c r="BG15" s="1081"/>
      <c r="BH15" s="1081"/>
      <c r="BI15" s="1081"/>
      <c r="BJ15" s="1119"/>
    </row>
    <row r="16" spans="2:67" ht="20.25" customHeight="1" thickBot="1" x14ac:dyDescent="0.5">
      <c r="B16" s="1065"/>
      <c r="C16" s="1070"/>
      <c r="D16" s="1071"/>
      <c r="E16" s="213"/>
      <c r="F16" s="214"/>
      <c r="G16" s="213"/>
      <c r="H16" s="214"/>
      <c r="I16" s="1076"/>
      <c r="J16" s="1077"/>
      <c r="K16" s="1082"/>
      <c r="L16" s="1083"/>
      <c r="M16" s="1083"/>
      <c r="N16" s="1071"/>
      <c r="O16" s="1082"/>
      <c r="P16" s="1083"/>
      <c r="Q16" s="1083"/>
      <c r="R16" s="1083"/>
      <c r="S16" s="1071"/>
      <c r="T16" s="215"/>
      <c r="U16" s="215"/>
      <c r="V16" s="216"/>
      <c r="W16" s="217" t="str">
        <f>IF(W15=1,"日",IF(W15=2,"月",IF(W15=3,"火",IF(W15=4,"水",IF(W15=5,"木",IF(W15=6,"金","土"))))))</f>
        <v>木</v>
      </c>
      <c r="X16" s="218" t="str">
        <f t="shared" ref="X16:AX16" si="0">IF(X15=1,"日",IF(X15=2,"月",IF(X15=3,"火",IF(X15=4,"水",IF(X15=5,"木",IF(X15=6,"金","土"))))))</f>
        <v>金</v>
      </c>
      <c r="Y16" s="218" t="str">
        <f t="shared" si="0"/>
        <v>土</v>
      </c>
      <c r="Z16" s="218" t="str">
        <f t="shared" si="0"/>
        <v>日</v>
      </c>
      <c r="AA16" s="218" t="str">
        <f t="shared" si="0"/>
        <v>月</v>
      </c>
      <c r="AB16" s="218" t="str">
        <f t="shared" si="0"/>
        <v>火</v>
      </c>
      <c r="AC16" s="219" t="str">
        <f t="shared" si="0"/>
        <v>水</v>
      </c>
      <c r="AD16" s="220" t="str">
        <f>IF(AD15=1,"日",IF(AD15=2,"月",IF(AD15=3,"火",IF(AD15=4,"水",IF(AD15=5,"木",IF(AD15=6,"金","土"))))))</f>
        <v>木</v>
      </c>
      <c r="AE16" s="218" t="str">
        <f t="shared" si="0"/>
        <v>金</v>
      </c>
      <c r="AF16" s="218" t="str">
        <f t="shared" si="0"/>
        <v>土</v>
      </c>
      <c r="AG16" s="218" t="str">
        <f t="shared" si="0"/>
        <v>日</v>
      </c>
      <c r="AH16" s="218" t="str">
        <f t="shared" si="0"/>
        <v>月</v>
      </c>
      <c r="AI16" s="218" t="str">
        <f t="shared" si="0"/>
        <v>火</v>
      </c>
      <c r="AJ16" s="219" t="str">
        <f t="shared" si="0"/>
        <v>水</v>
      </c>
      <c r="AK16" s="220" t="str">
        <f>IF(AK15=1,"日",IF(AK15=2,"月",IF(AK15=3,"火",IF(AK15=4,"水",IF(AK15=5,"木",IF(AK15=6,"金","土"))))))</f>
        <v>木</v>
      </c>
      <c r="AL16" s="218" t="str">
        <f t="shared" si="0"/>
        <v>金</v>
      </c>
      <c r="AM16" s="218" t="str">
        <f t="shared" si="0"/>
        <v>土</v>
      </c>
      <c r="AN16" s="218" t="str">
        <f t="shared" si="0"/>
        <v>日</v>
      </c>
      <c r="AO16" s="218" t="str">
        <f t="shared" si="0"/>
        <v>月</v>
      </c>
      <c r="AP16" s="218" t="str">
        <f t="shared" si="0"/>
        <v>火</v>
      </c>
      <c r="AQ16" s="219" t="str">
        <f t="shared" si="0"/>
        <v>水</v>
      </c>
      <c r="AR16" s="220" t="str">
        <f>IF(AR15=1,"日",IF(AR15=2,"月",IF(AR15=3,"火",IF(AR15=4,"水",IF(AR15=5,"木",IF(AR15=6,"金","土"))))))</f>
        <v>木</v>
      </c>
      <c r="AS16" s="218" t="str">
        <f t="shared" si="0"/>
        <v>金</v>
      </c>
      <c r="AT16" s="218" t="str">
        <f t="shared" si="0"/>
        <v>土</v>
      </c>
      <c r="AU16" s="218" t="str">
        <f t="shared" si="0"/>
        <v>日</v>
      </c>
      <c r="AV16" s="218" t="str">
        <f t="shared" si="0"/>
        <v>月</v>
      </c>
      <c r="AW16" s="218" t="str">
        <f t="shared" si="0"/>
        <v>火</v>
      </c>
      <c r="AX16" s="219" t="str">
        <f t="shared" si="0"/>
        <v>水</v>
      </c>
      <c r="AY16" s="218" t="str">
        <f>IF(AY15=1,"日",IF(AY15=2,"月",IF(AY15=3,"火",IF(AY15=4,"水",IF(AY15=5,"木",IF(AY15=6,"金",IF(AY15=0,"","土")))))))</f>
        <v/>
      </c>
      <c r="AZ16" s="218" t="str">
        <f>IF(AZ15=1,"日",IF(AZ15=2,"月",IF(AZ15=3,"火",IF(AZ15=4,"水",IF(AZ15=5,"木",IF(AZ15=6,"金",IF(AZ15=0,"","土")))))))</f>
        <v/>
      </c>
      <c r="BA16" s="218" t="str">
        <f>IF(BA15=1,"日",IF(BA15=2,"月",IF(BA15=3,"火",IF(BA15=4,"水",IF(BA15=5,"木",IF(BA15=6,"金",IF(BA15=0,"","土")))))))</f>
        <v/>
      </c>
      <c r="BB16" s="1113"/>
      <c r="BC16" s="1114"/>
      <c r="BD16" s="1117"/>
      <c r="BE16" s="1114"/>
      <c r="BF16" s="1070"/>
      <c r="BG16" s="1083"/>
      <c r="BH16" s="1083"/>
      <c r="BI16" s="1083"/>
      <c r="BJ16" s="1120"/>
    </row>
    <row r="17" spans="2:62" ht="20.25" customHeight="1" x14ac:dyDescent="0.45">
      <c r="B17" s="1020">
        <f>B15+1</f>
        <v>1</v>
      </c>
      <c r="C17" s="1089" t="s">
        <v>551</v>
      </c>
      <c r="D17" s="1090"/>
      <c r="E17" s="221"/>
      <c r="F17" s="222"/>
      <c r="G17" s="221"/>
      <c r="H17" s="222"/>
      <c r="I17" s="1091" t="s">
        <v>589</v>
      </c>
      <c r="J17" s="1092"/>
      <c r="K17" s="1093" t="s">
        <v>590</v>
      </c>
      <c r="L17" s="1094"/>
      <c r="M17" s="1094"/>
      <c r="N17" s="1090"/>
      <c r="O17" s="1095" t="s">
        <v>591</v>
      </c>
      <c r="P17" s="1096"/>
      <c r="Q17" s="1096"/>
      <c r="R17" s="1096"/>
      <c r="S17" s="1097"/>
      <c r="T17" s="223" t="s">
        <v>442</v>
      </c>
      <c r="U17" s="224"/>
      <c r="V17" s="225"/>
      <c r="W17" s="226" t="s">
        <v>496</v>
      </c>
      <c r="X17" s="227" t="s">
        <v>496</v>
      </c>
      <c r="Y17" s="227" t="s">
        <v>592</v>
      </c>
      <c r="Z17" s="227"/>
      <c r="AA17" s="227"/>
      <c r="AB17" s="227" t="s">
        <v>496</v>
      </c>
      <c r="AC17" s="228" t="s">
        <v>496</v>
      </c>
      <c r="AD17" s="226" t="s">
        <v>496</v>
      </c>
      <c r="AE17" s="227" t="s">
        <v>496</v>
      </c>
      <c r="AF17" s="227" t="s">
        <v>496</v>
      </c>
      <c r="AG17" s="227"/>
      <c r="AH17" s="227"/>
      <c r="AI17" s="227" t="s">
        <v>496</v>
      </c>
      <c r="AJ17" s="228" t="s">
        <v>496</v>
      </c>
      <c r="AK17" s="226" t="s">
        <v>496</v>
      </c>
      <c r="AL17" s="227" t="s">
        <v>496</v>
      </c>
      <c r="AM17" s="227" t="s">
        <v>496</v>
      </c>
      <c r="AN17" s="227"/>
      <c r="AO17" s="227"/>
      <c r="AP17" s="227" t="s">
        <v>496</v>
      </c>
      <c r="AQ17" s="228" t="s">
        <v>496</v>
      </c>
      <c r="AR17" s="226" t="s">
        <v>496</v>
      </c>
      <c r="AS17" s="227" t="s">
        <v>496</v>
      </c>
      <c r="AT17" s="227" t="s">
        <v>496</v>
      </c>
      <c r="AU17" s="227"/>
      <c r="AV17" s="227"/>
      <c r="AW17" s="227" t="s">
        <v>496</v>
      </c>
      <c r="AX17" s="228" t="s">
        <v>496</v>
      </c>
      <c r="AY17" s="226"/>
      <c r="AZ17" s="227"/>
      <c r="BA17" s="227"/>
      <c r="BB17" s="1098"/>
      <c r="BC17" s="1099"/>
      <c r="BD17" s="1084"/>
      <c r="BE17" s="1085"/>
      <c r="BF17" s="1086"/>
      <c r="BG17" s="1087"/>
      <c r="BH17" s="1087"/>
      <c r="BI17" s="1087"/>
      <c r="BJ17" s="1088"/>
    </row>
    <row r="18" spans="2:62" ht="20.25" customHeight="1" x14ac:dyDescent="0.45">
      <c r="B18" s="1043"/>
      <c r="C18" s="1057"/>
      <c r="D18" s="1058"/>
      <c r="E18" s="229"/>
      <c r="F18" s="230" t="str">
        <f>C17</f>
        <v>管理者</v>
      </c>
      <c r="G18" s="229"/>
      <c r="H18" s="230" t="str">
        <f>I17</f>
        <v>A</v>
      </c>
      <c r="I18" s="1059"/>
      <c r="J18" s="1060"/>
      <c r="K18" s="1061"/>
      <c r="L18" s="1062"/>
      <c r="M18" s="1062"/>
      <c r="N18" s="1058"/>
      <c r="O18" s="1034"/>
      <c r="P18" s="1035"/>
      <c r="Q18" s="1035"/>
      <c r="R18" s="1035"/>
      <c r="S18" s="1036"/>
      <c r="T18" s="231" t="s">
        <v>443</v>
      </c>
      <c r="U18" s="232"/>
      <c r="V18" s="233"/>
      <c r="W18" s="234">
        <f>IF(W17="","",VLOOKUP(W17,'【記載例】参考様式１（勤務表_シフト記号表）'!$C$6:$L$47,10,FALSE))</f>
        <v>8</v>
      </c>
      <c r="X18" s="235">
        <f>IF(X17="","",VLOOKUP(X17,'【記載例】参考様式１（勤務表_シフト記号表）'!$C$6:$L$47,10,FALSE))</f>
        <v>8</v>
      </c>
      <c r="Y18" s="235">
        <f>IF(Y17="","",VLOOKUP(Y17,'【記載例】参考様式１（勤務表_シフト記号表）'!$C$6:$L$47,10,FALSE))</f>
        <v>8</v>
      </c>
      <c r="Z18" s="235" t="str">
        <f>IF(Z17="","",VLOOKUP(Z17,'【記載例】参考様式１（勤務表_シフト記号表）'!$C$6:$L$47,10,FALSE))</f>
        <v/>
      </c>
      <c r="AA18" s="235" t="str">
        <f>IF(AA17="","",VLOOKUP(AA17,'【記載例】参考様式１（勤務表_シフト記号表）'!$C$6:$L$47,10,FALSE))</f>
        <v/>
      </c>
      <c r="AB18" s="235">
        <f>IF(AB17="","",VLOOKUP(AB17,'【記載例】参考様式１（勤務表_シフト記号表）'!$C$6:$L$47,10,FALSE))</f>
        <v>8</v>
      </c>
      <c r="AC18" s="236">
        <f>IF(AC17="","",VLOOKUP(AC17,'【記載例】参考様式１（勤務表_シフト記号表）'!$C$6:$L$47,10,FALSE))</f>
        <v>8</v>
      </c>
      <c r="AD18" s="234">
        <f>IF(AD17="","",VLOOKUP(AD17,'【記載例】参考様式１（勤務表_シフト記号表）'!$C$6:$L$47,10,FALSE))</f>
        <v>8</v>
      </c>
      <c r="AE18" s="235">
        <f>IF(AE17="","",VLOOKUP(AE17,'【記載例】参考様式１（勤務表_シフト記号表）'!$C$6:$L$47,10,FALSE))</f>
        <v>8</v>
      </c>
      <c r="AF18" s="235">
        <f>IF(AF17="","",VLOOKUP(AF17,'【記載例】参考様式１（勤務表_シフト記号表）'!$C$6:$L$47,10,FALSE))</f>
        <v>8</v>
      </c>
      <c r="AG18" s="235" t="str">
        <f>IF(AG17="","",VLOOKUP(AG17,'【記載例】参考様式１（勤務表_シフト記号表）'!$C$6:$L$47,10,FALSE))</f>
        <v/>
      </c>
      <c r="AH18" s="235" t="str">
        <f>IF(AH17="","",VLOOKUP(AH17,'【記載例】参考様式１（勤務表_シフト記号表）'!$C$6:$L$47,10,FALSE))</f>
        <v/>
      </c>
      <c r="AI18" s="235">
        <f>IF(AI17="","",VLOOKUP(AI17,'【記載例】参考様式１（勤務表_シフト記号表）'!$C$6:$L$47,10,FALSE))</f>
        <v>8</v>
      </c>
      <c r="AJ18" s="236">
        <f>IF(AJ17="","",VLOOKUP(AJ17,'【記載例】参考様式１（勤務表_シフト記号表）'!$C$6:$L$47,10,FALSE))</f>
        <v>8</v>
      </c>
      <c r="AK18" s="234">
        <f>IF(AK17="","",VLOOKUP(AK17,'【記載例】参考様式１（勤務表_シフト記号表）'!$C$6:$L$47,10,FALSE))</f>
        <v>8</v>
      </c>
      <c r="AL18" s="235">
        <f>IF(AL17="","",VLOOKUP(AL17,'【記載例】参考様式１（勤務表_シフト記号表）'!$C$6:$L$47,10,FALSE))</f>
        <v>8</v>
      </c>
      <c r="AM18" s="235">
        <f>IF(AM17="","",VLOOKUP(AM17,'【記載例】参考様式１（勤務表_シフト記号表）'!$C$6:$L$47,10,FALSE))</f>
        <v>8</v>
      </c>
      <c r="AN18" s="235" t="str">
        <f>IF(AN17="","",VLOOKUP(AN17,'【記載例】参考様式１（勤務表_シフト記号表）'!$C$6:$L$47,10,FALSE))</f>
        <v/>
      </c>
      <c r="AO18" s="235" t="str">
        <f>IF(AO17="","",VLOOKUP(AO17,'【記載例】参考様式１（勤務表_シフト記号表）'!$C$6:$L$47,10,FALSE))</f>
        <v/>
      </c>
      <c r="AP18" s="235">
        <f>IF(AP17="","",VLOOKUP(AP17,'【記載例】参考様式１（勤務表_シフト記号表）'!$C$6:$L$47,10,FALSE))</f>
        <v>8</v>
      </c>
      <c r="AQ18" s="236">
        <f>IF(AQ17="","",VLOOKUP(AQ17,'【記載例】参考様式１（勤務表_シフト記号表）'!$C$6:$L$47,10,FALSE))</f>
        <v>8</v>
      </c>
      <c r="AR18" s="234">
        <f>IF(AR17="","",VLOOKUP(AR17,'【記載例】参考様式１（勤務表_シフト記号表）'!$C$6:$L$47,10,FALSE))</f>
        <v>8</v>
      </c>
      <c r="AS18" s="235">
        <f>IF(AS17="","",VLOOKUP(AS17,'【記載例】参考様式１（勤務表_シフト記号表）'!$C$6:$L$47,10,FALSE))</f>
        <v>8</v>
      </c>
      <c r="AT18" s="235">
        <f>IF(AT17="","",VLOOKUP(AT17,'【記載例】参考様式１（勤務表_シフト記号表）'!$C$6:$L$47,10,FALSE))</f>
        <v>8</v>
      </c>
      <c r="AU18" s="235" t="str">
        <f>IF(AU17="","",VLOOKUP(AU17,'【記載例】参考様式１（勤務表_シフト記号表）'!$C$6:$L$47,10,FALSE))</f>
        <v/>
      </c>
      <c r="AV18" s="235" t="str">
        <f>IF(AV17="","",VLOOKUP(AV17,'【記載例】参考様式１（勤務表_シフト記号表）'!$C$6:$L$47,10,FALSE))</f>
        <v/>
      </c>
      <c r="AW18" s="235">
        <f>IF(AW17="","",VLOOKUP(AW17,'【記載例】参考様式１（勤務表_シフト記号表）'!$C$6:$L$47,10,FALSE))</f>
        <v>8</v>
      </c>
      <c r="AX18" s="236">
        <f>IF(AX17="","",VLOOKUP(AX17,'【記載例】参考様式１（勤務表_シフト記号表）'!$C$6:$L$47,10,FALSE))</f>
        <v>8</v>
      </c>
      <c r="AY18" s="234" t="str">
        <f>IF(AY17="","",VLOOKUP(AY17,'【記載例】参考様式１（勤務表_シフト記号表）'!$C$6:$L$47,10,FALSE))</f>
        <v/>
      </c>
      <c r="AZ18" s="235" t="str">
        <f>IF(AZ17="","",VLOOKUP(AZ17,'【記載例】参考様式１（勤務表_シフト記号表）'!$C$6:$L$47,10,FALSE))</f>
        <v/>
      </c>
      <c r="BA18" s="235" t="str">
        <f>IF(BA17="","",VLOOKUP(BA17,'【記載例】参考様式１（勤務表_シフト記号表）'!$C$6:$L$47,10,FALSE))</f>
        <v/>
      </c>
      <c r="BB18" s="1054">
        <f>IF($BE$3="４週",SUM(W18:AX18),IF($BE$3="暦月",SUM(W18:BA18),""))</f>
        <v>160</v>
      </c>
      <c r="BC18" s="1055"/>
      <c r="BD18" s="1056">
        <f>IF($BE$3="４週",BB18/4,IF($BE$3="暦月",(BB18/($BE$8/7)),""))</f>
        <v>40</v>
      </c>
      <c r="BE18" s="1055"/>
      <c r="BF18" s="1051"/>
      <c r="BG18" s="1052"/>
      <c r="BH18" s="1052"/>
      <c r="BI18" s="1052"/>
      <c r="BJ18" s="1053"/>
    </row>
    <row r="19" spans="2:62" ht="20.25" customHeight="1" x14ac:dyDescent="0.45">
      <c r="B19" s="1020">
        <f>B17+1</f>
        <v>2</v>
      </c>
      <c r="C19" s="1022" t="s">
        <v>552</v>
      </c>
      <c r="D19" s="1023"/>
      <c r="E19" s="237"/>
      <c r="F19" s="238"/>
      <c r="G19" s="237"/>
      <c r="H19" s="238"/>
      <c r="I19" s="1026" t="s">
        <v>589</v>
      </c>
      <c r="J19" s="1027"/>
      <c r="K19" s="1030" t="s">
        <v>593</v>
      </c>
      <c r="L19" s="1031"/>
      <c r="M19" s="1031"/>
      <c r="N19" s="1023"/>
      <c r="O19" s="1034" t="s">
        <v>594</v>
      </c>
      <c r="P19" s="1035"/>
      <c r="Q19" s="1035"/>
      <c r="R19" s="1035"/>
      <c r="S19" s="1036"/>
      <c r="T19" s="239" t="s">
        <v>442</v>
      </c>
      <c r="U19" s="240"/>
      <c r="V19" s="241"/>
      <c r="W19" s="242" t="s">
        <v>496</v>
      </c>
      <c r="X19" s="243" t="s">
        <v>496</v>
      </c>
      <c r="Y19" s="243"/>
      <c r="Z19" s="243"/>
      <c r="AA19" s="243" t="s">
        <v>496</v>
      </c>
      <c r="AB19" s="243" t="s">
        <v>496</v>
      </c>
      <c r="AC19" s="244" t="s">
        <v>496</v>
      </c>
      <c r="AD19" s="242" t="s">
        <v>496</v>
      </c>
      <c r="AE19" s="243" t="s">
        <v>496</v>
      </c>
      <c r="AF19" s="243"/>
      <c r="AG19" s="243" t="s">
        <v>496</v>
      </c>
      <c r="AH19" s="243" t="s">
        <v>496</v>
      </c>
      <c r="AI19" s="243" t="s">
        <v>496</v>
      </c>
      <c r="AJ19" s="244"/>
      <c r="AK19" s="242" t="s">
        <v>496</v>
      </c>
      <c r="AL19" s="243" t="s">
        <v>496</v>
      </c>
      <c r="AM19" s="243" t="s">
        <v>496</v>
      </c>
      <c r="AN19" s="243"/>
      <c r="AO19" s="243" t="s">
        <v>496</v>
      </c>
      <c r="AP19" s="243" t="s">
        <v>496</v>
      </c>
      <c r="AQ19" s="244"/>
      <c r="AR19" s="242" t="s">
        <v>496</v>
      </c>
      <c r="AS19" s="243" t="s">
        <v>496</v>
      </c>
      <c r="AT19" s="243"/>
      <c r="AU19" s="243"/>
      <c r="AV19" s="243" t="s">
        <v>496</v>
      </c>
      <c r="AW19" s="243" t="s">
        <v>496</v>
      </c>
      <c r="AX19" s="244" t="s">
        <v>496</v>
      </c>
      <c r="AY19" s="242"/>
      <c r="AZ19" s="243"/>
      <c r="BA19" s="245"/>
      <c r="BB19" s="1040"/>
      <c r="BC19" s="1041"/>
      <c r="BD19" s="1000"/>
      <c r="BE19" s="1001"/>
      <c r="BF19" s="1002"/>
      <c r="BG19" s="1003"/>
      <c r="BH19" s="1003"/>
      <c r="BI19" s="1003"/>
      <c r="BJ19" s="1004"/>
    </row>
    <row r="20" spans="2:62" ht="20.25" customHeight="1" x14ac:dyDescent="0.45">
      <c r="B20" s="1043"/>
      <c r="C20" s="1057"/>
      <c r="D20" s="1058"/>
      <c r="E20" s="229"/>
      <c r="F20" s="230" t="str">
        <f>C19</f>
        <v>生活相談員</v>
      </c>
      <c r="G20" s="229"/>
      <c r="H20" s="230" t="str">
        <f>I19</f>
        <v>A</v>
      </c>
      <c r="I20" s="1059"/>
      <c r="J20" s="1060"/>
      <c r="K20" s="1061"/>
      <c r="L20" s="1062"/>
      <c r="M20" s="1062"/>
      <c r="N20" s="1058"/>
      <c r="O20" s="1034"/>
      <c r="P20" s="1035"/>
      <c r="Q20" s="1035"/>
      <c r="R20" s="1035"/>
      <c r="S20" s="1036"/>
      <c r="T20" s="231" t="s">
        <v>443</v>
      </c>
      <c r="U20" s="232"/>
      <c r="V20" s="233"/>
      <c r="W20" s="234">
        <f>IF(W19="","",VLOOKUP(W19,'【記載例】参考様式１（勤務表_シフト記号表）'!$C$6:$L$47,10,FALSE))</f>
        <v>8</v>
      </c>
      <c r="X20" s="235">
        <f>IF(X19="","",VLOOKUP(X19,'【記載例】参考様式１（勤務表_シフト記号表）'!$C$6:$L$47,10,FALSE))</f>
        <v>8</v>
      </c>
      <c r="Y20" s="235" t="str">
        <f>IF(Y19="","",VLOOKUP(Y19,'【記載例】参考様式１（勤務表_シフト記号表）'!$C$6:$L$47,10,FALSE))</f>
        <v/>
      </c>
      <c r="Z20" s="235" t="str">
        <f>IF(Z19="","",VLOOKUP(Z19,'【記載例】参考様式１（勤務表_シフト記号表）'!$C$6:$L$47,10,FALSE))</f>
        <v/>
      </c>
      <c r="AA20" s="235">
        <f>IF(AA19="","",VLOOKUP(AA19,'【記載例】参考様式１（勤務表_シフト記号表）'!$C$6:$L$47,10,FALSE))</f>
        <v>8</v>
      </c>
      <c r="AB20" s="235">
        <f>IF(AB19="","",VLOOKUP(AB19,'【記載例】参考様式１（勤務表_シフト記号表）'!$C$6:$L$47,10,FALSE))</f>
        <v>8</v>
      </c>
      <c r="AC20" s="236">
        <f>IF(AC19="","",VLOOKUP(AC19,'【記載例】参考様式１（勤務表_シフト記号表）'!$C$6:$L$47,10,FALSE))</f>
        <v>8</v>
      </c>
      <c r="AD20" s="234">
        <f>IF(AD19="","",VLOOKUP(AD19,'【記載例】参考様式１（勤務表_シフト記号表）'!$C$6:$L$47,10,FALSE))</f>
        <v>8</v>
      </c>
      <c r="AE20" s="235">
        <f>IF(AE19="","",VLOOKUP(AE19,'【記載例】参考様式１（勤務表_シフト記号表）'!$C$6:$L$47,10,FALSE))</f>
        <v>8</v>
      </c>
      <c r="AF20" s="235" t="str">
        <f>IF(AF19="","",VLOOKUP(AF19,'【記載例】参考様式１（勤務表_シフト記号表）'!$C$6:$L$47,10,FALSE))</f>
        <v/>
      </c>
      <c r="AG20" s="235">
        <f>IF(AG19="","",VLOOKUP(AG19,'【記載例】参考様式１（勤務表_シフト記号表）'!$C$6:$L$47,10,FALSE))</f>
        <v>8</v>
      </c>
      <c r="AH20" s="235">
        <f>IF(AH19="","",VLOOKUP(AH19,'【記載例】参考様式１（勤務表_シフト記号表）'!$C$6:$L$47,10,FALSE))</f>
        <v>8</v>
      </c>
      <c r="AI20" s="235">
        <f>IF(AI19="","",VLOOKUP(AI19,'【記載例】参考様式１（勤務表_シフト記号表）'!$C$6:$L$47,10,FALSE))</f>
        <v>8</v>
      </c>
      <c r="AJ20" s="236" t="str">
        <f>IF(AJ19="","",VLOOKUP(AJ19,'【記載例】参考様式１（勤務表_シフト記号表）'!$C$6:$L$47,10,FALSE))</f>
        <v/>
      </c>
      <c r="AK20" s="234">
        <f>IF(AK19="","",VLOOKUP(AK19,'【記載例】参考様式１（勤務表_シフト記号表）'!$C$6:$L$47,10,FALSE))</f>
        <v>8</v>
      </c>
      <c r="AL20" s="235">
        <f>IF(AL19="","",VLOOKUP(AL19,'【記載例】参考様式１（勤務表_シフト記号表）'!$C$6:$L$47,10,FALSE))</f>
        <v>8</v>
      </c>
      <c r="AM20" s="235">
        <f>IF(AM19="","",VLOOKUP(AM19,'【記載例】参考様式１（勤務表_シフト記号表）'!$C$6:$L$47,10,FALSE))</f>
        <v>8</v>
      </c>
      <c r="AN20" s="235" t="str">
        <f>IF(AN19="","",VLOOKUP(AN19,'【記載例】参考様式１（勤務表_シフト記号表）'!$C$6:$L$47,10,FALSE))</f>
        <v/>
      </c>
      <c r="AO20" s="235">
        <f>IF(AO19="","",VLOOKUP(AO19,'【記載例】参考様式１（勤務表_シフト記号表）'!$C$6:$L$47,10,FALSE))</f>
        <v>8</v>
      </c>
      <c r="AP20" s="235">
        <f>IF(AP19="","",VLOOKUP(AP19,'【記載例】参考様式１（勤務表_シフト記号表）'!$C$6:$L$47,10,FALSE))</f>
        <v>8</v>
      </c>
      <c r="AQ20" s="236" t="str">
        <f>IF(AQ19="","",VLOOKUP(AQ19,'【記載例】参考様式１（勤務表_シフト記号表）'!$C$6:$L$47,10,FALSE))</f>
        <v/>
      </c>
      <c r="AR20" s="234">
        <f>IF(AR19="","",VLOOKUP(AR19,'【記載例】参考様式１（勤務表_シフト記号表）'!$C$6:$L$47,10,FALSE))</f>
        <v>8</v>
      </c>
      <c r="AS20" s="235">
        <f>IF(AS19="","",VLOOKUP(AS19,'【記載例】参考様式１（勤務表_シフト記号表）'!$C$6:$L$47,10,FALSE))</f>
        <v>8</v>
      </c>
      <c r="AT20" s="235" t="str">
        <f>IF(AT19="","",VLOOKUP(AT19,'【記載例】参考様式１（勤務表_シフト記号表）'!$C$6:$L$47,10,FALSE))</f>
        <v/>
      </c>
      <c r="AU20" s="235" t="str">
        <f>IF(AU19="","",VLOOKUP(AU19,'【記載例】参考様式１（勤務表_シフト記号表）'!$C$6:$L$47,10,FALSE))</f>
        <v/>
      </c>
      <c r="AV20" s="235">
        <f>IF(AV19="","",VLOOKUP(AV19,'【記載例】参考様式１（勤務表_シフト記号表）'!$C$6:$L$47,10,FALSE))</f>
        <v>8</v>
      </c>
      <c r="AW20" s="235">
        <f>IF(AW19="","",VLOOKUP(AW19,'【記載例】参考様式１（勤務表_シフト記号表）'!$C$6:$L$47,10,FALSE))</f>
        <v>8</v>
      </c>
      <c r="AX20" s="236">
        <f>IF(AX19="","",VLOOKUP(AX19,'【記載例】参考様式１（勤務表_シフト記号表）'!$C$6:$L$47,10,FALSE))</f>
        <v>8</v>
      </c>
      <c r="AY20" s="234" t="str">
        <f>IF(AY19="","",VLOOKUP(AY19,'【記載例】参考様式１（勤務表_シフト記号表）'!$C$6:$L$47,10,FALSE))</f>
        <v/>
      </c>
      <c r="AZ20" s="235" t="str">
        <f>IF(AZ19="","",VLOOKUP(AZ19,'【記載例】参考様式１（勤務表_シフト記号表）'!$C$6:$L$47,10,FALSE))</f>
        <v/>
      </c>
      <c r="BA20" s="235" t="str">
        <f>IF(BA19="","",VLOOKUP(BA19,'【記載例】参考様式１（勤務表_シフト記号表）'!$C$6:$L$47,10,FALSE))</f>
        <v/>
      </c>
      <c r="BB20" s="1054">
        <f>IF($BE$3="４週",SUM(W20:AX20),IF($BE$3="暦月",SUM(W20:BA20),""))</f>
        <v>160</v>
      </c>
      <c r="BC20" s="1055"/>
      <c r="BD20" s="1056">
        <f>IF($BE$3="４週",BB20/4,IF($BE$3="暦月",(BB20/($BE$8/7)),""))</f>
        <v>40</v>
      </c>
      <c r="BE20" s="1055"/>
      <c r="BF20" s="1051"/>
      <c r="BG20" s="1052"/>
      <c r="BH20" s="1052"/>
      <c r="BI20" s="1052"/>
      <c r="BJ20" s="1053"/>
    </row>
    <row r="21" spans="2:62" ht="20.25" customHeight="1" x14ac:dyDescent="0.45">
      <c r="B21" s="1020">
        <f>B19+1</f>
        <v>3</v>
      </c>
      <c r="C21" s="1022" t="s">
        <v>455</v>
      </c>
      <c r="D21" s="1023"/>
      <c r="E21" s="229"/>
      <c r="F21" s="230"/>
      <c r="G21" s="229"/>
      <c r="H21" s="230"/>
      <c r="I21" s="1026" t="s">
        <v>589</v>
      </c>
      <c r="J21" s="1027"/>
      <c r="K21" s="1030" t="s">
        <v>595</v>
      </c>
      <c r="L21" s="1031"/>
      <c r="M21" s="1031"/>
      <c r="N21" s="1023"/>
      <c r="O21" s="1034" t="s">
        <v>596</v>
      </c>
      <c r="P21" s="1035"/>
      <c r="Q21" s="1035"/>
      <c r="R21" s="1035"/>
      <c r="S21" s="1036"/>
      <c r="T21" s="239" t="s">
        <v>442</v>
      </c>
      <c r="U21" s="240"/>
      <c r="V21" s="241"/>
      <c r="W21" s="242" t="s">
        <v>496</v>
      </c>
      <c r="X21" s="243" t="s">
        <v>496</v>
      </c>
      <c r="Y21" s="243" t="s">
        <v>496</v>
      </c>
      <c r="Z21" s="243"/>
      <c r="AA21" s="243"/>
      <c r="AB21" s="243" t="s">
        <v>496</v>
      </c>
      <c r="AC21" s="244" t="s">
        <v>496</v>
      </c>
      <c r="AD21" s="242" t="s">
        <v>496</v>
      </c>
      <c r="AE21" s="243" t="s">
        <v>496</v>
      </c>
      <c r="AF21" s="243" t="s">
        <v>496</v>
      </c>
      <c r="AG21" s="243"/>
      <c r="AH21" s="243"/>
      <c r="AI21" s="243" t="s">
        <v>496</v>
      </c>
      <c r="AJ21" s="244" t="s">
        <v>496</v>
      </c>
      <c r="AK21" s="242" t="s">
        <v>496</v>
      </c>
      <c r="AL21" s="243" t="s">
        <v>496</v>
      </c>
      <c r="AM21" s="243" t="s">
        <v>496</v>
      </c>
      <c r="AN21" s="243"/>
      <c r="AO21" s="243"/>
      <c r="AP21" s="243" t="s">
        <v>496</v>
      </c>
      <c r="AQ21" s="244" t="s">
        <v>496</v>
      </c>
      <c r="AR21" s="242" t="s">
        <v>496</v>
      </c>
      <c r="AS21" s="243" t="s">
        <v>496</v>
      </c>
      <c r="AT21" s="243" t="s">
        <v>496</v>
      </c>
      <c r="AU21" s="243"/>
      <c r="AV21" s="243"/>
      <c r="AW21" s="243" t="s">
        <v>496</v>
      </c>
      <c r="AX21" s="244" t="s">
        <v>496</v>
      </c>
      <c r="AY21" s="242"/>
      <c r="AZ21" s="243"/>
      <c r="BA21" s="245"/>
      <c r="BB21" s="1040"/>
      <c r="BC21" s="1041"/>
      <c r="BD21" s="1000"/>
      <c r="BE21" s="1001"/>
      <c r="BF21" s="1002"/>
      <c r="BG21" s="1003"/>
      <c r="BH21" s="1003"/>
      <c r="BI21" s="1003"/>
      <c r="BJ21" s="1004"/>
    </row>
    <row r="22" spans="2:62" ht="20.25" customHeight="1" x14ac:dyDescent="0.45">
      <c r="B22" s="1043"/>
      <c r="C22" s="1057"/>
      <c r="D22" s="1058"/>
      <c r="E22" s="229"/>
      <c r="F22" s="230" t="str">
        <f>C21</f>
        <v>看護職員</v>
      </c>
      <c r="G22" s="229"/>
      <c r="H22" s="230" t="str">
        <f>I21</f>
        <v>A</v>
      </c>
      <c r="I22" s="1059"/>
      <c r="J22" s="1060"/>
      <c r="K22" s="1061"/>
      <c r="L22" s="1062"/>
      <c r="M22" s="1062"/>
      <c r="N22" s="1058"/>
      <c r="O22" s="1034"/>
      <c r="P22" s="1035"/>
      <c r="Q22" s="1035"/>
      <c r="R22" s="1035"/>
      <c r="S22" s="1036"/>
      <c r="T22" s="231" t="s">
        <v>443</v>
      </c>
      <c r="U22" s="232"/>
      <c r="V22" s="233"/>
      <c r="W22" s="234">
        <f>IF(W21="","",VLOOKUP(W21,'【記載例】参考様式１（勤務表_シフト記号表）'!$C$6:$L$47,10,FALSE))</f>
        <v>8</v>
      </c>
      <c r="X22" s="235">
        <f>IF(X21="","",VLOOKUP(X21,'【記載例】参考様式１（勤務表_シフト記号表）'!$C$6:$L$47,10,FALSE))</f>
        <v>8</v>
      </c>
      <c r="Y22" s="235">
        <f>IF(Y21="","",VLOOKUP(Y21,'【記載例】参考様式１（勤務表_シフト記号表）'!$C$6:$L$47,10,FALSE))</f>
        <v>8</v>
      </c>
      <c r="Z22" s="235" t="str">
        <f>IF(Z21="","",VLOOKUP(Z21,'【記載例】参考様式１（勤務表_シフト記号表）'!$C$6:$L$47,10,FALSE))</f>
        <v/>
      </c>
      <c r="AA22" s="235" t="str">
        <f>IF(AA21="","",VLOOKUP(AA21,'【記載例】参考様式１（勤務表_シフト記号表）'!$C$6:$L$47,10,FALSE))</f>
        <v/>
      </c>
      <c r="AB22" s="235">
        <f>IF(AB21="","",VLOOKUP(AB21,'【記載例】参考様式１（勤務表_シフト記号表）'!$C$6:$L$47,10,FALSE))</f>
        <v>8</v>
      </c>
      <c r="AC22" s="236">
        <f>IF(AC21="","",VLOOKUP(AC21,'【記載例】参考様式１（勤務表_シフト記号表）'!$C$6:$L$47,10,FALSE))</f>
        <v>8</v>
      </c>
      <c r="AD22" s="234">
        <f>IF(AD21="","",VLOOKUP(AD21,'【記載例】参考様式１（勤務表_シフト記号表）'!$C$6:$L$47,10,FALSE))</f>
        <v>8</v>
      </c>
      <c r="AE22" s="235">
        <f>IF(AE21="","",VLOOKUP(AE21,'【記載例】参考様式１（勤務表_シフト記号表）'!$C$6:$L$47,10,FALSE))</f>
        <v>8</v>
      </c>
      <c r="AF22" s="235">
        <f>IF(AF21="","",VLOOKUP(AF21,'【記載例】参考様式１（勤務表_シフト記号表）'!$C$6:$L$47,10,FALSE))</f>
        <v>8</v>
      </c>
      <c r="AG22" s="235" t="str">
        <f>IF(AG21="","",VLOOKUP(AG21,'【記載例】参考様式１（勤務表_シフト記号表）'!$C$6:$L$47,10,FALSE))</f>
        <v/>
      </c>
      <c r="AH22" s="235" t="str">
        <f>IF(AH21="","",VLOOKUP(AH21,'【記載例】参考様式１（勤務表_シフト記号表）'!$C$6:$L$47,10,FALSE))</f>
        <v/>
      </c>
      <c r="AI22" s="235">
        <f>IF(AI21="","",VLOOKUP(AI21,'【記載例】参考様式１（勤務表_シフト記号表）'!$C$6:$L$47,10,FALSE))</f>
        <v>8</v>
      </c>
      <c r="AJ22" s="236">
        <f>IF(AJ21="","",VLOOKUP(AJ21,'【記載例】参考様式１（勤務表_シフト記号表）'!$C$6:$L$47,10,FALSE))</f>
        <v>8</v>
      </c>
      <c r="AK22" s="234">
        <f>IF(AK21="","",VLOOKUP(AK21,'【記載例】参考様式１（勤務表_シフト記号表）'!$C$6:$L$47,10,FALSE))</f>
        <v>8</v>
      </c>
      <c r="AL22" s="235">
        <f>IF(AL21="","",VLOOKUP(AL21,'【記載例】参考様式１（勤務表_シフト記号表）'!$C$6:$L$47,10,FALSE))</f>
        <v>8</v>
      </c>
      <c r="AM22" s="235">
        <f>IF(AM21="","",VLOOKUP(AM21,'【記載例】参考様式１（勤務表_シフト記号表）'!$C$6:$L$47,10,FALSE))</f>
        <v>8</v>
      </c>
      <c r="AN22" s="235" t="str">
        <f>IF(AN21="","",VLOOKUP(AN21,'【記載例】参考様式１（勤務表_シフト記号表）'!$C$6:$L$47,10,FALSE))</f>
        <v/>
      </c>
      <c r="AO22" s="235" t="str">
        <f>IF(AO21="","",VLOOKUP(AO21,'【記載例】参考様式１（勤務表_シフト記号表）'!$C$6:$L$47,10,FALSE))</f>
        <v/>
      </c>
      <c r="AP22" s="235">
        <f>IF(AP21="","",VLOOKUP(AP21,'【記載例】参考様式１（勤務表_シフト記号表）'!$C$6:$L$47,10,FALSE))</f>
        <v>8</v>
      </c>
      <c r="AQ22" s="236">
        <f>IF(AQ21="","",VLOOKUP(AQ21,'【記載例】参考様式１（勤務表_シフト記号表）'!$C$6:$L$47,10,FALSE))</f>
        <v>8</v>
      </c>
      <c r="AR22" s="234">
        <f>IF(AR21="","",VLOOKUP(AR21,'【記載例】参考様式１（勤務表_シフト記号表）'!$C$6:$L$47,10,FALSE))</f>
        <v>8</v>
      </c>
      <c r="AS22" s="235">
        <f>IF(AS21="","",VLOOKUP(AS21,'【記載例】参考様式１（勤務表_シフト記号表）'!$C$6:$L$47,10,FALSE))</f>
        <v>8</v>
      </c>
      <c r="AT22" s="235">
        <f>IF(AT21="","",VLOOKUP(AT21,'【記載例】参考様式１（勤務表_シフト記号表）'!$C$6:$L$47,10,FALSE))</f>
        <v>8</v>
      </c>
      <c r="AU22" s="235" t="str">
        <f>IF(AU21="","",VLOOKUP(AU21,'【記載例】参考様式１（勤務表_シフト記号表）'!$C$6:$L$47,10,FALSE))</f>
        <v/>
      </c>
      <c r="AV22" s="235" t="str">
        <f>IF(AV21="","",VLOOKUP(AV21,'【記載例】参考様式１（勤務表_シフト記号表）'!$C$6:$L$47,10,FALSE))</f>
        <v/>
      </c>
      <c r="AW22" s="235">
        <f>IF(AW21="","",VLOOKUP(AW21,'【記載例】参考様式１（勤務表_シフト記号表）'!$C$6:$L$47,10,FALSE))</f>
        <v>8</v>
      </c>
      <c r="AX22" s="236">
        <f>IF(AX21="","",VLOOKUP(AX21,'【記載例】参考様式１（勤務表_シフト記号表）'!$C$6:$L$47,10,FALSE))</f>
        <v>8</v>
      </c>
      <c r="AY22" s="234" t="str">
        <f>IF(AY21="","",VLOOKUP(AY21,'【記載例】参考様式１（勤務表_シフト記号表）'!$C$6:$L$47,10,FALSE))</f>
        <v/>
      </c>
      <c r="AZ22" s="235" t="str">
        <f>IF(AZ21="","",VLOOKUP(AZ21,'【記載例】参考様式１（勤務表_シフト記号表）'!$C$6:$L$47,10,FALSE))</f>
        <v/>
      </c>
      <c r="BA22" s="235" t="str">
        <f>IF(BA21="","",VLOOKUP(BA21,'【記載例】参考様式１（勤務表_シフト記号表）'!$C$6:$L$47,10,FALSE))</f>
        <v/>
      </c>
      <c r="BB22" s="1054">
        <f>IF($BE$3="４週",SUM(W22:AX22),IF($BE$3="暦月",SUM(W22:BA22),""))</f>
        <v>160</v>
      </c>
      <c r="BC22" s="1055"/>
      <c r="BD22" s="1056">
        <f>IF($BE$3="４週",BB22/4,IF($BE$3="暦月",(BB22/($BE$8/7)),""))</f>
        <v>40</v>
      </c>
      <c r="BE22" s="1055"/>
      <c r="BF22" s="1051"/>
      <c r="BG22" s="1052"/>
      <c r="BH22" s="1052"/>
      <c r="BI22" s="1052"/>
      <c r="BJ22" s="1053"/>
    </row>
    <row r="23" spans="2:62" ht="20.25" customHeight="1" x14ac:dyDescent="0.45">
      <c r="B23" s="1020">
        <f>B21+1</f>
        <v>4</v>
      </c>
      <c r="C23" s="1022" t="s">
        <v>455</v>
      </c>
      <c r="D23" s="1023"/>
      <c r="E23" s="229"/>
      <c r="F23" s="230"/>
      <c r="G23" s="229"/>
      <c r="H23" s="230"/>
      <c r="I23" s="1026" t="s">
        <v>597</v>
      </c>
      <c r="J23" s="1027"/>
      <c r="K23" s="1030" t="s">
        <v>598</v>
      </c>
      <c r="L23" s="1031"/>
      <c r="M23" s="1031"/>
      <c r="N23" s="1023"/>
      <c r="O23" s="1034" t="s">
        <v>599</v>
      </c>
      <c r="P23" s="1035"/>
      <c r="Q23" s="1035"/>
      <c r="R23" s="1035"/>
      <c r="S23" s="1036"/>
      <c r="T23" s="239" t="s">
        <v>442</v>
      </c>
      <c r="U23" s="240"/>
      <c r="V23" s="241"/>
      <c r="W23" s="242" t="s">
        <v>500</v>
      </c>
      <c r="X23" s="243" t="s">
        <v>500</v>
      </c>
      <c r="Y23" s="243" t="s">
        <v>600</v>
      </c>
      <c r="Z23" s="243"/>
      <c r="AA23" s="243"/>
      <c r="AB23" s="243" t="s">
        <v>500</v>
      </c>
      <c r="AC23" s="244" t="s">
        <v>500</v>
      </c>
      <c r="AD23" s="242" t="s">
        <v>500</v>
      </c>
      <c r="AE23" s="243" t="s">
        <v>500</v>
      </c>
      <c r="AF23" s="243" t="s">
        <v>500</v>
      </c>
      <c r="AG23" s="243"/>
      <c r="AH23" s="243"/>
      <c r="AI23" s="243" t="s">
        <v>500</v>
      </c>
      <c r="AJ23" s="244" t="s">
        <v>500</v>
      </c>
      <c r="AK23" s="242" t="s">
        <v>500</v>
      </c>
      <c r="AL23" s="243" t="s">
        <v>500</v>
      </c>
      <c r="AM23" s="243" t="s">
        <v>500</v>
      </c>
      <c r="AN23" s="243"/>
      <c r="AO23" s="243"/>
      <c r="AP23" s="243" t="s">
        <v>500</v>
      </c>
      <c r="AQ23" s="244" t="s">
        <v>500</v>
      </c>
      <c r="AR23" s="242" t="s">
        <v>500</v>
      </c>
      <c r="AS23" s="243" t="s">
        <v>500</v>
      </c>
      <c r="AT23" s="243" t="s">
        <v>500</v>
      </c>
      <c r="AU23" s="243"/>
      <c r="AV23" s="243"/>
      <c r="AW23" s="243" t="s">
        <v>500</v>
      </c>
      <c r="AX23" s="244" t="s">
        <v>500</v>
      </c>
      <c r="AY23" s="242"/>
      <c r="AZ23" s="243"/>
      <c r="BA23" s="245"/>
      <c r="BB23" s="1040"/>
      <c r="BC23" s="1041"/>
      <c r="BD23" s="1000"/>
      <c r="BE23" s="1001"/>
      <c r="BF23" s="1002"/>
      <c r="BG23" s="1003"/>
      <c r="BH23" s="1003"/>
      <c r="BI23" s="1003"/>
      <c r="BJ23" s="1004"/>
    </row>
    <row r="24" spans="2:62" ht="20.25" customHeight="1" x14ac:dyDescent="0.45">
      <c r="B24" s="1043"/>
      <c r="C24" s="1057"/>
      <c r="D24" s="1058"/>
      <c r="E24" s="229"/>
      <c r="F24" s="230" t="str">
        <f>C23</f>
        <v>看護職員</v>
      </c>
      <c r="G24" s="229"/>
      <c r="H24" s="230" t="str">
        <f>I23</f>
        <v>B</v>
      </c>
      <c r="I24" s="1059"/>
      <c r="J24" s="1060"/>
      <c r="K24" s="1061"/>
      <c r="L24" s="1062"/>
      <c r="M24" s="1062"/>
      <c r="N24" s="1058"/>
      <c r="O24" s="1034"/>
      <c r="P24" s="1035"/>
      <c r="Q24" s="1035"/>
      <c r="R24" s="1035"/>
      <c r="S24" s="1036"/>
      <c r="T24" s="231" t="s">
        <v>443</v>
      </c>
      <c r="U24" s="232"/>
      <c r="V24" s="233"/>
      <c r="W24" s="234">
        <f>IF(W23="","",VLOOKUP(W23,'【記載例】参考様式１（勤務表_シフト記号表）'!$C$6:$L$47,10,FALSE))</f>
        <v>4.0000000000000009</v>
      </c>
      <c r="X24" s="235">
        <f>IF(X23="","",VLOOKUP(X23,'【記載例】参考様式１（勤務表_シフト記号表）'!$C$6:$L$47,10,FALSE))</f>
        <v>4.0000000000000009</v>
      </c>
      <c r="Y24" s="235">
        <f>IF(Y23="","",VLOOKUP(Y23,'【記載例】参考様式１（勤務表_シフト記号表）'!$C$6:$L$47,10,FALSE))</f>
        <v>4.0000000000000009</v>
      </c>
      <c r="Z24" s="235" t="str">
        <f>IF(Z23="","",VLOOKUP(Z23,'【記載例】参考様式１（勤務表_シフト記号表）'!$C$6:$L$47,10,FALSE))</f>
        <v/>
      </c>
      <c r="AA24" s="235" t="str">
        <f>IF(AA23="","",VLOOKUP(AA23,'【記載例】参考様式１（勤務表_シフト記号表）'!$C$6:$L$47,10,FALSE))</f>
        <v/>
      </c>
      <c r="AB24" s="235">
        <f>IF(AB23="","",VLOOKUP(AB23,'【記載例】参考様式１（勤務表_シフト記号表）'!$C$6:$L$47,10,FALSE))</f>
        <v>4.0000000000000009</v>
      </c>
      <c r="AC24" s="236">
        <f>IF(AC23="","",VLOOKUP(AC23,'【記載例】参考様式１（勤務表_シフト記号表）'!$C$6:$L$47,10,FALSE))</f>
        <v>4.0000000000000009</v>
      </c>
      <c r="AD24" s="234">
        <f>IF(AD23="","",VLOOKUP(AD23,'【記載例】参考様式１（勤務表_シフト記号表）'!$C$6:$L$47,10,FALSE))</f>
        <v>4.0000000000000009</v>
      </c>
      <c r="AE24" s="235">
        <f>IF(AE23="","",VLOOKUP(AE23,'【記載例】参考様式１（勤務表_シフト記号表）'!$C$6:$L$47,10,FALSE))</f>
        <v>4.0000000000000009</v>
      </c>
      <c r="AF24" s="235">
        <f>IF(AF23="","",VLOOKUP(AF23,'【記載例】参考様式１（勤務表_シフト記号表）'!$C$6:$L$47,10,FALSE))</f>
        <v>4.0000000000000009</v>
      </c>
      <c r="AG24" s="235" t="str">
        <f>IF(AG23="","",VLOOKUP(AG23,'【記載例】参考様式１（勤務表_シフト記号表）'!$C$6:$L$47,10,FALSE))</f>
        <v/>
      </c>
      <c r="AH24" s="235" t="str">
        <f>IF(AH23="","",VLOOKUP(AH23,'【記載例】参考様式１（勤務表_シフト記号表）'!$C$6:$L$47,10,FALSE))</f>
        <v/>
      </c>
      <c r="AI24" s="235">
        <f>IF(AI23="","",VLOOKUP(AI23,'【記載例】参考様式１（勤務表_シフト記号表）'!$C$6:$L$47,10,FALSE))</f>
        <v>4.0000000000000009</v>
      </c>
      <c r="AJ24" s="236">
        <f>IF(AJ23="","",VLOOKUP(AJ23,'【記載例】参考様式１（勤務表_シフト記号表）'!$C$6:$L$47,10,FALSE))</f>
        <v>4.0000000000000009</v>
      </c>
      <c r="AK24" s="234">
        <f>IF(AK23="","",VLOOKUP(AK23,'【記載例】参考様式１（勤務表_シフト記号表）'!$C$6:$L$47,10,FALSE))</f>
        <v>4.0000000000000009</v>
      </c>
      <c r="AL24" s="235">
        <f>IF(AL23="","",VLOOKUP(AL23,'【記載例】参考様式１（勤務表_シフト記号表）'!$C$6:$L$47,10,FALSE))</f>
        <v>4.0000000000000009</v>
      </c>
      <c r="AM24" s="235">
        <f>IF(AM23="","",VLOOKUP(AM23,'【記載例】参考様式１（勤務表_シフト記号表）'!$C$6:$L$47,10,FALSE))</f>
        <v>4.0000000000000009</v>
      </c>
      <c r="AN24" s="235" t="str">
        <f>IF(AN23="","",VLOOKUP(AN23,'【記載例】参考様式１（勤務表_シフト記号表）'!$C$6:$L$47,10,FALSE))</f>
        <v/>
      </c>
      <c r="AO24" s="235" t="str">
        <f>IF(AO23="","",VLOOKUP(AO23,'【記載例】参考様式１（勤務表_シフト記号表）'!$C$6:$L$47,10,FALSE))</f>
        <v/>
      </c>
      <c r="AP24" s="235">
        <f>IF(AP23="","",VLOOKUP(AP23,'【記載例】参考様式１（勤務表_シフト記号表）'!$C$6:$L$47,10,FALSE))</f>
        <v>4.0000000000000009</v>
      </c>
      <c r="AQ24" s="236">
        <f>IF(AQ23="","",VLOOKUP(AQ23,'【記載例】参考様式１（勤務表_シフト記号表）'!$C$6:$L$47,10,FALSE))</f>
        <v>4.0000000000000009</v>
      </c>
      <c r="AR24" s="234">
        <f>IF(AR23="","",VLOOKUP(AR23,'【記載例】参考様式１（勤務表_シフト記号表）'!$C$6:$L$47,10,FALSE))</f>
        <v>4.0000000000000009</v>
      </c>
      <c r="AS24" s="235">
        <f>IF(AS23="","",VLOOKUP(AS23,'【記載例】参考様式１（勤務表_シフト記号表）'!$C$6:$L$47,10,FALSE))</f>
        <v>4.0000000000000009</v>
      </c>
      <c r="AT24" s="235">
        <f>IF(AT23="","",VLOOKUP(AT23,'【記載例】参考様式１（勤務表_シフト記号表）'!$C$6:$L$47,10,FALSE))</f>
        <v>4.0000000000000009</v>
      </c>
      <c r="AU24" s="235" t="str">
        <f>IF(AU23="","",VLOOKUP(AU23,'【記載例】参考様式１（勤務表_シフト記号表）'!$C$6:$L$47,10,FALSE))</f>
        <v/>
      </c>
      <c r="AV24" s="235" t="str">
        <f>IF(AV23="","",VLOOKUP(AV23,'【記載例】参考様式１（勤務表_シフト記号表）'!$C$6:$L$47,10,FALSE))</f>
        <v/>
      </c>
      <c r="AW24" s="235">
        <f>IF(AW23="","",VLOOKUP(AW23,'【記載例】参考様式１（勤務表_シフト記号表）'!$C$6:$L$47,10,FALSE))</f>
        <v>4.0000000000000009</v>
      </c>
      <c r="AX24" s="236">
        <f>IF(AX23="","",VLOOKUP(AX23,'【記載例】参考様式１（勤務表_シフト記号表）'!$C$6:$L$47,10,FALSE))</f>
        <v>4.0000000000000009</v>
      </c>
      <c r="AY24" s="234" t="str">
        <f>IF(AY23="","",VLOOKUP(AY23,'【記載例】参考様式１（勤務表_シフト記号表）'!$C$6:$L$47,10,FALSE))</f>
        <v/>
      </c>
      <c r="AZ24" s="235" t="str">
        <f>IF(AZ23="","",VLOOKUP(AZ23,'【記載例】参考様式１（勤務表_シフト記号表）'!$C$6:$L$47,10,FALSE))</f>
        <v/>
      </c>
      <c r="BA24" s="235" t="str">
        <f>IF(BA23="","",VLOOKUP(BA23,'【記載例】参考様式１（勤務表_シフト記号表）'!$C$6:$L$47,10,FALSE))</f>
        <v/>
      </c>
      <c r="BB24" s="1054">
        <f>IF($BE$3="４週",SUM(W24:AX24),IF($BE$3="暦月",SUM(W24:BA24),""))</f>
        <v>80.000000000000014</v>
      </c>
      <c r="BC24" s="1055"/>
      <c r="BD24" s="1056">
        <f>IF($BE$3="４週",BB24/4,IF($BE$3="暦月",(BB24/($BE$8/7)),""))</f>
        <v>20.000000000000004</v>
      </c>
      <c r="BE24" s="1055"/>
      <c r="BF24" s="1051"/>
      <c r="BG24" s="1052"/>
      <c r="BH24" s="1052"/>
      <c r="BI24" s="1052"/>
      <c r="BJ24" s="1053"/>
    </row>
    <row r="25" spans="2:62" ht="20.25" customHeight="1" x14ac:dyDescent="0.45">
      <c r="B25" s="1020">
        <f>B23+1</f>
        <v>5</v>
      </c>
      <c r="C25" s="1022" t="s">
        <v>455</v>
      </c>
      <c r="D25" s="1023"/>
      <c r="E25" s="229"/>
      <c r="F25" s="230"/>
      <c r="G25" s="229"/>
      <c r="H25" s="230"/>
      <c r="I25" s="1026" t="s">
        <v>589</v>
      </c>
      <c r="J25" s="1027"/>
      <c r="K25" s="1030" t="s">
        <v>595</v>
      </c>
      <c r="L25" s="1031"/>
      <c r="M25" s="1031"/>
      <c r="N25" s="1023"/>
      <c r="O25" s="1034" t="s">
        <v>601</v>
      </c>
      <c r="P25" s="1035"/>
      <c r="Q25" s="1035"/>
      <c r="R25" s="1035"/>
      <c r="S25" s="1036"/>
      <c r="T25" s="239" t="s">
        <v>442</v>
      </c>
      <c r="U25" s="240"/>
      <c r="V25" s="241"/>
      <c r="W25" s="242" t="s">
        <v>496</v>
      </c>
      <c r="X25" s="243" t="s">
        <v>496</v>
      </c>
      <c r="Y25" s="243" t="s">
        <v>496</v>
      </c>
      <c r="Z25" s="243"/>
      <c r="AA25" s="243"/>
      <c r="AB25" s="243" t="s">
        <v>496</v>
      </c>
      <c r="AC25" s="244" t="s">
        <v>496</v>
      </c>
      <c r="AD25" s="242" t="s">
        <v>496</v>
      </c>
      <c r="AE25" s="243" t="s">
        <v>496</v>
      </c>
      <c r="AF25" s="243" t="s">
        <v>496</v>
      </c>
      <c r="AG25" s="243"/>
      <c r="AH25" s="243"/>
      <c r="AI25" s="243" t="s">
        <v>496</v>
      </c>
      <c r="AJ25" s="244" t="s">
        <v>496</v>
      </c>
      <c r="AK25" s="242" t="s">
        <v>496</v>
      </c>
      <c r="AL25" s="243" t="s">
        <v>496</v>
      </c>
      <c r="AM25" s="243" t="s">
        <v>496</v>
      </c>
      <c r="AN25" s="243"/>
      <c r="AO25" s="243"/>
      <c r="AP25" s="243" t="s">
        <v>496</v>
      </c>
      <c r="AQ25" s="244" t="s">
        <v>496</v>
      </c>
      <c r="AR25" s="242" t="s">
        <v>496</v>
      </c>
      <c r="AS25" s="243" t="s">
        <v>496</v>
      </c>
      <c r="AT25" s="243" t="s">
        <v>496</v>
      </c>
      <c r="AU25" s="243"/>
      <c r="AV25" s="243"/>
      <c r="AW25" s="243" t="s">
        <v>496</v>
      </c>
      <c r="AX25" s="244" t="s">
        <v>496</v>
      </c>
      <c r="AY25" s="242"/>
      <c r="AZ25" s="243"/>
      <c r="BA25" s="245"/>
      <c r="BB25" s="1040"/>
      <c r="BC25" s="1041"/>
      <c r="BD25" s="1000"/>
      <c r="BE25" s="1001"/>
      <c r="BF25" s="1002"/>
      <c r="BG25" s="1003"/>
      <c r="BH25" s="1003"/>
      <c r="BI25" s="1003"/>
      <c r="BJ25" s="1004"/>
    </row>
    <row r="26" spans="2:62" ht="20.25" customHeight="1" x14ac:dyDescent="0.45">
      <c r="B26" s="1043"/>
      <c r="C26" s="1057"/>
      <c r="D26" s="1058"/>
      <c r="E26" s="229"/>
      <c r="F26" s="230" t="str">
        <f>C25</f>
        <v>看護職員</v>
      </c>
      <c r="G26" s="229"/>
      <c r="H26" s="230" t="str">
        <f>I25</f>
        <v>A</v>
      </c>
      <c r="I26" s="1059"/>
      <c r="J26" s="1060"/>
      <c r="K26" s="1061"/>
      <c r="L26" s="1062"/>
      <c r="M26" s="1062"/>
      <c r="N26" s="1058"/>
      <c r="O26" s="1034"/>
      <c r="P26" s="1035"/>
      <c r="Q26" s="1035"/>
      <c r="R26" s="1035"/>
      <c r="S26" s="1036"/>
      <c r="T26" s="246" t="s">
        <v>443</v>
      </c>
      <c r="U26" s="247"/>
      <c r="V26" s="248"/>
      <c r="W26" s="234">
        <f>IF(W25="","",VLOOKUP(W25,'【記載例】参考様式１（勤務表_シフト記号表）'!$C$6:$L$47,10,FALSE))</f>
        <v>8</v>
      </c>
      <c r="X26" s="235">
        <f>IF(X25="","",VLOOKUP(X25,'【記載例】参考様式１（勤務表_シフト記号表）'!$C$6:$L$47,10,FALSE))</f>
        <v>8</v>
      </c>
      <c r="Y26" s="235">
        <f>IF(Y25="","",VLOOKUP(Y25,'【記載例】参考様式１（勤務表_シフト記号表）'!$C$6:$L$47,10,FALSE))</f>
        <v>8</v>
      </c>
      <c r="Z26" s="235" t="str">
        <f>IF(Z25="","",VLOOKUP(Z25,'【記載例】参考様式１（勤務表_シフト記号表）'!$C$6:$L$47,10,FALSE))</f>
        <v/>
      </c>
      <c r="AA26" s="235" t="str">
        <f>IF(AA25="","",VLOOKUP(AA25,'【記載例】参考様式１（勤務表_シフト記号表）'!$C$6:$L$47,10,FALSE))</f>
        <v/>
      </c>
      <c r="AB26" s="235">
        <f>IF(AB25="","",VLOOKUP(AB25,'【記載例】参考様式１（勤務表_シフト記号表）'!$C$6:$L$47,10,FALSE))</f>
        <v>8</v>
      </c>
      <c r="AC26" s="236">
        <f>IF(AC25="","",VLOOKUP(AC25,'【記載例】参考様式１（勤務表_シフト記号表）'!$C$6:$L$47,10,FALSE))</f>
        <v>8</v>
      </c>
      <c r="AD26" s="234">
        <f>IF(AD25="","",VLOOKUP(AD25,'【記載例】参考様式１（勤務表_シフト記号表）'!$C$6:$L$47,10,FALSE))</f>
        <v>8</v>
      </c>
      <c r="AE26" s="235">
        <f>IF(AE25="","",VLOOKUP(AE25,'【記載例】参考様式１（勤務表_シフト記号表）'!$C$6:$L$47,10,FALSE))</f>
        <v>8</v>
      </c>
      <c r="AF26" s="235">
        <f>IF(AF25="","",VLOOKUP(AF25,'【記載例】参考様式１（勤務表_シフト記号表）'!$C$6:$L$47,10,FALSE))</f>
        <v>8</v>
      </c>
      <c r="AG26" s="235" t="str">
        <f>IF(AG25="","",VLOOKUP(AG25,'【記載例】参考様式１（勤務表_シフト記号表）'!$C$6:$L$47,10,FALSE))</f>
        <v/>
      </c>
      <c r="AH26" s="235" t="str">
        <f>IF(AH25="","",VLOOKUP(AH25,'【記載例】参考様式１（勤務表_シフト記号表）'!$C$6:$L$47,10,FALSE))</f>
        <v/>
      </c>
      <c r="AI26" s="235">
        <f>IF(AI25="","",VLOOKUP(AI25,'【記載例】参考様式１（勤務表_シフト記号表）'!$C$6:$L$47,10,FALSE))</f>
        <v>8</v>
      </c>
      <c r="AJ26" s="236">
        <f>IF(AJ25="","",VLOOKUP(AJ25,'【記載例】参考様式１（勤務表_シフト記号表）'!$C$6:$L$47,10,FALSE))</f>
        <v>8</v>
      </c>
      <c r="AK26" s="234">
        <f>IF(AK25="","",VLOOKUP(AK25,'【記載例】参考様式１（勤務表_シフト記号表）'!$C$6:$L$47,10,FALSE))</f>
        <v>8</v>
      </c>
      <c r="AL26" s="235">
        <f>IF(AL25="","",VLOOKUP(AL25,'【記載例】参考様式１（勤務表_シフト記号表）'!$C$6:$L$47,10,FALSE))</f>
        <v>8</v>
      </c>
      <c r="AM26" s="235">
        <f>IF(AM25="","",VLOOKUP(AM25,'【記載例】参考様式１（勤務表_シフト記号表）'!$C$6:$L$47,10,FALSE))</f>
        <v>8</v>
      </c>
      <c r="AN26" s="235" t="str">
        <f>IF(AN25="","",VLOOKUP(AN25,'【記載例】参考様式１（勤務表_シフト記号表）'!$C$6:$L$47,10,FALSE))</f>
        <v/>
      </c>
      <c r="AO26" s="235" t="str">
        <f>IF(AO25="","",VLOOKUP(AO25,'【記載例】参考様式１（勤務表_シフト記号表）'!$C$6:$L$47,10,FALSE))</f>
        <v/>
      </c>
      <c r="AP26" s="235">
        <f>IF(AP25="","",VLOOKUP(AP25,'【記載例】参考様式１（勤務表_シフト記号表）'!$C$6:$L$47,10,FALSE))</f>
        <v>8</v>
      </c>
      <c r="AQ26" s="236">
        <f>IF(AQ25="","",VLOOKUP(AQ25,'【記載例】参考様式１（勤務表_シフト記号表）'!$C$6:$L$47,10,FALSE))</f>
        <v>8</v>
      </c>
      <c r="AR26" s="234">
        <f>IF(AR25="","",VLOOKUP(AR25,'【記載例】参考様式１（勤務表_シフト記号表）'!$C$6:$L$47,10,FALSE))</f>
        <v>8</v>
      </c>
      <c r="AS26" s="235">
        <f>IF(AS25="","",VLOOKUP(AS25,'【記載例】参考様式１（勤務表_シフト記号表）'!$C$6:$L$47,10,FALSE))</f>
        <v>8</v>
      </c>
      <c r="AT26" s="235">
        <f>IF(AT25="","",VLOOKUP(AT25,'【記載例】参考様式１（勤務表_シフト記号表）'!$C$6:$L$47,10,FALSE))</f>
        <v>8</v>
      </c>
      <c r="AU26" s="235" t="str">
        <f>IF(AU25="","",VLOOKUP(AU25,'【記載例】参考様式１（勤務表_シフト記号表）'!$C$6:$L$47,10,FALSE))</f>
        <v/>
      </c>
      <c r="AV26" s="235" t="str">
        <f>IF(AV25="","",VLOOKUP(AV25,'【記載例】参考様式１（勤務表_シフト記号表）'!$C$6:$L$47,10,FALSE))</f>
        <v/>
      </c>
      <c r="AW26" s="235">
        <f>IF(AW25="","",VLOOKUP(AW25,'【記載例】参考様式１（勤務表_シフト記号表）'!$C$6:$L$47,10,FALSE))</f>
        <v>8</v>
      </c>
      <c r="AX26" s="236">
        <f>IF(AX25="","",VLOOKUP(AX25,'【記載例】参考様式１（勤務表_シフト記号表）'!$C$6:$L$47,10,FALSE))</f>
        <v>8</v>
      </c>
      <c r="AY26" s="234" t="str">
        <f>IF(AY25="","",VLOOKUP(AY25,'【記載例】参考様式１（勤務表_シフト記号表）'!$C$6:$L$47,10,FALSE))</f>
        <v/>
      </c>
      <c r="AZ26" s="235" t="str">
        <f>IF(AZ25="","",VLOOKUP(AZ25,'【記載例】参考様式１（勤務表_シフト記号表）'!$C$6:$L$47,10,FALSE))</f>
        <v/>
      </c>
      <c r="BA26" s="235" t="str">
        <f>IF(BA25="","",VLOOKUP(BA25,'【記載例】参考様式１（勤務表_シフト記号表）'!$C$6:$L$47,10,FALSE))</f>
        <v/>
      </c>
      <c r="BB26" s="1054">
        <f>IF($BE$3="４週",SUM(W26:AX26),IF($BE$3="暦月",SUM(W26:BA26),""))</f>
        <v>160</v>
      </c>
      <c r="BC26" s="1055"/>
      <c r="BD26" s="1056">
        <f>IF($BE$3="４週",BB26/4,IF($BE$3="暦月",(BB26/($BE$8/7)),""))</f>
        <v>40</v>
      </c>
      <c r="BE26" s="1055"/>
      <c r="BF26" s="1051"/>
      <c r="BG26" s="1052"/>
      <c r="BH26" s="1052"/>
      <c r="BI26" s="1052"/>
      <c r="BJ26" s="1053"/>
    </row>
    <row r="27" spans="2:62" ht="20.25" customHeight="1" x14ac:dyDescent="0.45">
      <c r="B27" s="1020">
        <f>B25+1</f>
        <v>6</v>
      </c>
      <c r="C27" s="1022" t="s">
        <v>455</v>
      </c>
      <c r="D27" s="1023"/>
      <c r="E27" s="229"/>
      <c r="F27" s="230"/>
      <c r="G27" s="229"/>
      <c r="H27" s="230"/>
      <c r="I27" s="1026" t="s">
        <v>589</v>
      </c>
      <c r="J27" s="1027"/>
      <c r="K27" s="1030" t="s">
        <v>595</v>
      </c>
      <c r="L27" s="1031"/>
      <c r="M27" s="1031"/>
      <c r="N27" s="1023"/>
      <c r="O27" s="1034" t="s">
        <v>602</v>
      </c>
      <c r="P27" s="1035"/>
      <c r="Q27" s="1035"/>
      <c r="R27" s="1035"/>
      <c r="S27" s="1036"/>
      <c r="T27" s="249" t="s">
        <v>442</v>
      </c>
      <c r="V27" s="250"/>
      <c r="W27" s="242" t="s">
        <v>502</v>
      </c>
      <c r="X27" s="243" t="s">
        <v>503</v>
      </c>
      <c r="Y27" s="243" t="s">
        <v>493</v>
      </c>
      <c r="Z27" s="243" t="s">
        <v>493</v>
      </c>
      <c r="AA27" s="243"/>
      <c r="AB27" s="243" t="s">
        <v>498</v>
      </c>
      <c r="AC27" s="244"/>
      <c r="AD27" s="242"/>
      <c r="AE27" s="243" t="s">
        <v>502</v>
      </c>
      <c r="AF27" s="243" t="s">
        <v>503</v>
      </c>
      <c r="AG27" s="243" t="s">
        <v>493</v>
      </c>
      <c r="AH27" s="243" t="s">
        <v>493</v>
      </c>
      <c r="AI27" s="243"/>
      <c r="AJ27" s="244" t="s">
        <v>498</v>
      </c>
      <c r="AK27" s="242" t="s">
        <v>498</v>
      </c>
      <c r="AL27" s="243"/>
      <c r="AM27" s="243" t="s">
        <v>502</v>
      </c>
      <c r="AN27" s="243" t="s">
        <v>503</v>
      </c>
      <c r="AO27" s="243" t="s">
        <v>493</v>
      </c>
      <c r="AP27" s="243" t="s">
        <v>493</v>
      </c>
      <c r="AQ27" s="244"/>
      <c r="AR27" s="242" t="s">
        <v>498</v>
      </c>
      <c r="AS27" s="243"/>
      <c r="AT27" s="243"/>
      <c r="AU27" s="243" t="s">
        <v>502</v>
      </c>
      <c r="AV27" s="243" t="s">
        <v>503</v>
      </c>
      <c r="AW27" s="243" t="s">
        <v>493</v>
      </c>
      <c r="AX27" s="244" t="s">
        <v>493</v>
      </c>
      <c r="AY27" s="242"/>
      <c r="AZ27" s="243"/>
      <c r="BA27" s="245"/>
      <c r="BB27" s="1040"/>
      <c r="BC27" s="1041"/>
      <c r="BD27" s="1000"/>
      <c r="BE27" s="1001"/>
      <c r="BF27" s="1002"/>
      <c r="BG27" s="1003"/>
      <c r="BH27" s="1003"/>
      <c r="BI27" s="1003"/>
      <c r="BJ27" s="1004"/>
    </row>
    <row r="28" spans="2:62" ht="20.25" customHeight="1" x14ac:dyDescent="0.45">
      <c r="B28" s="1043"/>
      <c r="C28" s="1057"/>
      <c r="D28" s="1058"/>
      <c r="E28" s="229"/>
      <c r="F28" s="230" t="str">
        <f>C27</f>
        <v>看護職員</v>
      </c>
      <c r="G28" s="229"/>
      <c r="H28" s="230" t="str">
        <f>I27</f>
        <v>A</v>
      </c>
      <c r="I28" s="1059"/>
      <c r="J28" s="1060"/>
      <c r="K28" s="1061"/>
      <c r="L28" s="1062"/>
      <c r="M28" s="1062"/>
      <c r="N28" s="1058"/>
      <c r="O28" s="1034"/>
      <c r="P28" s="1035"/>
      <c r="Q28" s="1035"/>
      <c r="R28" s="1035"/>
      <c r="S28" s="1036"/>
      <c r="T28" s="231" t="s">
        <v>443</v>
      </c>
      <c r="U28" s="232"/>
      <c r="V28" s="233"/>
      <c r="W28" s="234">
        <f>IF(W27="","",VLOOKUP(W27,'【記載例】参考様式１（勤務表_シフト記号表）'!$C$6:$L$47,10,FALSE))</f>
        <v>8</v>
      </c>
      <c r="X28" s="235">
        <f>IF(X27="","",VLOOKUP(X27,'【記載例】参考様式１（勤務表_シフト記号表）'!$C$6:$L$47,10,FALSE))</f>
        <v>8</v>
      </c>
      <c r="Y28" s="235">
        <f>IF(Y27="","",VLOOKUP(Y27,'【記載例】参考様式１（勤務表_シフト記号表）'!$C$6:$L$47,10,FALSE))</f>
        <v>7.9999999999999982</v>
      </c>
      <c r="Z28" s="235">
        <f>IF(Z27="","",VLOOKUP(Z27,'【記載例】参考様式１（勤務表_シフト記号表）'!$C$6:$L$47,10,FALSE))</f>
        <v>7.9999999999999982</v>
      </c>
      <c r="AA28" s="235" t="str">
        <f>IF(AA27="","",VLOOKUP(AA27,'【記載例】参考様式１（勤務表_シフト記号表）'!$C$6:$L$47,10,FALSE))</f>
        <v/>
      </c>
      <c r="AB28" s="235">
        <f>IF(AB27="","",VLOOKUP(AB27,'【記載例】参考様式１（勤務表_シフト記号表）'!$C$6:$L$47,10,FALSE))</f>
        <v>8</v>
      </c>
      <c r="AC28" s="236" t="str">
        <f>IF(AC27="","",VLOOKUP(AC27,'【記載例】参考様式１（勤務表_シフト記号表）'!$C$6:$L$47,10,FALSE))</f>
        <v/>
      </c>
      <c r="AD28" s="234" t="str">
        <f>IF(AD27="","",VLOOKUP(AD27,'【記載例】参考様式１（勤務表_シフト記号表）'!$C$6:$L$47,10,FALSE))</f>
        <v/>
      </c>
      <c r="AE28" s="235">
        <f>IF(AE27="","",VLOOKUP(AE27,'【記載例】参考様式１（勤務表_シフト記号表）'!$C$6:$L$47,10,FALSE))</f>
        <v>8</v>
      </c>
      <c r="AF28" s="235">
        <f>IF(AF27="","",VLOOKUP(AF27,'【記載例】参考様式１（勤務表_シフト記号表）'!$C$6:$L$47,10,FALSE))</f>
        <v>8</v>
      </c>
      <c r="AG28" s="235">
        <f>IF(AG27="","",VLOOKUP(AG27,'【記載例】参考様式１（勤務表_シフト記号表）'!$C$6:$L$47,10,FALSE))</f>
        <v>7.9999999999999982</v>
      </c>
      <c r="AH28" s="235">
        <f>IF(AH27="","",VLOOKUP(AH27,'【記載例】参考様式１（勤務表_シフト記号表）'!$C$6:$L$47,10,FALSE))</f>
        <v>7.9999999999999982</v>
      </c>
      <c r="AI28" s="235" t="str">
        <f>IF(AI27="","",VLOOKUP(AI27,'【記載例】参考様式１（勤務表_シフト記号表）'!$C$6:$L$47,10,FALSE))</f>
        <v/>
      </c>
      <c r="AJ28" s="236">
        <f>IF(AJ27="","",VLOOKUP(AJ27,'【記載例】参考様式１（勤務表_シフト記号表）'!$C$6:$L$47,10,FALSE))</f>
        <v>8</v>
      </c>
      <c r="AK28" s="234">
        <f>IF(AK27="","",VLOOKUP(AK27,'【記載例】参考様式１（勤務表_シフト記号表）'!$C$6:$L$47,10,FALSE))</f>
        <v>8</v>
      </c>
      <c r="AL28" s="235" t="str">
        <f>IF(AL27="","",VLOOKUP(AL27,'【記載例】参考様式１（勤務表_シフト記号表）'!$C$6:$L$47,10,FALSE))</f>
        <v/>
      </c>
      <c r="AM28" s="235">
        <f>IF(AM27="","",VLOOKUP(AM27,'【記載例】参考様式１（勤務表_シフト記号表）'!$C$6:$L$47,10,FALSE))</f>
        <v>8</v>
      </c>
      <c r="AN28" s="235">
        <f>IF(AN27="","",VLOOKUP(AN27,'【記載例】参考様式１（勤務表_シフト記号表）'!$C$6:$L$47,10,FALSE))</f>
        <v>8</v>
      </c>
      <c r="AO28" s="235">
        <f>IF(AO27="","",VLOOKUP(AO27,'【記載例】参考様式１（勤務表_シフト記号表）'!$C$6:$L$47,10,FALSE))</f>
        <v>7.9999999999999982</v>
      </c>
      <c r="AP28" s="235">
        <f>IF(AP27="","",VLOOKUP(AP27,'【記載例】参考様式１（勤務表_シフト記号表）'!$C$6:$L$47,10,FALSE))</f>
        <v>7.9999999999999982</v>
      </c>
      <c r="AQ28" s="236" t="str">
        <f>IF(AQ27="","",VLOOKUP(AQ27,'【記載例】参考様式１（勤務表_シフト記号表）'!$C$6:$L$47,10,FALSE))</f>
        <v/>
      </c>
      <c r="AR28" s="234">
        <f>IF(AR27="","",VLOOKUP(AR27,'【記載例】参考様式１（勤務表_シフト記号表）'!$C$6:$L$47,10,FALSE))</f>
        <v>8</v>
      </c>
      <c r="AS28" s="235" t="str">
        <f>IF(AS27="","",VLOOKUP(AS27,'【記載例】参考様式１（勤務表_シフト記号表）'!$C$6:$L$47,10,FALSE))</f>
        <v/>
      </c>
      <c r="AT28" s="235" t="str">
        <f>IF(AT27="","",VLOOKUP(AT27,'【記載例】参考様式１（勤務表_シフト記号表）'!$C$6:$L$47,10,FALSE))</f>
        <v/>
      </c>
      <c r="AU28" s="235">
        <f>IF(AU27="","",VLOOKUP(AU27,'【記載例】参考様式１（勤務表_シフト記号表）'!$C$6:$L$47,10,FALSE))</f>
        <v>8</v>
      </c>
      <c r="AV28" s="235">
        <f>IF(AV27="","",VLOOKUP(AV27,'【記載例】参考様式１（勤務表_シフト記号表）'!$C$6:$L$47,10,FALSE))</f>
        <v>8</v>
      </c>
      <c r="AW28" s="235">
        <f>IF(AW27="","",VLOOKUP(AW27,'【記載例】参考様式１（勤務表_シフト記号表）'!$C$6:$L$47,10,FALSE))</f>
        <v>7.9999999999999982</v>
      </c>
      <c r="AX28" s="236">
        <f>IF(AX27="","",VLOOKUP(AX27,'【記載例】参考様式１（勤務表_シフト記号表）'!$C$6:$L$47,10,FALSE))</f>
        <v>7.9999999999999982</v>
      </c>
      <c r="AY28" s="234" t="str">
        <f>IF(AY27="","",VLOOKUP(AY27,'【記載例】参考様式１（勤務表_シフト記号表）'!$C$6:$L$47,10,FALSE))</f>
        <v/>
      </c>
      <c r="AZ28" s="235" t="str">
        <f>IF(AZ27="","",VLOOKUP(AZ27,'【記載例】参考様式１（勤務表_シフト記号表）'!$C$6:$L$47,10,FALSE))</f>
        <v/>
      </c>
      <c r="BA28" s="235" t="str">
        <f>IF(BA27="","",VLOOKUP(BA27,'【記載例】参考様式１（勤務表_シフト記号表）'!$C$6:$L$47,10,FALSE))</f>
        <v/>
      </c>
      <c r="BB28" s="1054">
        <f>IF($BE$3="４週",SUM(W28:AX28),IF($BE$3="暦月",SUM(W28:BA28),""))</f>
        <v>160</v>
      </c>
      <c r="BC28" s="1055"/>
      <c r="BD28" s="1056">
        <f>IF($BE$3="４週",BB28/4,IF($BE$3="暦月",(BB28/($BE$8/7)),""))</f>
        <v>40</v>
      </c>
      <c r="BE28" s="1055"/>
      <c r="BF28" s="1051"/>
      <c r="BG28" s="1052"/>
      <c r="BH28" s="1052"/>
      <c r="BI28" s="1052"/>
      <c r="BJ28" s="1053"/>
    </row>
    <row r="29" spans="2:62" ht="20.25" customHeight="1" x14ac:dyDescent="0.45">
      <c r="B29" s="1020">
        <f>B27+1</f>
        <v>7</v>
      </c>
      <c r="C29" s="1022" t="s">
        <v>455</v>
      </c>
      <c r="D29" s="1023"/>
      <c r="E29" s="229"/>
      <c r="F29" s="230"/>
      <c r="G29" s="229"/>
      <c r="H29" s="230"/>
      <c r="I29" s="1026" t="s">
        <v>597</v>
      </c>
      <c r="J29" s="1027"/>
      <c r="K29" s="1030" t="s">
        <v>595</v>
      </c>
      <c r="L29" s="1031"/>
      <c r="M29" s="1031"/>
      <c r="N29" s="1023"/>
      <c r="O29" s="1034" t="s">
        <v>599</v>
      </c>
      <c r="P29" s="1035"/>
      <c r="Q29" s="1035"/>
      <c r="R29" s="1035"/>
      <c r="S29" s="1036"/>
      <c r="T29" s="239" t="s">
        <v>442</v>
      </c>
      <c r="U29" s="240"/>
      <c r="V29" s="241"/>
      <c r="W29" s="242" t="s">
        <v>499</v>
      </c>
      <c r="X29" s="243" t="s">
        <v>499</v>
      </c>
      <c r="Y29" s="243" t="s">
        <v>499</v>
      </c>
      <c r="Z29" s="243"/>
      <c r="AA29" s="243"/>
      <c r="AB29" s="243" t="s">
        <v>499</v>
      </c>
      <c r="AC29" s="244" t="s">
        <v>499</v>
      </c>
      <c r="AD29" s="242" t="s">
        <v>499</v>
      </c>
      <c r="AE29" s="243" t="s">
        <v>499</v>
      </c>
      <c r="AF29" s="243" t="s">
        <v>499</v>
      </c>
      <c r="AG29" s="243"/>
      <c r="AH29" s="243"/>
      <c r="AI29" s="243" t="s">
        <v>499</v>
      </c>
      <c r="AJ29" s="244" t="s">
        <v>499</v>
      </c>
      <c r="AK29" s="242" t="s">
        <v>499</v>
      </c>
      <c r="AL29" s="243" t="s">
        <v>499</v>
      </c>
      <c r="AM29" s="243" t="s">
        <v>499</v>
      </c>
      <c r="AN29" s="243"/>
      <c r="AO29" s="243"/>
      <c r="AP29" s="243" t="s">
        <v>499</v>
      </c>
      <c r="AQ29" s="244" t="s">
        <v>499</v>
      </c>
      <c r="AR29" s="242" t="s">
        <v>499</v>
      </c>
      <c r="AS29" s="243" t="s">
        <v>499</v>
      </c>
      <c r="AT29" s="243" t="s">
        <v>499</v>
      </c>
      <c r="AU29" s="243"/>
      <c r="AV29" s="243"/>
      <c r="AW29" s="243" t="s">
        <v>499</v>
      </c>
      <c r="AX29" s="244" t="s">
        <v>499</v>
      </c>
      <c r="AY29" s="242"/>
      <c r="AZ29" s="243"/>
      <c r="BA29" s="245"/>
      <c r="BB29" s="1040"/>
      <c r="BC29" s="1041"/>
      <c r="BD29" s="1000"/>
      <c r="BE29" s="1001"/>
      <c r="BF29" s="1002"/>
      <c r="BG29" s="1003"/>
      <c r="BH29" s="1003"/>
      <c r="BI29" s="1003"/>
      <c r="BJ29" s="1004"/>
    </row>
    <row r="30" spans="2:62" ht="20.25" customHeight="1" x14ac:dyDescent="0.45">
      <c r="B30" s="1043"/>
      <c r="C30" s="1057"/>
      <c r="D30" s="1058"/>
      <c r="E30" s="229"/>
      <c r="F30" s="230" t="str">
        <f>C29</f>
        <v>看護職員</v>
      </c>
      <c r="G30" s="229"/>
      <c r="H30" s="230" t="str">
        <f>I29</f>
        <v>B</v>
      </c>
      <c r="I30" s="1059"/>
      <c r="J30" s="1060"/>
      <c r="K30" s="1061"/>
      <c r="L30" s="1062"/>
      <c r="M30" s="1062"/>
      <c r="N30" s="1058"/>
      <c r="O30" s="1034"/>
      <c r="P30" s="1035"/>
      <c r="Q30" s="1035"/>
      <c r="R30" s="1035"/>
      <c r="S30" s="1036"/>
      <c r="T30" s="231" t="s">
        <v>443</v>
      </c>
      <c r="U30" s="232"/>
      <c r="V30" s="233"/>
      <c r="W30" s="234">
        <f>IF(W29="","",VLOOKUP(W29,'【記載例】参考様式１（勤務表_シフト記号表）'!$C$6:$L$47,10,FALSE))</f>
        <v>3.9999999999999991</v>
      </c>
      <c r="X30" s="235">
        <f>IF(X29="","",VLOOKUP(X29,'【記載例】参考様式１（勤務表_シフト記号表）'!$C$6:$L$47,10,FALSE))</f>
        <v>3.9999999999999991</v>
      </c>
      <c r="Y30" s="235">
        <f>IF(Y29="","",VLOOKUP(Y29,'【記載例】参考様式１（勤務表_シフト記号表）'!$C$6:$L$47,10,FALSE))</f>
        <v>3.9999999999999991</v>
      </c>
      <c r="Z30" s="235" t="str">
        <f>IF(Z29="","",VLOOKUP(Z29,'【記載例】参考様式１（勤務表_シフト記号表）'!$C$6:$L$47,10,FALSE))</f>
        <v/>
      </c>
      <c r="AA30" s="235" t="str">
        <f>IF(AA29="","",VLOOKUP(AA29,'【記載例】参考様式１（勤務表_シフト記号表）'!$C$6:$L$47,10,FALSE))</f>
        <v/>
      </c>
      <c r="AB30" s="235">
        <f>IF(AB29="","",VLOOKUP(AB29,'【記載例】参考様式１（勤務表_シフト記号表）'!$C$6:$L$47,10,FALSE))</f>
        <v>3.9999999999999991</v>
      </c>
      <c r="AC30" s="236">
        <f>IF(AC29="","",VLOOKUP(AC29,'【記載例】参考様式１（勤務表_シフト記号表）'!$C$6:$L$47,10,FALSE))</f>
        <v>3.9999999999999991</v>
      </c>
      <c r="AD30" s="234">
        <f>IF(AD29="","",VLOOKUP(AD29,'【記載例】参考様式１（勤務表_シフト記号表）'!$C$6:$L$47,10,FALSE))</f>
        <v>3.9999999999999991</v>
      </c>
      <c r="AE30" s="235">
        <f>IF(AE29="","",VLOOKUP(AE29,'【記載例】参考様式１（勤務表_シフト記号表）'!$C$6:$L$47,10,FALSE))</f>
        <v>3.9999999999999991</v>
      </c>
      <c r="AF30" s="235">
        <f>IF(AF29="","",VLOOKUP(AF29,'【記載例】参考様式１（勤務表_シフト記号表）'!$C$6:$L$47,10,FALSE))</f>
        <v>3.9999999999999991</v>
      </c>
      <c r="AG30" s="235" t="str">
        <f>IF(AG29="","",VLOOKUP(AG29,'【記載例】参考様式１（勤務表_シフト記号表）'!$C$6:$L$47,10,FALSE))</f>
        <v/>
      </c>
      <c r="AH30" s="235" t="str">
        <f>IF(AH29="","",VLOOKUP(AH29,'【記載例】参考様式１（勤務表_シフト記号表）'!$C$6:$L$47,10,FALSE))</f>
        <v/>
      </c>
      <c r="AI30" s="235">
        <f>IF(AI29="","",VLOOKUP(AI29,'【記載例】参考様式１（勤務表_シフト記号表）'!$C$6:$L$47,10,FALSE))</f>
        <v>3.9999999999999991</v>
      </c>
      <c r="AJ30" s="236">
        <f>IF(AJ29="","",VLOOKUP(AJ29,'【記載例】参考様式１（勤務表_シフト記号表）'!$C$6:$L$47,10,FALSE))</f>
        <v>3.9999999999999991</v>
      </c>
      <c r="AK30" s="234">
        <f>IF(AK29="","",VLOOKUP(AK29,'【記載例】参考様式１（勤務表_シフト記号表）'!$C$6:$L$47,10,FALSE))</f>
        <v>3.9999999999999991</v>
      </c>
      <c r="AL30" s="235">
        <f>IF(AL29="","",VLOOKUP(AL29,'【記載例】参考様式１（勤務表_シフト記号表）'!$C$6:$L$47,10,FALSE))</f>
        <v>3.9999999999999991</v>
      </c>
      <c r="AM30" s="235">
        <f>IF(AM29="","",VLOOKUP(AM29,'【記載例】参考様式１（勤務表_シフト記号表）'!$C$6:$L$47,10,FALSE))</f>
        <v>3.9999999999999991</v>
      </c>
      <c r="AN30" s="235" t="str">
        <f>IF(AN29="","",VLOOKUP(AN29,'【記載例】参考様式１（勤務表_シフト記号表）'!$C$6:$L$47,10,FALSE))</f>
        <v/>
      </c>
      <c r="AO30" s="235" t="str">
        <f>IF(AO29="","",VLOOKUP(AO29,'【記載例】参考様式１（勤務表_シフト記号表）'!$C$6:$L$47,10,FALSE))</f>
        <v/>
      </c>
      <c r="AP30" s="235">
        <f>IF(AP29="","",VLOOKUP(AP29,'【記載例】参考様式１（勤務表_シフト記号表）'!$C$6:$L$47,10,FALSE))</f>
        <v>3.9999999999999991</v>
      </c>
      <c r="AQ30" s="236">
        <f>IF(AQ29="","",VLOOKUP(AQ29,'【記載例】参考様式１（勤務表_シフト記号表）'!$C$6:$L$47,10,FALSE))</f>
        <v>3.9999999999999991</v>
      </c>
      <c r="AR30" s="234">
        <f>IF(AR29="","",VLOOKUP(AR29,'【記載例】参考様式１（勤務表_シフト記号表）'!$C$6:$L$47,10,FALSE))</f>
        <v>3.9999999999999991</v>
      </c>
      <c r="AS30" s="235">
        <f>IF(AS29="","",VLOOKUP(AS29,'【記載例】参考様式１（勤務表_シフト記号表）'!$C$6:$L$47,10,FALSE))</f>
        <v>3.9999999999999991</v>
      </c>
      <c r="AT30" s="235">
        <f>IF(AT29="","",VLOOKUP(AT29,'【記載例】参考様式１（勤務表_シフト記号表）'!$C$6:$L$47,10,FALSE))</f>
        <v>3.9999999999999991</v>
      </c>
      <c r="AU30" s="235" t="str">
        <f>IF(AU29="","",VLOOKUP(AU29,'【記載例】参考様式１（勤務表_シフト記号表）'!$C$6:$L$47,10,FALSE))</f>
        <v/>
      </c>
      <c r="AV30" s="235" t="str">
        <f>IF(AV29="","",VLOOKUP(AV29,'【記載例】参考様式１（勤務表_シフト記号表）'!$C$6:$L$47,10,FALSE))</f>
        <v/>
      </c>
      <c r="AW30" s="235">
        <f>IF(AW29="","",VLOOKUP(AW29,'【記載例】参考様式１（勤務表_シフト記号表）'!$C$6:$L$47,10,FALSE))</f>
        <v>3.9999999999999991</v>
      </c>
      <c r="AX30" s="236">
        <f>IF(AX29="","",VLOOKUP(AX29,'【記載例】参考様式１（勤務表_シフト記号表）'!$C$6:$L$47,10,FALSE))</f>
        <v>3.9999999999999991</v>
      </c>
      <c r="AY30" s="234" t="str">
        <f>IF(AY29="","",VLOOKUP(AY29,'【記載例】参考様式１（勤務表_シフト記号表）'!$C$6:$L$47,10,FALSE))</f>
        <v/>
      </c>
      <c r="AZ30" s="235" t="str">
        <f>IF(AZ29="","",VLOOKUP(AZ29,'【記載例】参考様式１（勤務表_シフト記号表）'!$C$6:$L$47,10,FALSE))</f>
        <v/>
      </c>
      <c r="BA30" s="235" t="str">
        <f>IF(BA29="","",VLOOKUP(BA29,'【記載例】参考様式１（勤務表_シフト記号表）'!$C$6:$L$47,10,FALSE))</f>
        <v/>
      </c>
      <c r="BB30" s="1054">
        <f>IF($BE$3="４週",SUM(W30:AX30),IF($BE$3="暦月",SUM(W30:BA30),""))</f>
        <v>79.999999999999986</v>
      </c>
      <c r="BC30" s="1055"/>
      <c r="BD30" s="1056">
        <f>IF($BE$3="４週",BB30/4,IF($BE$3="暦月",(BB30/($BE$8/7)),""))</f>
        <v>19.999999999999996</v>
      </c>
      <c r="BE30" s="1055"/>
      <c r="BF30" s="1051"/>
      <c r="BG30" s="1052"/>
      <c r="BH30" s="1052"/>
      <c r="BI30" s="1052"/>
      <c r="BJ30" s="1053"/>
    </row>
    <row r="31" spans="2:62" ht="20.25" customHeight="1" x14ac:dyDescent="0.45">
      <c r="B31" s="1020">
        <f>B29+1</f>
        <v>8</v>
      </c>
      <c r="C31" s="1022" t="s">
        <v>455</v>
      </c>
      <c r="D31" s="1023"/>
      <c r="E31" s="229"/>
      <c r="F31" s="230"/>
      <c r="G31" s="229"/>
      <c r="H31" s="230"/>
      <c r="I31" s="1026" t="s">
        <v>589</v>
      </c>
      <c r="J31" s="1027"/>
      <c r="K31" s="1030" t="s">
        <v>595</v>
      </c>
      <c r="L31" s="1031"/>
      <c r="M31" s="1031"/>
      <c r="N31" s="1023"/>
      <c r="O31" s="1034" t="s">
        <v>603</v>
      </c>
      <c r="P31" s="1035"/>
      <c r="Q31" s="1035"/>
      <c r="R31" s="1035"/>
      <c r="S31" s="1036"/>
      <c r="T31" s="239" t="s">
        <v>442</v>
      </c>
      <c r="U31" s="240"/>
      <c r="V31" s="241"/>
      <c r="W31" s="242"/>
      <c r="X31" s="243"/>
      <c r="Y31" s="243" t="s">
        <v>496</v>
      </c>
      <c r="Z31" s="243" t="s">
        <v>496</v>
      </c>
      <c r="AA31" s="243" t="s">
        <v>496</v>
      </c>
      <c r="AB31" s="243" t="s">
        <v>496</v>
      </c>
      <c r="AC31" s="244" t="s">
        <v>496</v>
      </c>
      <c r="AD31" s="242"/>
      <c r="AE31" s="243"/>
      <c r="AF31" s="243" t="s">
        <v>496</v>
      </c>
      <c r="AG31" s="243" t="s">
        <v>496</v>
      </c>
      <c r="AH31" s="243" t="s">
        <v>496</v>
      </c>
      <c r="AI31" s="243" t="s">
        <v>496</v>
      </c>
      <c r="AJ31" s="244" t="s">
        <v>496</v>
      </c>
      <c r="AK31" s="242"/>
      <c r="AL31" s="243"/>
      <c r="AM31" s="243" t="s">
        <v>496</v>
      </c>
      <c r="AN31" s="243" t="s">
        <v>496</v>
      </c>
      <c r="AO31" s="243" t="s">
        <v>496</v>
      </c>
      <c r="AP31" s="243" t="s">
        <v>496</v>
      </c>
      <c r="AQ31" s="244" t="s">
        <v>496</v>
      </c>
      <c r="AR31" s="242"/>
      <c r="AS31" s="243"/>
      <c r="AT31" s="243" t="s">
        <v>496</v>
      </c>
      <c r="AU31" s="243" t="s">
        <v>496</v>
      </c>
      <c r="AV31" s="243" t="s">
        <v>496</v>
      </c>
      <c r="AW31" s="243" t="s">
        <v>496</v>
      </c>
      <c r="AX31" s="244" t="s">
        <v>496</v>
      </c>
      <c r="AY31" s="242"/>
      <c r="AZ31" s="243"/>
      <c r="BA31" s="245"/>
      <c r="BB31" s="1040"/>
      <c r="BC31" s="1041"/>
      <c r="BD31" s="1000"/>
      <c r="BE31" s="1001"/>
      <c r="BF31" s="1002"/>
      <c r="BG31" s="1003"/>
      <c r="BH31" s="1003"/>
      <c r="BI31" s="1003"/>
      <c r="BJ31" s="1004"/>
    </row>
    <row r="32" spans="2:62" ht="20.25" customHeight="1" x14ac:dyDescent="0.45">
      <c r="B32" s="1043"/>
      <c r="C32" s="1057"/>
      <c r="D32" s="1058"/>
      <c r="E32" s="229"/>
      <c r="F32" s="230" t="str">
        <f>C31</f>
        <v>看護職員</v>
      </c>
      <c r="G32" s="229"/>
      <c r="H32" s="230" t="str">
        <f>I31</f>
        <v>A</v>
      </c>
      <c r="I32" s="1059"/>
      <c r="J32" s="1060"/>
      <c r="K32" s="1061"/>
      <c r="L32" s="1062"/>
      <c r="M32" s="1062"/>
      <c r="N32" s="1058"/>
      <c r="O32" s="1034"/>
      <c r="P32" s="1035"/>
      <c r="Q32" s="1035"/>
      <c r="R32" s="1035"/>
      <c r="S32" s="1036"/>
      <c r="T32" s="231" t="s">
        <v>443</v>
      </c>
      <c r="U32" s="232"/>
      <c r="V32" s="233"/>
      <c r="W32" s="234" t="str">
        <f>IF(W31="","",VLOOKUP(W31,'【記載例】参考様式１（勤務表_シフト記号表）'!$C$6:$L$47,10,FALSE))</f>
        <v/>
      </c>
      <c r="X32" s="235" t="str">
        <f>IF(X31="","",VLOOKUP(X31,'【記載例】参考様式１（勤務表_シフト記号表）'!$C$6:$L$47,10,FALSE))</f>
        <v/>
      </c>
      <c r="Y32" s="235">
        <f>IF(Y31="","",VLOOKUP(Y31,'【記載例】参考様式１（勤務表_シフト記号表）'!$C$6:$L$47,10,FALSE))</f>
        <v>8</v>
      </c>
      <c r="Z32" s="235">
        <f>IF(Z31="","",VLOOKUP(Z31,'【記載例】参考様式１（勤務表_シフト記号表）'!$C$6:$L$47,10,FALSE))</f>
        <v>8</v>
      </c>
      <c r="AA32" s="235">
        <f>IF(AA31="","",VLOOKUP(AA31,'【記載例】参考様式１（勤務表_シフト記号表）'!$C$6:$L$47,10,FALSE))</f>
        <v>8</v>
      </c>
      <c r="AB32" s="235">
        <f>IF(AB31="","",VLOOKUP(AB31,'【記載例】参考様式１（勤務表_シフト記号表）'!$C$6:$L$47,10,FALSE))</f>
        <v>8</v>
      </c>
      <c r="AC32" s="236">
        <f>IF(AC31="","",VLOOKUP(AC31,'【記載例】参考様式１（勤務表_シフト記号表）'!$C$6:$L$47,10,FALSE))</f>
        <v>8</v>
      </c>
      <c r="AD32" s="234" t="str">
        <f>IF(AD31="","",VLOOKUP(AD31,'【記載例】参考様式１（勤務表_シフト記号表）'!$C$6:$L$47,10,FALSE))</f>
        <v/>
      </c>
      <c r="AE32" s="235" t="str">
        <f>IF(AE31="","",VLOOKUP(AE31,'【記載例】参考様式１（勤務表_シフト記号表）'!$C$6:$L$47,10,FALSE))</f>
        <v/>
      </c>
      <c r="AF32" s="235">
        <f>IF(AF31="","",VLOOKUP(AF31,'【記載例】参考様式１（勤務表_シフト記号表）'!$C$6:$L$47,10,FALSE))</f>
        <v>8</v>
      </c>
      <c r="AG32" s="235">
        <f>IF(AG31="","",VLOOKUP(AG31,'【記載例】参考様式１（勤務表_シフト記号表）'!$C$6:$L$47,10,FALSE))</f>
        <v>8</v>
      </c>
      <c r="AH32" s="235">
        <f>IF(AH31="","",VLOOKUP(AH31,'【記載例】参考様式１（勤務表_シフト記号表）'!$C$6:$L$47,10,FALSE))</f>
        <v>8</v>
      </c>
      <c r="AI32" s="235">
        <f>IF(AI31="","",VLOOKUP(AI31,'【記載例】参考様式１（勤務表_シフト記号表）'!$C$6:$L$47,10,FALSE))</f>
        <v>8</v>
      </c>
      <c r="AJ32" s="236">
        <f>IF(AJ31="","",VLOOKUP(AJ31,'【記載例】参考様式１（勤務表_シフト記号表）'!$C$6:$L$47,10,FALSE))</f>
        <v>8</v>
      </c>
      <c r="AK32" s="234" t="str">
        <f>IF(AK31="","",VLOOKUP(AK31,'【記載例】参考様式１（勤務表_シフト記号表）'!$C$6:$L$47,10,FALSE))</f>
        <v/>
      </c>
      <c r="AL32" s="235" t="str">
        <f>IF(AL31="","",VLOOKUP(AL31,'【記載例】参考様式１（勤務表_シフト記号表）'!$C$6:$L$47,10,FALSE))</f>
        <v/>
      </c>
      <c r="AM32" s="235">
        <f>IF(AM31="","",VLOOKUP(AM31,'【記載例】参考様式１（勤務表_シフト記号表）'!$C$6:$L$47,10,FALSE))</f>
        <v>8</v>
      </c>
      <c r="AN32" s="235">
        <f>IF(AN31="","",VLOOKUP(AN31,'【記載例】参考様式１（勤務表_シフト記号表）'!$C$6:$L$47,10,FALSE))</f>
        <v>8</v>
      </c>
      <c r="AO32" s="235">
        <f>IF(AO31="","",VLOOKUP(AO31,'【記載例】参考様式１（勤務表_シフト記号表）'!$C$6:$L$47,10,FALSE))</f>
        <v>8</v>
      </c>
      <c r="AP32" s="235">
        <f>IF(AP31="","",VLOOKUP(AP31,'【記載例】参考様式１（勤務表_シフト記号表）'!$C$6:$L$47,10,FALSE))</f>
        <v>8</v>
      </c>
      <c r="AQ32" s="236">
        <f>IF(AQ31="","",VLOOKUP(AQ31,'【記載例】参考様式１（勤務表_シフト記号表）'!$C$6:$L$47,10,FALSE))</f>
        <v>8</v>
      </c>
      <c r="AR32" s="234" t="str">
        <f>IF(AR31="","",VLOOKUP(AR31,'【記載例】参考様式１（勤務表_シフト記号表）'!$C$6:$L$47,10,FALSE))</f>
        <v/>
      </c>
      <c r="AS32" s="235" t="str">
        <f>IF(AS31="","",VLOOKUP(AS31,'【記載例】参考様式１（勤務表_シフト記号表）'!$C$6:$L$47,10,FALSE))</f>
        <v/>
      </c>
      <c r="AT32" s="235">
        <f>IF(AT31="","",VLOOKUP(AT31,'【記載例】参考様式１（勤務表_シフト記号表）'!$C$6:$L$47,10,FALSE))</f>
        <v>8</v>
      </c>
      <c r="AU32" s="235">
        <f>IF(AU31="","",VLOOKUP(AU31,'【記載例】参考様式１（勤務表_シフト記号表）'!$C$6:$L$47,10,FALSE))</f>
        <v>8</v>
      </c>
      <c r="AV32" s="235">
        <f>IF(AV31="","",VLOOKUP(AV31,'【記載例】参考様式１（勤務表_シフト記号表）'!$C$6:$L$47,10,FALSE))</f>
        <v>8</v>
      </c>
      <c r="AW32" s="235">
        <f>IF(AW31="","",VLOOKUP(AW31,'【記載例】参考様式１（勤務表_シフト記号表）'!$C$6:$L$47,10,FALSE))</f>
        <v>8</v>
      </c>
      <c r="AX32" s="236">
        <f>IF(AX31="","",VLOOKUP(AX31,'【記載例】参考様式１（勤務表_シフト記号表）'!$C$6:$L$47,10,FALSE))</f>
        <v>8</v>
      </c>
      <c r="AY32" s="234" t="str">
        <f>IF(AY31="","",VLOOKUP(AY31,'【記載例】参考様式１（勤務表_シフト記号表）'!$C$6:$L$47,10,FALSE))</f>
        <v/>
      </c>
      <c r="AZ32" s="235" t="str">
        <f>IF(AZ31="","",VLOOKUP(AZ31,'【記載例】参考様式１（勤務表_シフト記号表）'!$C$6:$L$47,10,FALSE))</f>
        <v/>
      </c>
      <c r="BA32" s="235" t="str">
        <f>IF(BA31="","",VLOOKUP(BA31,'【記載例】参考様式１（勤務表_シフト記号表）'!$C$6:$L$47,10,FALSE))</f>
        <v/>
      </c>
      <c r="BB32" s="1054">
        <f>IF($BE$3="４週",SUM(W32:AX32),IF($BE$3="暦月",SUM(W32:BA32),""))</f>
        <v>160</v>
      </c>
      <c r="BC32" s="1055"/>
      <c r="BD32" s="1056">
        <f>IF($BE$3="４週",BB32/4,IF($BE$3="暦月",(BB32/($BE$8/7)),""))</f>
        <v>40</v>
      </c>
      <c r="BE32" s="1055"/>
      <c r="BF32" s="1051"/>
      <c r="BG32" s="1052"/>
      <c r="BH32" s="1052"/>
      <c r="BI32" s="1052"/>
      <c r="BJ32" s="1053"/>
    </row>
    <row r="33" spans="2:62" ht="20.25" customHeight="1" x14ac:dyDescent="0.45">
      <c r="B33" s="1020">
        <f>B31+1</f>
        <v>9</v>
      </c>
      <c r="C33" s="1022" t="s">
        <v>456</v>
      </c>
      <c r="D33" s="1023"/>
      <c r="E33" s="229"/>
      <c r="F33" s="230"/>
      <c r="G33" s="229"/>
      <c r="H33" s="230"/>
      <c r="I33" s="1026" t="s">
        <v>589</v>
      </c>
      <c r="J33" s="1027"/>
      <c r="K33" s="1030" t="s">
        <v>604</v>
      </c>
      <c r="L33" s="1031"/>
      <c r="M33" s="1031"/>
      <c r="N33" s="1023"/>
      <c r="O33" s="1034" t="s">
        <v>605</v>
      </c>
      <c r="P33" s="1035"/>
      <c r="Q33" s="1035"/>
      <c r="R33" s="1035"/>
      <c r="S33" s="1036"/>
      <c r="T33" s="239" t="s">
        <v>442</v>
      </c>
      <c r="U33" s="240"/>
      <c r="V33" s="241"/>
      <c r="W33" s="242" t="s">
        <v>496</v>
      </c>
      <c r="X33" s="243" t="s">
        <v>496</v>
      </c>
      <c r="Y33" s="243" t="s">
        <v>496</v>
      </c>
      <c r="Z33" s="243"/>
      <c r="AA33" s="243"/>
      <c r="AB33" s="243" t="s">
        <v>496</v>
      </c>
      <c r="AC33" s="244" t="s">
        <v>496</v>
      </c>
      <c r="AD33" s="242" t="s">
        <v>496</v>
      </c>
      <c r="AE33" s="243" t="s">
        <v>496</v>
      </c>
      <c r="AF33" s="243" t="s">
        <v>496</v>
      </c>
      <c r="AG33" s="243"/>
      <c r="AH33" s="243"/>
      <c r="AI33" s="243" t="s">
        <v>496</v>
      </c>
      <c r="AJ33" s="244" t="s">
        <v>496</v>
      </c>
      <c r="AK33" s="242" t="s">
        <v>496</v>
      </c>
      <c r="AL33" s="243" t="s">
        <v>496</v>
      </c>
      <c r="AM33" s="243" t="s">
        <v>496</v>
      </c>
      <c r="AN33" s="243"/>
      <c r="AO33" s="243"/>
      <c r="AP33" s="243" t="s">
        <v>496</v>
      </c>
      <c r="AQ33" s="244" t="s">
        <v>496</v>
      </c>
      <c r="AR33" s="242" t="s">
        <v>496</v>
      </c>
      <c r="AS33" s="243" t="s">
        <v>496</v>
      </c>
      <c r="AT33" s="243" t="s">
        <v>496</v>
      </c>
      <c r="AU33" s="243"/>
      <c r="AV33" s="243"/>
      <c r="AW33" s="243" t="s">
        <v>496</v>
      </c>
      <c r="AX33" s="244" t="s">
        <v>496</v>
      </c>
      <c r="AY33" s="242"/>
      <c r="AZ33" s="243"/>
      <c r="BA33" s="245"/>
      <c r="BB33" s="1040"/>
      <c r="BC33" s="1041"/>
      <c r="BD33" s="1000"/>
      <c r="BE33" s="1001"/>
      <c r="BF33" s="1002"/>
      <c r="BG33" s="1003"/>
      <c r="BH33" s="1003"/>
      <c r="BI33" s="1003"/>
      <c r="BJ33" s="1004"/>
    </row>
    <row r="34" spans="2:62" ht="20.25" customHeight="1" x14ac:dyDescent="0.45">
      <c r="B34" s="1043"/>
      <c r="C34" s="1057"/>
      <c r="D34" s="1058"/>
      <c r="E34" s="229"/>
      <c r="F34" s="230" t="str">
        <f>C33</f>
        <v>介護職員</v>
      </c>
      <c r="G34" s="229"/>
      <c r="H34" s="230" t="str">
        <f>I33</f>
        <v>A</v>
      </c>
      <c r="I34" s="1059"/>
      <c r="J34" s="1060"/>
      <c r="K34" s="1061"/>
      <c r="L34" s="1062"/>
      <c r="M34" s="1062"/>
      <c r="N34" s="1058"/>
      <c r="O34" s="1034"/>
      <c r="P34" s="1035"/>
      <c r="Q34" s="1035"/>
      <c r="R34" s="1035"/>
      <c r="S34" s="1036"/>
      <c r="T34" s="246" t="s">
        <v>443</v>
      </c>
      <c r="U34" s="247"/>
      <c r="V34" s="248"/>
      <c r="W34" s="234">
        <f>IF(W33="","",VLOOKUP(W33,'【記載例】参考様式１（勤務表_シフト記号表）'!$C$6:$L$47,10,FALSE))</f>
        <v>8</v>
      </c>
      <c r="X34" s="235">
        <f>IF(X33="","",VLOOKUP(X33,'【記載例】参考様式１（勤務表_シフト記号表）'!$C$6:$L$47,10,FALSE))</f>
        <v>8</v>
      </c>
      <c r="Y34" s="235">
        <f>IF(Y33="","",VLOOKUP(Y33,'【記載例】参考様式１（勤務表_シフト記号表）'!$C$6:$L$47,10,FALSE))</f>
        <v>8</v>
      </c>
      <c r="Z34" s="235" t="str">
        <f>IF(Z33="","",VLOOKUP(Z33,'【記載例】参考様式１（勤務表_シフト記号表）'!$C$6:$L$47,10,FALSE))</f>
        <v/>
      </c>
      <c r="AA34" s="235" t="str">
        <f>IF(AA33="","",VLOOKUP(AA33,'【記載例】参考様式１（勤務表_シフト記号表）'!$C$6:$L$47,10,FALSE))</f>
        <v/>
      </c>
      <c r="AB34" s="235">
        <f>IF(AB33="","",VLOOKUP(AB33,'【記載例】参考様式１（勤務表_シフト記号表）'!$C$6:$L$47,10,FALSE))</f>
        <v>8</v>
      </c>
      <c r="AC34" s="236">
        <f>IF(AC33="","",VLOOKUP(AC33,'【記載例】参考様式１（勤務表_シフト記号表）'!$C$6:$L$47,10,FALSE))</f>
        <v>8</v>
      </c>
      <c r="AD34" s="234">
        <f>IF(AD33="","",VLOOKUP(AD33,'【記載例】参考様式１（勤務表_シフト記号表）'!$C$6:$L$47,10,FALSE))</f>
        <v>8</v>
      </c>
      <c r="AE34" s="235">
        <f>IF(AE33="","",VLOOKUP(AE33,'【記載例】参考様式１（勤務表_シフト記号表）'!$C$6:$L$47,10,FALSE))</f>
        <v>8</v>
      </c>
      <c r="AF34" s="235">
        <f>IF(AF33="","",VLOOKUP(AF33,'【記載例】参考様式１（勤務表_シフト記号表）'!$C$6:$L$47,10,FALSE))</f>
        <v>8</v>
      </c>
      <c r="AG34" s="235" t="str">
        <f>IF(AG33="","",VLOOKUP(AG33,'【記載例】参考様式１（勤務表_シフト記号表）'!$C$6:$L$47,10,FALSE))</f>
        <v/>
      </c>
      <c r="AH34" s="235" t="str">
        <f>IF(AH33="","",VLOOKUP(AH33,'【記載例】参考様式１（勤務表_シフト記号表）'!$C$6:$L$47,10,FALSE))</f>
        <v/>
      </c>
      <c r="AI34" s="235">
        <f>IF(AI33="","",VLOOKUP(AI33,'【記載例】参考様式１（勤務表_シフト記号表）'!$C$6:$L$47,10,FALSE))</f>
        <v>8</v>
      </c>
      <c r="AJ34" s="236">
        <f>IF(AJ33="","",VLOOKUP(AJ33,'【記載例】参考様式１（勤務表_シフト記号表）'!$C$6:$L$47,10,FALSE))</f>
        <v>8</v>
      </c>
      <c r="AK34" s="234">
        <f>IF(AK33="","",VLOOKUP(AK33,'【記載例】参考様式１（勤務表_シフト記号表）'!$C$6:$L$47,10,FALSE))</f>
        <v>8</v>
      </c>
      <c r="AL34" s="235">
        <f>IF(AL33="","",VLOOKUP(AL33,'【記載例】参考様式１（勤務表_シフト記号表）'!$C$6:$L$47,10,FALSE))</f>
        <v>8</v>
      </c>
      <c r="AM34" s="235">
        <f>IF(AM33="","",VLOOKUP(AM33,'【記載例】参考様式１（勤務表_シフト記号表）'!$C$6:$L$47,10,FALSE))</f>
        <v>8</v>
      </c>
      <c r="AN34" s="235" t="str">
        <f>IF(AN33="","",VLOOKUP(AN33,'【記載例】参考様式１（勤務表_シフト記号表）'!$C$6:$L$47,10,FALSE))</f>
        <v/>
      </c>
      <c r="AO34" s="235" t="str">
        <f>IF(AO33="","",VLOOKUP(AO33,'【記載例】参考様式１（勤務表_シフト記号表）'!$C$6:$L$47,10,FALSE))</f>
        <v/>
      </c>
      <c r="AP34" s="235">
        <f>IF(AP33="","",VLOOKUP(AP33,'【記載例】参考様式１（勤務表_シフト記号表）'!$C$6:$L$47,10,FALSE))</f>
        <v>8</v>
      </c>
      <c r="AQ34" s="236">
        <f>IF(AQ33="","",VLOOKUP(AQ33,'【記載例】参考様式１（勤務表_シフト記号表）'!$C$6:$L$47,10,FALSE))</f>
        <v>8</v>
      </c>
      <c r="AR34" s="234">
        <f>IF(AR33="","",VLOOKUP(AR33,'【記載例】参考様式１（勤務表_シフト記号表）'!$C$6:$L$47,10,FALSE))</f>
        <v>8</v>
      </c>
      <c r="AS34" s="235">
        <f>IF(AS33="","",VLOOKUP(AS33,'【記載例】参考様式１（勤務表_シフト記号表）'!$C$6:$L$47,10,FALSE))</f>
        <v>8</v>
      </c>
      <c r="AT34" s="235">
        <f>IF(AT33="","",VLOOKUP(AT33,'【記載例】参考様式１（勤務表_シフト記号表）'!$C$6:$L$47,10,FALSE))</f>
        <v>8</v>
      </c>
      <c r="AU34" s="235" t="str">
        <f>IF(AU33="","",VLOOKUP(AU33,'【記載例】参考様式１（勤務表_シフト記号表）'!$C$6:$L$47,10,FALSE))</f>
        <v/>
      </c>
      <c r="AV34" s="235" t="str">
        <f>IF(AV33="","",VLOOKUP(AV33,'【記載例】参考様式１（勤務表_シフト記号表）'!$C$6:$L$47,10,FALSE))</f>
        <v/>
      </c>
      <c r="AW34" s="235">
        <f>IF(AW33="","",VLOOKUP(AW33,'【記載例】参考様式１（勤務表_シフト記号表）'!$C$6:$L$47,10,FALSE))</f>
        <v>8</v>
      </c>
      <c r="AX34" s="236">
        <f>IF(AX33="","",VLOOKUP(AX33,'【記載例】参考様式１（勤務表_シフト記号表）'!$C$6:$L$47,10,FALSE))</f>
        <v>8</v>
      </c>
      <c r="AY34" s="234" t="str">
        <f>IF(AY33="","",VLOOKUP(AY33,'【記載例】参考様式１（勤務表_シフト記号表）'!$C$6:$L$47,10,FALSE))</f>
        <v/>
      </c>
      <c r="AZ34" s="235" t="str">
        <f>IF(AZ33="","",VLOOKUP(AZ33,'【記載例】参考様式１（勤務表_シフト記号表）'!$C$6:$L$47,10,FALSE))</f>
        <v/>
      </c>
      <c r="BA34" s="235" t="str">
        <f>IF(BA33="","",VLOOKUP(BA33,'【記載例】参考様式１（勤務表_シフト記号表）'!$C$6:$L$47,10,FALSE))</f>
        <v/>
      </c>
      <c r="BB34" s="1054">
        <f>IF($BE$3="４週",SUM(W34:AX34),IF($BE$3="暦月",SUM(W34:BA34),""))</f>
        <v>160</v>
      </c>
      <c r="BC34" s="1055"/>
      <c r="BD34" s="1056">
        <f>IF($BE$3="４週",BB34/4,IF($BE$3="暦月",(BB34/($BE$8/7)),""))</f>
        <v>40</v>
      </c>
      <c r="BE34" s="1055"/>
      <c r="BF34" s="1051"/>
      <c r="BG34" s="1052"/>
      <c r="BH34" s="1052"/>
      <c r="BI34" s="1052"/>
      <c r="BJ34" s="1053"/>
    </row>
    <row r="35" spans="2:62" ht="20.25" customHeight="1" x14ac:dyDescent="0.45">
      <c r="B35" s="1020">
        <f>B33+1</f>
        <v>10</v>
      </c>
      <c r="C35" s="1022" t="s">
        <v>456</v>
      </c>
      <c r="D35" s="1023"/>
      <c r="E35" s="229"/>
      <c r="F35" s="230"/>
      <c r="G35" s="229"/>
      <c r="H35" s="230"/>
      <c r="I35" s="1026" t="s">
        <v>589</v>
      </c>
      <c r="J35" s="1027"/>
      <c r="K35" s="1030" t="s">
        <v>604</v>
      </c>
      <c r="L35" s="1031"/>
      <c r="M35" s="1031"/>
      <c r="N35" s="1023"/>
      <c r="O35" s="1034" t="s">
        <v>606</v>
      </c>
      <c r="P35" s="1035"/>
      <c r="Q35" s="1035"/>
      <c r="R35" s="1035"/>
      <c r="S35" s="1036"/>
      <c r="T35" s="249" t="s">
        <v>442</v>
      </c>
      <c r="V35" s="250"/>
      <c r="W35" s="242" t="s">
        <v>502</v>
      </c>
      <c r="X35" s="243" t="s">
        <v>503</v>
      </c>
      <c r="Y35" s="243" t="s">
        <v>493</v>
      </c>
      <c r="Z35" s="243" t="s">
        <v>493</v>
      </c>
      <c r="AA35" s="243"/>
      <c r="AB35" s="243" t="s">
        <v>498</v>
      </c>
      <c r="AC35" s="244"/>
      <c r="AD35" s="242"/>
      <c r="AE35" s="243" t="s">
        <v>502</v>
      </c>
      <c r="AF35" s="243" t="s">
        <v>503</v>
      </c>
      <c r="AG35" s="243" t="s">
        <v>493</v>
      </c>
      <c r="AH35" s="243" t="s">
        <v>493</v>
      </c>
      <c r="AI35" s="243"/>
      <c r="AJ35" s="244" t="s">
        <v>498</v>
      </c>
      <c r="AK35" s="242" t="s">
        <v>498</v>
      </c>
      <c r="AL35" s="243"/>
      <c r="AM35" s="243" t="s">
        <v>502</v>
      </c>
      <c r="AN35" s="243" t="s">
        <v>503</v>
      </c>
      <c r="AO35" s="243" t="s">
        <v>493</v>
      </c>
      <c r="AP35" s="243" t="s">
        <v>493</v>
      </c>
      <c r="AQ35" s="244"/>
      <c r="AR35" s="242" t="s">
        <v>498</v>
      </c>
      <c r="AS35" s="243"/>
      <c r="AT35" s="243"/>
      <c r="AU35" s="243" t="s">
        <v>502</v>
      </c>
      <c r="AV35" s="243" t="s">
        <v>503</v>
      </c>
      <c r="AW35" s="243" t="s">
        <v>493</v>
      </c>
      <c r="AX35" s="244" t="s">
        <v>493</v>
      </c>
      <c r="AY35" s="242"/>
      <c r="AZ35" s="243"/>
      <c r="BA35" s="245"/>
      <c r="BB35" s="1040"/>
      <c r="BC35" s="1041"/>
      <c r="BD35" s="1000"/>
      <c r="BE35" s="1001"/>
      <c r="BF35" s="1002"/>
      <c r="BG35" s="1003"/>
      <c r="BH35" s="1003"/>
      <c r="BI35" s="1003"/>
      <c r="BJ35" s="1004"/>
    </row>
    <row r="36" spans="2:62" ht="20.25" customHeight="1" x14ac:dyDescent="0.45">
      <c r="B36" s="1043"/>
      <c r="C36" s="1057"/>
      <c r="D36" s="1058"/>
      <c r="E36" s="229"/>
      <c r="F36" s="230" t="str">
        <f>C35</f>
        <v>介護職員</v>
      </c>
      <c r="G36" s="229"/>
      <c r="H36" s="230" t="str">
        <f>I35</f>
        <v>A</v>
      </c>
      <c r="I36" s="1059"/>
      <c r="J36" s="1060"/>
      <c r="K36" s="1061"/>
      <c r="L36" s="1062"/>
      <c r="M36" s="1062"/>
      <c r="N36" s="1058"/>
      <c r="O36" s="1034"/>
      <c r="P36" s="1035"/>
      <c r="Q36" s="1035"/>
      <c r="R36" s="1035"/>
      <c r="S36" s="1036"/>
      <c r="T36" s="246" t="s">
        <v>443</v>
      </c>
      <c r="U36" s="247"/>
      <c r="V36" s="248"/>
      <c r="W36" s="234">
        <f>IF(W35="","",VLOOKUP(W35,'【記載例】参考様式１（勤務表_シフト記号表）'!$C$6:$L$47,10,FALSE))</f>
        <v>8</v>
      </c>
      <c r="X36" s="235">
        <f>IF(X35="","",VLOOKUP(X35,'【記載例】参考様式１（勤務表_シフト記号表）'!$C$6:$L$47,10,FALSE))</f>
        <v>8</v>
      </c>
      <c r="Y36" s="235">
        <f>IF(Y35="","",VLOOKUP(Y35,'【記載例】参考様式１（勤務表_シフト記号表）'!$C$6:$L$47,10,FALSE))</f>
        <v>7.9999999999999982</v>
      </c>
      <c r="Z36" s="235">
        <f>IF(Z35="","",VLOOKUP(Z35,'【記載例】参考様式１（勤務表_シフト記号表）'!$C$6:$L$47,10,FALSE))</f>
        <v>7.9999999999999982</v>
      </c>
      <c r="AA36" s="235" t="str">
        <f>IF(AA35="","",VLOOKUP(AA35,'【記載例】参考様式１（勤務表_シフト記号表）'!$C$6:$L$47,10,FALSE))</f>
        <v/>
      </c>
      <c r="AB36" s="235">
        <f>IF(AB35="","",VLOOKUP(AB35,'【記載例】参考様式１（勤務表_シフト記号表）'!$C$6:$L$47,10,FALSE))</f>
        <v>8</v>
      </c>
      <c r="AC36" s="236" t="str">
        <f>IF(AC35="","",VLOOKUP(AC35,'【記載例】参考様式１（勤務表_シフト記号表）'!$C$6:$L$47,10,FALSE))</f>
        <v/>
      </c>
      <c r="AD36" s="234" t="str">
        <f>IF(AD35="","",VLOOKUP(AD35,'【記載例】参考様式１（勤務表_シフト記号表）'!$C$6:$L$47,10,FALSE))</f>
        <v/>
      </c>
      <c r="AE36" s="235">
        <f>IF(AE35="","",VLOOKUP(AE35,'【記載例】参考様式１（勤務表_シフト記号表）'!$C$6:$L$47,10,FALSE))</f>
        <v>8</v>
      </c>
      <c r="AF36" s="235">
        <f>IF(AF35="","",VLOOKUP(AF35,'【記載例】参考様式１（勤務表_シフト記号表）'!$C$6:$L$47,10,FALSE))</f>
        <v>8</v>
      </c>
      <c r="AG36" s="235">
        <f>IF(AG35="","",VLOOKUP(AG35,'【記載例】参考様式１（勤務表_シフト記号表）'!$C$6:$L$47,10,FALSE))</f>
        <v>7.9999999999999982</v>
      </c>
      <c r="AH36" s="235">
        <f>IF(AH35="","",VLOOKUP(AH35,'【記載例】参考様式１（勤務表_シフト記号表）'!$C$6:$L$47,10,FALSE))</f>
        <v>7.9999999999999982</v>
      </c>
      <c r="AI36" s="235" t="str">
        <f>IF(AI35="","",VLOOKUP(AI35,'【記載例】参考様式１（勤務表_シフト記号表）'!$C$6:$L$47,10,FALSE))</f>
        <v/>
      </c>
      <c r="AJ36" s="236">
        <f>IF(AJ35="","",VLOOKUP(AJ35,'【記載例】参考様式１（勤務表_シフト記号表）'!$C$6:$L$47,10,FALSE))</f>
        <v>8</v>
      </c>
      <c r="AK36" s="234">
        <f>IF(AK35="","",VLOOKUP(AK35,'【記載例】参考様式１（勤務表_シフト記号表）'!$C$6:$L$47,10,FALSE))</f>
        <v>8</v>
      </c>
      <c r="AL36" s="235" t="str">
        <f>IF(AL35="","",VLOOKUP(AL35,'【記載例】参考様式１（勤務表_シフト記号表）'!$C$6:$L$47,10,FALSE))</f>
        <v/>
      </c>
      <c r="AM36" s="235">
        <f>IF(AM35="","",VLOOKUP(AM35,'【記載例】参考様式１（勤務表_シフト記号表）'!$C$6:$L$47,10,FALSE))</f>
        <v>8</v>
      </c>
      <c r="AN36" s="235">
        <f>IF(AN35="","",VLOOKUP(AN35,'【記載例】参考様式１（勤務表_シフト記号表）'!$C$6:$L$47,10,FALSE))</f>
        <v>8</v>
      </c>
      <c r="AO36" s="235">
        <f>IF(AO35="","",VLOOKUP(AO35,'【記載例】参考様式１（勤務表_シフト記号表）'!$C$6:$L$47,10,FALSE))</f>
        <v>7.9999999999999982</v>
      </c>
      <c r="AP36" s="235">
        <f>IF(AP35="","",VLOOKUP(AP35,'【記載例】参考様式１（勤務表_シフト記号表）'!$C$6:$L$47,10,FALSE))</f>
        <v>7.9999999999999982</v>
      </c>
      <c r="AQ36" s="236" t="str">
        <f>IF(AQ35="","",VLOOKUP(AQ35,'【記載例】参考様式１（勤務表_シフト記号表）'!$C$6:$L$47,10,FALSE))</f>
        <v/>
      </c>
      <c r="AR36" s="234">
        <f>IF(AR35="","",VLOOKUP(AR35,'【記載例】参考様式１（勤務表_シフト記号表）'!$C$6:$L$47,10,FALSE))</f>
        <v>8</v>
      </c>
      <c r="AS36" s="235" t="str">
        <f>IF(AS35="","",VLOOKUP(AS35,'【記載例】参考様式１（勤務表_シフト記号表）'!$C$6:$L$47,10,FALSE))</f>
        <v/>
      </c>
      <c r="AT36" s="235" t="str">
        <f>IF(AT35="","",VLOOKUP(AT35,'【記載例】参考様式１（勤務表_シフト記号表）'!$C$6:$L$47,10,FALSE))</f>
        <v/>
      </c>
      <c r="AU36" s="235">
        <f>IF(AU35="","",VLOOKUP(AU35,'【記載例】参考様式１（勤務表_シフト記号表）'!$C$6:$L$47,10,FALSE))</f>
        <v>8</v>
      </c>
      <c r="AV36" s="235">
        <f>IF(AV35="","",VLOOKUP(AV35,'【記載例】参考様式１（勤務表_シフト記号表）'!$C$6:$L$47,10,FALSE))</f>
        <v>8</v>
      </c>
      <c r="AW36" s="235">
        <f>IF(AW35="","",VLOOKUP(AW35,'【記載例】参考様式１（勤務表_シフト記号表）'!$C$6:$L$47,10,FALSE))</f>
        <v>7.9999999999999982</v>
      </c>
      <c r="AX36" s="236">
        <f>IF(AX35="","",VLOOKUP(AX35,'【記載例】参考様式１（勤務表_シフト記号表）'!$C$6:$L$47,10,FALSE))</f>
        <v>7.9999999999999982</v>
      </c>
      <c r="AY36" s="234" t="str">
        <f>IF(AY35="","",VLOOKUP(AY35,'【記載例】参考様式１（勤務表_シフト記号表）'!$C$6:$L$47,10,FALSE))</f>
        <v/>
      </c>
      <c r="AZ36" s="235" t="str">
        <f>IF(AZ35="","",VLOOKUP(AZ35,'【記載例】参考様式１（勤務表_シフト記号表）'!$C$6:$L$47,10,FALSE))</f>
        <v/>
      </c>
      <c r="BA36" s="235" t="str">
        <f>IF(BA35="","",VLOOKUP(BA35,'【記載例】参考様式１（勤務表_シフト記号表）'!$C$6:$L$47,10,FALSE))</f>
        <v/>
      </c>
      <c r="BB36" s="1054">
        <f>IF($BE$3="４週",SUM(W36:AX36),IF($BE$3="暦月",SUM(W36:BA36),""))</f>
        <v>160</v>
      </c>
      <c r="BC36" s="1055"/>
      <c r="BD36" s="1056">
        <f>IF($BE$3="４週",BB36/4,IF($BE$3="暦月",(BB36/($BE$8/7)),""))</f>
        <v>40</v>
      </c>
      <c r="BE36" s="1055"/>
      <c r="BF36" s="1051"/>
      <c r="BG36" s="1052"/>
      <c r="BH36" s="1052"/>
      <c r="BI36" s="1052"/>
      <c r="BJ36" s="1053"/>
    </row>
    <row r="37" spans="2:62" ht="20.25" customHeight="1" x14ac:dyDescent="0.45">
      <c r="B37" s="1020">
        <f>B35+1</f>
        <v>11</v>
      </c>
      <c r="C37" s="1022" t="s">
        <v>456</v>
      </c>
      <c r="D37" s="1023"/>
      <c r="E37" s="229"/>
      <c r="F37" s="230"/>
      <c r="G37" s="229"/>
      <c r="H37" s="230"/>
      <c r="I37" s="1026" t="s">
        <v>589</v>
      </c>
      <c r="J37" s="1027"/>
      <c r="K37" s="1030" t="s">
        <v>590</v>
      </c>
      <c r="L37" s="1031"/>
      <c r="M37" s="1031"/>
      <c r="N37" s="1023"/>
      <c r="O37" s="1034" t="s">
        <v>607</v>
      </c>
      <c r="P37" s="1035"/>
      <c r="Q37" s="1035"/>
      <c r="R37" s="1035"/>
      <c r="S37" s="1036"/>
      <c r="T37" s="249" t="s">
        <v>442</v>
      </c>
      <c r="V37" s="250"/>
      <c r="W37" s="242"/>
      <c r="X37" s="243" t="s">
        <v>502</v>
      </c>
      <c r="Y37" s="243" t="s">
        <v>503</v>
      </c>
      <c r="Z37" s="243" t="s">
        <v>498</v>
      </c>
      <c r="AA37" s="243" t="s">
        <v>493</v>
      </c>
      <c r="AB37" s="243"/>
      <c r="AC37" s="244" t="s">
        <v>498</v>
      </c>
      <c r="AD37" s="242" t="s">
        <v>498</v>
      </c>
      <c r="AE37" s="243"/>
      <c r="AF37" s="243" t="s">
        <v>502</v>
      </c>
      <c r="AG37" s="243" t="s">
        <v>503</v>
      </c>
      <c r="AH37" s="243" t="s">
        <v>498</v>
      </c>
      <c r="AI37" s="243" t="s">
        <v>493</v>
      </c>
      <c r="AJ37" s="244"/>
      <c r="AK37" s="242" t="s">
        <v>498</v>
      </c>
      <c r="AL37" s="243" t="s">
        <v>493</v>
      </c>
      <c r="AM37" s="243"/>
      <c r="AN37" s="243" t="s">
        <v>502</v>
      </c>
      <c r="AO37" s="243" t="s">
        <v>503</v>
      </c>
      <c r="AP37" s="243" t="s">
        <v>498</v>
      </c>
      <c r="AQ37" s="244"/>
      <c r="AR37" s="242"/>
      <c r="AS37" s="243" t="s">
        <v>498</v>
      </c>
      <c r="AT37" s="243" t="s">
        <v>493</v>
      </c>
      <c r="AU37" s="243"/>
      <c r="AV37" s="243" t="s">
        <v>502</v>
      </c>
      <c r="AW37" s="243" t="s">
        <v>503</v>
      </c>
      <c r="AX37" s="244" t="s">
        <v>498</v>
      </c>
      <c r="AY37" s="242"/>
      <c r="AZ37" s="243"/>
      <c r="BA37" s="245"/>
      <c r="BB37" s="1040"/>
      <c r="BC37" s="1041"/>
      <c r="BD37" s="1000"/>
      <c r="BE37" s="1001"/>
      <c r="BF37" s="1002"/>
      <c r="BG37" s="1003"/>
      <c r="BH37" s="1003"/>
      <c r="BI37" s="1003"/>
      <c r="BJ37" s="1004"/>
    </row>
    <row r="38" spans="2:62" ht="20.25" customHeight="1" x14ac:dyDescent="0.45">
      <c r="B38" s="1043"/>
      <c r="C38" s="1057"/>
      <c r="D38" s="1058"/>
      <c r="E38" s="229"/>
      <c r="F38" s="230" t="str">
        <f>C37</f>
        <v>介護職員</v>
      </c>
      <c r="G38" s="229"/>
      <c r="H38" s="230" t="str">
        <f>I37</f>
        <v>A</v>
      </c>
      <c r="I38" s="1059"/>
      <c r="J38" s="1060"/>
      <c r="K38" s="1061"/>
      <c r="L38" s="1062"/>
      <c r="M38" s="1062"/>
      <c r="N38" s="1058"/>
      <c r="O38" s="1034"/>
      <c r="P38" s="1035"/>
      <c r="Q38" s="1035"/>
      <c r="R38" s="1035"/>
      <c r="S38" s="1036"/>
      <c r="T38" s="246" t="s">
        <v>443</v>
      </c>
      <c r="U38" s="247"/>
      <c r="V38" s="248"/>
      <c r="W38" s="234" t="str">
        <f>IF(W37="","",VLOOKUP(W37,'【記載例】参考様式１（勤務表_シフト記号表）'!$C$6:$L$47,10,FALSE))</f>
        <v/>
      </c>
      <c r="X38" s="235">
        <f>IF(X37="","",VLOOKUP(X37,'【記載例】参考様式１（勤務表_シフト記号表）'!$C$6:$L$47,10,FALSE))</f>
        <v>8</v>
      </c>
      <c r="Y38" s="235">
        <f>IF(Y37="","",VLOOKUP(Y37,'【記載例】参考様式１（勤務表_シフト記号表）'!$C$6:$L$47,10,FALSE))</f>
        <v>8</v>
      </c>
      <c r="Z38" s="235">
        <f>IF(Z37="","",VLOOKUP(Z37,'【記載例】参考様式１（勤務表_シフト記号表）'!$C$6:$L$47,10,FALSE))</f>
        <v>8</v>
      </c>
      <c r="AA38" s="235">
        <f>IF(AA37="","",VLOOKUP(AA37,'【記載例】参考様式１（勤務表_シフト記号表）'!$C$6:$L$47,10,FALSE))</f>
        <v>7.9999999999999982</v>
      </c>
      <c r="AB38" s="235" t="str">
        <f>IF(AB37="","",VLOOKUP(AB37,'【記載例】参考様式１（勤務表_シフト記号表）'!$C$6:$L$47,10,FALSE))</f>
        <v/>
      </c>
      <c r="AC38" s="236">
        <f>IF(AC37="","",VLOOKUP(AC37,'【記載例】参考様式１（勤務表_シフト記号表）'!$C$6:$L$47,10,FALSE))</f>
        <v>8</v>
      </c>
      <c r="AD38" s="234">
        <f>IF(AD37="","",VLOOKUP(AD37,'【記載例】参考様式１（勤務表_シフト記号表）'!$C$6:$L$47,10,FALSE))</f>
        <v>8</v>
      </c>
      <c r="AE38" s="235" t="str">
        <f>IF(AE37="","",VLOOKUP(AE37,'【記載例】参考様式１（勤務表_シフト記号表）'!$C$6:$L$47,10,FALSE))</f>
        <v/>
      </c>
      <c r="AF38" s="235">
        <f>IF(AF37="","",VLOOKUP(AF37,'【記載例】参考様式１（勤務表_シフト記号表）'!$C$6:$L$47,10,FALSE))</f>
        <v>8</v>
      </c>
      <c r="AG38" s="235">
        <f>IF(AG37="","",VLOOKUP(AG37,'【記載例】参考様式１（勤務表_シフト記号表）'!$C$6:$L$47,10,FALSE))</f>
        <v>8</v>
      </c>
      <c r="AH38" s="235">
        <f>IF(AH37="","",VLOOKUP(AH37,'【記載例】参考様式１（勤務表_シフト記号表）'!$C$6:$L$47,10,FALSE))</f>
        <v>8</v>
      </c>
      <c r="AI38" s="235">
        <f>IF(AI37="","",VLOOKUP(AI37,'【記載例】参考様式１（勤務表_シフト記号表）'!$C$6:$L$47,10,FALSE))</f>
        <v>7.9999999999999982</v>
      </c>
      <c r="AJ38" s="236" t="str">
        <f>IF(AJ37="","",VLOOKUP(AJ37,'【記載例】参考様式１（勤務表_シフト記号表）'!$C$6:$L$47,10,FALSE))</f>
        <v/>
      </c>
      <c r="AK38" s="234">
        <f>IF(AK37="","",VLOOKUP(AK37,'【記載例】参考様式１（勤務表_シフト記号表）'!$C$6:$L$47,10,FALSE))</f>
        <v>8</v>
      </c>
      <c r="AL38" s="235">
        <f>IF(AL37="","",VLOOKUP(AL37,'【記載例】参考様式１（勤務表_シフト記号表）'!$C$6:$L$47,10,FALSE))</f>
        <v>7.9999999999999982</v>
      </c>
      <c r="AM38" s="235" t="str">
        <f>IF(AM37="","",VLOOKUP(AM37,'【記載例】参考様式１（勤務表_シフト記号表）'!$C$6:$L$47,10,FALSE))</f>
        <v/>
      </c>
      <c r="AN38" s="235">
        <f>IF(AN37="","",VLOOKUP(AN37,'【記載例】参考様式１（勤務表_シフト記号表）'!$C$6:$L$47,10,FALSE))</f>
        <v>8</v>
      </c>
      <c r="AO38" s="235">
        <f>IF(AO37="","",VLOOKUP(AO37,'【記載例】参考様式１（勤務表_シフト記号表）'!$C$6:$L$47,10,FALSE))</f>
        <v>8</v>
      </c>
      <c r="AP38" s="235">
        <f>IF(AP37="","",VLOOKUP(AP37,'【記載例】参考様式１（勤務表_シフト記号表）'!$C$6:$L$47,10,FALSE))</f>
        <v>8</v>
      </c>
      <c r="AQ38" s="236" t="str">
        <f>IF(AQ37="","",VLOOKUP(AQ37,'【記載例】参考様式１（勤務表_シフト記号表）'!$C$6:$L$47,10,FALSE))</f>
        <v/>
      </c>
      <c r="AR38" s="234" t="str">
        <f>IF(AR37="","",VLOOKUP(AR37,'【記載例】参考様式１（勤務表_シフト記号表）'!$C$6:$L$47,10,FALSE))</f>
        <v/>
      </c>
      <c r="AS38" s="235">
        <f>IF(AS37="","",VLOOKUP(AS37,'【記載例】参考様式１（勤務表_シフト記号表）'!$C$6:$L$47,10,FALSE))</f>
        <v>8</v>
      </c>
      <c r="AT38" s="235">
        <f>IF(AT37="","",VLOOKUP(AT37,'【記載例】参考様式１（勤務表_シフト記号表）'!$C$6:$L$47,10,FALSE))</f>
        <v>7.9999999999999982</v>
      </c>
      <c r="AU38" s="235" t="str">
        <f>IF(AU37="","",VLOOKUP(AU37,'【記載例】参考様式１（勤務表_シフト記号表）'!$C$6:$L$47,10,FALSE))</f>
        <v/>
      </c>
      <c r="AV38" s="235">
        <f>IF(AV37="","",VLOOKUP(AV37,'【記載例】参考様式１（勤務表_シフト記号表）'!$C$6:$L$47,10,FALSE))</f>
        <v>8</v>
      </c>
      <c r="AW38" s="235">
        <f>IF(AW37="","",VLOOKUP(AW37,'【記載例】参考様式１（勤務表_シフト記号表）'!$C$6:$L$47,10,FALSE))</f>
        <v>8</v>
      </c>
      <c r="AX38" s="236">
        <f>IF(AX37="","",VLOOKUP(AX37,'【記載例】参考様式１（勤務表_シフト記号表）'!$C$6:$L$47,10,FALSE))</f>
        <v>8</v>
      </c>
      <c r="AY38" s="234" t="str">
        <f>IF(AY37="","",VLOOKUP(AY37,'【記載例】参考様式１（勤務表_シフト記号表）'!$C$6:$L$47,10,FALSE))</f>
        <v/>
      </c>
      <c r="AZ38" s="235" t="str">
        <f>IF(AZ37="","",VLOOKUP(AZ37,'【記載例】参考様式１（勤務表_シフト記号表）'!$C$6:$L$47,10,FALSE))</f>
        <v/>
      </c>
      <c r="BA38" s="235" t="str">
        <f>IF(BA37="","",VLOOKUP(BA37,'【記載例】参考様式１（勤務表_シフト記号表）'!$C$6:$L$47,10,FALSE))</f>
        <v/>
      </c>
      <c r="BB38" s="1054">
        <f>IF($BE$3="４週",SUM(W38:AX38),IF($BE$3="暦月",SUM(W38:BA38),""))</f>
        <v>160</v>
      </c>
      <c r="BC38" s="1055"/>
      <c r="BD38" s="1056">
        <f>IF($BE$3="４週",BB38/4,IF($BE$3="暦月",(BB38/($BE$8/7)),""))</f>
        <v>40</v>
      </c>
      <c r="BE38" s="1055"/>
      <c r="BF38" s="1051"/>
      <c r="BG38" s="1052"/>
      <c r="BH38" s="1052"/>
      <c r="BI38" s="1052"/>
      <c r="BJ38" s="1053"/>
    </row>
    <row r="39" spans="2:62" ht="20.25" customHeight="1" x14ac:dyDescent="0.45">
      <c r="B39" s="1020">
        <f>B37+1</f>
        <v>12</v>
      </c>
      <c r="C39" s="1022" t="s">
        <v>456</v>
      </c>
      <c r="D39" s="1023"/>
      <c r="E39" s="229"/>
      <c r="F39" s="230"/>
      <c r="G39" s="229"/>
      <c r="H39" s="230"/>
      <c r="I39" s="1026" t="s">
        <v>589</v>
      </c>
      <c r="J39" s="1027"/>
      <c r="K39" s="1030" t="s">
        <v>590</v>
      </c>
      <c r="L39" s="1031"/>
      <c r="M39" s="1031"/>
      <c r="N39" s="1023"/>
      <c r="O39" s="1034" t="s">
        <v>608</v>
      </c>
      <c r="P39" s="1035"/>
      <c r="Q39" s="1035"/>
      <c r="R39" s="1035"/>
      <c r="S39" s="1036"/>
      <c r="T39" s="249" t="s">
        <v>442</v>
      </c>
      <c r="V39" s="250"/>
      <c r="W39" s="242" t="s">
        <v>498</v>
      </c>
      <c r="X39" s="243"/>
      <c r="Y39" s="243" t="s">
        <v>502</v>
      </c>
      <c r="Z39" s="243" t="s">
        <v>503</v>
      </c>
      <c r="AA39" s="243" t="s">
        <v>498</v>
      </c>
      <c r="AB39" s="243" t="s">
        <v>493</v>
      </c>
      <c r="AC39" s="244"/>
      <c r="AD39" s="242" t="s">
        <v>493</v>
      </c>
      <c r="AE39" s="243" t="s">
        <v>498</v>
      </c>
      <c r="AF39" s="243"/>
      <c r="AG39" s="243" t="s">
        <v>502</v>
      </c>
      <c r="AH39" s="243" t="s">
        <v>503</v>
      </c>
      <c r="AI39" s="243" t="s">
        <v>498</v>
      </c>
      <c r="AJ39" s="244"/>
      <c r="AK39" s="242" t="s">
        <v>493</v>
      </c>
      <c r="AL39" s="243" t="s">
        <v>498</v>
      </c>
      <c r="AM39" s="243"/>
      <c r="AN39" s="243"/>
      <c r="AO39" s="243" t="s">
        <v>502</v>
      </c>
      <c r="AP39" s="243" t="s">
        <v>503</v>
      </c>
      <c r="AQ39" s="244" t="s">
        <v>493</v>
      </c>
      <c r="AR39" s="242" t="s">
        <v>493</v>
      </c>
      <c r="AS39" s="243"/>
      <c r="AT39" s="243" t="s">
        <v>498</v>
      </c>
      <c r="AU39" s="243" t="s">
        <v>493</v>
      </c>
      <c r="AV39" s="243"/>
      <c r="AW39" s="243" t="s">
        <v>502</v>
      </c>
      <c r="AX39" s="244" t="s">
        <v>503</v>
      </c>
      <c r="AY39" s="242"/>
      <c r="AZ39" s="243"/>
      <c r="BA39" s="245"/>
      <c r="BB39" s="1040"/>
      <c r="BC39" s="1041"/>
      <c r="BD39" s="1000"/>
      <c r="BE39" s="1001"/>
      <c r="BF39" s="1002"/>
      <c r="BG39" s="1003"/>
      <c r="BH39" s="1003"/>
      <c r="BI39" s="1003"/>
      <c r="BJ39" s="1004"/>
    </row>
    <row r="40" spans="2:62" ht="20.25" customHeight="1" x14ac:dyDescent="0.45">
      <c r="B40" s="1043"/>
      <c r="C40" s="1057"/>
      <c r="D40" s="1058"/>
      <c r="E40" s="229"/>
      <c r="F40" s="230" t="str">
        <f>C39</f>
        <v>介護職員</v>
      </c>
      <c r="G40" s="229"/>
      <c r="H40" s="230" t="str">
        <f>I39</f>
        <v>A</v>
      </c>
      <c r="I40" s="1059"/>
      <c r="J40" s="1060"/>
      <c r="K40" s="1061"/>
      <c r="L40" s="1062"/>
      <c r="M40" s="1062"/>
      <c r="N40" s="1058"/>
      <c r="O40" s="1034"/>
      <c r="P40" s="1035"/>
      <c r="Q40" s="1035"/>
      <c r="R40" s="1035"/>
      <c r="S40" s="1036"/>
      <c r="T40" s="246" t="s">
        <v>443</v>
      </c>
      <c r="U40" s="247"/>
      <c r="V40" s="248"/>
      <c r="W40" s="234">
        <f>IF(W39="","",VLOOKUP(W39,'【記載例】参考様式１（勤務表_シフト記号表）'!$C$6:$L$47,10,FALSE))</f>
        <v>8</v>
      </c>
      <c r="X40" s="235" t="str">
        <f>IF(X39="","",VLOOKUP(X39,'【記載例】参考様式１（勤務表_シフト記号表）'!$C$6:$L$47,10,FALSE))</f>
        <v/>
      </c>
      <c r="Y40" s="235">
        <f>IF(Y39="","",VLOOKUP(Y39,'【記載例】参考様式１（勤務表_シフト記号表）'!$C$6:$L$47,10,FALSE))</f>
        <v>8</v>
      </c>
      <c r="Z40" s="235">
        <f>IF(Z39="","",VLOOKUP(Z39,'【記載例】参考様式１（勤務表_シフト記号表）'!$C$6:$L$47,10,FALSE))</f>
        <v>8</v>
      </c>
      <c r="AA40" s="235">
        <f>IF(AA39="","",VLOOKUP(AA39,'【記載例】参考様式１（勤務表_シフト記号表）'!$C$6:$L$47,10,FALSE))</f>
        <v>8</v>
      </c>
      <c r="AB40" s="235">
        <f>IF(AB39="","",VLOOKUP(AB39,'【記載例】参考様式１（勤務表_シフト記号表）'!$C$6:$L$47,10,FALSE))</f>
        <v>7.9999999999999982</v>
      </c>
      <c r="AC40" s="236" t="str">
        <f>IF(AC39="","",VLOOKUP(AC39,'【記載例】参考様式１（勤務表_シフト記号表）'!$C$6:$L$47,10,FALSE))</f>
        <v/>
      </c>
      <c r="AD40" s="234">
        <f>IF(AD39="","",VLOOKUP(AD39,'【記載例】参考様式１（勤務表_シフト記号表）'!$C$6:$L$47,10,FALSE))</f>
        <v>7.9999999999999982</v>
      </c>
      <c r="AE40" s="235">
        <f>IF(AE39="","",VLOOKUP(AE39,'【記載例】参考様式１（勤務表_シフト記号表）'!$C$6:$L$47,10,FALSE))</f>
        <v>8</v>
      </c>
      <c r="AF40" s="235" t="str">
        <f>IF(AF39="","",VLOOKUP(AF39,'【記載例】参考様式１（勤務表_シフト記号表）'!$C$6:$L$47,10,FALSE))</f>
        <v/>
      </c>
      <c r="AG40" s="235">
        <f>IF(AG39="","",VLOOKUP(AG39,'【記載例】参考様式１（勤務表_シフト記号表）'!$C$6:$L$47,10,FALSE))</f>
        <v>8</v>
      </c>
      <c r="AH40" s="235">
        <f>IF(AH39="","",VLOOKUP(AH39,'【記載例】参考様式１（勤務表_シフト記号表）'!$C$6:$L$47,10,FALSE))</f>
        <v>8</v>
      </c>
      <c r="AI40" s="235">
        <f>IF(AI39="","",VLOOKUP(AI39,'【記載例】参考様式１（勤務表_シフト記号表）'!$C$6:$L$47,10,FALSE))</f>
        <v>8</v>
      </c>
      <c r="AJ40" s="236" t="str">
        <f>IF(AJ39="","",VLOOKUP(AJ39,'【記載例】参考様式１（勤務表_シフト記号表）'!$C$6:$L$47,10,FALSE))</f>
        <v/>
      </c>
      <c r="AK40" s="234">
        <f>IF(AK39="","",VLOOKUP(AK39,'【記載例】参考様式１（勤務表_シフト記号表）'!$C$6:$L$47,10,FALSE))</f>
        <v>7.9999999999999982</v>
      </c>
      <c r="AL40" s="235">
        <f>IF(AL39="","",VLOOKUP(AL39,'【記載例】参考様式１（勤務表_シフト記号表）'!$C$6:$L$47,10,FALSE))</f>
        <v>8</v>
      </c>
      <c r="AM40" s="235" t="str">
        <f>IF(AM39="","",VLOOKUP(AM39,'【記載例】参考様式１（勤務表_シフト記号表）'!$C$6:$L$47,10,FALSE))</f>
        <v/>
      </c>
      <c r="AN40" s="235" t="str">
        <f>IF(AN39="","",VLOOKUP(AN39,'【記載例】参考様式１（勤務表_シフト記号表）'!$C$6:$L$47,10,FALSE))</f>
        <v/>
      </c>
      <c r="AO40" s="235">
        <f>IF(AO39="","",VLOOKUP(AO39,'【記載例】参考様式１（勤務表_シフト記号表）'!$C$6:$L$47,10,FALSE))</f>
        <v>8</v>
      </c>
      <c r="AP40" s="235">
        <f>IF(AP39="","",VLOOKUP(AP39,'【記載例】参考様式１（勤務表_シフト記号表）'!$C$6:$L$47,10,FALSE))</f>
        <v>8</v>
      </c>
      <c r="AQ40" s="236">
        <f>IF(AQ39="","",VLOOKUP(AQ39,'【記載例】参考様式１（勤務表_シフト記号表）'!$C$6:$L$47,10,FALSE))</f>
        <v>7.9999999999999982</v>
      </c>
      <c r="AR40" s="234">
        <f>IF(AR39="","",VLOOKUP(AR39,'【記載例】参考様式１（勤務表_シフト記号表）'!$C$6:$L$47,10,FALSE))</f>
        <v>7.9999999999999982</v>
      </c>
      <c r="AS40" s="235" t="str">
        <f>IF(AS39="","",VLOOKUP(AS39,'【記載例】参考様式１（勤務表_シフト記号表）'!$C$6:$L$47,10,FALSE))</f>
        <v/>
      </c>
      <c r="AT40" s="235">
        <f>IF(AT39="","",VLOOKUP(AT39,'【記載例】参考様式１（勤務表_シフト記号表）'!$C$6:$L$47,10,FALSE))</f>
        <v>8</v>
      </c>
      <c r="AU40" s="235">
        <f>IF(AU39="","",VLOOKUP(AU39,'【記載例】参考様式１（勤務表_シフト記号表）'!$C$6:$L$47,10,FALSE))</f>
        <v>7.9999999999999982</v>
      </c>
      <c r="AV40" s="235" t="str">
        <f>IF(AV39="","",VLOOKUP(AV39,'【記載例】参考様式１（勤務表_シフト記号表）'!$C$6:$L$47,10,FALSE))</f>
        <v/>
      </c>
      <c r="AW40" s="235">
        <f>IF(AW39="","",VLOOKUP(AW39,'【記載例】参考様式１（勤務表_シフト記号表）'!$C$6:$L$47,10,FALSE))</f>
        <v>8</v>
      </c>
      <c r="AX40" s="236">
        <f>IF(AX39="","",VLOOKUP(AX39,'【記載例】参考様式１（勤務表_シフト記号表）'!$C$6:$L$47,10,FALSE))</f>
        <v>8</v>
      </c>
      <c r="AY40" s="234" t="str">
        <f>IF(AY39="","",VLOOKUP(AY39,'【記載例】参考様式１（勤務表_シフト記号表）'!$C$6:$L$47,10,FALSE))</f>
        <v/>
      </c>
      <c r="AZ40" s="235" t="str">
        <f>IF(AZ39="","",VLOOKUP(AZ39,'【記載例】参考様式１（勤務表_シフト記号表）'!$C$6:$L$47,10,FALSE))</f>
        <v/>
      </c>
      <c r="BA40" s="235" t="str">
        <f>IF(BA39="","",VLOOKUP(BA39,'【記載例】参考様式１（勤務表_シフト記号表）'!$C$6:$L$47,10,FALSE))</f>
        <v/>
      </c>
      <c r="BB40" s="1054">
        <f>IF($BE$3="４週",SUM(W40:AX40),IF($BE$3="暦月",SUM(W40:BA40),""))</f>
        <v>160</v>
      </c>
      <c r="BC40" s="1055"/>
      <c r="BD40" s="1056">
        <f>IF($BE$3="４週",BB40/4,IF($BE$3="暦月",(BB40/($BE$8/7)),""))</f>
        <v>40</v>
      </c>
      <c r="BE40" s="1055"/>
      <c r="BF40" s="1051"/>
      <c r="BG40" s="1052"/>
      <c r="BH40" s="1052"/>
      <c r="BI40" s="1052"/>
      <c r="BJ40" s="1053"/>
    </row>
    <row r="41" spans="2:62" ht="20.25" customHeight="1" x14ac:dyDescent="0.45">
      <c r="B41" s="1020">
        <f>B39+1</f>
        <v>13</v>
      </c>
      <c r="C41" s="1022" t="s">
        <v>456</v>
      </c>
      <c r="D41" s="1023"/>
      <c r="E41" s="229"/>
      <c r="F41" s="230"/>
      <c r="G41" s="229"/>
      <c r="H41" s="230"/>
      <c r="I41" s="1026" t="s">
        <v>589</v>
      </c>
      <c r="J41" s="1027"/>
      <c r="K41" s="1030" t="s">
        <v>590</v>
      </c>
      <c r="L41" s="1031"/>
      <c r="M41" s="1031"/>
      <c r="N41" s="1023"/>
      <c r="O41" s="1034" t="s">
        <v>609</v>
      </c>
      <c r="P41" s="1035"/>
      <c r="Q41" s="1035"/>
      <c r="R41" s="1035"/>
      <c r="S41" s="1036"/>
      <c r="T41" s="249" t="s">
        <v>442</v>
      </c>
      <c r="V41" s="250"/>
      <c r="W41" s="242" t="s">
        <v>493</v>
      </c>
      <c r="X41" s="243" t="s">
        <v>498</v>
      </c>
      <c r="Y41" s="243"/>
      <c r="Z41" s="243" t="s">
        <v>502</v>
      </c>
      <c r="AA41" s="243" t="s">
        <v>503</v>
      </c>
      <c r="AB41" s="243"/>
      <c r="AC41" s="244" t="s">
        <v>493</v>
      </c>
      <c r="AD41" s="242" t="s">
        <v>498</v>
      </c>
      <c r="AE41" s="243" t="s">
        <v>498</v>
      </c>
      <c r="AF41" s="243" t="s">
        <v>493</v>
      </c>
      <c r="AG41" s="243"/>
      <c r="AH41" s="243" t="s">
        <v>502</v>
      </c>
      <c r="AI41" s="243" t="s">
        <v>503</v>
      </c>
      <c r="AJ41" s="244"/>
      <c r="AK41" s="242" t="s">
        <v>498</v>
      </c>
      <c r="AL41" s="243"/>
      <c r="AM41" s="243" t="s">
        <v>498</v>
      </c>
      <c r="AN41" s="243" t="s">
        <v>498</v>
      </c>
      <c r="AO41" s="243"/>
      <c r="AP41" s="243" t="s">
        <v>502</v>
      </c>
      <c r="AQ41" s="244" t="s">
        <v>503</v>
      </c>
      <c r="AR41" s="242" t="s">
        <v>498</v>
      </c>
      <c r="AS41" s="243" t="s">
        <v>493</v>
      </c>
      <c r="AT41" s="243"/>
      <c r="AU41" s="243" t="s">
        <v>498</v>
      </c>
      <c r="AV41" s="243" t="s">
        <v>610</v>
      </c>
      <c r="AW41" s="243"/>
      <c r="AX41" s="244" t="s">
        <v>502</v>
      </c>
      <c r="AY41" s="242"/>
      <c r="AZ41" s="243"/>
      <c r="BA41" s="245"/>
      <c r="BB41" s="1040"/>
      <c r="BC41" s="1041"/>
      <c r="BD41" s="1000"/>
      <c r="BE41" s="1001"/>
      <c r="BF41" s="1002"/>
      <c r="BG41" s="1003"/>
      <c r="BH41" s="1003"/>
      <c r="BI41" s="1003"/>
      <c r="BJ41" s="1004"/>
    </row>
    <row r="42" spans="2:62" ht="20.25" customHeight="1" x14ac:dyDescent="0.45">
      <c r="B42" s="1043"/>
      <c r="C42" s="1057"/>
      <c r="D42" s="1058"/>
      <c r="E42" s="229"/>
      <c r="F42" s="230" t="str">
        <f>C41</f>
        <v>介護職員</v>
      </c>
      <c r="G42" s="229"/>
      <c r="H42" s="230" t="str">
        <f>I41</f>
        <v>A</v>
      </c>
      <c r="I42" s="1059"/>
      <c r="J42" s="1060"/>
      <c r="K42" s="1061"/>
      <c r="L42" s="1062"/>
      <c r="M42" s="1062"/>
      <c r="N42" s="1058"/>
      <c r="O42" s="1034"/>
      <c r="P42" s="1035"/>
      <c r="Q42" s="1035"/>
      <c r="R42" s="1035"/>
      <c r="S42" s="1036"/>
      <c r="T42" s="246" t="s">
        <v>443</v>
      </c>
      <c r="U42" s="247"/>
      <c r="V42" s="248"/>
      <c r="W42" s="234">
        <f>IF(W41="","",VLOOKUP(W41,'【記載例】参考様式１（勤務表_シフト記号表）'!$C$6:$L$47,10,FALSE))</f>
        <v>7.9999999999999982</v>
      </c>
      <c r="X42" s="235">
        <f>IF(X41="","",VLOOKUP(X41,'【記載例】参考様式１（勤務表_シフト記号表）'!$C$6:$L$47,10,FALSE))</f>
        <v>8</v>
      </c>
      <c r="Y42" s="235" t="str">
        <f>IF(Y41="","",VLOOKUP(Y41,'【記載例】参考様式１（勤務表_シフト記号表）'!$C$6:$L$47,10,FALSE))</f>
        <v/>
      </c>
      <c r="Z42" s="235">
        <f>IF(Z41="","",VLOOKUP(Z41,'【記載例】参考様式１（勤務表_シフト記号表）'!$C$6:$L$47,10,FALSE))</f>
        <v>8</v>
      </c>
      <c r="AA42" s="235">
        <f>IF(AA41="","",VLOOKUP(AA41,'【記載例】参考様式１（勤務表_シフト記号表）'!$C$6:$L$47,10,FALSE))</f>
        <v>8</v>
      </c>
      <c r="AB42" s="235" t="str">
        <f>IF(AB41="","",VLOOKUP(AB41,'【記載例】参考様式１（勤務表_シフト記号表）'!$C$6:$L$47,10,FALSE))</f>
        <v/>
      </c>
      <c r="AC42" s="236">
        <f>IF(AC41="","",VLOOKUP(AC41,'【記載例】参考様式１（勤務表_シフト記号表）'!$C$6:$L$47,10,FALSE))</f>
        <v>7.9999999999999982</v>
      </c>
      <c r="AD42" s="234">
        <f>IF(AD41="","",VLOOKUP(AD41,'【記載例】参考様式１（勤務表_シフト記号表）'!$C$6:$L$47,10,FALSE))</f>
        <v>8</v>
      </c>
      <c r="AE42" s="235">
        <f>IF(AE41="","",VLOOKUP(AE41,'【記載例】参考様式１（勤務表_シフト記号表）'!$C$6:$L$47,10,FALSE))</f>
        <v>8</v>
      </c>
      <c r="AF42" s="235">
        <f>IF(AF41="","",VLOOKUP(AF41,'【記載例】参考様式１（勤務表_シフト記号表）'!$C$6:$L$47,10,FALSE))</f>
        <v>7.9999999999999982</v>
      </c>
      <c r="AG42" s="235" t="str">
        <f>IF(AG41="","",VLOOKUP(AG41,'【記載例】参考様式１（勤務表_シフト記号表）'!$C$6:$L$47,10,FALSE))</f>
        <v/>
      </c>
      <c r="AH42" s="235">
        <f>IF(AH41="","",VLOOKUP(AH41,'【記載例】参考様式１（勤務表_シフト記号表）'!$C$6:$L$47,10,FALSE))</f>
        <v>8</v>
      </c>
      <c r="AI42" s="235">
        <f>IF(AI41="","",VLOOKUP(AI41,'【記載例】参考様式１（勤務表_シフト記号表）'!$C$6:$L$47,10,FALSE))</f>
        <v>8</v>
      </c>
      <c r="AJ42" s="236" t="str">
        <f>IF(AJ41="","",VLOOKUP(AJ41,'【記載例】参考様式１（勤務表_シフト記号表）'!$C$6:$L$47,10,FALSE))</f>
        <v/>
      </c>
      <c r="AK42" s="234">
        <f>IF(AK41="","",VLOOKUP(AK41,'【記載例】参考様式１（勤務表_シフト記号表）'!$C$6:$L$47,10,FALSE))</f>
        <v>8</v>
      </c>
      <c r="AL42" s="235" t="str">
        <f>IF(AL41="","",VLOOKUP(AL41,'【記載例】参考様式１（勤務表_シフト記号表）'!$C$6:$L$47,10,FALSE))</f>
        <v/>
      </c>
      <c r="AM42" s="235">
        <f>IF(AM41="","",VLOOKUP(AM41,'【記載例】参考様式１（勤務表_シフト記号表）'!$C$6:$L$47,10,FALSE))</f>
        <v>8</v>
      </c>
      <c r="AN42" s="235">
        <f>IF(AN41="","",VLOOKUP(AN41,'【記載例】参考様式１（勤務表_シフト記号表）'!$C$6:$L$47,10,FALSE))</f>
        <v>8</v>
      </c>
      <c r="AO42" s="235" t="str">
        <f>IF(AO41="","",VLOOKUP(AO41,'【記載例】参考様式１（勤務表_シフト記号表）'!$C$6:$L$47,10,FALSE))</f>
        <v/>
      </c>
      <c r="AP42" s="235">
        <f>IF(AP41="","",VLOOKUP(AP41,'【記載例】参考様式１（勤務表_シフト記号表）'!$C$6:$L$47,10,FALSE))</f>
        <v>8</v>
      </c>
      <c r="AQ42" s="236">
        <f>IF(AQ41="","",VLOOKUP(AQ41,'【記載例】参考様式１（勤務表_シフト記号表）'!$C$6:$L$47,10,FALSE))</f>
        <v>8</v>
      </c>
      <c r="AR42" s="234">
        <f>IF(AR41="","",VLOOKUP(AR41,'【記載例】参考様式１（勤務表_シフト記号表）'!$C$6:$L$47,10,FALSE))</f>
        <v>8</v>
      </c>
      <c r="AS42" s="235">
        <f>IF(AS41="","",VLOOKUP(AS41,'【記載例】参考様式１（勤務表_シフト記号表）'!$C$6:$L$47,10,FALSE))</f>
        <v>7.9999999999999982</v>
      </c>
      <c r="AT42" s="235" t="str">
        <f>IF(AT41="","",VLOOKUP(AT41,'【記載例】参考様式１（勤務表_シフト記号表）'!$C$6:$L$47,10,FALSE))</f>
        <v/>
      </c>
      <c r="AU42" s="235">
        <f>IF(AU41="","",VLOOKUP(AU41,'【記載例】参考様式１（勤務表_シフト記号表）'!$C$6:$L$47,10,FALSE))</f>
        <v>8</v>
      </c>
      <c r="AV42" s="235">
        <f>IF(AV41="","",VLOOKUP(AV41,'【記載例】参考様式１（勤務表_シフト記号表）'!$C$6:$L$47,10,FALSE))</f>
        <v>8</v>
      </c>
      <c r="AW42" s="235" t="str">
        <f>IF(AW41="","",VLOOKUP(AW41,'【記載例】参考様式１（勤務表_シフト記号表）'!$C$6:$L$47,10,FALSE))</f>
        <v/>
      </c>
      <c r="AX42" s="236">
        <f>IF(AX41="","",VLOOKUP(AX41,'【記載例】参考様式１（勤務表_シフト記号表）'!$C$6:$L$47,10,FALSE))</f>
        <v>8</v>
      </c>
      <c r="AY42" s="234" t="str">
        <f>IF(AY41="","",VLOOKUP(AY41,'【記載例】参考様式１（勤務表_シフト記号表）'!$C$6:$L$47,10,FALSE))</f>
        <v/>
      </c>
      <c r="AZ42" s="235" t="str">
        <f>IF(AZ41="","",VLOOKUP(AZ41,'【記載例】参考様式１（勤務表_シフト記号表）'!$C$6:$L$47,10,FALSE))</f>
        <v/>
      </c>
      <c r="BA42" s="235" t="str">
        <f>IF(BA41="","",VLOOKUP(BA41,'【記載例】参考様式１（勤務表_シフト記号表）'!$C$6:$L$47,10,FALSE))</f>
        <v/>
      </c>
      <c r="BB42" s="1054">
        <f>IF($BE$3="４週",SUM(W42:AX42),IF($BE$3="暦月",SUM(W42:BA42),""))</f>
        <v>160</v>
      </c>
      <c r="BC42" s="1055"/>
      <c r="BD42" s="1056">
        <f>IF($BE$3="４週",BB42/4,IF($BE$3="暦月",(BB42/($BE$8/7)),""))</f>
        <v>40</v>
      </c>
      <c r="BE42" s="1055"/>
      <c r="BF42" s="1051"/>
      <c r="BG42" s="1052"/>
      <c r="BH42" s="1052"/>
      <c r="BI42" s="1052"/>
      <c r="BJ42" s="1053"/>
    </row>
    <row r="43" spans="2:62" ht="20.25" customHeight="1" x14ac:dyDescent="0.45">
      <c r="B43" s="1020">
        <f>B41+1</f>
        <v>14</v>
      </c>
      <c r="C43" s="1022" t="s">
        <v>456</v>
      </c>
      <c r="D43" s="1023"/>
      <c r="E43" s="229"/>
      <c r="F43" s="230"/>
      <c r="G43" s="229"/>
      <c r="H43" s="230"/>
      <c r="I43" s="1026" t="s">
        <v>611</v>
      </c>
      <c r="J43" s="1027"/>
      <c r="K43" s="1030" t="s">
        <v>590</v>
      </c>
      <c r="L43" s="1031"/>
      <c r="M43" s="1031"/>
      <c r="N43" s="1023"/>
      <c r="O43" s="1034" t="s">
        <v>612</v>
      </c>
      <c r="P43" s="1035"/>
      <c r="Q43" s="1035"/>
      <c r="R43" s="1035"/>
      <c r="S43" s="1036"/>
      <c r="T43" s="249" t="s">
        <v>442</v>
      </c>
      <c r="V43" s="250"/>
      <c r="W43" s="242"/>
      <c r="X43" s="243" t="s">
        <v>493</v>
      </c>
      <c r="Y43" s="243" t="s">
        <v>498</v>
      </c>
      <c r="Z43" s="243"/>
      <c r="AA43" s="243" t="s">
        <v>498</v>
      </c>
      <c r="AB43" s="243" t="s">
        <v>498</v>
      </c>
      <c r="AC43" s="244"/>
      <c r="AD43" s="242"/>
      <c r="AE43" s="243" t="s">
        <v>493</v>
      </c>
      <c r="AF43" s="243" t="s">
        <v>498</v>
      </c>
      <c r="AG43" s="243" t="s">
        <v>498</v>
      </c>
      <c r="AH43" s="243"/>
      <c r="AI43" s="243"/>
      <c r="AJ43" s="244" t="s">
        <v>493</v>
      </c>
      <c r="AK43" s="242"/>
      <c r="AL43" s="243"/>
      <c r="AM43" s="243" t="s">
        <v>493</v>
      </c>
      <c r="AN43" s="243" t="s">
        <v>493</v>
      </c>
      <c r="AO43" s="243" t="s">
        <v>498</v>
      </c>
      <c r="AP43" s="243"/>
      <c r="AQ43" s="244" t="s">
        <v>498</v>
      </c>
      <c r="AR43" s="242"/>
      <c r="AS43" s="243" t="s">
        <v>498</v>
      </c>
      <c r="AT43" s="243" t="s">
        <v>498</v>
      </c>
      <c r="AU43" s="243"/>
      <c r="AV43" s="243" t="s">
        <v>498</v>
      </c>
      <c r="AW43" s="243" t="s">
        <v>493</v>
      </c>
      <c r="AX43" s="244"/>
      <c r="AY43" s="242"/>
      <c r="AZ43" s="243"/>
      <c r="BA43" s="245"/>
      <c r="BB43" s="1040"/>
      <c r="BC43" s="1041"/>
      <c r="BD43" s="1000"/>
      <c r="BE43" s="1001"/>
      <c r="BF43" s="1002"/>
      <c r="BG43" s="1003"/>
      <c r="BH43" s="1003"/>
      <c r="BI43" s="1003"/>
      <c r="BJ43" s="1004"/>
    </row>
    <row r="44" spans="2:62" ht="20.25" customHeight="1" x14ac:dyDescent="0.45">
      <c r="B44" s="1043"/>
      <c r="C44" s="1057"/>
      <c r="D44" s="1058"/>
      <c r="E44" s="229"/>
      <c r="F44" s="230" t="str">
        <f>C43</f>
        <v>介護職員</v>
      </c>
      <c r="G44" s="229"/>
      <c r="H44" s="230" t="str">
        <f>I43</f>
        <v>C</v>
      </c>
      <c r="I44" s="1059"/>
      <c r="J44" s="1060"/>
      <c r="K44" s="1061"/>
      <c r="L44" s="1062"/>
      <c r="M44" s="1062"/>
      <c r="N44" s="1058"/>
      <c r="O44" s="1034"/>
      <c r="P44" s="1035"/>
      <c r="Q44" s="1035"/>
      <c r="R44" s="1035"/>
      <c r="S44" s="1036"/>
      <c r="T44" s="246" t="s">
        <v>443</v>
      </c>
      <c r="U44" s="247"/>
      <c r="V44" s="248"/>
      <c r="W44" s="234" t="str">
        <f>IF(W43="","",VLOOKUP(W43,'【記載例】参考様式１（勤務表_シフト記号表）'!$C$6:$L$47,10,FALSE))</f>
        <v/>
      </c>
      <c r="X44" s="235">
        <f>IF(X43="","",VLOOKUP(X43,'【記載例】参考様式１（勤務表_シフト記号表）'!$C$6:$L$47,10,FALSE))</f>
        <v>7.9999999999999982</v>
      </c>
      <c r="Y44" s="235">
        <f>IF(Y43="","",VLOOKUP(Y43,'【記載例】参考様式１（勤務表_シフト記号表）'!$C$6:$L$47,10,FALSE))</f>
        <v>8</v>
      </c>
      <c r="Z44" s="235" t="str">
        <f>IF(Z43="","",VLOOKUP(Z43,'【記載例】参考様式１（勤務表_シフト記号表）'!$C$6:$L$47,10,FALSE))</f>
        <v/>
      </c>
      <c r="AA44" s="235">
        <f>IF(AA43="","",VLOOKUP(AA43,'【記載例】参考様式１（勤務表_シフト記号表）'!$C$6:$L$47,10,FALSE))</f>
        <v>8</v>
      </c>
      <c r="AB44" s="235">
        <f>IF(AB43="","",VLOOKUP(AB43,'【記載例】参考様式１（勤務表_シフト記号表）'!$C$6:$L$47,10,FALSE))</f>
        <v>8</v>
      </c>
      <c r="AC44" s="236" t="str">
        <f>IF(AC43="","",VLOOKUP(AC43,'【記載例】参考様式１（勤務表_シフト記号表）'!$C$6:$L$47,10,FALSE))</f>
        <v/>
      </c>
      <c r="AD44" s="234" t="str">
        <f>IF(AD43="","",VLOOKUP(AD43,'【記載例】参考様式１（勤務表_シフト記号表）'!$C$6:$L$47,10,FALSE))</f>
        <v/>
      </c>
      <c r="AE44" s="235">
        <f>IF(AE43="","",VLOOKUP(AE43,'【記載例】参考様式１（勤務表_シフト記号表）'!$C$6:$L$47,10,FALSE))</f>
        <v>7.9999999999999982</v>
      </c>
      <c r="AF44" s="235">
        <f>IF(AF43="","",VLOOKUP(AF43,'【記載例】参考様式１（勤務表_シフト記号表）'!$C$6:$L$47,10,FALSE))</f>
        <v>8</v>
      </c>
      <c r="AG44" s="235">
        <f>IF(AG43="","",VLOOKUP(AG43,'【記載例】参考様式１（勤務表_シフト記号表）'!$C$6:$L$47,10,FALSE))</f>
        <v>8</v>
      </c>
      <c r="AH44" s="235" t="str">
        <f>IF(AH43="","",VLOOKUP(AH43,'【記載例】参考様式１（勤務表_シフト記号表）'!$C$6:$L$47,10,FALSE))</f>
        <v/>
      </c>
      <c r="AI44" s="235" t="str">
        <f>IF(AI43="","",VLOOKUP(AI43,'【記載例】参考様式１（勤務表_シフト記号表）'!$C$6:$L$47,10,FALSE))</f>
        <v/>
      </c>
      <c r="AJ44" s="236">
        <f>IF(AJ43="","",VLOOKUP(AJ43,'【記載例】参考様式１（勤務表_シフト記号表）'!$C$6:$L$47,10,FALSE))</f>
        <v>7.9999999999999982</v>
      </c>
      <c r="AK44" s="234" t="str">
        <f>IF(AK43="","",VLOOKUP(AK43,'【記載例】参考様式１（勤務表_シフト記号表）'!$C$6:$L$47,10,FALSE))</f>
        <v/>
      </c>
      <c r="AL44" s="235" t="str">
        <f>IF(AL43="","",VLOOKUP(AL43,'【記載例】参考様式１（勤務表_シフト記号表）'!$C$6:$L$47,10,FALSE))</f>
        <v/>
      </c>
      <c r="AM44" s="235">
        <f>IF(AM43="","",VLOOKUP(AM43,'【記載例】参考様式１（勤務表_シフト記号表）'!$C$6:$L$47,10,FALSE))</f>
        <v>7.9999999999999982</v>
      </c>
      <c r="AN44" s="235">
        <f>IF(AN43="","",VLOOKUP(AN43,'【記載例】参考様式１（勤務表_シフト記号表）'!$C$6:$L$47,10,FALSE))</f>
        <v>7.9999999999999982</v>
      </c>
      <c r="AO44" s="235">
        <f>IF(AO43="","",VLOOKUP(AO43,'【記載例】参考様式１（勤務表_シフト記号表）'!$C$6:$L$47,10,FALSE))</f>
        <v>8</v>
      </c>
      <c r="AP44" s="235" t="str">
        <f>IF(AP43="","",VLOOKUP(AP43,'【記載例】参考様式１（勤務表_シフト記号表）'!$C$6:$L$47,10,FALSE))</f>
        <v/>
      </c>
      <c r="AQ44" s="236">
        <f>IF(AQ43="","",VLOOKUP(AQ43,'【記載例】参考様式１（勤務表_シフト記号表）'!$C$6:$L$47,10,FALSE))</f>
        <v>8</v>
      </c>
      <c r="AR44" s="234" t="str">
        <f>IF(AR43="","",VLOOKUP(AR43,'【記載例】参考様式１（勤務表_シフト記号表）'!$C$6:$L$47,10,FALSE))</f>
        <v/>
      </c>
      <c r="AS44" s="235">
        <f>IF(AS43="","",VLOOKUP(AS43,'【記載例】参考様式１（勤務表_シフト記号表）'!$C$6:$L$47,10,FALSE))</f>
        <v>8</v>
      </c>
      <c r="AT44" s="235">
        <f>IF(AT43="","",VLOOKUP(AT43,'【記載例】参考様式１（勤務表_シフト記号表）'!$C$6:$L$47,10,FALSE))</f>
        <v>8</v>
      </c>
      <c r="AU44" s="235" t="str">
        <f>IF(AU43="","",VLOOKUP(AU43,'【記載例】参考様式１（勤務表_シフト記号表）'!$C$6:$L$47,10,FALSE))</f>
        <v/>
      </c>
      <c r="AV44" s="235">
        <f>IF(AV43="","",VLOOKUP(AV43,'【記載例】参考様式１（勤務表_シフト記号表）'!$C$6:$L$47,10,FALSE))</f>
        <v>8</v>
      </c>
      <c r="AW44" s="235">
        <f>IF(AW43="","",VLOOKUP(AW43,'【記載例】参考様式１（勤務表_シフト記号表）'!$C$6:$L$47,10,FALSE))</f>
        <v>7.9999999999999982</v>
      </c>
      <c r="AX44" s="236" t="str">
        <f>IF(AX43="","",VLOOKUP(AX43,'【記載例】参考様式１（勤務表_シフト記号表）'!$C$6:$L$47,10,FALSE))</f>
        <v/>
      </c>
      <c r="AY44" s="234" t="str">
        <f>IF(AY43="","",VLOOKUP(AY43,'【記載例】参考様式１（勤務表_シフト記号表）'!$C$6:$L$47,10,FALSE))</f>
        <v/>
      </c>
      <c r="AZ44" s="235" t="str">
        <f>IF(AZ43="","",VLOOKUP(AZ43,'【記載例】参考様式１（勤務表_シフト記号表）'!$C$6:$L$47,10,FALSE))</f>
        <v/>
      </c>
      <c r="BA44" s="235" t="str">
        <f>IF(BA43="","",VLOOKUP(BA43,'【記載例】参考様式１（勤務表_シフト記号表）'!$C$6:$L$47,10,FALSE))</f>
        <v/>
      </c>
      <c r="BB44" s="1054">
        <f>IF($BE$3="４週",SUM(W44:AX44),IF($BE$3="暦月",SUM(W44:BA44),""))</f>
        <v>128</v>
      </c>
      <c r="BC44" s="1055"/>
      <c r="BD44" s="1056">
        <f>IF($BE$3="４週",BB44/4,IF($BE$3="暦月",(BB44/($BE$8/7)),""))</f>
        <v>32</v>
      </c>
      <c r="BE44" s="1055"/>
      <c r="BF44" s="1051"/>
      <c r="BG44" s="1052"/>
      <c r="BH44" s="1052"/>
      <c r="BI44" s="1052"/>
      <c r="BJ44" s="1053"/>
    </row>
    <row r="45" spans="2:62" ht="20.25" customHeight="1" x14ac:dyDescent="0.45">
      <c r="B45" s="1020">
        <f>B43+1</f>
        <v>15</v>
      </c>
      <c r="C45" s="1022" t="s">
        <v>456</v>
      </c>
      <c r="D45" s="1023"/>
      <c r="E45" s="229"/>
      <c r="F45" s="230"/>
      <c r="G45" s="229"/>
      <c r="H45" s="230"/>
      <c r="I45" s="1026" t="s">
        <v>589</v>
      </c>
      <c r="J45" s="1027"/>
      <c r="K45" s="1030" t="s">
        <v>604</v>
      </c>
      <c r="L45" s="1031"/>
      <c r="M45" s="1031"/>
      <c r="N45" s="1023"/>
      <c r="O45" s="1034" t="s">
        <v>613</v>
      </c>
      <c r="P45" s="1035"/>
      <c r="Q45" s="1035"/>
      <c r="R45" s="1035"/>
      <c r="S45" s="1036"/>
      <c r="T45" s="249" t="s">
        <v>442</v>
      </c>
      <c r="V45" s="250"/>
      <c r="W45" s="242" t="s">
        <v>498</v>
      </c>
      <c r="X45" s="243" t="s">
        <v>498</v>
      </c>
      <c r="Y45" s="243"/>
      <c r="Z45" s="243"/>
      <c r="AA45" s="243" t="s">
        <v>502</v>
      </c>
      <c r="AB45" s="243" t="s">
        <v>503</v>
      </c>
      <c r="AC45" s="244" t="s">
        <v>493</v>
      </c>
      <c r="AD45" s="242" t="s">
        <v>493</v>
      </c>
      <c r="AE45" s="243"/>
      <c r="AF45" s="243" t="s">
        <v>498</v>
      </c>
      <c r="AG45" s="243" t="s">
        <v>498</v>
      </c>
      <c r="AH45" s="243"/>
      <c r="AI45" s="243" t="s">
        <v>502</v>
      </c>
      <c r="AJ45" s="244" t="s">
        <v>503</v>
      </c>
      <c r="AK45" s="242" t="s">
        <v>493</v>
      </c>
      <c r="AL45" s="243" t="s">
        <v>493</v>
      </c>
      <c r="AM45" s="243"/>
      <c r="AN45" s="243" t="s">
        <v>498</v>
      </c>
      <c r="AO45" s="243"/>
      <c r="AP45" s="243"/>
      <c r="AQ45" s="244" t="s">
        <v>502</v>
      </c>
      <c r="AR45" s="242" t="s">
        <v>503</v>
      </c>
      <c r="AS45" s="243" t="s">
        <v>493</v>
      </c>
      <c r="AT45" s="243" t="s">
        <v>493</v>
      </c>
      <c r="AU45" s="243"/>
      <c r="AV45" s="243" t="s">
        <v>493</v>
      </c>
      <c r="AW45" s="243" t="s">
        <v>498</v>
      </c>
      <c r="AX45" s="244" t="s">
        <v>498</v>
      </c>
      <c r="AY45" s="242"/>
      <c r="AZ45" s="243"/>
      <c r="BA45" s="245"/>
      <c r="BB45" s="1040"/>
      <c r="BC45" s="1041"/>
      <c r="BD45" s="1000"/>
      <c r="BE45" s="1001"/>
      <c r="BF45" s="1002"/>
      <c r="BG45" s="1003"/>
      <c r="BH45" s="1003"/>
      <c r="BI45" s="1003"/>
      <c r="BJ45" s="1004"/>
    </row>
    <row r="46" spans="2:62" ht="20.25" customHeight="1" x14ac:dyDescent="0.45">
      <c r="B46" s="1043"/>
      <c r="C46" s="1057"/>
      <c r="D46" s="1058"/>
      <c r="E46" s="229"/>
      <c r="F46" s="230" t="str">
        <f>C45</f>
        <v>介護職員</v>
      </c>
      <c r="G46" s="229"/>
      <c r="H46" s="230" t="str">
        <f>I45</f>
        <v>A</v>
      </c>
      <c r="I46" s="1059"/>
      <c r="J46" s="1060"/>
      <c r="K46" s="1061"/>
      <c r="L46" s="1062"/>
      <c r="M46" s="1062"/>
      <c r="N46" s="1058"/>
      <c r="O46" s="1034"/>
      <c r="P46" s="1035"/>
      <c r="Q46" s="1035"/>
      <c r="R46" s="1035"/>
      <c r="S46" s="1036"/>
      <c r="T46" s="246" t="s">
        <v>443</v>
      </c>
      <c r="U46" s="247"/>
      <c r="V46" s="248"/>
      <c r="W46" s="234">
        <f>IF(W45="","",VLOOKUP(W45,'【記載例】参考様式１（勤務表_シフト記号表）'!$C$6:$L$47,10,FALSE))</f>
        <v>8</v>
      </c>
      <c r="X46" s="235">
        <f>IF(X45="","",VLOOKUP(X45,'【記載例】参考様式１（勤務表_シフト記号表）'!$C$6:$L$47,10,FALSE))</f>
        <v>8</v>
      </c>
      <c r="Y46" s="235" t="str">
        <f>IF(Y45="","",VLOOKUP(Y45,'【記載例】参考様式１（勤務表_シフト記号表）'!$C$6:$L$47,10,FALSE))</f>
        <v/>
      </c>
      <c r="Z46" s="235" t="str">
        <f>IF(Z45="","",VLOOKUP(Z45,'【記載例】参考様式１（勤務表_シフト記号表）'!$C$6:$L$47,10,FALSE))</f>
        <v/>
      </c>
      <c r="AA46" s="235">
        <f>IF(AA45="","",VLOOKUP(AA45,'【記載例】参考様式１（勤務表_シフト記号表）'!$C$6:$L$47,10,FALSE))</f>
        <v>8</v>
      </c>
      <c r="AB46" s="235">
        <f>IF(AB45="","",VLOOKUP(AB45,'【記載例】参考様式１（勤務表_シフト記号表）'!$C$6:$L$47,10,FALSE))</f>
        <v>8</v>
      </c>
      <c r="AC46" s="236">
        <f>IF(AC45="","",VLOOKUP(AC45,'【記載例】参考様式１（勤務表_シフト記号表）'!$C$6:$L$47,10,FALSE))</f>
        <v>7.9999999999999982</v>
      </c>
      <c r="AD46" s="234">
        <f>IF(AD45="","",VLOOKUP(AD45,'【記載例】参考様式１（勤務表_シフト記号表）'!$C$6:$L$47,10,FALSE))</f>
        <v>7.9999999999999982</v>
      </c>
      <c r="AE46" s="235" t="str">
        <f>IF(AE45="","",VLOOKUP(AE45,'【記載例】参考様式１（勤務表_シフト記号表）'!$C$6:$L$47,10,FALSE))</f>
        <v/>
      </c>
      <c r="AF46" s="235">
        <f>IF(AF45="","",VLOOKUP(AF45,'【記載例】参考様式１（勤務表_シフト記号表）'!$C$6:$L$47,10,FALSE))</f>
        <v>8</v>
      </c>
      <c r="AG46" s="235">
        <f>IF(AG45="","",VLOOKUP(AG45,'【記載例】参考様式１（勤務表_シフト記号表）'!$C$6:$L$47,10,FALSE))</f>
        <v>8</v>
      </c>
      <c r="AH46" s="235" t="str">
        <f>IF(AH45="","",VLOOKUP(AH45,'【記載例】参考様式１（勤務表_シフト記号表）'!$C$6:$L$47,10,FALSE))</f>
        <v/>
      </c>
      <c r="AI46" s="235">
        <f>IF(AI45="","",VLOOKUP(AI45,'【記載例】参考様式１（勤務表_シフト記号表）'!$C$6:$L$47,10,FALSE))</f>
        <v>8</v>
      </c>
      <c r="AJ46" s="236">
        <f>IF(AJ45="","",VLOOKUP(AJ45,'【記載例】参考様式１（勤務表_シフト記号表）'!$C$6:$L$47,10,FALSE))</f>
        <v>8</v>
      </c>
      <c r="AK46" s="234">
        <f>IF(AK45="","",VLOOKUP(AK45,'【記載例】参考様式１（勤務表_シフト記号表）'!$C$6:$L$47,10,FALSE))</f>
        <v>7.9999999999999982</v>
      </c>
      <c r="AL46" s="235">
        <f>IF(AL45="","",VLOOKUP(AL45,'【記載例】参考様式１（勤務表_シフト記号表）'!$C$6:$L$47,10,FALSE))</f>
        <v>7.9999999999999982</v>
      </c>
      <c r="AM46" s="235" t="str">
        <f>IF(AM45="","",VLOOKUP(AM45,'【記載例】参考様式１（勤務表_シフト記号表）'!$C$6:$L$47,10,FALSE))</f>
        <v/>
      </c>
      <c r="AN46" s="235">
        <f>IF(AN45="","",VLOOKUP(AN45,'【記載例】参考様式１（勤務表_シフト記号表）'!$C$6:$L$47,10,FALSE))</f>
        <v>8</v>
      </c>
      <c r="AO46" s="235" t="str">
        <f>IF(AO45="","",VLOOKUP(AO45,'【記載例】参考様式１（勤務表_シフト記号表）'!$C$6:$L$47,10,FALSE))</f>
        <v/>
      </c>
      <c r="AP46" s="235" t="str">
        <f>IF(AP45="","",VLOOKUP(AP45,'【記載例】参考様式１（勤務表_シフト記号表）'!$C$6:$L$47,10,FALSE))</f>
        <v/>
      </c>
      <c r="AQ46" s="236">
        <f>IF(AQ45="","",VLOOKUP(AQ45,'【記載例】参考様式１（勤務表_シフト記号表）'!$C$6:$L$47,10,FALSE))</f>
        <v>8</v>
      </c>
      <c r="AR46" s="234">
        <f>IF(AR45="","",VLOOKUP(AR45,'【記載例】参考様式１（勤務表_シフト記号表）'!$C$6:$L$47,10,FALSE))</f>
        <v>8</v>
      </c>
      <c r="AS46" s="235">
        <f>IF(AS45="","",VLOOKUP(AS45,'【記載例】参考様式１（勤務表_シフト記号表）'!$C$6:$L$47,10,FALSE))</f>
        <v>7.9999999999999982</v>
      </c>
      <c r="AT46" s="235">
        <f>IF(AT45="","",VLOOKUP(AT45,'【記載例】参考様式１（勤務表_シフト記号表）'!$C$6:$L$47,10,FALSE))</f>
        <v>7.9999999999999982</v>
      </c>
      <c r="AU46" s="235" t="str">
        <f>IF(AU45="","",VLOOKUP(AU45,'【記載例】参考様式１（勤務表_シフト記号表）'!$C$6:$L$47,10,FALSE))</f>
        <v/>
      </c>
      <c r="AV46" s="235">
        <f>IF(AV45="","",VLOOKUP(AV45,'【記載例】参考様式１（勤務表_シフト記号表）'!$C$6:$L$47,10,FALSE))</f>
        <v>7.9999999999999982</v>
      </c>
      <c r="AW46" s="235">
        <f>IF(AW45="","",VLOOKUP(AW45,'【記載例】参考様式１（勤務表_シフト記号表）'!$C$6:$L$47,10,FALSE))</f>
        <v>8</v>
      </c>
      <c r="AX46" s="236">
        <f>IF(AX45="","",VLOOKUP(AX45,'【記載例】参考様式１（勤務表_シフト記号表）'!$C$6:$L$47,10,FALSE))</f>
        <v>8</v>
      </c>
      <c r="AY46" s="234" t="str">
        <f>IF(AY45="","",VLOOKUP(AY45,'【記載例】参考様式１（勤務表_シフト記号表）'!$C$6:$L$47,10,FALSE))</f>
        <v/>
      </c>
      <c r="AZ46" s="235" t="str">
        <f>IF(AZ45="","",VLOOKUP(AZ45,'【記載例】参考様式１（勤務表_シフト記号表）'!$C$6:$L$47,10,FALSE))</f>
        <v/>
      </c>
      <c r="BA46" s="235" t="str">
        <f>IF(BA45="","",VLOOKUP(BA45,'【記載例】参考様式１（勤務表_シフト記号表）'!$C$6:$L$47,10,FALSE))</f>
        <v/>
      </c>
      <c r="BB46" s="1054">
        <f>IF($BE$3="４週",SUM(W46:AX46),IF($BE$3="暦月",SUM(W46:BA46),""))</f>
        <v>160</v>
      </c>
      <c r="BC46" s="1055"/>
      <c r="BD46" s="1056">
        <f>IF($BE$3="４週",BB46/4,IF($BE$3="暦月",(BB46/($BE$8/7)),""))</f>
        <v>40</v>
      </c>
      <c r="BE46" s="1055"/>
      <c r="BF46" s="1051"/>
      <c r="BG46" s="1052"/>
      <c r="BH46" s="1052"/>
      <c r="BI46" s="1052"/>
      <c r="BJ46" s="1053"/>
    </row>
    <row r="47" spans="2:62" ht="20.25" customHeight="1" x14ac:dyDescent="0.45">
      <c r="B47" s="1020">
        <f>B45+1</f>
        <v>16</v>
      </c>
      <c r="C47" s="1022" t="s">
        <v>456</v>
      </c>
      <c r="D47" s="1023"/>
      <c r="E47" s="229"/>
      <c r="F47" s="230"/>
      <c r="G47" s="229"/>
      <c r="H47" s="230"/>
      <c r="I47" s="1026" t="s">
        <v>589</v>
      </c>
      <c r="J47" s="1027"/>
      <c r="K47" s="1030" t="s">
        <v>590</v>
      </c>
      <c r="L47" s="1031"/>
      <c r="M47" s="1031"/>
      <c r="N47" s="1023"/>
      <c r="O47" s="1034" t="s">
        <v>614</v>
      </c>
      <c r="P47" s="1035"/>
      <c r="Q47" s="1035"/>
      <c r="R47" s="1035"/>
      <c r="S47" s="1036"/>
      <c r="T47" s="249" t="s">
        <v>442</v>
      </c>
      <c r="V47" s="250"/>
      <c r="W47" s="242"/>
      <c r="X47" s="243" t="s">
        <v>493</v>
      </c>
      <c r="Y47" s="243" t="s">
        <v>498</v>
      </c>
      <c r="Z47" s="243" t="s">
        <v>498</v>
      </c>
      <c r="AA47" s="243"/>
      <c r="AB47" s="243" t="s">
        <v>502</v>
      </c>
      <c r="AC47" s="244" t="s">
        <v>503</v>
      </c>
      <c r="AD47" s="242" t="s">
        <v>498</v>
      </c>
      <c r="AE47" s="243"/>
      <c r="AF47" s="243" t="s">
        <v>498</v>
      </c>
      <c r="AG47" s="243" t="s">
        <v>498</v>
      </c>
      <c r="AH47" s="243"/>
      <c r="AI47" s="243"/>
      <c r="AJ47" s="244" t="s">
        <v>502</v>
      </c>
      <c r="AK47" s="242" t="s">
        <v>503</v>
      </c>
      <c r="AL47" s="243" t="s">
        <v>498</v>
      </c>
      <c r="AM47" s="243" t="s">
        <v>498</v>
      </c>
      <c r="AN47" s="243" t="s">
        <v>498</v>
      </c>
      <c r="AO47" s="243" t="s">
        <v>493</v>
      </c>
      <c r="AP47" s="243" t="s">
        <v>493</v>
      </c>
      <c r="AQ47" s="244"/>
      <c r="AR47" s="242" t="s">
        <v>502</v>
      </c>
      <c r="AS47" s="243" t="s">
        <v>503</v>
      </c>
      <c r="AT47" s="243" t="s">
        <v>493</v>
      </c>
      <c r="AU47" s="243" t="s">
        <v>498</v>
      </c>
      <c r="AV47" s="243"/>
      <c r="AW47" s="243"/>
      <c r="AX47" s="244" t="s">
        <v>493</v>
      </c>
      <c r="AY47" s="242"/>
      <c r="AZ47" s="243"/>
      <c r="BA47" s="245"/>
      <c r="BB47" s="1040"/>
      <c r="BC47" s="1041"/>
      <c r="BD47" s="1000"/>
      <c r="BE47" s="1001"/>
      <c r="BF47" s="1002"/>
      <c r="BG47" s="1003"/>
      <c r="BH47" s="1003"/>
      <c r="BI47" s="1003"/>
      <c r="BJ47" s="1004"/>
    </row>
    <row r="48" spans="2:62" ht="20.25" customHeight="1" x14ac:dyDescent="0.45">
      <c r="B48" s="1043"/>
      <c r="C48" s="1057"/>
      <c r="D48" s="1058"/>
      <c r="E48" s="229"/>
      <c r="F48" s="230" t="str">
        <f>C47</f>
        <v>介護職員</v>
      </c>
      <c r="G48" s="229"/>
      <c r="H48" s="230" t="str">
        <f>I47</f>
        <v>A</v>
      </c>
      <c r="I48" s="1059"/>
      <c r="J48" s="1060"/>
      <c r="K48" s="1061"/>
      <c r="L48" s="1062"/>
      <c r="M48" s="1062"/>
      <c r="N48" s="1058"/>
      <c r="O48" s="1034"/>
      <c r="P48" s="1035"/>
      <c r="Q48" s="1035"/>
      <c r="R48" s="1035"/>
      <c r="S48" s="1036"/>
      <c r="T48" s="246" t="s">
        <v>443</v>
      </c>
      <c r="U48" s="247"/>
      <c r="V48" s="248"/>
      <c r="W48" s="234" t="str">
        <f>IF(W47="","",VLOOKUP(W47,'【記載例】参考様式１（勤務表_シフト記号表）'!$C$6:$L$47,10,FALSE))</f>
        <v/>
      </c>
      <c r="X48" s="235">
        <f>IF(X47="","",VLOOKUP(X47,'【記載例】参考様式１（勤務表_シフト記号表）'!$C$6:$L$47,10,FALSE))</f>
        <v>7.9999999999999982</v>
      </c>
      <c r="Y48" s="235">
        <f>IF(Y47="","",VLOOKUP(Y47,'【記載例】参考様式１（勤務表_シフト記号表）'!$C$6:$L$47,10,FALSE))</f>
        <v>8</v>
      </c>
      <c r="Z48" s="235">
        <f>IF(Z47="","",VLOOKUP(Z47,'【記載例】参考様式１（勤務表_シフト記号表）'!$C$6:$L$47,10,FALSE))</f>
        <v>8</v>
      </c>
      <c r="AA48" s="235" t="str">
        <f>IF(AA47="","",VLOOKUP(AA47,'【記載例】参考様式１（勤務表_シフト記号表）'!$C$6:$L$47,10,FALSE))</f>
        <v/>
      </c>
      <c r="AB48" s="235">
        <f>IF(AB47="","",VLOOKUP(AB47,'【記載例】参考様式１（勤務表_シフト記号表）'!$C$6:$L$47,10,FALSE))</f>
        <v>8</v>
      </c>
      <c r="AC48" s="236">
        <f>IF(AC47="","",VLOOKUP(AC47,'【記載例】参考様式１（勤務表_シフト記号表）'!$C$6:$L$47,10,FALSE))</f>
        <v>8</v>
      </c>
      <c r="AD48" s="234">
        <f>IF(AD47="","",VLOOKUP(AD47,'【記載例】参考様式１（勤務表_シフト記号表）'!$C$6:$L$47,10,FALSE))</f>
        <v>8</v>
      </c>
      <c r="AE48" s="235" t="str">
        <f>IF(AE47="","",VLOOKUP(AE47,'【記載例】参考様式１（勤務表_シフト記号表）'!$C$6:$L$47,10,FALSE))</f>
        <v/>
      </c>
      <c r="AF48" s="235">
        <f>IF(AF47="","",VLOOKUP(AF47,'【記載例】参考様式１（勤務表_シフト記号表）'!$C$6:$L$47,10,FALSE))</f>
        <v>8</v>
      </c>
      <c r="AG48" s="235">
        <f>IF(AG47="","",VLOOKUP(AG47,'【記載例】参考様式１（勤務表_シフト記号表）'!$C$6:$L$47,10,FALSE))</f>
        <v>8</v>
      </c>
      <c r="AH48" s="235" t="str">
        <f>IF(AH47="","",VLOOKUP(AH47,'【記載例】参考様式１（勤務表_シフト記号表）'!$C$6:$L$47,10,FALSE))</f>
        <v/>
      </c>
      <c r="AI48" s="235" t="str">
        <f>IF(AI47="","",VLOOKUP(AI47,'【記載例】参考様式１（勤務表_シフト記号表）'!$C$6:$L$47,10,FALSE))</f>
        <v/>
      </c>
      <c r="AJ48" s="236">
        <f>IF(AJ47="","",VLOOKUP(AJ47,'【記載例】参考様式１（勤務表_シフト記号表）'!$C$6:$L$47,10,FALSE))</f>
        <v>8</v>
      </c>
      <c r="AK48" s="234">
        <f>IF(AK47="","",VLOOKUP(AK47,'【記載例】参考様式１（勤務表_シフト記号表）'!$C$6:$L$47,10,FALSE))</f>
        <v>8</v>
      </c>
      <c r="AL48" s="235">
        <f>IF(AL47="","",VLOOKUP(AL47,'【記載例】参考様式１（勤務表_シフト記号表）'!$C$6:$L$47,10,FALSE))</f>
        <v>8</v>
      </c>
      <c r="AM48" s="235">
        <f>IF(AM47="","",VLOOKUP(AM47,'【記載例】参考様式１（勤務表_シフト記号表）'!$C$6:$L$47,10,FALSE))</f>
        <v>8</v>
      </c>
      <c r="AN48" s="235">
        <f>IF(AN47="","",VLOOKUP(AN47,'【記載例】参考様式１（勤務表_シフト記号表）'!$C$6:$L$47,10,FALSE))</f>
        <v>8</v>
      </c>
      <c r="AO48" s="235">
        <f>IF(AO47="","",VLOOKUP(AO47,'【記載例】参考様式１（勤務表_シフト記号表）'!$C$6:$L$47,10,FALSE))</f>
        <v>7.9999999999999982</v>
      </c>
      <c r="AP48" s="235">
        <f>IF(AP47="","",VLOOKUP(AP47,'【記載例】参考様式１（勤務表_シフト記号表）'!$C$6:$L$47,10,FALSE))</f>
        <v>7.9999999999999982</v>
      </c>
      <c r="AQ48" s="236" t="str">
        <f>IF(AQ47="","",VLOOKUP(AQ47,'【記載例】参考様式１（勤務表_シフト記号表）'!$C$6:$L$47,10,FALSE))</f>
        <v/>
      </c>
      <c r="AR48" s="234">
        <f>IF(AR47="","",VLOOKUP(AR47,'【記載例】参考様式１（勤務表_シフト記号表）'!$C$6:$L$47,10,FALSE))</f>
        <v>8</v>
      </c>
      <c r="AS48" s="235">
        <f>IF(AS47="","",VLOOKUP(AS47,'【記載例】参考様式１（勤務表_シフト記号表）'!$C$6:$L$47,10,FALSE))</f>
        <v>8</v>
      </c>
      <c r="AT48" s="235">
        <f>IF(AT47="","",VLOOKUP(AT47,'【記載例】参考様式１（勤務表_シフト記号表）'!$C$6:$L$47,10,FALSE))</f>
        <v>7.9999999999999982</v>
      </c>
      <c r="AU48" s="235">
        <f>IF(AU47="","",VLOOKUP(AU47,'【記載例】参考様式１（勤務表_シフト記号表）'!$C$6:$L$47,10,FALSE))</f>
        <v>8</v>
      </c>
      <c r="AV48" s="235" t="str">
        <f>IF(AV47="","",VLOOKUP(AV47,'【記載例】参考様式１（勤務表_シフト記号表）'!$C$6:$L$47,10,FALSE))</f>
        <v/>
      </c>
      <c r="AW48" s="235" t="str">
        <f>IF(AW47="","",VLOOKUP(AW47,'【記載例】参考様式１（勤務表_シフト記号表）'!$C$6:$L$47,10,FALSE))</f>
        <v/>
      </c>
      <c r="AX48" s="236">
        <f>IF(AX47="","",VLOOKUP(AX47,'【記載例】参考様式１（勤務表_シフト記号表）'!$C$6:$L$47,10,FALSE))</f>
        <v>7.9999999999999982</v>
      </c>
      <c r="AY48" s="234" t="str">
        <f>IF(AY47="","",VLOOKUP(AY47,'【記載例】参考様式１（勤務表_シフト記号表）'!$C$6:$L$47,10,FALSE))</f>
        <v/>
      </c>
      <c r="AZ48" s="235" t="str">
        <f>IF(AZ47="","",VLOOKUP(AZ47,'【記載例】参考様式１（勤務表_シフト記号表）'!$C$6:$L$47,10,FALSE))</f>
        <v/>
      </c>
      <c r="BA48" s="235" t="str">
        <f>IF(BA47="","",VLOOKUP(BA47,'【記載例】参考様式１（勤務表_シフト記号表）'!$C$6:$L$47,10,FALSE))</f>
        <v/>
      </c>
      <c r="BB48" s="1054">
        <f>IF($BE$3="４週",SUM(W48:AX48),IF($BE$3="暦月",SUM(W48:BA48),""))</f>
        <v>160</v>
      </c>
      <c r="BC48" s="1055"/>
      <c r="BD48" s="1056">
        <f>IF($BE$3="４週",BB48/4,IF($BE$3="暦月",(BB48/($BE$8/7)),""))</f>
        <v>40</v>
      </c>
      <c r="BE48" s="1055"/>
      <c r="BF48" s="1051"/>
      <c r="BG48" s="1052"/>
      <c r="BH48" s="1052"/>
      <c r="BI48" s="1052"/>
      <c r="BJ48" s="1053"/>
    </row>
    <row r="49" spans="2:62" ht="20.25" customHeight="1" x14ac:dyDescent="0.45">
      <c r="B49" s="1020">
        <f>B47+1</f>
        <v>17</v>
      </c>
      <c r="C49" s="1022" t="s">
        <v>456</v>
      </c>
      <c r="D49" s="1023"/>
      <c r="E49" s="229"/>
      <c r="F49" s="230"/>
      <c r="G49" s="229"/>
      <c r="H49" s="230"/>
      <c r="I49" s="1026" t="s">
        <v>589</v>
      </c>
      <c r="J49" s="1027"/>
      <c r="K49" s="1030" t="s">
        <v>590</v>
      </c>
      <c r="L49" s="1031"/>
      <c r="M49" s="1031"/>
      <c r="N49" s="1023"/>
      <c r="O49" s="1034" t="s">
        <v>615</v>
      </c>
      <c r="P49" s="1035"/>
      <c r="Q49" s="1035"/>
      <c r="R49" s="1035"/>
      <c r="S49" s="1036"/>
      <c r="T49" s="249" t="s">
        <v>442</v>
      </c>
      <c r="V49" s="250"/>
      <c r="W49" s="242" t="s">
        <v>493</v>
      </c>
      <c r="X49" s="243"/>
      <c r="Y49" s="243" t="s">
        <v>493</v>
      </c>
      <c r="Z49" s="243"/>
      <c r="AA49" s="243" t="s">
        <v>498</v>
      </c>
      <c r="AB49" s="243"/>
      <c r="AC49" s="244" t="s">
        <v>502</v>
      </c>
      <c r="AD49" s="242" t="s">
        <v>503</v>
      </c>
      <c r="AE49" s="243" t="s">
        <v>498</v>
      </c>
      <c r="AF49" s="243" t="s">
        <v>498</v>
      </c>
      <c r="AG49" s="243" t="s">
        <v>493</v>
      </c>
      <c r="AH49" s="243" t="s">
        <v>493</v>
      </c>
      <c r="AI49" s="243"/>
      <c r="AJ49" s="244" t="s">
        <v>498</v>
      </c>
      <c r="AK49" s="242" t="s">
        <v>502</v>
      </c>
      <c r="AL49" s="243" t="s">
        <v>503</v>
      </c>
      <c r="AM49" s="243" t="s">
        <v>493</v>
      </c>
      <c r="AN49" s="243"/>
      <c r="AO49" s="243" t="s">
        <v>498</v>
      </c>
      <c r="AP49" s="243" t="s">
        <v>498</v>
      </c>
      <c r="AQ49" s="244"/>
      <c r="AR49" s="242"/>
      <c r="AS49" s="243" t="s">
        <v>502</v>
      </c>
      <c r="AT49" s="243" t="s">
        <v>503</v>
      </c>
      <c r="AU49" s="243" t="s">
        <v>493</v>
      </c>
      <c r="AV49" s="243" t="s">
        <v>498</v>
      </c>
      <c r="AW49" s="243" t="s">
        <v>498</v>
      </c>
      <c r="AX49" s="244"/>
      <c r="AY49" s="242"/>
      <c r="AZ49" s="243"/>
      <c r="BA49" s="245"/>
      <c r="BB49" s="1040"/>
      <c r="BC49" s="1041"/>
      <c r="BD49" s="1000"/>
      <c r="BE49" s="1001"/>
      <c r="BF49" s="1002"/>
      <c r="BG49" s="1003"/>
      <c r="BH49" s="1003"/>
      <c r="BI49" s="1003"/>
      <c r="BJ49" s="1004"/>
    </row>
    <row r="50" spans="2:62" ht="20.25" customHeight="1" x14ac:dyDescent="0.45">
      <c r="B50" s="1043"/>
      <c r="C50" s="1057"/>
      <c r="D50" s="1058"/>
      <c r="E50" s="229"/>
      <c r="F50" s="230" t="str">
        <f>C49</f>
        <v>介護職員</v>
      </c>
      <c r="G50" s="229"/>
      <c r="H50" s="230" t="str">
        <f>I49</f>
        <v>A</v>
      </c>
      <c r="I50" s="1059"/>
      <c r="J50" s="1060"/>
      <c r="K50" s="1061"/>
      <c r="L50" s="1062"/>
      <c r="M50" s="1062"/>
      <c r="N50" s="1058"/>
      <c r="O50" s="1034"/>
      <c r="P50" s="1035"/>
      <c r="Q50" s="1035"/>
      <c r="R50" s="1035"/>
      <c r="S50" s="1036"/>
      <c r="T50" s="246" t="s">
        <v>443</v>
      </c>
      <c r="U50" s="247"/>
      <c r="V50" s="248"/>
      <c r="W50" s="234">
        <f>IF(W49="","",VLOOKUP(W49,'【記載例】参考様式１（勤務表_シフト記号表）'!$C$6:$L$47,10,FALSE))</f>
        <v>7.9999999999999982</v>
      </c>
      <c r="X50" s="235" t="str">
        <f>IF(X49="","",VLOOKUP(X49,'【記載例】参考様式１（勤務表_シフト記号表）'!$C$6:$L$47,10,FALSE))</f>
        <v/>
      </c>
      <c r="Y50" s="235">
        <f>IF(Y49="","",VLOOKUP(Y49,'【記載例】参考様式１（勤務表_シフト記号表）'!$C$6:$L$47,10,FALSE))</f>
        <v>7.9999999999999982</v>
      </c>
      <c r="Z50" s="235" t="str">
        <f>IF(Z49="","",VLOOKUP(Z49,'【記載例】参考様式１（勤務表_シフト記号表）'!$C$6:$L$47,10,FALSE))</f>
        <v/>
      </c>
      <c r="AA50" s="235">
        <f>IF(AA49="","",VLOOKUP(AA49,'【記載例】参考様式１（勤務表_シフト記号表）'!$C$6:$L$47,10,FALSE))</f>
        <v>8</v>
      </c>
      <c r="AB50" s="235" t="str">
        <f>IF(AB49="","",VLOOKUP(AB49,'【記載例】参考様式１（勤務表_シフト記号表）'!$C$6:$L$47,10,FALSE))</f>
        <v/>
      </c>
      <c r="AC50" s="236">
        <f>IF(AC49="","",VLOOKUP(AC49,'【記載例】参考様式１（勤務表_シフト記号表）'!$C$6:$L$47,10,FALSE))</f>
        <v>8</v>
      </c>
      <c r="AD50" s="234">
        <f>IF(AD49="","",VLOOKUP(AD49,'【記載例】参考様式１（勤務表_シフト記号表）'!$C$6:$L$47,10,FALSE))</f>
        <v>8</v>
      </c>
      <c r="AE50" s="235">
        <f>IF(AE49="","",VLOOKUP(AE49,'【記載例】参考様式１（勤務表_シフト記号表）'!$C$6:$L$47,10,FALSE))</f>
        <v>8</v>
      </c>
      <c r="AF50" s="235">
        <f>IF(AF49="","",VLOOKUP(AF49,'【記載例】参考様式１（勤務表_シフト記号表）'!$C$6:$L$47,10,FALSE))</f>
        <v>8</v>
      </c>
      <c r="AG50" s="235">
        <f>IF(AG49="","",VLOOKUP(AG49,'【記載例】参考様式１（勤務表_シフト記号表）'!$C$6:$L$47,10,FALSE))</f>
        <v>7.9999999999999982</v>
      </c>
      <c r="AH50" s="235">
        <f>IF(AH49="","",VLOOKUP(AH49,'【記載例】参考様式１（勤務表_シフト記号表）'!$C$6:$L$47,10,FALSE))</f>
        <v>7.9999999999999982</v>
      </c>
      <c r="AI50" s="235" t="str">
        <f>IF(AI49="","",VLOOKUP(AI49,'【記載例】参考様式１（勤務表_シフト記号表）'!$C$6:$L$47,10,FALSE))</f>
        <v/>
      </c>
      <c r="AJ50" s="236">
        <f>IF(AJ49="","",VLOOKUP(AJ49,'【記載例】参考様式１（勤務表_シフト記号表）'!$C$6:$L$47,10,FALSE))</f>
        <v>8</v>
      </c>
      <c r="AK50" s="234">
        <f>IF(AK49="","",VLOOKUP(AK49,'【記載例】参考様式１（勤務表_シフト記号表）'!$C$6:$L$47,10,FALSE))</f>
        <v>8</v>
      </c>
      <c r="AL50" s="235">
        <f>IF(AL49="","",VLOOKUP(AL49,'【記載例】参考様式１（勤務表_シフト記号表）'!$C$6:$L$47,10,FALSE))</f>
        <v>8</v>
      </c>
      <c r="AM50" s="235">
        <f>IF(AM49="","",VLOOKUP(AM49,'【記載例】参考様式１（勤務表_シフト記号表）'!$C$6:$L$47,10,FALSE))</f>
        <v>7.9999999999999982</v>
      </c>
      <c r="AN50" s="235" t="str">
        <f>IF(AN49="","",VLOOKUP(AN49,'【記載例】参考様式１（勤務表_シフト記号表）'!$C$6:$L$47,10,FALSE))</f>
        <v/>
      </c>
      <c r="AO50" s="235">
        <f>IF(AO49="","",VLOOKUP(AO49,'【記載例】参考様式１（勤務表_シフト記号表）'!$C$6:$L$47,10,FALSE))</f>
        <v>8</v>
      </c>
      <c r="AP50" s="235">
        <f>IF(AP49="","",VLOOKUP(AP49,'【記載例】参考様式１（勤務表_シフト記号表）'!$C$6:$L$47,10,FALSE))</f>
        <v>8</v>
      </c>
      <c r="AQ50" s="236" t="str">
        <f>IF(AQ49="","",VLOOKUP(AQ49,'【記載例】参考様式１（勤務表_シフト記号表）'!$C$6:$L$47,10,FALSE))</f>
        <v/>
      </c>
      <c r="AR50" s="234" t="str">
        <f>IF(AR49="","",VLOOKUP(AR49,'【記載例】参考様式１（勤務表_シフト記号表）'!$C$6:$L$47,10,FALSE))</f>
        <v/>
      </c>
      <c r="AS50" s="235">
        <f>IF(AS49="","",VLOOKUP(AS49,'【記載例】参考様式１（勤務表_シフト記号表）'!$C$6:$L$47,10,FALSE))</f>
        <v>8</v>
      </c>
      <c r="AT50" s="235">
        <f>IF(AT49="","",VLOOKUP(AT49,'【記載例】参考様式１（勤務表_シフト記号表）'!$C$6:$L$47,10,FALSE))</f>
        <v>8</v>
      </c>
      <c r="AU50" s="235">
        <f>IF(AU49="","",VLOOKUP(AU49,'【記載例】参考様式１（勤務表_シフト記号表）'!$C$6:$L$47,10,FALSE))</f>
        <v>7.9999999999999982</v>
      </c>
      <c r="AV50" s="235">
        <f>IF(AV49="","",VLOOKUP(AV49,'【記載例】参考様式１（勤務表_シフト記号表）'!$C$6:$L$47,10,FALSE))</f>
        <v>8</v>
      </c>
      <c r="AW50" s="235">
        <f>IF(AW49="","",VLOOKUP(AW49,'【記載例】参考様式１（勤務表_シフト記号表）'!$C$6:$L$47,10,FALSE))</f>
        <v>8</v>
      </c>
      <c r="AX50" s="236" t="str">
        <f>IF(AX49="","",VLOOKUP(AX49,'【記載例】参考様式１（勤務表_シフト記号表）'!$C$6:$L$47,10,FALSE))</f>
        <v/>
      </c>
      <c r="AY50" s="234" t="str">
        <f>IF(AY49="","",VLOOKUP(AY49,'【記載例】参考様式１（勤務表_シフト記号表）'!$C$6:$L$47,10,FALSE))</f>
        <v/>
      </c>
      <c r="AZ50" s="235" t="str">
        <f>IF(AZ49="","",VLOOKUP(AZ49,'【記載例】参考様式１（勤務表_シフト記号表）'!$C$6:$L$47,10,FALSE))</f>
        <v/>
      </c>
      <c r="BA50" s="235" t="str">
        <f>IF(BA49="","",VLOOKUP(BA49,'【記載例】参考様式１（勤務表_シフト記号表）'!$C$6:$L$47,10,FALSE))</f>
        <v/>
      </c>
      <c r="BB50" s="1054">
        <f>IF($BE$3="４週",SUM(W50:AX50),IF($BE$3="暦月",SUM(W50:BA50),""))</f>
        <v>160</v>
      </c>
      <c r="BC50" s="1055"/>
      <c r="BD50" s="1056">
        <f>IF($BE$3="４週",BB50/4,IF($BE$3="暦月",(BB50/($BE$8/7)),""))</f>
        <v>40</v>
      </c>
      <c r="BE50" s="1055"/>
      <c r="BF50" s="1051"/>
      <c r="BG50" s="1052"/>
      <c r="BH50" s="1052"/>
      <c r="BI50" s="1052"/>
      <c r="BJ50" s="1053"/>
    </row>
    <row r="51" spans="2:62" ht="20.25" customHeight="1" x14ac:dyDescent="0.45">
      <c r="B51" s="1020">
        <f>B49+1</f>
        <v>18</v>
      </c>
      <c r="C51" s="1022" t="s">
        <v>456</v>
      </c>
      <c r="D51" s="1023"/>
      <c r="E51" s="229"/>
      <c r="F51" s="230"/>
      <c r="G51" s="229"/>
      <c r="H51" s="230"/>
      <c r="I51" s="1026" t="s">
        <v>589</v>
      </c>
      <c r="J51" s="1027"/>
      <c r="K51" s="1030" t="s">
        <v>590</v>
      </c>
      <c r="L51" s="1031"/>
      <c r="M51" s="1031"/>
      <c r="N51" s="1023"/>
      <c r="O51" s="1034" t="s">
        <v>616</v>
      </c>
      <c r="P51" s="1035"/>
      <c r="Q51" s="1035"/>
      <c r="R51" s="1035"/>
      <c r="S51" s="1036"/>
      <c r="T51" s="249" t="s">
        <v>442</v>
      </c>
      <c r="V51" s="250"/>
      <c r="W51" s="242" t="s">
        <v>617</v>
      </c>
      <c r="X51" s="243"/>
      <c r="Y51" s="243" t="s">
        <v>498</v>
      </c>
      <c r="Z51" s="243" t="s">
        <v>493</v>
      </c>
      <c r="AA51" s="243" t="s">
        <v>493</v>
      </c>
      <c r="AB51" s="243" t="s">
        <v>493</v>
      </c>
      <c r="AC51" s="244"/>
      <c r="AD51" s="242" t="s">
        <v>502</v>
      </c>
      <c r="AE51" s="243" t="s">
        <v>503</v>
      </c>
      <c r="AF51" s="243" t="s">
        <v>493</v>
      </c>
      <c r="AG51" s="243"/>
      <c r="AH51" s="243" t="s">
        <v>498</v>
      </c>
      <c r="AI51" s="243" t="s">
        <v>498</v>
      </c>
      <c r="AJ51" s="244"/>
      <c r="AK51" s="242"/>
      <c r="AL51" s="243" t="s">
        <v>502</v>
      </c>
      <c r="AM51" s="243" t="s">
        <v>503</v>
      </c>
      <c r="AN51" s="243" t="s">
        <v>493</v>
      </c>
      <c r="AO51" s="243"/>
      <c r="AP51" s="243" t="s">
        <v>498</v>
      </c>
      <c r="AQ51" s="244" t="s">
        <v>498</v>
      </c>
      <c r="AR51" s="242" t="s">
        <v>498</v>
      </c>
      <c r="AS51" s="243"/>
      <c r="AT51" s="243" t="s">
        <v>502</v>
      </c>
      <c r="AU51" s="243" t="s">
        <v>503</v>
      </c>
      <c r="AV51" s="243" t="s">
        <v>493</v>
      </c>
      <c r="AW51" s="243"/>
      <c r="AX51" s="244" t="s">
        <v>498</v>
      </c>
      <c r="AY51" s="242"/>
      <c r="AZ51" s="243"/>
      <c r="BA51" s="245"/>
      <c r="BB51" s="1040"/>
      <c r="BC51" s="1041"/>
      <c r="BD51" s="1000"/>
      <c r="BE51" s="1001"/>
      <c r="BF51" s="1002"/>
      <c r="BG51" s="1003"/>
      <c r="BH51" s="1003"/>
      <c r="BI51" s="1003"/>
      <c r="BJ51" s="1004"/>
    </row>
    <row r="52" spans="2:62" ht="20.25" customHeight="1" x14ac:dyDescent="0.45">
      <c r="B52" s="1043"/>
      <c r="C52" s="1057"/>
      <c r="D52" s="1058"/>
      <c r="E52" s="229"/>
      <c r="F52" s="230" t="str">
        <f>C51</f>
        <v>介護職員</v>
      </c>
      <c r="G52" s="229"/>
      <c r="H52" s="230" t="str">
        <f>I51</f>
        <v>A</v>
      </c>
      <c r="I52" s="1059"/>
      <c r="J52" s="1060"/>
      <c r="K52" s="1061"/>
      <c r="L52" s="1062"/>
      <c r="M52" s="1062"/>
      <c r="N52" s="1058"/>
      <c r="O52" s="1034"/>
      <c r="P52" s="1035"/>
      <c r="Q52" s="1035"/>
      <c r="R52" s="1035"/>
      <c r="S52" s="1036"/>
      <c r="T52" s="246" t="s">
        <v>443</v>
      </c>
      <c r="U52" s="247"/>
      <c r="V52" s="248"/>
      <c r="W52" s="234">
        <f>IF(W51="","",VLOOKUP(W51,'【記載例】参考様式１（勤務表_シフト記号表）'!$C$6:$L$47,10,FALSE))</f>
        <v>8</v>
      </c>
      <c r="X52" s="235" t="str">
        <f>IF(X51="","",VLOOKUP(X51,'【記載例】参考様式１（勤務表_シフト記号表）'!$C$6:$L$47,10,FALSE))</f>
        <v/>
      </c>
      <c r="Y52" s="235">
        <f>IF(Y51="","",VLOOKUP(Y51,'【記載例】参考様式１（勤務表_シフト記号表）'!$C$6:$L$47,10,FALSE))</f>
        <v>8</v>
      </c>
      <c r="Z52" s="235">
        <f>IF(Z51="","",VLOOKUP(Z51,'【記載例】参考様式１（勤務表_シフト記号表）'!$C$6:$L$47,10,FALSE))</f>
        <v>7.9999999999999982</v>
      </c>
      <c r="AA52" s="235">
        <f>IF(AA51="","",VLOOKUP(AA51,'【記載例】参考様式１（勤務表_シフト記号表）'!$C$6:$L$47,10,FALSE))</f>
        <v>7.9999999999999982</v>
      </c>
      <c r="AB52" s="235">
        <f>IF(AB51="","",VLOOKUP(AB51,'【記載例】参考様式１（勤務表_シフト記号表）'!$C$6:$L$47,10,FALSE))</f>
        <v>7.9999999999999982</v>
      </c>
      <c r="AC52" s="236" t="str">
        <f>IF(AC51="","",VLOOKUP(AC51,'【記載例】参考様式１（勤務表_シフト記号表）'!$C$6:$L$47,10,FALSE))</f>
        <v/>
      </c>
      <c r="AD52" s="234">
        <f>IF(AD51="","",VLOOKUP(AD51,'【記載例】参考様式１（勤務表_シフト記号表）'!$C$6:$L$47,10,FALSE))</f>
        <v>8</v>
      </c>
      <c r="AE52" s="235">
        <f>IF(AE51="","",VLOOKUP(AE51,'【記載例】参考様式１（勤務表_シフト記号表）'!$C$6:$L$47,10,FALSE))</f>
        <v>8</v>
      </c>
      <c r="AF52" s="235">
        <f>IF(AF51="","",VLOOKUP(AF51,'【記載例】参考様式１（勤務表_シフト記号表）'!$C$6:$L$47,10,FALSE))</f>
        <v>7.9999999999999982</v>
      </c>
      <c r="AG52" s="235" t="str">
        <f>IF(AG51="","",VLOOKUP(AG51,'【記載例】参考様式１（勤務表_シフト記号表）'!$C$6:$L$47,10,FALSE))</f>
        <v/>
      </c>
      <c r="AH52" s="235">
        <f>IF(AH51="","",VLOOKUP(AH51,'【記載例】参考様式１（勤務表_シフト記号表）'!$C$6:$L$47,10,FALSE))</f>
        <v>8</v>
      </c>
      <c r="AI52" s="235">
        <f>IF(AI51="","",VLOOKUP(AI51,'【記載例】参考様式１（勤務表_シフト記号表）'!$C$6:$L$47,10,FALSE))</f>
        <v>8</v>
      </c>
      <c r="AJ52" s="236" t="str">
        <f>IF(AJ51="","",VLOOKUP(AJ51,'【記載例】参考様式１（勤務表_シフト記号表）'!$C$6:$L$47,10,FALSE))</f>
        <v/>
      </c>
      <c r="AK52" s="234" t="str">
        <f>IF(AK51="","",VLOOKUP(AK51,'【記載例】参考様式１（勤務表_シフト記号表）'!$C$6:$L$47,10,FALSE))</f>
        <v/>
      </c>
      <c r="AL52" s="235">
        <f>IF(AL51="","",VLOOKUP(AL51,'【記載例】参考様式１（勤務表_シフト記号表）'!$C$6:$L$47,10,FALSE))</f>
        <v>8</v>
      </c>
      <c r="AM52" s="235">
        <f>IF(AM51="","",VLOOKUP(AM51,'【記載例】参考様式１（勤務表_シフト記号表）'!$C$6:$L$47,10,FALSE))</f>
        <v>8</v>
      </c>
      <c r="AN52" s="235">
        <f>IF(AN51="","",VLOOKUP(AN51,'【記載例】参考様式１（勤務表_シフト記号表）'!$C$6:$L$47,10,FALSE))</f>
        <v>7.9999999999999982</v>
      </c>
      <c r="AO52" s="235" t="str">
        <f>IF(AO51="","",VLOOKUP(AO51,'【記載例】参考様式１（勤務表_シフト記号表）'!$C$6:$L$47,10,FALSE))</f>
        <v/>
      </c>
      <c r="AP52" s="235">
        <f>IF(AP51="","",VLOOKUP(AP51,'【記載例】参考様式１（勤務表_シフト記号表）'!$C$6:$L$47,10,FALSE))</f>
        <v>8</v>
      </c>
      <c r="AQ52" s="236">
        <f>IF(AQ51="","",VLOOKUP(AQ51,'【記載例】参考様式１（勤務表_シフト記号表）'!$C$6:$L$47,10,FALSE))</f>
        <v>8</v>
      </c>
      <c r="AR52" s="234">
        <f>IF(AR51="","",VLOOKUP(AR51,'【記載例】参考様式１（勤務表_シフト記号表）'!$C$6:$L$47,10,FALSE))</f>
        <v>8</v>
      </c>
      <c r="AS52" s="235" t="str">
        <f>IF(AS51="","",VLOOKUP(AS51,'【記載例】参考様式１（勤務表_シフト記号表）'!$C$6:$L$47,10,FALSE))</f>
        <v/>
      </c>
      <c r="AT52" s="235">
        <f>IF(AT51="","",VLOOKUP(AT51,'【記載例】参考様式１（勤務表_シフト記号表）'!$C$6:$L$47,10,FALSE))</f>
        <v>8</v>
      </c>
      <c r="AU52" s="235">
        <f>IF(AU51="","",VLOOKUP(AU51,'【記載例】参考様式１（勤務表_シフト記号表）'!$C$6:$L$47,10,FALSE))</f>
        <v>8</v>
      </c>
      <c r="AV52" s="235">
        <f>IF(AV51="","",VLOOKUP(AV51,'【記載例】参考様式１（勤務表_シフト記号表）'!$C$6:$L$47,10,FALSE))</f>
        <v>7.9999999999999982</v>
      </c>
      <c r="AW52" s="235" t="str">
        <f>IF(AW51="","",VLOOKUP(AW51,'【記載例】参考様式１（勤務表_シフト記号表）'!$C$6:$L$47,10,FALSE))</f>
        <v/>
      </c>
      <c r="AX52" s="236">
        <f>IF(AX51="","",VLOOKUP(AX51,'【記載例】参考様式１（勤務表_シフト記号表）'!$C$6:$L$47,10,FALSE))</f>
        <v>8</v>
      </c>
      <c r="AY52" s="234" t="str">
        <f>IF(AY51="","",VLOOKUP(AY51,'【記載例】参考様式１（勤務表_シフト記号表）'!$C$6:$L$47,10,FALSE))</f>
        <v/>
      </c>
      <c r="AZ52" s="235" t="str">
        <f>IF(AZ51="","",VLOOKUP(AZ51,'【記載例】参考様式１（勤務表_シフト記号表）'!$C$6:$L$47,10,FALSE))</f>
        <v/>
      </c>
      <c r="BA52" s="235" t="str">
        <f>IF(BA51="","",VLOOKUP(BA51,'【記載例】参考様式１（勤務表_シフト記号表）'!$C$6:$L$47,10,FALSE))</f>
        <v/>
      </c>
      <c r="BB52" s="1054">
        <f>IF($BE$3="４週",SUM(W52:AX52),IF($BE$3="暦月",SUM(W52:BA52),""))</f>
        <v>160</v>
      </c>
      <c r="BC52" s="1055"/>
      <c r="BD52" s="1056">
        <f>IF($BE$3="４週",BB52/4,IF($BE$3="暦月",(BB52/($BE$8/7)),""))</f>
        <v>40</v>
      </c>
      <c r="BE52" s="1055"/>
      <c r="BF52" s="1051"/>
      <c r="BG52" s="1052"/>
      <c r="BH52" s="1052"/>
      <c r="BI52" s="1052"/>
      <c r="BJ52" s="1053"/>
    </row>
    <row r="53" spans="2:62" ht="20.25" customHeight="1" x14ac:dyDescent="0.45">
      <c r="B53" s="1020">
        <f>B51+1</f>
        <v>19</v>
      </c>
      <c r="C53" s="1022" t="s">
        <v>456</v>
      </c>
      <c r="D53" s="1023"/>
      <c r="E53" s="237"/>
      <c r="F53" s="238"/>
      <c r="G53" s="237"/>
      <c r="H53" s="238"/>
      <c r="I53" s="1026" t="s">
        <v>611</v>
      </c>
      <c r="J53" s="1027"/>
      <c r="K53" s="1030" t="s">
        <v>590</v>
      </c>
      <c r="L53" s="1031"/>
      <c r="M53" s="1031"/>
      <c r="N53" s="1023"/>
      <c r="O53" s="1034" t="s">
        <v>618</v>
      </c>
      <c r="P53" s="1035"/>
      <c r="Q53" s="1035"/>
      <c r="R53" s="1035"/>
      <c r="S53" s="1036"/>
      <c r="T53" s="239" t="s">
        <v>442</v>
      </c>
      <c r="U53" s="240"/>
      <c r="V53" s="241"/>
      <c r="W53" s="242" t="s">
        <v>498</v>
      </c>
      <c r="X53" s="243"/>
      <c r="Y53" s="243"/>
      <c r="Z53" s="243" t="s">
        <v>498</v>
      </c>
      <c r="AA53" s="243"/>
      <c r="AB53" s="243" t="s">
        <v>498</v>
      </c>
      <c r="AC53" s="244" t="s">
        <v>498</v>
      </c>
      <c r="AD53" s="242"/>
      <c r="AE53" s="243" t="s">
        <v>498</v>
      </c>
      <c r="AF53" s="243"/>
      <c r="AG53" s="243"/>
      <c r="AH53" s="243" t="s">
        <v>498</v>
      </c>
      <c r="AI53" s="243" t="s">
        <v>493</v>
      </c>
      <c r="AJ53" s="244" t="s">
        <v>493</v>
      </c>
      <c r="AK53" s="242" t="s">
        <v>498</v>
      </c>
      <c r="AL53" s="243"/>
      <c r="AM53" s="243" t="s">
        <v>498</v>
      </c>
      <c r="AN53" s="243"/>
      <c r="AO53" s="243" t="s">
        <v>498</v>
      </c>
      <c r="AP53" s="243"/>
      <c r="AQ53" s="244" t="s">
        <v>493</v>
      </c>
      <c r="AR53" s="242" t="s">
        <v>493</v>
      </c>
      <c r="AS53" s="243" t="s">
        <v>498</v>
      </c>
      <c r="AT53" s="243"/>
      <c r="AU53" s="243" t="s">
        <v>498</v>
      </c>
      <c r="AV53" s="243"/>
      <c r="AW53" s="243" t="s">
        <v>493</v>
      </c>
      <c r="AX53" s="244"/>
      <c r="AY53" s="242"/>
      <c r="AZ53" s="243"/>
      <c r="BA53" s="245"/>
      <c r="BB53" s="1040"/>
      <c r="BC53" s="1041"/>
      <c r="BD53" s="1000"/>
      <c r="BE53" s="1001"/>
      <c r="BF53" s="1002"/>
      <c r="BG53" s="1003"/>
      <c r="BH53" s="1003"/>
      <c r="BI53" s="1003"/>
      <c r="BJ53" s="1004"/>
    </row>
    <row r="54" spans="2:62" ht="20.25" customHeight="1" x14ac:dyDescent="0.45">
      <c r="B54" s="1043"/>
      <c r="C54" s="1057"/>
      <c r="D54" s="1058"/>
      <c r="E54" s="229"/>
      <c r="F54" s="230" t="str">
        <f>C53</f>
        <v>介護職員</v>
      </c>
      <c r="G54" s="229"/>
      <c r="H54" s="230" t="str">
        <f>I53</f>
        <v>C</v>
      </c>
      <c r="I54" s="1059"/>
      <c r="J54" s="1060"/>
      <c r="K54" s="1061"/>
      <c r="L54" s="1062"/>
      <c r="M54" s="1062"/>
      <c r="N54" s="1058"/>
      <c r="O54" s="1034"/>
      <c r="P54" s="1035"/>
      <c r="Q54" s="1035"/>
      <c r="R54" s="1035"/>
      <c r="S54" s="1036"/>
      <c r="T54" s="246" t="s">
        <v>443</v>
      </c>
      <c r="U54" s="232"/>
      <c r="V54" s="233"/>
      <c r="W54" s="234">
        <f>IF(W53="","",VLOOKUP(W53,'【記載例】参考様式１（勤務表_シフト記号表）'!$C$6:$L$47,10,FALSE))</f>
        <v>8</v>
      </c>
      <c r="X54" s="235" t="str">
        <f>IF(X53="","",VLOOKUP(X53,'【記載例】参考様式１（勤務表_シフト記号表）'!$C$6:$L$47,10,FALSE))</f>
        <v/>
      </c>
      <c r="Y54" s="235" t="str">
        <f>IF(Y53="","",VLOOKUP(Y53,'【記載例】参考様式１（勤務表_シフト記号表）'!$C$6:$L$47,10,FALSE))</f>
        <v/>
      </c>
      <c r="Z54" s="235">
        <f>IF(Z53="","",VLOOKUP(Z53,'【記載例】参考様式１（勤務表_シフト記号表）'!$C$6:$L$47,10,FALSE))</f>
        <v>8</v>
      </c>
      <c r="AA54" s="235" t="str">
        <f>IF(AA53="","",VLOOKUP(AA53,'【記載例】参考様式１（勤務表_シフト記号表）'!$C$6:$L$47,10,FALSE))</f>
        <v/>
      </c>
      <c r="AB54" s="235">
        <f>IF(AB53="","",VLOOKUP(AB53,'【記載例】参考様式１（勤務表_シフト記号表）'!$C$6:$L$47,10,FALSE))</f>
        <v>8</v>
      </c>
      <c r="AC54" s="236">
        <f>IF(AC53="","",VLOOKUP(AC53,'【記載例】参考様式１（勤務表_シフト記号表）'!$C$6:$L$47,10,FALSE))</f>
        <v>8</v>
      </c>
      <c r="AD54" s="234" t="str">
        <f>IF(AD53="","",VLOOKUP(AD53,'【記載例】参考様式１（勤務表_シフト記号表）'!$C$6:$L$47,10,FALSE))</f>
        <v/>
      </c>
      <c r="AE54" s="235">
        <f>IF(AE53="","",VLOOKUP(AE53,'【記載例】参考様式１（勤務表_シフト記号表）'!$C$6:$L$47,10,FALSE))</f>
        <v>8</v>
      </c>
      <c r="AF54" s="235" t="str">
        <f>IF(AF53="","",VLOOKUP(AF53,'【記載例】参考様式１（勤務表_シフト記号表）'!$C$6:$L$47,10,FALSE))</f>
        <v/>
      </c>
      <c r="AG54" s="235" t="str">
        <f>IF(AG53="","",VLOOKUP(AG53,'【記載例】参考様式１（勤務表_シフト記号表）'!$C$6:$L$47,10,FALSE))</f>
        <v/>
      </c>
      <c r="AH54" s="235">
        <f>IF(AH53="","",VLOOKUP(AH53,'【記載例】参考様式１（勤務表_シフト記号表）'!$C$6:$L$47,10,FALSE))</f>
        <v>8</v>
      </c>
      <c r="AI54" s="235">
        <f>IF(AI53="","",VLOOKUP(AI53,'【記載例】参考様式１（勤務表_シフト記号表）'!$C$6:$L$47,10,FALSE))</f>
        <v>7.9999999999999982</v>
      </c>
      <c r="AJ54" s="236">
        <f>IF(AJ53="","",VLOOKUP(AJ53,'【記載例】参考様式１（勤務表_シフト記号表）'!$C$6:$L$47,10,FALSE))</f>
        <v>7.9999999999999982</v>
      </c>
      <c r="AK54" s="234">
        <f>IF(AK53="","",VLOOKUP(AK53,'【記載例】参考様式１（勤務表_シフト記号表）'!$C$6:$L$47,10,FALSE))</f>
        <v>8</v>
      </c>
      <c r="AL54" s="235" t="str">
        <f>IF(AL53="","",VLOOKUP(AL53,'【記載例】参考様式１（勤務表_シフト記号表）'!$C$6:$L$47,10,FALSE))</f>
        <v/>
      </c>
      <c r="AM54" s="235">
        <f>IF(AM53="","",VLOOKUP(AM53,'【記載例】参考様式１（勤務表_シフト記号表）'!$C$6:$L$47,10,FALSE))</f>
        <v>8</v>
      </c>
      <c r="AN54" s="235" t="str">
        <f>IF(AN53="","",VLOOKUP(AN53,'【記載例】参考様式１（勤務表_シフト記号表）'!$C$6:$L$47,10,FALSE))</f>
        <v/>
      </c>
      <c r="AO54" s="235">
        <f>IF(AO53="","",VLOOKUP(AO53,'【記載例】参考様式１（勤務表_シフト記号表）'!$C$6:$L$47,10,FALSE))</f>
        <v>8</v>
      </c>
      <c r="AP54" s="235" t="str">
        <f>IF(AP53="","",VLOOKUP(AP53,'【記載例】参考様式１（勤務表_シフト記号表）'!$C$6:$L$47,10,FALSE))</f>
        <v/>
      </c>
      <c r="AQ54" s="236">
        <f>IF(AQ53="","",VLOOKUP(AQ53,'【記載例】参考様式１（勤務表_シフト記号表）'!$C$6:$L$47,10,FALSE))</f>
        <v>7.9999999999999982</v>
      </c>
      <c r="AR54" s="234">
        <f>IF(AR53="","",VLOOKUP(AR53,'【記載例】参考様式１（勤務表_シフト記号表）'!$C$6:$L$47,10,FALSE))</f>
        <v>7.9999999999999982</v>
      </c>
      <c r="AS54" s="235">
        <f>IF(AS53="","",VLOOKUP(AS53,'【記載例】参考様式１（勤務表_シフト記号表）'!$C$6:$L$47,10,FALSE))</f>
        <v>8</v>
      </c>
      <c r="AT54" s="235" t="str">
        <f>IF(AT53="","",VLOOKUP(AT53,'【記載例】参考様式１（勤務表_シフト記号表）'!$C$6:$L$47,10,FALSE))</f>
        <v/>
      </c>
      <c r="AU54" s="235">
        <f>IF(AU53="","",VLOOKUP(AU53,'【記載例】参考様式１（勤務表_シフト記号表）'!$C$6:$L$47,10,FALSE))</f>
        <v>8</v>
      </c>
      <c r="AV54" s="235" t="str">
        <f>IF(AV53="","",VLOOKUP(AV53,'【記載例】参考様式１（勤務表_シフト記号表）'!$C$6:$L$47,10,FALSE))</f>
        <v/>
      </c>
      <c r="AW54" s="235">
        <f>IF(AW53="","",VLOOKUP(AW53,'【記載例】参考様式１（勤務表_シフト記号表）'!$C$6:$L$47,10,FALSE))</f>
        <v>7.9999999999999982</v>
      </c>
      <c r="AX54" s="236" t="str">
        <f>IF(AX53="","",VLOOKUP(AX53,'【記載例】参考様式１（勤務表_シフト記号表）'!$C$6:$L$47,10,FALSE))</f>
        <v/>
      </c>
      <c r="AY54" s="234" t="str">
        <f>IF(AY53="","",VLOOKUP(AY53,'【記載例】参考様式１（勤務表_シフト記号表）'!$C$6:$L$47,10,FALSE))</f>
        <v/>
      </c>
      <c r="AZ54" s="235" t="str">
        <f>IF(AZ53="","",VLOOKUP(AZ53,'【記載例】参考様式１（勤務表_シフト記号表）'!$C$6:$L$47,10,FALSE))</f>
        <v/>
      </c>
      <c r="BA54" s="235" t="str">
        <f>IF(BA53="","",VLOOKUP(BA53,'【記載例】参考様式１（勤務表_シフト記号表）'!$C$6:$L$47,10,FALSE))</f>
        <v/>
      </c>
      <c r="BB54" s="1054">
        <f>IF($BE$3="４週",SUM(W54:AX54),IF($BE$3="暦月",SUM(W54:BA54),""))</f>
        <v>128</v>
      </c>
      <c r="BC54" s="1055"/>
      <c r="BD54" s="1056">
        <f>IF($BE$3="４週",BB54/4,IF($BE$3="暦月",(BB54/($BE$8/7)),""))</f>
        <v>32</v>
      </c>
      <c r="BE54" s="1055"/>
      <c r="BF54" s="1051"/>
      <c r="BG54" s="1052"/>
      <c r="BH54" s="1052"/>
      <c r="BI54" s="1052"/>
      <c r="BJ54" s="1053"/>
    </row>
    <row r="55" spans="2:62" ht="20.25" customHeight="1" x14ac:dyDescent="0.45">
      <c r="B55" s="1020">
        <f>B53+1</f>
        <v>20</v>
      </c>
      <c r="C55" s="1022" t="s">
        <v>456</v>
      </c>
      <c r="D55" s="1023"/>
      <c r="E55" s="237"/>
      <c r="F55" s="238"/>
      <c r="G55" s="237"/>
      <c r="H55" s="238"/>
      <c r="I55" s="1026" t="s">
        <v>589</v>
      </c>
      <c r="J55" s="1027"/>
      <c r="K55" s="1030" t="s">
        <v>604</v>
      </c>
      <c r="L55" s="1031"/>
      <c r="M55" s="1031"/>
      <c r="N55" s="1023"/>
      <c r="O55" s="1034" t="s">
        <v>619</v>
      </c>
      <c r="P55" s="1035"/>
      <c r="Q55" s="1035"/>
      <c r="R55" s="1035"/>
      <c r="S55" s="1036"/>
      <c r="T55" s="239" t="s">
        <v>442</v>
      </c>
      <c r="U55" s="240"/>
      <c r="V55" s="241"/>
      <c r="W55" s="242" t="s">
        <v>502</v>
      </c>
      <c r="X55" s="243" t="s">
        <v>503</v>
      </c>
      <c r="Y55" s="243" t="s">
        <v>493</v>
      </c>
      <c r="Z55" s="243" t="s">
        <v>493</v>
      </c>
      <c r="AA55" s="243"/>
      <c r="AB55" s="243" t="s">
        <v>498</v>
      </c>
      <c r="AC55" s="244"/>
      <c r="AD55" s="242"/>
      <c r="AE55" s="243" t="s">
        <v>502</v>
      </c>
      <c r="AF55" s="243" t="s">
        <v>503</v>
      </c>
      <c r="AG55" s="243" t="s">
        <v>493</v>
      </c>
      <c r="AH55" s="243" t="s">
        <v>493</v>
      </c>
      <c r="AI55" s="243"/>
      <c r="AJ55" s="244" t="s">
        <v>498</v>
      </c>
      <c r="AK55" s="242" t="s">
        <v>498</v>
      </c>
      <c r="AL55" s="243"/>
      <c r="AM55" s="243" t="s">
        <v>502</v>
      </c>
      <c r="AN55" s="243" t="s">
        <v>503</v>
      </c>
      <c r="AO55" s="243" t="s">
        <v>493</v>
      </c>
      <c r="AP55" s="243" t="s">
        <v>493</v>
      </c>
      <c r="AQ55" s="244"/>
      <c r="AR55" s="242" t="s">
        <v>498</v>
      </c>
      <c r="AS55" s="243"/>
      <c r="AT55" s="243"/>
      <c r="AU55" s="243" t="s">
        <v>502</v>
      </c>
      <c r="AV55" s="243" t="s">
        <v>503</v>
      </c>
      <c r="AW55" s="243" t="s">
        <v>493</v>
      </c>
      <c r="AX55" s="244" t="s">
        <v>493</v>
      </c>
      <c r="AY55" s="242"/>
      <c r="AZ55" s="243"/>
      <c r="BA55" s="245"/>
      <c r="BB55" s="1040"/>
      <c r="BC55" s="1041"/>
      <c r="BD55" s="1000"/>
      <c r="BE55" s="1001"/>
      <c r="BF55" s="1002"/>
      <c r="BG55" s="1003"/>
      <c r="BH55" s="1003"/>
      <c r="BI55" s="1003"/>
      <c r="BJ55" s="1004"/>
    </row>
    <row r="56" spans="2:62" ht="20.25" customHeight="1" x14ac:dyDescent="0.45">
      <c r="B56" s="1043"/>
      <c r="C56" s="1057"/>
      <c r="D56" s="1058"/>
      <c r="E56" s="229"/>
      <c r="F56" s="230" t="str">
        <f>C55</f>
        <v>介護職員</v>
      </c>
      <c r="G56" s="229"/>
      <c r="H56" s="230" t="str">
        <f>I55</f>
        <v>A</v>
      </c>
      <c r="I56" s="1059"/>
      <c r="J56" s="1060"/>
      <c r="K56" s="1061"/>
      <c r="L56" s="1062"/>
      <c r="M56" s="1062"/>
      <c r="N56" s="1058"/>
      <c r="O56" s="1034"/>
      <c r="P56" s="1035"/>
      <c r="Q56" s="1035"/>
      <c r="R56" s="1035"/>
      <c r="S56" s="1036"/>
      <c r="T56" s="246" t="s">
        <v>443</v>
      </c>
      <c r="U56" s="247"/>
      <c r="V56" s="248"/>
      <c r="W56" s="234">
        <f>IF(W55="","",VLOOKUP(W55,'【記載例】参考様式１（勤務表_シフト記号表）'!$C$6:$L$47,10,FALSE))</f>
        <v>8</v>
      </c>
      <c r="X56" s="235">
        <f>IF(X55="","",VLOOKUP(X55,'【記載例】参考様式１（勤務表_シフト記号表）'!$C$6:$L$47,10,FALSE))</f>
        <v>8</v>
      </c>
      <c r="Y56" s="235">
        <f>IF(Y55="","",VLOOKUP(Y55,'【記載例】参考様式１（勤務表_シフト記号表）'!$C$6:$L$47,10,FALSE))</f>
        <v>7.9999999999999982</v>
      </c>
      <c r="Z56" s="235">
        <f>IF(Z55="","",VLOOKUP(Z55,'【記載例】参考様式１（勤務表_シフト記号表）'!$C$6:$L$47,10,FALSE))</f>
        <v>7.9999999999999982</v>
      </c>
      <c r="AA56" s="235" t="str">
        <f>IF(AA55="","",VLOOKUP(AA55,'【記載例】参考様式１（勤務表_シフト記号表）'!$C$6:$L$47,10,FALSE))</f>
        <v/>
      </c>
      <c r="AB56" s="235">
        <f>IF(AB55="","",VLOOKUP(AB55,'【記載例】参考様式１（勤務表_シフト記号表）'!$C$6:$L$47,10,FALSE))</f>
        <v>8</v>
      </c>
      <c r="AC56" s="236" t="str">
        <f>IF(AC55="","",VLOOKUP(AC55,'【記載例】参考様式１（勤務表_シフト記号表）'!$C$6:$L$47,10,FALSE))</f>
        <v/>
      </c>
      <c r="AD56" s="234" t="str">
        <f>IF(AD55="","",VLOOKUP(AD55,'【記載例】参考様式１（勤務表_シフト記号表）'!$C$6:$L$47,10,FALSE))</f>
        <v/>
      </c>
      <c r="AE56" s="235">
        <f>IF(AE55="","",VLOOKUP(AE55,'【記載例】参考様式１（勤務表_シフト記号表）'!$C$6:$L$47,10,FALSE))</f>
        <v>8</v>
      </c>
      <c r="AF56" s="235">
        <f>IF(AF55="","",VLOOKUP(AF55,'【記載例】参考様式１（勤務表_シフト記号表）'!$C$6:$L$47,10,FALSE))</f>
        <v>8</v>
      </c>
      <c r="AG56" s="235">
        <f>IF(AG55="","",VLOOKUP(AG55,'【記載例】参考様式１（勤務表_シフト記号表）'!$C$6:$L$47,10,FALSE))</f>
        <v>7.9999999999999982</v>
      </c>
      <c r="AH56" s="235">
        <f>IF(AH55="","",VLOOKUP(AH55,'【記載例】参考様式１（勤務表_シフト記号表）'!$C$6:$L$47,10,FALSE))</f>
        <v>7.9999999999999982</v>
      </c>
      <c r="AI56" s="235" t="str">
        <f>IF(AI55="","",VLOOKUP(AI55,'【記載例】参考様式１（勤務表_シフト記号表）'!$C$6:$L$47,10,FALSE))</f>
        <v/>
      </c>
      <c r="AJ56" s="236">
        <f>IF(AJ55="","",VLOOKUP(AJ55,'【記載例】参考様式１（勤務表_シフト記号表）'!$C$6:$L$47,10,FALSE))</f>
        <v>8</v>
      </c>
      <c r="AK56" s="234">
        <f>IF(AK55="","",VLOOKUP(AK55,'【記載例】参考様式１（勤務表_シフト記号表）'!$C$6:$L$47,10,FALSE))</f>
        <v>8</v>
      </c>
      <c r="AL56" s="235" t="str">
        <f>IF(AL55="","",VLOOKUP(AL55,'【記載例】参考様式１（勤務表_シフト記号表）'!$C$6:$L$47,10,FALSE))</f>
        <v/>
      </c>
      <c r="AM56" s="235">
        <f>IF(AM55="","",VLOOKUP(AM55,'【記載例】参考様式１（勤務表_シフト記号表）'!$C$6:$L$47,10,FALSE))</f>
        <v>8</v>
      </c>
      <c r="AN56" s="235">
        <f>IF(AN55="","",VLOOKUP(AN55,'【記載例】参考様式１（勤務表_シフト記号表）'!$C$6:$L$47,10,FALSE))</f>
        <v>8</v>
      </c>
      <c r="AO56" s="235">
        <f>IF(AO55="","",VLOOKUP(AO55,'【記載例】参考様式１（勤務表_シフト記号表）'!$C$6:$L$47,10,FALSE))</f>
        <v>7.9999999999999982</v>
      </c>
      <c r="AP56" s="235">
        <f>IF(AP55="","",VLOOKUP(AP55,'【記載例】参考様式１（勤務表_シフト記号表）'!$C$6:$L$47,10,FALSE))</f>
        <v>7.9999999999999982</v>
      </c>
      <c r="AQ56" s="236" t="str">
        <f>IF(AQ55="","",VLOOKUP(AQ55,'【記載例】参考様式１（勤務表_シフト記号表）'!$C$6:$L$47,10,FALSE))</f>
        <v/>
      </c>
      <c r="AR56" s="234">
        <f>IF(AR55="","",VLOOKUP(AR55,'【記載例】参考様式１（勤務表_シフト記号表）'!$C$6:$L$47,10,FALSE))</f>
        <v>8</v>
      </c>
      <c r="AS56" s="235" t="str">
        <f>IF(AS55="","",VLOOKUP(AS55,'【記載例】参考様式１（勤務表_シフト記号表）'!$C$6:$L$47,10,FALSE))</f>
        <v/>
      </c>
      <c r="AT56" s="235" t="str">
        <f>IF(AT55="","",VLOOKUP(AT55,'【記載例】参考様式１（勤務表_シフト記号表）'!$C$6:$L$47,10,FALSE))</f>
        <v/>
      </c>
      <c r="AU56" s="235">
        <f>IF(AU55="","",VLOOKUP(AU55,'【記載例】参考様式１（勤務表_シフト記号表）'!$C$6:$L$47,10,FALSE))</f>
        <v>8</v>
      </c>
      <c r="AV56" s="235">
        <f>IF(AV55="","",VLOOKUP(AV55,'【記載例】参考様式１（勤務表_シフト記号表）'!$C$6:$L$47,10,FALSE))</f>
        <v>8</v>
      </c>
      <c r="AW56" s="235">
        <f>IF(AW55="","",VLOOKUP(AW55,'【記載例】参考様式１（勤務表_シフト記号表）'!$C$6:$L$47,10,FALSE))</f>
        <v>7.9999999999999982</v>
      </c>
      <c r="AX56" s="236">
        <f>IF(AX55="","",VLOOKUP(AX55,'【記載例】参考様式１（勤務表_シフト記号表）'!$C$6:$L$47,10,FALSE))</f>
        <v>7.9999999999999982</v>
      </c>
      <c r="AY56" s="234" t="str">
        <f>IF(AY55="","",VLOOKUP(AY55,'【記載例】参考様式１（勤務表_シフト記号表）'!$C$6:$L$47,10,FALSE))</f>
        <v/>
      </c>
      <c r="AZ56" s="235" t="str">
        <f>IF(AZ55="","",VLOOKUP(AZ55,'【記載例】参考様式１（勤務表_シフト記号表）'!$C$6:$L$47,10,FALSE))</f>
        <v/>
      </c>
      <c r="BA56" s="235" t="str">
        <f>IF(BA55="","",VLOOKUP(BA55,'【記載例】参考様式１（勤務表_シフト記号表）'!$C$6:$L$47,10,FALSE))</f>
        <v/>
      </c>
      <c r="BB56" s="1054">
        <f>IF($BE$3="４週",SUM(W56:AX56),IF($BE$3="暦月",SUM(W56:BA56),""))</f>
        <v>160</v>
      </c>
      <c r="BC56" s="1055"/>
      <c r="BD56" s="1056">
        <f>IF($BE$3="４週",BB56/4,IF($BE$3="暦月",(BB56/($BE$8/7)),""))</f>
        <v>40</v>
      </c>
      <c r="BE56" s="1055"/>
      <c r="BF56" s="1051"/>
      <c r="BG56" s="1052"/>
      <c r="BH56" s="1052"/>
      <c r="BI56" s="1052"/>
      <c r="BJ56" s="1053"/>
    </row>
    <row r="57" spans="2:62" ht="20.25" customHeight="1" x14ac:dyDescent="0.45">
      <c r="B57" s="1020">
        <f>B55+1</f>
        <v>21</v>
      </c>
      <c r="C57" s="1022" t="s">
        <v>456</v>
      </c>
      <c r="D57" s="1023"/>
      <c r="E57" s="229"/>
      <c r="F57" s="230"/>
      <c r="G57" s="229"/>
      <c r="H57" s="230"/>
      <c r="I57" s="1026" t="s">
        <v>589</v>
      </c>
      <c r="J57" s="1027"/>
      <c r="K57" s="1030" t="s">
        <v>590</v>
      </c>
      <c r="L57" s="1031"/>
      <c r="M57" s="1031"/>
      <c r="N57" s="1023"/>
      <c r="O57" s="1034" t="s">
        <v>620</v>
      </c>
      <c r="P57" s="1035"/>
      <c r="Q57" s="1035"/>
      <c r="R57" s="1035"/>
      <c r="S57" s="1036"/>
      <c r="T57" s="249" t="s">
        <v>442</v>
      </c>
      <c r="V57" s="250"/>
      <c r="W57" s="242"/>
      <c r="X57" s="243" t="s">
        <v>502</v>
      </c>
      <c r="Y57" s="243" t="s">
        <v>503</v>
      </c>
      <c r="Z57" s="243" t="s">
        <v>498</v>
      </c>
      <c r="AA57" s="243" t="s">
        <v>493</v>
      </c>
      <c r="AB57" s="243"/>
      <c r="AC57" s="244" t="s">
        <v>498</v>
      </c>
      <c r="AD57" s="242" t="s">
        <v>498</v>
      </c>
      <c r="AE57" s="243"/>
      <c r="AF57" s="243" t="s">
        <v>502</v>
      </c>
      <c r="AG57" s="243" t="s">
        <v>503</v>
      </c>
      <c r="AH57" s="243" t="s">
        <v>498</v>
      </c>
      <c r="AI57" s="243" t="s">
        <v>493</v>
      </c>
      <c r="AJ57" s="244"/>
      <c r="AK57" s="242" t="s">
        <v>498</v>
      </c>
      <c r="AL57" s="243" t="s">
        <v>493</v>
      </c>
      <c r="AM57" s="243"/>
      <c r="AN57" s="243" t="s">
        <v>502</v>
      </c>
      <c r="AO57" s="243" t="s">
        <v>503</v>
      </c>
      <c r="AP57" s="243" t="s">
        <v>498</v>
      </c>
      <c r="AQ57" s="244"/>
      <c r="AR57" s="242"/>
      <c r="AS57" s="243" t="s">
        <v>498</v>
      </c>
      <c r="AT57" s="243" t="s">
        <v>493</v>
      </c>
      <c r="AU57" s="243"/>
      <c r="AV57" s="243" t="s">
        <v>502</v>
      </c>
      <c r="AW57" s="243" t="s">
        <v>503</v>
      </c>
      <c r="AX57" s="244" t="s">
        <v>498</v>
      </c>
      <c r="AY57" s="242"/>
      <c r="AZ57" s="243"/>
      <c r="BA57" s="245"/>
      <c r="BB57" s="1040"/>
      <c r="BC57" s="1041"/>
      <c r="BD57" s="1000"/>
      <c r="BE57" s="1001"/>
      <c r="BF57" s="1002"/>
      <c r="BG57" s="1003"/>
      <c r="BH57" s="1003"/>
      <c r="BI57" s="1003"/>
      <c r="BJ57" s="1004"/>
    </row>
    <row r="58" spans="2:62" ht="20.25" customHeight="1" x14ac:dyDescent="0.45">
      <c r="B58" s="1043"/>
      <c r="C58" s="1057"/>
      <c r="D58" s="1058"/>
      <c r="E58" s="229"/>
      <c r="F58" s="230" t="str">
        <f>C57</f>
        <v>介護職員</v>
      </c>
      <c r="G58" s="229"/>
      <c r="H58" s="230" t="str">
        <f>I57</f>
        <v>A</v>
      </c>
      <c r="I58" s="1059"/>
      <c r="J58" s="1060"/>
      <c r="K58" s="1061"/>
      <c r="L58" s="1062"/>
      <c r="M58" s="1062"/>
      <c r="N58" s="1058"/>
      <c r="O58" s="1034"/>
      <c r="P58" s="1035"/>
      <c r="Q58" s="1035"/>
      <c r="R58" s="1035"/>
      <c r="S58" s="1036"/>
      <c r="T58" s="246" t="s">
        <v>443</v>
      </c>
      <c r="U58" s="247"/>
      <c r="V58" s="248"/>
      <c r="W58" s="234" t="str">
        <f>IF(W57="","",VLOOKUP(W57,'【記載例】参考様式１（勤務表_シフト記号表）'!$C$6:$L$47,10,FALSE))</f>
        <v/>
      </c>
      <c r="X58" s="235">
        <f>IF(X57="","",VLOOKUP(X57,'【記載例】参考様式１（勤務表_シフト記号表）'!$C$6:$L$47,10,FALSE))</f>
        <v>8</v>
      </c>
      <c r="Y58" s="235">
        <f>IF(Y57="","",VLOOKUP(Y57,'【記載例】参考様式１（勤務表_シフト記号表）'!$C$6:$L$47,10,FALSE))</f>
        <v>8</v>
      </c>
      <c r="Z58" s="235">
        <f>IF(Z57="","",VLOOKUP(Z57,'【記載例】参考様式１（勤務表_シフト記号表）'!$C$6:$L$47,10,FALSE))</f>
        <v>8</v>
      </c>
      <c r="AA58" s="235">
        <f>IF(AA57="","",VLOOKUP(AA57,'【記載例】参考様式１（勤務表_シフト記号表）'!$C$6:$L$47,10,FALSE))</f>
        <v>7.9999999999999982</v>
      </c>
      <c r="AB58" s="235" t="str">
        <f>IF(AB57="","",VLOOKUP(AB57,'【記載例】参考様式１（勤務表_シフト記号表）'!$C$6:$L$47,10,FALSE))</f>
        <v/>
      </c>
      <c r="AC58" s="236">
        <f>IF(AC57="","",VLOOKUP(AC57,'【記載例】参考様式１（勤務表_シフト記号表）'!$C$6:$L$47,10,FALSE))</f>
        <v>8</v>
      </c>
      <c r="AD58" s="234">
        <f>IF(AD57="","",VLOOKUP(AD57,'【記載例】参考様式１（勤務表_シフト記号表）'!$C$6:$L$47,10,FALSE))</f>
        <v>8</v>
      </c>
      <c r="AE58" s="235" t="str">
        <f>IF(AE57="","",VLOOKUP(AE57,'【記載例】参考様式１（勤務表_シフト記号表）'!$C$6:$L$47,10,FALSE))</f>
        <v/>
      </c>
      <c r="AF58" s="235">
        <f>IF(AF57="","",VLOOKUP(AF57,'【記載例】参考様式１（勤務表_シフト記号表）'!$C$6:$L$47,10,FALSE))</f>
        <v>8</v>
      </c>
      <c r="AG58" s="235">
        <f>IF(AG57="","",VLOOKUP(AG57,'【記載例】参考様式１（勤務表_シフト記号表）'!$C$6:$L$47,10,FALSE))</f>
        <v>8</v>
      </c>
      <c r="AH58" s="235">
        <f>IF(AH57="","",VLOOKUP(AH57,'【記載例】参考様式１（勤務表_シフト記号表）'!$C$6:$L$47,10,FALSE))</f>
        <v>8</v>
      </c>
      <c r="AI58" s="235">
        <f>IF(AI57="","",VLOOKUP(AI57,'【記載例】参考様式１（勤務表_シフト記号表）'!$C$6:$L$47,10,FALSE))</f>
        <v>7.9999999999999982</v>
      </c>
      <c r="AJ58" s="236" t="str">
        <f>IF(AJ57="","",VLOOKUP(AJ57,'【記載例】参考様式１（勤務表_シフト記号表）'!$C$6:$L$47,10,FALSE))</f>
        <v/>
      </c>
      <c r="AK58" s="234">
        <f>IF(AK57="","",VLOOKUP(AK57,'【記載例】参考様式１（勤務表_シフト記号表）'!$C$6:$L$47,10,FALSE))</f>
        <v>8</v>
      </c>
      <c r="AL58" s="235">
        <f>IF(AL57="","",VLOOKUP(AL57,'【記載例】参考様式１（勤務表_シフト記号表）'!$C$6:$L$47,10,FALSE))</f>
        <v>7.9999999999999982</v>
      </c>
      <c r="AM58" s="235" t="str">
        <f>IF(AM57="","",VLOOKUP(AM57,'【記載例】参考様式１（勤務表_シフト記号表）'!$C$6:$L$47,10,FALSE))</f>
        <v/>
      </c>
      <c r="AN58" s="235">
        <f>IF(AN57="","",VLOOKUP(AN57,'【記載例】参考様式１（勤務表_シフト記号表）'!$C$6:$L$47,10,FALSE))</f>
        <v>8</v>
      </c>
      <c r="AO58" s="235">
        <f>IF(AO57="","",VLOOKUP(AO57,'【記載例】参考様式１（勤務表_シフト記号表）'!$C$6:$L$47,10,FALSE))</f>
        <v>8</v>
      </c>
      <c r="AP58" s="235">
        <f>IF(AP57="","",VLOOKUP(AP57,'【記載例】参考様式１（勤務表_シフト記号表）'!$C$6:$L$47,10,FALSE))</f>
        <v>8</v>
      </c>
      <c r="AQ58" s="236" t="str">
        <f>IF(AQ57="","",VLOOKUP(AQ57,'【記載例】参考様式１（勤務表_シフト記号表）'!$C$6:$L$47,10,FALSE))</f>
        <v/>
      </c>
      <c r="AR58" s="234" t="str">
        <f>IF(AR57="","",VLOOKUP(AR57,'【記載例】参考様式１（勤務表_シフト記号表）'!$C$6:$L$47,10,FALSE))</f>
        <v/>
      </c>
      <c r="AS58" s="235">
        <f>IF(AS57="","",VLOOKUP(AS57,'【記載例】参考様式１（勤務表_シフト記号表）'!$C$6:$L$47,10,FALSE))</f>
        <v>8</v>
      </c>
      <c r="AT58" s="235">
        <f>IF(AT57="","",VLOOKUP(AT57,'【記載例】参考様式１（勤務表_シフト記号表）'!$C$6:$L$47,10,FALSE))</f>
        <v>7.9999999999999982</v>
      </c>
      <c r="AU58" s="235" t="str">
        <f>IF(AU57="","",VLOOKUP(AU57,'【記載例】参考様式１（勤務表_シフト記号表）'!$C$6:$L$47,10,FALSE))</f>
        <v/>
      </c>
      <c r="AV58" s="235">
        <f>IF(AV57="","",VLOOKUP(AV57,'【記載例】参考様式１（勤務表_シフト記号表）'!$C$6:$L$47,10,FALSE))</f>
        <v>8</v>
      </c>
      <c r="AW58" s="235">
        <f>IF(AW57="","",VLOOKUP(AW57,'【記載例】参考様式１（勤務表_シフト記号表）'!$C$6:$L$47,10,FALSE))</f>
        <v>8</v>
      </c>
      <c r="AX58" s="236">
        <f>IF(AX57="","",VLOOKUP(AX57,'【記載例】参考様式１（勤務表_シフト記号表）'!$C$6:$L$47,10,FALSE))</f>
        <v>8</v>
      </c>
      <c r="AY58" s="234" t="str">
        <f>IF(AY57="","",VLOOKUP(AY57,'【記載例】参考様式１（勤務表_シフト記号表）'!$C$6:$L$47,10,FALSE))</f>
        <v/>
      </c>
      <c r="AZ58" s="235" t="str">
        <f>IF(AZ57="","",VLOOKUP(AZ57,'【記載例】参考様式１（勤務表_シフト記号表）'!$C$6:$L$47,10,FALSE))</f>
        <v/>
      </c>
      <c r="BA58" s="235" t="str">
        <f>IF(BA57="","",VLOOKUP(BA57,'【記載例】参考様式１（勤務表_シフト記号表）'!$C$6:$L$47,10,FALSE))</f>
        <v/>
      </c>
      <c r="BB58" s="1054">
        <f>IF($BE$3="４週",SUM(W58:AX58),IF($BE$3="暦月",SUM(W58:BA58),""))</f>
        <v>160</v>
      </c>
      <c r="BC58" s="1055"/>
      <c r="BD58" s="1056">
        <f>IF($BE$3="４週",BB58/4,IF($BE$3="暦月",(BB58/($BE$8/7)),""))</f>
        <v>40</v>
      </c>
      <c r="BE58" s="1055"/>
      <c r="BF58" s="1051"/>
      <c r="BG58" s="1052"/>
      <c r="BH58" s="1052"/>
      <c r="BI58" s="1052"/>
      <c r="BJ58" s="1053"/>
    </row>
    <row r="59" spans="2:62" ht="20.25" customHeight="1" x14ac:dyDescent="0.45">
      <c r="B59" s="1020">
        <f>B57+1</f>
        <v>22</v>
      </c>
      <c r="C59" s="1022" t="s">
        <v>456</v>
      </c>
      <c r="D59" s="1023"/>
      <c r="E59" s="229"/>
      <c r="F59" s="230"/>
      <c r="G59" s="229"/>
      <c r="H59" s="230"/>
      <c r="I59" s="1026" t="s">
        <v>589</v>
      </c>
      <c r="J59" s="1027"/>
      <c r="K59" s="1030" t="s">
        <v>590</v>
      </c>
      <c r="L59" s="1031"/>
      <c r="M59" s="1031"/>
      <c r="N59" s="1023"/>
      <c r="O59" s="1034" t="s">
        <v>621</v>
      </c>
      <c r="P59" s="1035"/>
      <c r="Q59" s="1035"/>
      <c r="R59" s="1035"/>
      <c r="S59" s="1036"/>
      <c r="T59" s="249" t="s">
        <v>442</v>
      </c>
      <c r="V59" s="250"/>
      <c r="W59" s="242" t="s">
        <v>498</v>
      </c>
      <c r="X59" s="243"/>
      <c r="Y59" s="243" t="s">
        <v>502</v>
      </c>
      <c r="Z59" s="243" t="s">
        <v>503</v>
      </c>
      <c r="AA59" s="243" t="s">
        <v>498</v>
      </c>
      <c r="AB59" s="243" t="s">
        <v>493</v>
      </c>
      <c r="AC59" s="244"/>
      <c r="AD59" s="242" t="s">
        <v>493</v>
      </c>
      <c r="AE59" s="243" t="s">
        <v>498</v>
      </c>
      <c r="AF59" s="243"/>
      <c r="AG59" s="243" t="s">
        <v>502</v>
      </c>
      <c r="AH59" s="243" t="s">
        <v>503</v>
      </c>
      <c r="AI59" s="243" t="s">
        <v>498</v>
      </c>
      <c r="AJ59" s="244"/>
      <c r="AK59" s="242" t="s">
        <v>493</v>
      </c>
      <c r="AL59" s="243" t="s">
        <v>498</v>
      </c>
      <c r="AM59" s="243"/>
      <c r="AN59" s="243"/>
      <c r="AO59" s="243" t="s">
        <v>502</v>
      </c>
      <c r="AP59" s="243" t="s">
        <v>503</v>
      </c>
      <c r="AQ59" s="244" t="s">
        <v>493</v>
      </c>
      <c r="AR59" s="242" t="s">
        <v>493</v>
      </c>
      <c r="AS59" s="243"/>
      <c r="AT59" s="243" t="s">
        <v>498</v>
      </c>
      <c r="AU59" s="243" t="s">
        <v>493</v>
      </c>
      <c r="AV59" s="243"/>
      <c r="AW59" s="243" t="s">
        <v>502</v>
      </c>
      <c r="AX59" s="244" t="s">
        <v>503</v>
      </c>
      <c r="AY59" s="242"/>
      <c r="AZ59" s="243"/>
      <c r="BA59" s="245"/>
      <c r="BB59" s="1040"/>
      <c r="BC59" s="1041"/>
      <c r="BD59" s="1000"/>
      <c r="BE59" s="1001"/>
      <c r="BF59" s="1002"/>
      <c r="BG59" s="1003"/>
      <c r="BH59" s="1003"/>
      <c r="BI59" s="1003"/>
      <c r="BJ59" s="1004"/>
    </row>
    <row r="60" spans="2:62" ht="20.25" customHeight="1" x14ac:dyDescent="0.45">
      <c r="B60" s="1043"/>
      <c r="C60" s="1057"/>
      <c r="D60" s="1058"/>
      <c r="E60" s="229"/>
      <c r="F60" s="230" t="str">
        <f>C59</f>
        <v>介護職員</v>
      </c>
      <c r="G60" s="229"/>
      <c r="H60" s="230" t="str">
        <f>I59</f>
        <v>A</v>
      </c>
      <c r="I60" s="1059"/>
      <c r="J60" s="1060"/>
      <c r="K60" s="1061"/>
      <c r="L60" s="1062"/>
      <c r="M60" s="1062"/>
      <c r="N60" s="1058"/>
      <c r="O60" s="1034"/>
      <c r="P60" s="1035"/>
      <c r="Q60" s="1035"/>
      <c r="R60" s="1035"/>
      <c r="S60" s="1036"/>
      <c r="T60" s="246" t="s">
        <v>443</v>
      </c>
      <c r="U60" s="247"/>
      <c r="V60" s="248"/>
      <c r="W60" s="234">
        <f>IF(W59="","",VLOOKUP(W59,'【記載例】参考様式１（勤務表_シフト記号表）'!$C$6:$L$47,10,FALSE))</f>
        <v>8</v>
      </c>
      <c r="X60" s="235" t="str">
        <f>IF(X59="","",VLOOKUP(X59,'【記載例】参考様式１（勤務表_シフト記号表）'!$C$6:$L$47,10,FALSE))</f>
        <v/>
      </c>
      <c r="Y60" s="235">
        <f>IF(Y59="","",VLOOKUP(Y59,'【記載例】参考様式１（勤務表_シフト記号表）'!$C$6:$L$47,10,FALSE))</f>
        <v>8</v>
      </c>
      <c r="Z60" s="235">
        <f>IF(Z59="","",VLOOKUP(Z59,'【記載例】参考様式１（勤務表_シフト記号表）'!$C$6:$L$47,10,FALSE))</f>
        <v>8</v>
      </c>
      <c r="AA60" s="235">
        <f>IF(AA59="","",VLOOKUP(AA59,'【記載例】参考様式１（勤務表_シフト記号表）'!$C$6:$L$47,10,FALSE))</f>
        <v>8</v>
      </c>
      <c r="AB60" s="235">
        <f>IF(AB59="","",VLOOKUP(AB59,'【記載例】参考様式１（勤務表_シフト記号表）'!$C$6:$L$47,10,FALSE))</f>
        <v>7.9999999999999982</v>
      </c>
      <c r="AC60" s="236" t="str">
        <f>IF(AC59="","",VLOOKUP(AC59,'【記載例】参考様式１（勤務表_シフト記号表）'!$C$6:$L$47,10,FALSE))</f>
        <v/>
      </c>
      <c r="AD60" s="234">
        <f>IF(AD59="","",VLOOKUP(AD59,'【記載例】参考様式１（勤務表_シフト記号表）'!$C$6:$L$47,10,FALSE))</f>
        <v>7.9999999999999982</v>
      </c>
      <c r="AE60" s="235">
        <f>IF(AE59="","",VLOOKUP(AE59,'【記載例】参考様式１（勤務表_シフト記号表）'!$C$6:$L$47,10,FALSE))</f>
        <v>8</v>
      </c>
      <c r="AF60" s="235" t="str">
        <f>IF(AF59="","",VLOOKUP(AF59,'【記載例】参考様式１（勤務表_シフト記号表）'!$C$6:$L$47,10,FALSE))</f>
        <v/>
      </c>
      <c r="AG60" s="235">
        <f>IF(AG59="","",VLOOKUP(AG59,'【記載例】参考様式１（勤務表_シフト記号表）'!$C$6:$L$47,10,FALSE))</f>
        <v>8</v>
      </c>
      <c r="AH60" s="235">
        <f>IF(AH59="","",VLOOKUP(AH59,'【記載例】参考様式１（勤務表_シフト記号表）'!$C$6:$L$47,10,FALSE))</f>
        <v>8</v>
      </c>
      <c r="AI60" s="235">
        <f>IF(AI59="","",VLOOKUP(AI59,'【記載例】参考様式１（勤務表_シフト記号表）'!$C$6:$L$47,10,FALSE))</f>
        <v>8</v>
      </c>
      <c r="AJ60" s="236" t="str">
        <f>IF(AJ59="","",VLOOKUP(AJ59,'【記載例】参考様式１（勤務表_シフト記号表）'!$C$6:$L$47,10,FALSE))</f>
        <v/>
      </c>
      <c r="AK60" s="234">
        <f>IF(AK59="","",VLOOKUP(AK59,'【記載例】参考様式１（勤務表_シフト記号表）'!$C$6:$L$47,10,FALSE))</f>
        <v>7.9999999999999982</v>
      </c>
      <c r="AL60" s="235">
        <f>IF(AL59="","",VLOOKUP(AL59,'【記載例】参考様式１（勤務表_シフト記号表）'!$C$6:$L$47,10,FALSE))</f>
        <v>8</v>
      </c>
      <c r="AM60" s="235" t="str">
        <f>IF(AM59="","",VLOOKUP(AM59,'【記載例】参考様式１（勤務表_シフト記号表）'!$C$6:$L$47,10,FALSE))</f>
        <v/>
      </c>
      <c r="AN60" s="235" t="str">
        <f>IF(AN59="","",VLOOKUP(AN59,'【記載例】参考様式１（勤務表_シフト記号表）'!$C$6:$L$47,10,FALSE))</f>
        <v/>
      </c>
      <c r="AO60" s="235">
        <f>IF(AO59="","",VLOOKUP(AO59,'【記載例】参考様式１（勤務表_シフト記号表）'!$C$6:$L$47,10,FALSE))</f>
        <v>8</v>
      </c>
      <c r="AP60" s="235">
        <f>IF(AP59="","",VLOOKUP(AP59,'【記載例】参考様式１（勤務表_シフト記号表）'!$C$6:$L$47,10,FALSE))</f>
        <v>8</v>
      </c>
      <c r="AQ60" s="236">
        <f>IF(AQ59="","",VLOOKUP(AQ59,'【記載例】参考様式１（勤務表_シフト記号表）'!$C$6:$L$47,10,FALSE))</f>
        <v>7.9999999999999982</v>
      </c>
      <c r="AR60" s="234">
        <f>IF(AR59="","",VLOOKUP(AR59,'【記載例】参考様式１（勤務表_シフト記号表）'!$C$6:$L$47,10,FALSE))</f>
        <v>7.9999999999999982</v>
      </c>
      <c r="AS60" s="235" t="str">
        <f>IF(AS59="","",VLOOKUP(AS59,'【記載例】参考様式１（勤務表_シフト記号表）'!$C$6:$L$47,10,FALSE))</f>
        <v/>
      </c>
      <c r="AT60" s="235">
        <f>IF(AT59="","",VLOOKUP(AT59,'【記載例】参考様式１（勤務表_シフト記号表）'!$C$6:$L$47,10,FALSE))</f>
        <v>8</v>
      </c>
      <c r="AU60" s="235">
        <f>IF(AU59="","",VLOOKUP(AU59,'【記載例】参考様式１（勤務表_シフト記号表）'!$C$6:$L$47,10,FALSE))</f>
        <v>7.9999999999999982</v>
      </c>
      <c r="AV60" s="235" t="str">
        <f>IF(AV59="","",VLOOKUP(AV59,'【記載例】参考様式１（勤務表_シフト記号表）'!$C$6:$L$47,10,FALSE))</f>
        <v/>
      </c>
      <c r="AW60" s="235">
        <f>IF(AW59="","",VLOOKUP(AW59,'【記載例】参考様式１（勤務表_シフト記号表）'!$C$6:$L$47,10,FALSE))</f>
        <v>8</v>
      </c>
      <c r="AX60" s="236">
        <f>IF(AX59="","",VLOOKUP(AX59,'【記載例】参考様式１（勤務表_シフト記号表）'!$C$6:$L$47,10,FALSE))</f>
        <v>8</v>
      </c>
      <c r="AY60" s="234" t="str">
        <f>IF(AY59="","",VLOOKUP(AY59,'【記載例】参考様式１（勤務表_シフト記号表）'!$C$6:$L$47,10,FALSE))</f>
        <v/>
      </c>
      <c r="AZ60" s="235" t="str">
        <f>IF(AZ59="","",VLOOKUP(AZ59,'【記載例】参考様式１（勤務表_シフト記号表）'!$C$6:$L$47,10,FALSE))</f>
        <v/>
      </c>
      <c r="BA60" s="235" t="str">
        <f>IF(BA59="","",VLOOKUP(BA59,'【記載例】参考様式１（勤務表_シフト記号表）'!$C$6:$L$47,10,FALSE))</f>
        <v/>
      </c>
      <c r="BB60" s="1054">
        <f>IF($BE$3="４週",SUM(W60:AX60),IF($BE$3="暦月",SUM(W60:BA60),""))</f>
        <v>160</v>
      </c>
      <c r="BC60" s="1055"/>
      <c r="BD60" s="1056">
        <f>IF($BE$3="４週",BB60/4,IF($BE$3="暦月",(BB60/($BE$8/7)),""))</f>
        <v>40</v>
      </c>
      <c r="BE60" s="1055"/>
      <c r="BF60" s="1051"/>
      <c r="BG60" s="1052"/>
      <c r="BH60" s="1052"/>
      <c r="BI60" s="1052"/>
      <c r="BJ60" s="1053"/>
    </row>
    <row r="61" spans="2:62" ht="20.25" customHeight="1" x14ac:dyDescent="0.45">
      <c r="B61" s="1020">
        <f>B59+1</f>
        <v>23</v>
      </c>
      <c r="C61" s="1022" t="s">
        <v>456</v>
      </c>
      <c r="D61" s="1023"/>
      <c r="E61" s="229"/>
      <c r="F61" s="230"/>
      <c r="G61" s="229"/>
      <c r="H61" s="230"/>
      <c r="I61" s="1026" t="s">
        <v>589</v>
      </c>
      <c r="J61" s="1027"/>
      <c r="K61" s="1030" t="s">
        <v>590</v>
      </c>
      <c r="L61" s="1031"/>
      <c r="M61" s="1031"/>
      <c r="N61" s="1023"/>
      <c r="O61" s="1034" t="s">
        <v>622</v>
      </c>
      <c r="P61" s="1035"/>
      <c r="Q61" s="1035"/>
      <c r="R61" s="1035"/>
      <c r="S61" s="1036"/>
      <c r="T61" s="249" t="s">
        <v>442</v>
      </c>
      <c r="V61" s="250"/>
      <c r="W61" s="242" t="s">
        <v>493</v>
      </c>
      <c r="X61" s="243" t="s">
        <v>498</v>
      </c>
      <c r="Y61" s="243"/>
      <c r="Z61" s="243" t="s">
        <v>502</v>
      </c>
      <c r="AA61" s="243" t="s">
        <v>503</v>
      </c>
      <c r="AB61" s="243"/>
      <c r="AC61" s="244" t="s">
        <v>493</v>
      </c>
      <c r="AD61" s="242" t="s">
        <v>498</v>
      </c>
      <c r="AE61" s="243" t="s">
        <v>498</v>
      </c>
      <c r="AF61" s="243" t="s">
        <v>493</v>
      </c>
      <c r="AG61" s="243"/>
      <c r="AH61" s="243" t="s">
        <v>502</v>
      </c>
      <c r="AI61" s="243" t="s">
        <v>503</v>
      </c>
      <c r="AJ61" s="244"/>
      <c r="AK61" s="242" t="s">
        <v>498</v>
      </c>
      <c r="AL61" s="243"/>
      <c r="AM61" s="243" t="s">
        <v>498</v>
      </c>
      <c r="AN61" s="243" t="s">
        <v>498</v>
      </c>
      <c r="AO61" s="243"/>
      <c r="AP61" s="243" t="s">
        <v>502</v>
      </c>
      <c r="AQ61" s="244" t="s">
        <v>503</v>
      </c>
      <c r="AR61" s="242" t="s">
        <v>498</v>
      </c>
      <c r="AS61" s="243" t="s">
        <v>493</v>
      </c>
      <c r="AT61" s="243"/>
      <c r="AU61" s="243" t="s">
        <v>498</v>
      </c>
      <c r="AV61" s="243" t="s">
        <v>610</v>
      </c>
      <c r="AW61" s="243"/>
      <c r="AX61" s="244" t="s">
        <v>502</v>
      </c>
      <c r="AY61" s="242"/>
      <c r="AZ61" s="243"/>
      <c r="BA61" s="245"/>
      <c r="BB61" s="1040"/>
      <c r="BC61" s="1041"/>
      <c r="BD61" s="1000"/>
      <c r="BE61" s="1001"/>
      <c r="BF61" s="1002"/>
      <c r="BG61" s="1003"/>
      <c r="BH61" s="1003"/>
      <c r="BI61" s="1003"/>
      <c r="BJ61" s="1004"/>
    </row>
    <row r="62" spans="2:62" ht="20.25" customHeight="1" x14ac:dyDescent="0.45">
      <c r="B62" s="1043"/>
      <c r="C62" s="1057"/>
      <c r="D62" s="1058"/>
      <c r="E62" s="229"/>
      <c r="F62" s="230" t="str">
        <f>C61</f>
        <v>介護職員</v>
      </c>
      <c r="G62" s="229"/>
      <c r="H62" s="230" t="str">
        <f>I61</f>
        <v>A</v>
      </c>
      <c r="I62" s="1059"/>
      <c r="J62" s="1060"/>
      <c r="K62" s="1061"/>
      <c r="L62" s="1062"/>
      <c r="M62" s="1062"/>
      <c r="N62" s="1058"/>
      <c r="O62" s="1034"/>
      <c r="P62" s="1035"/>
      <c r="Q62" s="1035"/>
      <c r="R62" s="1035"/>
      <c r="S62" s="1036"/>
      <c r="T62" s="246" t="s">
        <v>443</v>
      </c>
      <c r="U62" s="247"/>
      <c r="V62" s="248"/>
      <c r="W62" s="234">
        <f>IF(W61="","",VLOOKUP(W61,'【記載例】参考様式１（勤務表_シフト記号表）'!$C$6:$L$47,10,FALSE))</f>
        <v>7.9999999999999982</v>
      </c>
      <c r="X62" s="235">
        <f>IF(X61="","",VLOOKUP(X61,'【記載例】参考様式１（勤務表_シフト記号表）'!$C$6:$L$47,10,FALSE))</f>
        <v>8</v>
      </c>
      <c r="Y62" s="235" t="str">
        <f>IF(Y61="","",VLOOKUP(Y61,'【記載例】参考様式１（勤務表_シフト記号表）'!$C$6:$L$47,10,FALSE))</f>
        <v/>
      </c>
      <c r="Z62" s="235">
        <f>IF(Z61="","",VLOOKUP(Z61,'【記載例】参考様式１（勤務表_シフト記号表）'!$C$6:$L$47,10,FALSE))</f>
        <v>8</v>
      </c>
      <c r="AA62" s="235">
        <f>IF(AA61="","",VLOOKUP(AA61,'【記載例】参考様式１（勤務表_シフト記号表）'!$C$6:$L$47,10,FALSE))</f>
        <v>8</v>
      </c>
      <c r="AB62" s="235" t="str">
        <f>IF(AB61="","",VLOOKUP(AB61,'【記載例】参考様式１（勤務表_シフト記号表）'!$C$6:$L$47,10,FALSE))</f>
        <v/>
      </c>
      <c r="AC62" s="236">
        <f>IF(AC61="","",VLOOKUP(AC61,'【記載例】参考様式１（勤務表_シフト記号表）'!$C$6:$L$47,10,FALSE))</f>
        <v>7.9999999999999982</v>
      </c>
      <c r="AD62" s="234">
        <f>IF(AD61="","",VLOOKUP(AD61,'【記載例】参考様式１（勤務表_シフト記号表）'!$C$6:$L$47,10,FALSE))</f>
        <v>8</v>
      </c>
      <c r="AE62" s="235">
        <f>IF(AE61="","",VLOOKUP(AE61,'【記載例】参考様式１（勤務表_シフト記号表）'!$C$6:$L$47,10,FALSE))</f>
        <v>8</v>
      </c>
      <c r="AF62" s="235">
        <f>IF(AF61="","",VLOOKUP(AF61,'【記載例】参考様式１（勤務表_シフト記号表）'!$C$6:$L$47,10,FALSE))</f>
        <v>7.9999999999999982</v>
      </c>
      <c r="AG62" s="235" t="str">
        <f>IF(AG61="","",VLOOKUP(AG61,'【記載例】参考様式１（勤務表_シフト記号表）'!$C$6:$L$47,10,FALSE))</f>
        <v/>
      </c>
      <c r="AH62" s="235">
        <f>IF(AH61="","",VLOOKUP(AH61,'【記載例】参考様式１（勤務表_シフト記号表）'!$C$6:$L$47,10,FALSE))</f>
        <v>8</v>
      </c>
      <c r="AI62" s="235">
        <f>IF(AI61="","",VLOOKUP(AI61,'【記載例】参考様式１（勤務表_シフト記号表）'!$C$6:$L$47,10,FALSE))</f>
        <v>8</v>
      </c>
      <c r="AJ62" s="236" t="str">
        <f>IF(AJ61="","",VLOOKUP(AJ61,'【記載例】参考様式１（勤務表_シフト記号表）'!$C$6:$L$47,10,FALSE))</f>
        <v/>
      </c>
      <c r="AK62" s="234">
        <f>IF(AK61="","",VLOOKUP(AK61,'【記載例】参考様式１（勤務表_シフト記号表）'!$C$6:$L$47,10,FALSE))</f>
        <v>8</v>
      </c>
      <c r="AL62" s="235" t="str">
        <f>IF(AL61="","",VLOOKUP(AL61,'【記載例】参考様式１（勤務表_シフト記号表）'!$C$6:$L$47,10,FALSE))</f>
        <v/>
      </c>
      <c r="AM62" s="235">
        <f>IF(AM61="","",VLOOKUP(AM61,'【記載例】参考様式１（勤務表_シフト記号表）'!$C$6:$L$47,10,FALSE))</f>
        <v>8</v>
      </c>
      <c r="AN62" s="235">
        <f>IF(AN61="","",VLOOKUP(AN61,'【記載例】参考様式１（勤務表_シフト記号表）'!$C$6:$L$47,10,FALSE))</f>
        <v>8</v>
      </c>
      <c r="AO62" s="235" t="str">
        <f>IF(AO61="","",VLOOKUP(AO61,'【記載例】参考様式１（勤務表_シフト記号表）'!$C$6:$L$47,10,FALSE))</f>
        <v/>
      </c>
      <c r="AP62" s="235">
        <f>IF(AP61="","",VLOOKUP(AP61,'【記載例】参考様式１（勤務表_シフト記号表）'!$C$6:$L$47,10,FALSE))</f>
        <v>8</v>
      </c>
      <c r="AQ62" s="236">
        <f>IF(AQ61="","",VLOOKUP(AQ61,'【記載例】参考様式１（勤務表_シフト記号表）'!$C$6:$L$47,10,FALSE))</f>
        <v>8</v>
      </c>
      <c r="AR62" s="234">
        <f>IF(AR61="","",VLOOKUP(AR61,'【記載例】参考様式１（勤務表_シフト記号表）'!$C$6:$L$47,10,FALSE))</f>
        <v>8</v>
      </c>
      <c r="AS62" s="235">
        <f>IF(AS61="","",VLOOKUP(AS61,'【記載例】参考様式１（勤務表_シフト記号表）'!$C$6:$L$47,10,FALSE))</f>
        <v>7.9999999999999982</v>
      </c>
      <c r="AT62" s="235" t="str">
        <f>IF(AT61="","",VLOOKUP(AT61,'【記載例】参考様式１（勤務表_シフト記号表）'!$C$6:$L$47,10,FALSE))</f>
        <v/>
      </c>
      <c r="AU62" s="235">
        <f>IF(AU61="","",VLOOKUP(AU61,'【記載例】参考様式１（勤務表_シフト記号表）'!$C$6:$L$47,10,FALSE))</f>
        <v>8</v>
      </c>
      <c r="AV62" s="235">
        <f>IF(AV61="","",VLOOKUP(AV61,'【記載例】参考様式１（勤務表_シフト記号表）'!$C$6:$L$47,10,FALSE))</f>
        <v>8</v>
      </c>
      <c r="AW62" s="235" t="str">
        <f>IF(AW61="","",VLOOKUP(AW61,'【記載例】参考様式１（勤務表_シフト記号表）'!$C$6:$L$47,10,FALSE))</f>
        <v/>
      </c>
      <c r="AX62" s="236">
        <f>IF(AX61="","",VLOOKUP(AX61,'【記載例】参考様式１（勤務表_シフト記号表）'!$C$6:$L$47,10,FALSE))</f>
        <v>8</v>
      </c>
      <c r="AY62" s="234" t="str">
        <f>IF(AY61="","",VLOOKUP(AY61,'【記載例】参考様式１（勤務表_シフト記号表）'!$C$6:$L$47,10,FALSE))</f>
        <v/>
      </c>
      <c r="AZ62" s="235" t="str">
        <f>IF(AZ61="","",VLOOKUP(AZ61,'【記載例】参考様式１（勤務表_シフト記号表）'!$C$6:$L$47,10,FALSE))</f>
        <v/>
      </c>
      <c r="BA62" s="235" t="str">
        <f>IF(BA61="","",VLOOKUP(BA61,'【記載例】参考様式１（勤務表_シフト記号表）'!$C$6:$L$47,10,FALSE))</f>
        <v/>
      </c>
      <c r="BB62" s="1054">
        <f>IF($BE$3="４週",SUM(W62:AX62),IF($BE$3="暦月",SUM(W62:BA62),""))</f>
        <v>160</v>
      </c>
      <c r="BC62" s="1055"/>
      <c r="BD62" s="1056">
        <f>IF($BE$3="４週",BB62/4,IF($BE$3="暦月",(BB62/($BE$8/7)),""))</f>
        <v>40</v>
      </c>
      <c r="BE62" s="1055"/>
      <c r="BF62" s="1051"/>
      <c r="BG62" s="1052"/>
      <c r="BH62" s="1052"/>
      <c r="BI62" s="1052"/>
      <c r="BJ62" s="1053"/>
    </row>
    <row r="63" spans="2:62" ht="20.25" customHeight="1" x14ac:dyDescent="0.45">
      <c r="B63" s="1020">
        <f>B61+1</f>
        <v>24</v>
      </c>
      <c r="C63" s="1022" t="s">
        <v>456</v>
      </c>
      <c r="D63" s="1023"/>
      <c r="E63" s="229"/>
      <c r="F63" s="230"/>
      <c r="G63" s="229"/>
      <c r="H63" s="230"/>
      <c r="I63" s="1026" t="s">
        <v>611</v>
      </c>
      <c r="J63" s="1027"/>
      <c r="K63" s="1030" t="s">
        <v>590</v>
      </c>
      <c r="L63" s="1031"/>
      <c r="M63" s="1031"/>
      <c r="N63" s="1023"/>
      <c r="O63" s="1034" t="s">
        <v>623</v>
      </c>
      <c r="P63" s="1035"/>
      <c r="Q63" s="1035"/>
      <c r="R63" s="1035"/>
      <c r="S63" s="1036"/>
      <c r="T63" s="249" t="s">
        <v>442</v>
      </c>
      <c r="V63" s="250"/>
      <c r="W63" s="242"/>
      <c r="X63" s="243" t="s">
        <v>493</v>
      </c>
      <c r="Y63" s="243" t="s">
        <v>498</v>
      </c>
      <c r="Z63" s="243"/>
      <c r="AA63" s="243" t="s">
        <v>498</v>
      </c>
      <c r="AB63" s="243" t="s">
        <v>498</v>
      </c>
      <c r="AC63" s="244"/>
      <c r="AD63" s="242"/>
      <c r="AE63" s="243" t="s">
        <v>493</v>
      </c>
      <c r="AF63" s="243" t="s">
        <v>498</v>
      </c>
      <c r="AG63" s="243" t="s">
        <v>498</v>
      </c>
      <c r="AH63" s="243"/>
      <c r="AI63" s="243"/>
      <c r="AJ63" s="244" t="s">
        <v>493</v>
      </c>
      <c r="AK63" s="242"/>
      <c r="AL63" s="243"/>
      <c r="AM63" s="243" t="s">
        <v>493</v>
      </c>
      <c r="AN63" s="243" t="s">
        <v>493</v>
      </c>
      <c r="AO63" s="243" t="s">
        <v>498</v>
      </c>
      <c r="AP63" s="243"/>
      <c r="AQ63" s="244" t="s">
        <v>498</v>
      </c>
      <c r="AR63" s="242"/>
      <c r="AS63" s="243" t="s">
        <v>498</v>
      </c>
      <c r="AT63" s="243" t="s">
        <v>498</v>
      </c>
      <c r="AU63" s="243"/>
      <c r="AV63" s="243" t="s">
        <v>498</v>
      </c>
      <c r="AW63" s="243" t="s">
        <v>493</v>
      </c>
      <c r="AX63" s="244"/>
      <c r="AY63" s="242"/>
      <c r="AZ63" s="243"/>
      <c r="BA63" s="245"/>
      <c r="BB63" s="1040"/>
      <c r="BC63" s="1041"/>
      <c r="BD63" s="1000"/>
      <c r="BE63" s="1001"/>
      <c r="BF63" s="1002"/>
      <c r="BG63" s="1003"/>
      <c r="BH63" s="1003"/>
      <c r="BI63" s="1003"/>
      <c r="BJ63" s="1004"/>
    </row>
    <row r="64" spans="2:62" ht="20.25" customHeight="1" x14ac:dyDescent="0.45">
      <c r="B64" s="1043"/>
      <c r="C64" s="1057"/>
      <c r="D64" s="1058"/>
      <c r="E64" s="229"/>
      <c r="F64" s="230" t="str">
        <f>C63</f>
        <v>介護職員</v>
      </c>
      <c r="G64" s="229"/>
      <c r="H64" s="230" t="str">
        <f>I63</f>
        <v>C</v>
      </c>
      <c r="I64" s="1059"/>
      <c r="J64" s="1060"/>
      <c r="K64" s="1061"/>
      <c r="L64" s="1062"/>
      <c r="M64" s="1062"/>
      <c r="N64" s="1058"/>
      <c r="O64" s="1034"/>
      <c r="P64" s="1035"/>
      <c r="Q64" s="1035"/>
      <c r="R64" s="1035"/>
      <c r="S64" s="1036"/>
      <c r="T64" s="246" t="s">
        <v>443</v>
      </c>
      <c r="U64" s="247"/>
      <c r="V64" s="248"/>
      <c r="W64" s="234" t="str">
        <f>IF(W63="","",VLOOKUP(W63,'【記載例】参考様式１（勤務表_シフト記号表）'!$C$6:$L$47,10,FALSE))</f>
        <v/>
      </c>
      <c r="X64" s="235">
        <f>IF(X63="","",VLOOKUP(X63,'【記載例】参考様式１（勤務表_シフト記号表）'!$C$6:$L$47,10,FALSE))</f>
        <v>7.9999999999999982</v>
      </c>
      <c r="Y64" s="235">
        <f>IF(Y63="","",VLOOKUP(Y63,'【記載例】参考様式１（勤務表_シフト記号表）'!$C$6:$L$47,10,FALSE))</f>
        <v>8</v>
      </c>
      <c r="Z64" s="235" t="str">
        <f>IF(Z63="","",VLOOKUP(Z63,'【記載例】参考様式１（勤務表_シフト記号表）'!$C$6:$L$47,10,FALSE))</f>
        <v/>
      </c>
      <c r="AA64" s="235">
        <f>IF(AA63="","",VLOOKUP(AA63,'【記載例】参考様式１（勤務表_シフト記号表）'!$C$6:$L$47,10,FALSE))</f>
        <v>8</v>
      </c>
      <c r="AB64" s="235">
        <f>IF(AB63="","",VLOOKUP(AB63,'【記載例】参考様式１（勤務表_シフト記号表）'!$C$6:$L$47,10,FALSE))</f>
        <v>8</v>
      </c>
      <c r="AC64" s="236" t="str">
        <f>IF(AC63="","",VLOOKUP(AC63,'【記載例】参考様式１（勤務表_シフト記号表）'!$C$6:$L$47,10,FALSE))</f>
        <v/>
      </c>
      <c r="AD64" s="234" t="str">
        <f>IF(AD63="","",VLOOKUP(AD63,'【記載例】参考様式１（勤務表_シフト記号表）'!$C$6:$L$47,10,FALSE))</f>
        <v/>
      </c>
      <c r="AE64" s="235">
        <f>IF(AE63="","",VLOOKUP(AE63,'【記載例】参考様式１（勤務表_シフト記号表）'!$C$6:$L$47,10,FALSE))</f>
        <v>7.9999999999999982</v>
      </c>
      <c r="AF64" s="235">
        <f>IF(AF63="","",VLOOKUP(AF63,'【記載例】参考様式１（勤務表_シフト記号表）'!$C$6:$L$47,10,FALSE))</f>
        <v>8</v>
      </c>
      <c r="AG64" s="235">
        <f>IF(AG63="","",VLOOKUP(AG63,'【記載例】参考様式１（勤務表_シフト記号表）'!$C$6:$L$47,10,FALSE))</f>
        <v>8</v>
      </c>
      <c r="AH64" s="235" t="str">
        <f>IF(AH63="","",VLOOKUP(AH63,'【記載例】参考様式１（勤務表_シフト記号表）'!$C$6:$L$47,10,FALSE))</f>
        <v/>
      </c>
      <c r="AI64" s="235" t="str">
        <f>IF(AI63="","",VLOOKUP(AI63,'【記載例】参考様式１（勤務表_シフト記号表）'!$C$6:$L$47,10,FALSE))</f>
        <v/>
      </c>
      <c r="AJ64" s="236">
        <f>IF(AJ63="","",VLOOKUP(AJ63,'【記載例】参考様式１（勤務表_シフト記号表）'!$C$6:$L$47,10,FALSE))</f>
        <v>7.9999999999999982</v>
      </c>
      <c r="AK64" s="234" t="str">
        <f>IF(AK63="","",VLOOKUP(AK63,'【記載例】参考様式１（勤務表_シフト記号表）'!$C$6:$L$47,10,FALSE))</f>
        <v/>
      </c>
      <c r="AL64" s="235" t="str">
        <f>IF(AL63="","",VLOOKUP(AL63,'【記載例】参考様式１（勤務表_シフト記号表）'!$C$6:$L$47,10,FALSE))</f>
        <v/>
      </c>
      <c r="AM64" s="235">
        <f>IF(AM63="","",VLOOKUP(AM63,'【記載例】参考様式１（勤務表_シフト記号表）'!$C$6:$L$47,10,FALSE))</f>
        <v>7.9999999999999982</v>
      </c>
      <c r="AN64" s="235">
        <f>IF(AN63="","",VLOOKUP(AN63,'【記載例】参考様式１（勤務表_シフト記号表）'!$C$6:$L$47,10,FALSE))</f>
        <v>7.9999999999999982</v>
      </c>
      <c r="AO64" s="235">
        <f>IF(AO63="","",VLOOKUP(AO63,'【記載例】参考様式１（勤務表_シフト記号表）'!$C$6:$L$47,10,FALSE))</f>
        <v>8</v>
      </c>
      <c r="AP64" s="235" t="str">
        <f>IF(AP63="","",VLOOKUP(AP63,'【記載例】参考様式１（勤務表_シフト記号表）'!$C$6:$L$47,10,FALSE))</f>
        <v/>
      </c>
      <c r="AQ64" s="236">
        <f>IF(AQ63="","",VLOOKUP(AQ63,'【記載例】参考様式１（勤務表_シフト記号表）'!$C$6:$L$47,10,FALSE))</f>
        <v>8</v>
      </c>
      <c r="AR64" s="234" t="str">
        <f>IF(AR63="","",VLOOKUP(AR63,'【記載例】参考様式１（勤務表_シフト記号表）'!$C$6:$L$47,10,FALSE))</f>
        <v/>
      </c>
      <c r="AS64" s="235">
        <f>IF(AS63="","",VLOOKUP(AS63,'【記載例】参考様式１（勤務表_シフト記号表）'!$C$6:$L$47,10,FALSE))</f>
        <v>8</v>
      </c>
      <c r="AT64" s="235">
        <f>IF(AT63="","",VLOOKUP(AT63,'【記載例】参考様式１（勤務表_シフト記号表）'!$C$6:$L$47,10,FALSE))</f>
        <v>8</v>
      </c>
      <c r="AU64" s="235" t="str">
        <f>IF(AU63="","",VLOOKUP(AU63,'【記載例】参考様式１（勤務表_シフト記号表）'!$C$6:$L$47,10,FALSE))</f>
        <v/>
      </c>
      <c r="AV64" s="235">
        <f>IF(AV63="","",VLOOKUP(AV63,'【記載例】参考様式１（勤務表_シフト記号表）'!$C$6:$L$47,10,FALSE))</f>
        <v>8</v>
      </c>
      <c r="AW64" s="235">
        <f>IF(AW63="","",VLOOKUP(AW63,'【記載例】参考様式１（勤務表_シフト記号表）'!$C$6:$L$47,10,FALSE))</f>
        <v>7.9999999999999982</v>
      </c>
      <c r="AX64" s="236" t="str">
        <f>IF(AX63="","",VLOOKUP(AX63,'【記載例】参考様式１（勤務表_シフト記号表）'!$C$6:$L$47,10,FALSE))</f>
        <v/>
      </c>
      <c r="AY64" s="234" t="str">
        <f>IF(AY63="","",VLOOKUP(AY63,'【記載例】参考様式１（勤務表_シフト記号表）'!$C$6:$L$47,10,FALSE))</f>
        <v/>
      </c>
      <c r="AZ64" s="235" t="str">
        <f>IF(AZ63="","",VLOOKUP(AZ63,'【記載例】参考様式１（勤務表_シフト記号表）'!$C$6:$L$47,10,FALSE))</f>
        <v/>
      </c>
      <c r="BA64" s="235" t="str">
        <f>IF(BA63="","",VLOOKUP(BA63,'【記載例】参考様式１（勤務表_シフト記号表）'!$C$6:$L$47,10,FALSE))</f>
        <v/>
      </c>
      <c r="BB64" s="1054">
        <f>IF($BE$3="４週",SUM(W64:AX64),IF($BE$3="暦月",SUM(W64:BA64),""))</f>
        <v>128</v>
      </c>
      <c r="BC64" s="1055"/>
      <c r="BD64" s="1056">
        <f>IF($BE$3="４週",BB64/4,IF($BE$3="暦月",(BB64/($BE$8/7)),""))</f>
        <v>32</v>
      </c>
      <c r="BE64" s="1055"/>
      <c r="BF64" s="1051"/>
      <c r="BG64" s="1052"/>
      <c r="BH64" s="1052"/>
      <c r="BI64" s="1052"/>
      <c r="BJ64" s="1053"/>
    </row>
    <row r="65" spans="2:62" ht="20.25" customHeight="1" x14ac:dyDescent="0.45">
      <c r="B65" s="1020">
        <f>B63+1</f>
        <v>25</v>
      </c>
      <c r="C65" s="1022" t="s">
        <v>456</v>
      </c>
      <c r="D65" s="1023"/>
      <c r="E65" s="229"/>
      <c r="F65" s="230"/>
      <c r="G65" s="229"/>
      <c r="H65" s="230"/>
      <c r="I65" s="1026" t="s">
        <v>589</v>
      </c>
      <c r="J65" s="1027"/>
      <c r="K65" s="1030" t="s">
        <v>604</v>
      </c>
      <c r="L65" s="1031"/>
      <c r="M65" s="1031"/>
      <c r="N65" s="1023"/>
      <c r="O65" s="1034" t="s">
        <v>624</v>
      </c>
      <c r="P65" s="1035"/>
      <c r="Q65" s="1035"/>
      <c r="R65" s="1035"/>
      <c r="S65" s="1036"/>
      <c r="T65" s="249" t="s">
        <v>442</v>
      </c>
      <c r="V65" s="250"/>
      <c r="W65" s="242" t="s">
        <v>498</v>
      </c>
      <c r="X65" s="243" t="s">
        <v>498</v>
      </c>
      <c r="Y65" s="243"/>
      <c r="Z65" s="243"/>
      <c r="AA65" s="243" t="s">
        <v>502</v>
      </c>
      <c r="AB65" s="243" t="s">
        <v>503</v>
      </c>
      <c r="AC65" s="244" t="s">
        <v>493</v>
      </c>
      <c r="AD65" s="242" t="s">
        <v>493</v>
      </c>
      <c r="AE65" s="243"/>
      <c r="AF65" s="243" t="s">
        <v>498</v>
      </c>
      <c r="AG65" s="243" t="s">
        <v>498</v>
      </c>
      <c r="AH65" s="243"/>
      <c r="AI65" s="243" t="s">
        <v>502</v>
      </c>
      <c r="AJ65" s="244" t="s">
        <v>503</v>
      </c>
      <c r="AK65" s="242" t="s">
        <v>493</v>
      </c>
      <c r="AL65" s="243" t="s">
        <v>493</v>
      </c>
      <c r="AM65" s="243"/>
      <c r="AN65" s="243" t="s">
        <v>498</v>
      </c>
      <c r="AO65" s="243"/>
      <c r="AP65" s="243"/>
      <c r="AQ65" s="244" t="s">
        <v>502</v>
      </c>
      <c r="AR65" s="242" t="s">
        <v>503</v>
      </c>
      <c r="AS65" s="243" t="s">
        <v>493</v>
      </c>
      <c r="AT65" s="243" t="s">
        <v>493</v>
      </c>
      <c r="AU65" s="243"/>
      <c r="AV65" s="243" t="s">
        <v>493</v>
      </c>
      <c r="AW65" s="243" t="s">
        <v>498</v>
      </c>
      <c r="AX65" s="244" t="s">
        <v>498</v>
      </c>
      <c r="AY65" s="242"/>
      <c r="AZ65" s="243"/>
      <c r="BA65" s="245"/>
      <c r="BB65" s="1040"/>
      <c r="BC65" s="1041"/>
      <c r="BD65" s="1000"/>
      <c r="BE65" s="1001"/>
      <c r="BF65" s="1002"/>
      <c r="BG65" s="1003"/>
      <c r="BH65" s="1003"/>
      <c r="BI65" s="1003"/>
      <c r="BJ65" s="1004"/>
    </row>
    <row r="66" spans="2:62" ht="20.25" customHeight="1" x14ac:dyDescent="0.45">
      <c r="B66" s="1043"/>
      <c r="C66" s="1057"/>
      <c r="D66" s="1058"/>
      <c r="E66" s="229"/>
      <c r="F66" s="230" t="str">
        <f>C65</f>
        <v>介護職員</v>
      </c>
      <c r="G66" s="229"/>
      <c r="H66" s="230" t="str">
        <f>I65</f>
        <v>A</v>
      </c>
      <c r="I66" s="1059"/>
      <c r="J66" s="1060"/>
      <c r="K66" s="1061"/>
      <c r="L66" s="1062"/>
      <c r="M66" s="1062"/>
      <c r="N66" s="1058"/>
      <c r="O66" s="1034"/>
      <c r="P66" s="1035"/>
      <c r="Q66" s="1035"/>
      <c r="R66" s="1035"/>
      <c r="S66" s="1036"/>
      <c r="T66" s="246" t="s">
        <v>443</v>
      </c>
      <c r="U66" s="247"/>
      <c r="V66" s="248"/>
      <c r="W66" s="234">
        <f>IF(W65="","",VLOOKUP(W65,'【記載例】参考様式１（勤務表_シフト記号表）'!$C$6:$L$47,10,FALSE))</f>
        <v>8</v>
      </c>
      <c r="X66" s="235">
        <f>IF(X65="","",VLOOKUP(X65,'【記載例】参考様式１（勤務表_シフト記号表）'!$C$6:$L$47,10,FALSE))</f>
        <v>8</v>
      </c>
      <c r="Y66" s="235" t="str">
        <f>IF(Y65="","",VLOOKUP(Y65,'【記載例】参考様式１（勤務表_シフト記号表）'!$C$6:$L$47,10,FALSE))</f>
        <v/>
      </c>
      <c r="Z66" s="235" t="str">
        <f>IF(Z65="","",VLOOKUP(Z65,'【記載例】参考様式１（勤務表_シフト記号表）'!$C$6:$L$47,10,FALSE))</f>
        <v/>
      </c>
      <c r="AA66" s="235">
        <f>IF(AA65="","",VLOOKUP(AA65,'【記載例】参考様式１（勤務表_シフト記号表）'!$C$6:$L$47,10,FALSE))</f>
        <v>8</v>
      </c>
      <c r="AB66" s="235">
        <f>IF(AB65="","",VLOOKUP(AB65,'【記載例】参考様式１（勤務表_シフト記号表）'!$C$6:$L$47,10,FALSE))</f>
        <v>8</v>
      </c>
      <c r="AC66" s="236">
        <f>IF(AC65="","",VLOOKUP(AC65,'【記載例】参考様式１（勤務表_シフト記号表）'!$C$6:$L$47,10,FALSE))</f>
        <v>7.9999999999999982</v>
      </c>
      <c r="AD66" s="234">
        <f>IF(AD65="","",VLOOKUP(AD65,'【記載例】参考様式１（勤務表_シフト記号表）'!$C$6:$L$47,10,FALSE))</f>
        <v>7.9999999999999982</v>
      </c>
      <c r="AE66" s="235" t="str">
        <f>IF(AE65="","",VLOOKUP(AE65,'【記載例】参考様式１（勤務表_シフト記号表）'!$C$6:$L$47,10,FALSE))</f>
        <v/>
      </c>
      <c r="AF66" s="235">
        <f>IF(AF65="","",VLOOKUP(AF65,'【記載例】参考様式１（勤務表_シフト記号表）'!$C$6:$L$47,10,FALSE))</f>
        <v>8</v>
      </c>
      <c r="AG66" s="235">
        <f>IF(AG65="","",VLOOKUP(AG65,'【記載例】参考様式１（勤務表_シフト記号表）'!$C$6:$L$47,10,FALSE))</f>
        <v>8</v>
      </c>
      <c r="AH66" s="235" t="str">
        <f>IF(AH65="","",VLOOKUP(AH65,'【記載例】参考様式１（勤務表_シフト記号表）'!$C$6:$L$47,10,FALSE))</f>
        <v/>
      </c>
      <c r="AI66" s="235">
        <f>IF(AI65="","",VLOOKUP(AI65,'【記載例】参考様式１（勤務表_シフト記号表）'!$C$6:$L$47,10,FALSE))</f>
        <v>8</v>
      </c>
      <c r="AJ66" s="236">
        <f>IF(AJ65="","",VLOOKUP(AJ65,'【記載例】参考様式１（勤務表_シフト記号表）'!$C$6:$L$47,10,FALSE))</f>
        <v>8</v>
      </c>
      <c r="AK66" s="234">
        <f>IF(AK65="","",VLOOKUP(AK65,'【記載例】参考様式１（勤務表_シフト記号表）'!$C$6:$L$47,10,FALSE))</f>
        <v>7.9999999999999982</v>
      </c>
      <c r="AL66" s="235">
        <f>IF(AL65="","",VLOOKUP(AL65,'【記載例】参考様式１（勤務表_シフト記号表）'!$C$6:$L$47,10,FALSE))</f>
        <v>7.9999999999999982</v>
      </c>
      <c r="AM66" s="235" t="str">
        <f>IF(AM65="","",VLOOKUP(AM65,'【記載例】参考様式１（勤務表_シフト記号表）'!$C$6:$L$47,10,FALSE))</f>
        <v/>
      </c>
      <c r="AN66" s="235">
        <f>IF(AN65="","",VLOOKUP(AN65,'【記載例】参考様式１（勤務表_シフト記号表）'!$C$6:$L$47,10,FALSE))</f>
        <v>8</v>
      </c>
      <c r="AO66" s="235" t="str">
        <f>IF(AO65="","",VLOOKUP(AO65,'【記載例】参考様式１（勤務表_シフト記号表）'!$C$6:$L$47,10,FALSE))</f>
        <v/>
      </c>
      <c r="AP66" s="235" t="str">
        <f>IF(AP65="","",VLOOKUP(AP65,'【記載例】参考様式１（勤務表_シフト記号表）'!$C$6:$L$47,10,FALSE))</f>
        <v/>
      </c>
      <c r="AQ66" s="236">
        <f>IF(AQ65="","",VLOOKUP(AQ65,'【記載例】参考様式１（勤務表_シフト記号表）'!$C$6:$L$47,10,FALSE))</f>
        <v>8</v>
      </c>
      <c r="AR66" s="234">
        <f>IF(AR65="","",VLOOKUP(AR65,'【記載例】参考様式１（勤務表_シフト記号表）'!$C$6:$L$47,10,FALSE))</f>
        <v>8</v>
      </c>
      <c r="AS66" s="235">
        <f>IF(AS65="","",VLOOKUP(AS65,'【記載例】参考様式１（勤務表_シフト記号表）'!$C$6:$L$47,10,FALSE))</f>
        <v>7.9999999999999982</v>
      </c>
      <c r="AT66" s="235">
        <f>IF(AT65="","",VLOOKUP(AT65,'【記載例】参考様式１（勤務表_シフト記号表）'!$C$6:$L$47,10,FALSE))</f>
        <v>7.9999999999999982</v>
      </c>
      <c r="AU66" s="235" t="str">
        <f>IF(AU65="","",VLOOKUP(AU65,'【記載例】参考様式１（勤務表_シフト記号表）'!$C$6:$L$47,10,FALSE))</f>
        <v/>
      </c>
      <c r="AV66" s="235">
        <f>IF(AV65="","",VLOOKUP(AV65,'【記載例】参考様式１（勤務表_シフト記号表）'!$C$6:$L$47,10,FALSE))</f>
        <v>7.9999999999999982</v>
      </c>
      <c r="AW66" s="235">
        <f>IF(AW65="","",VLOOKUP(AW65,'【記載例】参考様式１（勤務表_シフト記号表）'!$C$6:$L$47,10,FALSE))</f>
        <v>8</v>
      </c>
      <c r="AX66" s="236">
        <f>IF(AX65="","",VLOOKUP(AX65,'【記載例】参考様式１（勤務表_シフト記号表）'!$C$6:$L$47,10,FALSE))</f>
        <v>8</v>
      </c>
      <c r="AY66" s="234" t="str">
        <f>IF(AY65="","",VLOOKUP(AY65,'【記載例】参考様式１（勤務表_シフト記号表）'!$C$6:$L$47,10,FALSE))</f>
        <v/>
      </c>
      <c r="AZ66" s="235" t="str">
        <f>IF(AZ65="","",VLOOKUP(AZ65,'【記載例】参考様式１（勤務表_シフト記号表）'!$C$6:$L$47,10,FALSE))</f>
        <v/>
      </c>
      <c r="BA66" s="235" t="str">
        <f>IF(BA65="","",VLOOKUP(BA65,'【記載例】参考様式１（勤務表_シフト記号表）'!$C$6:$L$47,10,FALSE))</f>
        <v/>
      </c>
      <c r="BB66" s="1054">
        <f>IF($BE$3="４週",SUM(W66:AX66),IF($BE$3="暦月",SUM(W66:BA66),""))</f>
        <v>160</v>
      </c>
      <c r="BC66" s="1055"/>
      <c r="BD66" s="1056">
        <f>IF($BE$3="４週",BB66/4,IF($BE$3="暦月",(BB66/($BE$8/7)),""))</f>
        <v>40</v>
      </c>
      <c r="BE66" s="1055"/>
      <c r="BF66" s="1051"/>
      <c r="BG66" s="1052"/>
      <c r="BH66" s="1052"/>
      <c r="BI66" s="1052"/>
      <c r="BJ66" s="1053"/>
    </row>
    <row r="67" spans="2:62" ht="20.25" customHeight="1" x14ac:dyDescent="0.45">
      <c r="B67" s="1020">
        <f>B65+1</f>
        <v>26</v>
      </c>
      <c r="C67" s="1022" t="s">
        <v>456</v>
      </c>
      <c r="D67" s="1023"/>
      <c r="E67" s="229"/>
      <c r="F67" s="230"/>
      <c r="G67" s="229"/>
      <c r="H67" s="230"/>
      <c r="I67" s="1026" t="s">
        <v>589</v>
      </c>
      <c r="J67" s="1027"/>
      <c r="K67" s="1030" t="s">
        <v>590</v>
      </c>
      <c r="L67" s="1031"/>
      <c r="M67" s="1031"/>
      <c r="N67" s="1023"/>
      <c r="O67" s="1034" t="s">
        <v>625</v>
      </c>
      <c r="P67" s="1035"/>
      <c r="Q67" s="1035"/>
      <c r="R67" s="1035"/>
      <c r="S67" s="1036"/>
      <c r="T67" s="249" t="s">
        <v>442</v>
      </c>
      <c r="V67" s="250"/>
      <c r="W67" s="242"/>
      <c r="X67" s="243" t="s">
        <v>493</v>
      </c>
      <c r="Y67" s="243" t="s">
        <v>498</v>
      </c>
      <c r="Z67" s="243" t="s">
        <v>498</v>
      </c>
      <c r="AA67" s="243"/>
      <c r="AB67" s="243" t="s">
        <v>502</v>
      </c>
      <c r="AC67" s="244" t="s">
        <v>503</v>
      </c>
      <c r="AD67" s="242" t="s">
        <v>498</v>
      </c>
      <c r="AE67" s="243"/>
      <c r="AF67" s="243" t="s">
        <v>498</v>
      </c>
      <c r="AG67" s="243" t="s">
        <v>498</v>
      </c>
      <c r="AH67" s="243"/>
      <c r="AI67" s="243"/>
      <c r="AJ67" s="244" t="s">
        <v>502</v>
      </c>
      <c r="AK67" s="242" t="s">
        <v>503</v>
      </c>
      <c r="AL67" s="243" t="s">
        <v>498</v>
      </c>
      <c r="AM67" s="243" t="s">
        <v>498</v>
      </c>
      <c r="AN67" s="243" t="s">
        <v>498</v>
      </c>
      <c r="AO67" s="243" t="s">
        <v>493</v>
      </c>
      <c r="AP67" s="243" t="s">
        <v>493</v>
      </c>
      <c r="AQ67" s="244"/>
      <c r="AR67" s="242" t="s">
        <v>502</v>
      </c>
      <c r="AS67" s="243" t="s">
        <v>503</v>
      </c>
      <c r="AT67" s="243" t="s">
        <v>493</v>
      </c>
      <c r="AU67" s="243" t="s">
        <v>498</v>
      </c>
      <c r="AV67" s="243"/>
      <c r="AW67" s="243"/>
      <c r="AX67" s="244" t="s">
        <v>493</v>
      </c>
      <c r="AY67" s="242"/>
      <c r="AZ67" s="243"/>
      <c r="BA67" s="245"/>
      <c r="BB67" s="1040"/>
      <c r="BC67" s="1041"/>
      <c r="BD67" s="1000"/>
      <c r="BE67" s="1001"/>
      <c r="BF67" s="1002"/>
      <c r="BG67" s="1003"/>
      <c r="BH67" s="1003"/>
      <c r="BI67" s="1003"/>
      <c r="BJ67" s="1004"/>
    </row>
    <row r="68" spans="2:62" ht="20.25" customHeight="1" x14ac:dyDescent="0.45">
      <c r="B68" s="1043"/>
      <c r="C68" s="1057"/>
      <c r="D68" s="1058"/>
      <c r="E68" s="229"/>
      <c r="F68" s="230" t="str">
        <f>C67</f>
        <v>介護職員</v>
      </c>
      <c r="G68" s="229"/>
      <c r="H68" s="230" t="str">
        <f>I67</f>
        <v>A</v>
      </c>
      <c r="I68" s="1059"/>
      <c r="J68" s="1060"/>
      <c r="K68" s="1061"/>
      <c r="L68" s="1062"/>
      <c r="M68" s="1062"/>
      <c r="N68" s="1058"/>
      <c r="O68" s="1034"/>
      <c r="P68" s="1035"/>
      <c r="Q68" s="1035"/>
      <c r="R68" s="1035"/>
      <c r="S68" s="1036"/>
      <c r="T68" s="246" t="s">
        <v>443</v>
      </c>
      <c r="U68" s="247"/>
      <c r="V68" s="248"/>
      <c r="W68" s="234" t="str">
        <f>IF(W67="","",VLOOKUP(W67,'【記載例】参考様式１（勤務表_シフト記号表）'!$C$6:$L$47,10,FALSE))</f>
        <v/>
      </c>
      <c r="X68" s="235">
        <f>IF(X67="","",VLOOKUP(X67,'【記載例】参考様式１（勤務表_シフト記号表）'!$C$6:$L$47,10,FALSE))</f>
        <v>7.9999999999999982</v>
      </c>
      <c r="Y68" s="235">
        <f>IF(Y67="","",VLOOKUP(Y67,'【記載例】参考様式１（勤務表_シフト記号表）'!$C$6:$L$47,10,FALSE))</f>
        <v>8</v>
      </c>
      <c r="Z68" s="235">
        <f>IF(Z67="","",VLOOKUP(Z67,'【記載例】参考様式１（勤務表_シフト記号表）'!$C$6:$L$47,10,FALSE))</f>
        <v>8</v>
      </c>
      <c r="AA68" s="235" t="str">
        <f>IF(AA67="","",VLOOKUP(AA67,'【記載例】参考様式１（勤務表_シフト記号表）'!$C$6:$L$47,10,FALSE))</f>
        <v/>
      </c>
      <c r="AB68" s="235">
        <f>IF(AB67="","",VLOOKUP(AB67,'【記載例】参考様式１（勤務表_シフト記号表）'!$C$6:$L$47,10,FALSE))</f>
        <v>8</v>
      </c>
      <c r="AC68" s="236">
        <f>IF(AC67="","",VLOOKUP(AC67,'【記載例】参考様式１（勤務表_シフト記号表）'!$C$6:$L$47,10,FALSE))</f>
        <v>8</v>
      </c>
      <c r="AD68" s="234">
        <f>IF(AD67="","",VLOOKUP(AD67,'【記載例】参考様式１（勤務表_シフト記号表）'!$C$6:$L$47,10,FALSE))</f>
        <v>8</v>
      </c>
      <c r="AE68" s="235" t="str">
        <f>IF(AE67="","",VLOOKUP(AE67,'【記載例】参考様式１（勤務表_シフト記号表）'!$C$6:$L$47,10,FALSE))</f>
        <v/>
      </c>
      <c r="AF68" s="235">
        <f>IF(AF67="","",VLOOKUP(AF67,'【記載例】参考様式１（勤務表_シフト記号表）'!$C$6:$L$47,10,FALSE))</f>
        <v>8</v>
      </c>
      <c r="AG68" s="235">
        <f>IF(AG67="","",VLOOKUP(AG67,'【記載例】参考様式１（勤務表_シフト記号表）'!$C$6:$L$47,10,FALSE))</f>
        <v>8</v>
      </c>
      <c r="AH68" s="235" t="str">
        <f>IF(AH67="","",VLOOKUP(AH67,'【記載例】参考様式１（勤務表_シフト記号表）'!$C$6:$L$47,10,FALSE))</f>
        <v/>
      </c>
      <c r="AI68" s="235" t="str">
        <f>IF(AI67="","",VLOOKUP(AI67,'【記載例】参考様式１（勤務表_シフト記号表）'!$C$6:$L$47,10,FALSE))</f>
        <v/>
      </c>
      <c r="AJ68" s="236">
        <f>IF(AJ67="","",VLOOKUP(AJ67,'【記載例】参考様式１（勤務表_シフト記号表）'!$C$6:$L$47,10,FALSE))</f>
        <v>8</v>
      </c>
      <c r="AK68" s="234">
        <f>IF(AK67="","",VLOOKUP(AK67,'【記載例】参考様式１（勤務表_シフト記号表）'!$C$6:$L$47,10,FALSE))</f>
        <v>8</v>
      </c>
      <c r="AL68" s="235">
        <f>IF(AL67="","",VLOOKUP(AL67,'【記載例】参考様式１（勤務表_シフト記号表）'!$C$6:$L$47,10,FALSE))</f>
        <v>8</v>
      </c>
      <c r="AM68" s="235">
        <f>IF(AM67="","",VLOOKUP(AM67,'【記載例】参考様式１（勤務表_シフト記号表）'!$C$6:$L$47,10,FALSE))</f>
        <v>8</v>
      </c>
      <c r="AN68" s="235">
        <f>IF(AN67="","",VLOOKUP(AN67,'【記載例】参考様式１（勤務表_シフト記号表）'!$C$6:$L$47,10,FALSE))</f>
        <v>8</v>
      </c>
      <c r="AO68" s="235">
        <f>IF(AO67="","",VLOOKUP(AO67,'【記載例】参考様式１（勤務表_シフト記号表）'!$C$6:$L$47,10,FALSE))</f>
        <v>7.9999999999999982</v>
      </c>
      <c r="AP68" s="235">
        <f>IF(AP67="","",VLOOKUP(AP67,'【記載例】参考様式１（勤務表_シフト記号表）'!$C$6:$L$47,10,FALSE))</f>
        <v>7.9999999999999982</v>
      </c>
      <c r="AQ68" s="236" t="str">
        <f>IF(AQ67="","",VLOOKUP(AQ67,'【記載例】参考様式１（勤務表_シフト記号表）'!$C$6:$L$47,10,FALSE))</f>
        <v/>
      </c>
      <c r="AR68" s="234">
        <f>IF(AR67="","",VLOOKUP(AR67,'【記載例】参考様式１（勤務表_シフト記号表）'!$C$6:$L$47,10,FALSE))</f>
        <v>8</v>
      </c>
      <c r="AS68" s="235">
        <f>IF(AS67="","",VLOOKUP(AS67,'【記載例】参考様式１（勤務表_シフト記号表）'!$C$6:$L$47,10,FALSE))</f>
        <v>8</v>
      </c>
      <c r="AT68" s="235">
        <f>IF(AT67="","",VLOOKUP(AT67,'【記載例】参考様式１（勤務表_シフト記号表）'!$C$6:$L$47,10,FALSE))</f>
        <v>7.9999999999999982</v>
      </c>
      <c r="AU68" s="235">
        <f>IF(AU67="","",VLOOKUP(AU67,'【記載例】参考様式１（勤務表_シフト記号表）'!$C$6:$L$47,10,FALSE))</f>
        <v>8</v>
      </c>
      <c r="AV68" s="235" t="str">
        <f>IF(AV67="","",VLOOKUP(AV67,'【記載例】参考様式１（勤務表_シフト記号表）'!$C$6:$L$47,10,FALSE))</f>
        <v/>
      </c>
      <c r="AW68" s="235" t="str">
        <f>IF(AW67="","",VLOOKUP(AW67,'【記載例】参考様式１（勤務表_シフト記号表）'!$C$6:$L$47,10,FALSE))</f>
        <v/>
      </c>
      <c r="AX68" s="236">
        <f>IF(AX67="","",VLOOKUP(AX67,'【記載例】参考様式１（勤務表_シフト記号表）'!$C$6:$L$47,10,FALSE))</f>
        <v>7.9999999999999982</v>
      </c>
      <c r="AY68" s="234" t="str">
        <f>IF(AY67="","",VLOOKUP(AY67,'【記載例】参考様式１（勤務表_シフト記号表）'!$C$6:$L$47,10,FALSE))</f>
        <v/>
      </c>
      <c r="AZ68" s="235" t="str">
        <f>IF(AZ67="","",VLOOKUP(AZ67,'【記載例】参考様式１（勤務表_シフト記号表）'!$C$6:$L$47,10,FALSE))</f>
        <v/>
      </c>
      <c r="BA68" s="235" t="str">
        <f>IF(BA67="","",VLOOKUP(BA67,'【記載例】参考様式１（勤務表_シフト記号表）'!$C$6:$L$47,10,FALSE))</f>
        <v/>
      </c>
      <c r="BB68" s="1054">
        <f>IF($BE$3="４週",SUM(W68:AX68),IF($BE$3="暦月",SUM(W68:BA68),""))</f>
        <v>160</v>
      </c>
      <c r="BC68" s="1055"/>
      <c r="BD68" s="1056">
        <f>IF($BE$3="４週",BB68/4,IF($BE$3="暦月",(BB68/($BE$8/7)),""))</f>
        <v>40</v>
      </c>
      <c r="BE68" s="1055"/>
      <c r="BF68" s="1051"/>
      <c r="BG68" s="1052"/>
      <c r="BH68" s="1052"/>
      <c r="BI68" s="1052"/>
      <c r="BJ68" s="1053"/>
    </row>
    <row r="69" spans="2:62" ht="20.25" customHeight="1" x14ac:dyDescent="0.45">
      <c r="B69" s="1020">
        <f>B67+1</f>
        <v>27</v>
      </c>
      <c r="C69" s="1022" t="s">
        <v>456</v>
      </c>
      <c r="D69" s="1023"/>
      <c r="E69" s="229"/>
      <c r="F69" s="230"/>
      <c r="G69" s="229"/>
      <c r="H69" s="230"/>
      <c r="I69" s="1026" t="s">
        <v>589</v>
      </c>
      <c r="J69" s="1027"/>
      <c r="K69" s="1030" t="s">
        <v>590</v>
      </c>
      <c r="L69" s="1031"/>
      <c r="M69" s="1031"/>
      <c r="N69" s="1023"/>
      <c r="O69" s="1034" t="s">
        <v>626</v>
      </c>
      <c r="P69" s="1035"/>
      <c r="Q69" s="1035"/>
      <c r="R69" s="1035"/>
      <c r="S69" s="1036"/>
      <c r="T69" s="249" t="s">
        <v>442</v>
      </c>
      <c r="V69" s="250"/>
      <c r="W69" s="242" t="s">
        <v>493</v>
      </c>
      <c r="X69" s="243"/>
      <c r="Y69" s="243" t="s">
        <v>493</v>
      </c>
      <c r="Z69" s="243"/>
      <c r="AA69" s="243" t="s">
        <v>498</v>
      </c>
      <c r="AB69" s="243"/>
      <c r="AC69" s="244" t="s">
        <v>502</v>
      </c>
      <c r="AD69" s="242" t="s">
        <v>503</v>
      </c>
      <c r="AE69" s="243" t="s">
        <v>498</v>
      </c>
      <c r="AF69" s="243" t="s">
        <v>498</v>
      </c>
      <c r="AG69" s="243" t="s">
        <v>493</v>
      </c>
      <c r="AH69" s="243" t="s">
        <v>493</v>
      </c>
      <c r="AI69" s="243"/>
      <c r="AJ69" s="244" t="s">
        <v>498</v>
      </c>
      <c r="AK69" s="242" t="s">
        <v>502</v>
      </c>
      <c r="AL69" s="243" t="s">
        <v>503</v>
      </c>
      <c r="AM69" s="243" t="s">
        <v>493</v>
      </c>
      <c r="AN69" s="243"/>
      <c r="AO69" s="243" t="s">
        <v>498</v>
      </c>
      <c r="AP69" s="243" t="s">
        <v>498</v>
      </c>
      <c r="AQ69" s="244"/>
      <c r="AR69" s="242"/>
      <c r="AS69" s="243" t="s">
        <v>502</v>
      </c>
      <c r="AT69" s="243" t="s">
        <v>503</v>
      </c>
      <c r="AU69" s="243" t="s">
        <v>493</v>
      </c>
      <c r="AV69" s="243" t="s">
        <v>498</v>
      </c>
      <c r="AW69" s="243" t="s">
        <v>498</v>
      </c>
      <c r="AX69" s="244"/>
      <c r="AY69" s="242"/>
      <c r="AZ69" s="243"/>
      <c r="BA69" s="245"/>
      <c r="BB69" s="1040"/>
      <c r="BC69" s="1041"/>
      <c r="BD69" s="1000"/>
      <c r="BE69" s="1001"/>
      <c r="BF69" s="1002"/>
      <c r="BG69" s="1003"/>
      <c r="BH69" s="1003"/>
      <c r="BI69" s="1003"/>
      <c r="BJ69" s="1004"/>
    </row>
    <row r="70" spans="2:62" ht="20.25" customHeight="1" x14ac:dyDescent="0.45">
      <c r="B70" s="1043"/>
      <c r="C70" s="1057"/>
      <c r="D70" s="1058"/>
      <c r="E70" s="229"/>
      <c r="F70" s="230" t="str">
        <f>C69</f>
        <v>介護職員</v>
      </c>
      <c r="G70" s="229"/>
      <c r="H70" s="230" t="str">
        <f>I69</f>
        <v>A</v>
      </c>
      <c r="I70" s="1059"/>
      <c r="J70" s="1060"/>
      <c r="K70" s="1061"/>
      <c r="L70" s="1062"/>
      <c r="M70" s="1062"/>
      <c r="N70" s="1058"/>
      <c r="O70" s="1034"/>
      <c r="P70" s="1035"/>
      <c r="Q70" s="1035"/>
      <c r="R70" s="1035"/>
      <c r="S70" s="1036"/>
      <c r="T70" s="246" t="s">
        <v>443</v>
      </c>
      <c r="U70" s="247"/>
      <c r="V70" s="248"/>
      <c r="W70" s="234">
        <f>IF(W69="","",VLOOKUP(W69,'【記載例】参考様式１（勤務表_シフト記号表）'!$C$6:$L$47,10,FALSE))</f>
        <v>7.9999999999999982</v>
      </c>
      <c r="X70" s="235" t="str">
        <f>IF(X69="","",VLOOKUP(X69,'【記載例】参考様式１（勤務表_シフト記号表）'!$C$6:$L$47,10,FALSE))</f>
        <v/>
      </c>
      <c r="Y70" s="235">
        <f>IF(Y69="","",VLOOKUP(Y69,'【記載例】参考様式１（勤務表_シフト記号表）'!$C$6:$L$47,10,FALSE))</f>
        <v>7.9999999999999982</v>
      </c>
      <c r="Z70" s="235" t="str">
        <f>IF(Z69="","",VLOOKUP(Z69,'【記載例】参考様式１（勤務表_シフト記号表）'!$C$6:$L$47,10,FALSE))</f>
        <v/>
      </c>
      <c r="AA70" s="235">
        <f>IF(AA69="","",VLOOKUP(AA69,'【記載例】参考様式１（勤務表_シフト記号表）'!$C$6:$L$47,10,FALSE))</f>
        <v>8</v>
      </c>
      <c r="AB70" s="235" t="str">
        <f>IF(AB69="","",VLOOKUP(AB69,'【記載例】参考様式１（勤務表_シフト記号表）'!$C$6:$L$47,10,FALSE))</f>
        <v/>
      </c>
      <c r="AC70" s="236">
        <f>IF(AC69="","",VLOOKUP(AC69,'【記載例】参考様式１（勤務表_シフト記号表）'!$C$6:$L$47,10,FALSE))</f>
        <v>8</v>
      </c>
      <c r="AD70" s="234">
        <f>IF(AD69="","",VLOOKUP(AD69,'【記載例】参考様式１（勤務表_シフト記号表）'!$C$6:$L$47,10,FALSE))</f>
        <v>8</v>
      </c>
      <c r="AE70" s="235">
        <f>IF(AE69="","",VLOOKUP(AE69,'【記載例】参考様式１（勤務表_シフト記号表）'!$C$6:$L$47,10,FALSE))</f>
        <v>8</v>
      </c>
      <c r="AF70" s="235">
        <f>IF(AF69="","",VLOOKUP(AF69,'【記載例】参考様式１（勤務表_シフト記号表）'!$C$6:$L$47,10,FALSE))</f>
        <v>8</v>
      </c>
      <c r="AG70" s="235">
        <f>IF(AG69="","",VLOOKUP(AG69,'【記載例】参考様式１（勤務表_シフト記号表）'!$C$6:$L$47,10,FALSE))</f>
        <v>7.9999999999999982</v>
      </c>
      <c r="AH70" s="235">
        <f>IF(AH69="","",VLOOKUP(AH69,'【記載例】参考様式１（勤務表_シフト記号表）'!$C$6:$L$47,10,FALSE))</f>
        <v>7.9999999999999982</v>
      </c>
      <c r="AI70" s="235" t="str">
        <f>IF(AI69="","",VLOOKUP(AI69,'【記載例】参考様式１（勤務表_シフト記号表）'!$C$6:$L$47,10,FALSE))</f>
        <v/>
      </c>
      <c r="AJ70" s="236">
        <f>IF(AJ69="","",VLOOKUP(AJ69,'【記載例】参考様式１（勤務表_シフト記号表）'!$C$6:$L$47,10,FALSE))</f>
        <v>8</v>
      </c>
      <c r="AK70" s="234">
        <f>IF(AK69="","",VLOOKUP(AK69,'【記載例】参考様式１（勤務表_シフト記号表）'!$C$6:$L$47,10,FALSE))</f>
        <v>8</v>
      </c>
      <c r="AL70" s="235">
        <f>IF(AL69="","",VLOOKUP(AL69,'【記載例】参考様式１（勤務表_シフト記号表）'!$C$6:$L$47,10,FALSE))</f>
        <v>8</v>
      </c>
      <c r="AM70" s="235">
        <f>IF(AM69="","",VLOOKUP(AM69,'【記載例】参考様式１（勤務表_シフト記号表）'!$C$6:$L$47,10,FALSE))</f>
        <v>7.9999999999999982</v>
      </c>
      <c r="AN70" s="235" t="str">
        <f>IF(AN69="","",VLOOKUP(AN69,'【記載例】参考様式１（勤務表_シフト記号表）'!$C$6:$L$47,10,FALSE))</f>
        <v/>
      </c>
      <c r="AO70" s="235">
        <f>IF(AO69="","",VLOOKUP(AO69,'【記載例】参考様式１（勤務表_シフト記号表）'!$C$6:$L$47,10,FALSE))</f>
        <v>8</v>
      </c>
      <c r="AP70" s="235">
        <f>IF(AP69="","",VLOOKUP(AP69,'【記載例】参考様式１（勤務表_シフト記号表）'!$C$6:$L$47,10,FALSE))</f>
        <v>8</v>
      </c>
      <c r="AQ70" s="236" t="str">
        <f>IF(AQ69="","",VLOOKUP(AQ69,'【記載例】参考様式１（勤務表_シフト記号表）'!$C$6:$L$47,10,FALSE))</f>
        <v/>
      </c>
      <c r="AR70" s="234" t="str">
        <f>IF(AR69="","",VLOOKUP(AR69,'【記載例】参考様式１（勤務表_シフト記号表）'!$C$6:$L$47,10,FALSE))</f>
        <v/>
      </c>
      <c r="AS70" s="235">
        <f>IF(AS69="","",VLOOKUP(AS69,'【記載例】参考様式１（勤務表_シフト記号表）'!$C$6:$L$47,10,FALSE))</f>
        <v>8</v>
      </c>
      <c r="AT70" s="235">
        <f>IF(AT69="","",VLOOKUP(AT69,'【記載例】参考様式１（勤務表_シフト記号表）'!$C$6:$L$47,10,FALSE))</f>
        <v>8</v>
      </c>
      <c r="AU70" s="235">
        <f>IF(AU69="","",VLOOKUP(AU69,'【記載例】参考様式１（勤務表_シフト記号表）'!$C$6:$L$47,10,FALSE))</f>
        <v>7.9999999999999982</v>
      </c>
      <c r="AV70" s="235">
        <f>IF(AV69="","",VLOOKUP(AV69,'【記載例】参考様式１（勤務表_シフト記号表）'!$C$6:$L$47,10,FALSE))</f>
        <v>8</v>
      </c>
      <c r="AW70" s="235">
        <f>IF(AW69="","",VLOOKUP(AW69,'【記載例】参考様式１（勤務表_シフト記号表）'!$C$6:$L$47,10,FALSE))</f>
        <v>8</v>
      </c>
      <c r="AX70" s="236" t="str">
        <f>IF(AX69="","",VLOOKUP(AX69,'【記載例】参考様式１（勤務表_シフト記号表）'!$C$6:$L$47,10,FALSE))</f>
        <v/>
      </c>
      <c r="AY70" s="234" t="str">
        <f>IF(AY69="","",VLOOKUP(AY69,'【記載例】参考様式１（勤務表_シフト記号表）'!$C$6:$L$47,10,FALSE))</f>
        <v/>
      </c>
      <c r="AZ70" s="235" t="str">
        <f>IF(AZ69="","",VLOOKUP(AZ69,'【記載例】参考様式１（勤務表_シフト記号表）'!$C$6:$L$47,10,FALSE))</f>
        <v/>
      </c>
      <c r="BA70" s="235" t="str">
        <f>IF(BA69="","",VLOOKUP(BA69,'【記載例】参考様式１（勤務表_シフト記号表）'!$C$6:$L$47,10,FALSE))</f>
        <v/>
      </c>
      <c r="BB70" s="1054">
        <f>IF($BE$3="４週",SUM(W70:AX70),IF($BE$3="暦月",SUM(W70:BA70),""))</f>
        <v>160</v>
      </c>
      <c r="BC70" s="1055"/>
      <c r="BD70" s="1056">
        <f>IF($BE$3="４週",BB70/4,IF($BE$3="暦月",(BB70/($BE$8/7)),""))</f>
        <v>40</v>
      </c>
      <c r="BE70" s="1055"/>
      <c r="BF70" s="1051"/>
      <c r="BG70" s="1052"/>
      <c r="BH70" s="1052"/>
      <c r="BI70" s="1052"/>
      <c r="BJ70" s="1053"/>
    </row>
    <row r="71" spans="2:62" ht="20.25" customHeight="1" x14ac:dyDescent="0.45">
      <c r="B71" s="1020">
        <f>B69+1</f>
        <v>28</v>
      </c>
      <c r="C71" s="1022" t="s">
        <v>456</v>
      </c>
      <c r="D71" s="1023"/>
      <c r="E71" s="229"/>
      <c r="F71" s="230"/>
      <c r="G71" s="229"/>
      <c r="H71" s="230"/>
      <c r="I71" s="1026" t="s">
        <v>589</v>
      </c>
      <c r="J71" s="1027"/>
      <c r="K71" s="1030" t="s">
        <v>590</v>
      </c>
      <c r="L71" s="1031"/>
      <c r="M71" s="1031"/>
      <c r="N71" s="1023"/>
      <c r="O71" s="1034" t="s">
        <v>627</v>
      </c>
      <c r="P71" s="1035"/>
      <c r="Q71" s="1035"/>
      <c r="R71" s="1035"/>
      <c r="S71" s="1036"/>
      <c r="T71" s="249" t="s">
        <v>442</v>
      </c>
      <c r="V71" s="250"/>
      <c r="W71" s="242" t="s">
        <v>617</v>
      </c>
      <c r="X71" s="243"/>
      <c r="Y71" s="243" t="s">
        <v>498</v>
      </c>
      <c r="Z71" s="243" t="s">
        <v>493</v>
      </c>
      <c r="AA71" s="243" t="s">
        <v>493</v>
      </c>
      <c r="AB71" s="243" t="s">
        <v>493</v>
      </c>
      <c r="AC71" s="244"/>
      <c r="AD71" s="242" t="s">
        <v>502</v>
      </c>
      <c r="AE71" s="243" t="s">
        <v>503</v>
      </c>
      <c r="AF71" s="243" t="s">
        <v>493</v>
      </c>
      <c r="AG71" s="243"/>
      <c r="AH71" s="243" t="s">
        <v>498</v>
      </c>
      <c r="AI71" s="243" t="s">
        <v>498</v>
      </c>
      <c r="AJ71" s="244"/>
      <c r="AK71" s="242"/>
      <c r="AL71" s="243" t="s">
        <v>502</v>
      </c>
      <c r="AM71" s="243" t="s">
        <v>503</v>
      </c>
      <c r="AN71" s="243" t="s">
        <v>493</v>
      </c>
      <c r="AO71" s="243"/>
      <c r="AP71" s="243" t="s">
        <v>498</v>
      </c>
      <c r="AQ71" s="244" t="s">
        <v>498</v>
      </c>
      <c r="AR71" s="242" t="s">
        <v>498</v>
      </c>
      <c r="AS71" s="243"/>
      <c r="AT71" s="243" t="s">
        <v>502</v>
      </c>
      <c r="AU71" s="243" t="s">
        <v>503</v>
      </c>
      <c r="AV71" s="243" t="s">
        <v>493</v>
      </c>
      <c r="AW71" s="243"/>
      <c r="AX71" s="244" t="s">
        <v>498</v>
      </c>
      <c r="AY71" s="242"/>
      <c r="AZ71" s="243"/>
      <c r="BA71" s="245"/>
      <c r="BB71" s="1040"/>
      <c r="BC71" s="1041"/>
      <c r="BD71" s="1000"/>
      <c r="BE71" s="1001"/>
      <c r="BF71" s="1002"/>
      <c r="BG71" s="1003"/>
      <c r="BH71" s="1003"/>
      <c r="BI71" s="1003"/>
      <c r="BJ71" s="1004"/>
    </row>
    <row r="72" spans="2:62" ht="20.25" customHeight="1" x14ac:dyDescent="0.45">
      <c r="B72" s="1043"/>
      <c r="C72" s="1057"/>
      <c r="D72" s="1058"/>
      <c r="E72" s="229"/>
      <c r="F72" s="230" t="str">
        <f>C71</f>
        <v>介護職員</v>
      </c>
      <c r="G72" s="229"/>
      <c r="H72" s="230" t="str">
        <f>I71</f>
        <v>A</v>
      </c>
      <c r="I72" s="1059"/>
      <c r="J72" s="1060"/>
      <c r="K72" s="1061"/>
      <c r="L72" s="1062"/>
      <c r="M72" s="1062"/>
      <c r="N72" s="1058"/>
      <c r="O72" s="1034"/>
      <c r="P72" s="1035"/>
      <c r="Q72" s="1035"/>
      <c r="R72" s="1035"/>
      <c r="S72" s="1036"/>
      <c r="T72" s="246" t="s">
        <v>443</v>
      </c>
      <c r="U72" s="247"/>
      <c r="V72" s="248"/>
      <c r="W72" s="234">
        <f>IF(W71="","",VLOOKUP(W71,'【記載例】参考様式１（勤務表_シフト記号表）'!$C$6:$L$47,10,FALSE))</f>
        <v>8</v>
      </c>
      <c r="X72" s="235" t="str">
        <f>IF(X71="","",VLOOKUP(X71,'【記載例】参考様式１（勤務表_シフト記号表）'!$C$6:$L$47,10,FALSE))</f>
        <v/>
      </c>
      <c r="Y72" s="235">
        <f>IF(Y71="","",VLOOKUP(Y71,'【記載例】参考様式１（勤務表_シフト記号表）'!$C$6:$L$47,10,FALSE))</f>
        <v>8</v>
      </c>
      <c r="Z72" s="235">
        <f>IF(Z71="","",VLOOKUP(Z71,'【記載例】参考様式１（勤務表_シフト記号表）'!$C$6:$L$47,10,FALSE))</f>
        <v>7.9999999999999982</v>
      </c>
      <c r="AA72" s="235">
        <f>IF(AA71="","",VLOOKUP(AA71,'【記載例】参考様式１（勤務表_シフト記号表）'!$C$6:$L$47,10,FALSE))</f>
        <v>7.9999999999999982</v>
      </c>
      <c r="AB72" s="235">
        <f>IF(AB71="","",VLOOKUP(AB71,'【記載例】参考様式１（勤務表_シフト記号表）'!$C$6:$L$47,10,FALSE))</f>
        <v>7.9999999999999982</v>
      </c>
      <c r="AC72" s="236" t="str">
        <f>IF(AC71="","",VLOOKUP(AC71,'【記載例】参考様式１（勤務表_シフト記号表）'!$C$6:$L$47,10,FALSE))</f>
        <v/>
      </c>
      <c r="AD72" s="234">
        <f>IF(AD71="","",VLOOKUP(AD71,'【記載例】参考様式１（勤務表_シフト記号表）'!$C$6:$L$47,10,FALSE))</f>
        <v>8</v>
      </c>
      <c r="AE72" s="235">
        <f>IF(AE71="","",VLOOKUP(AE71,'【記載例】参考様式１（勤務表_シフト記号表）'!$C$6:$L$47,10,FALSE))</f>
        <v>8</v>
      </c>
      <c r="AF72" s="235">
        <f>IF(AF71="","",VLOOKUP(AF71,'【記載例】参考様式１（勤務表_シフト記号表）'!$C$6:$L$47,10,FALSE))</f>
        <v>7.9999999999999982</v>
      </c>
      <c r="AG72" s="235" t="str">
        <f>IF(AG71="","",VLOOKUP(AG71,'【記載例】参考様式１（勤務表_シフト記号表）'!$C$6:$L$47,10,FALSE))</f>
        <v/>
      </c>
      <c r="AH72" s="235">
        <f>IF(AH71="","",VLOOKUP(AH71,'【記載例】参考様式１（勤務表_シフト記号表）'!$C$6:$L$47,10,FALSE))</f>
        <v>8</v>
      </c>
      <c r="AI72" s="235">
        <f>IF(AI71="","",VLOOKUP(AI71,'【記載例】参考様式１（勤務表_シフト記号表）'!$C$6:$L$47,10,FALSE))</f>
        <v>8</v>
      </c>
      <c r="AJ72" s="236" t="str">
        <f>IF(AJ71="","",VLOOKUP(AJ71,'【記載例】参考様式１（勤務表_シフト記号表）'!$C$6:$L$47,10,FALSE))</f>
        <v/>
      </c>
      <c r="AK72" s="234" t="str">
        <f>IF(AK71="","",VLOOKUP(AK71,'【記載例】参考様式１（勤務表_シフト記号表）'!$C$6:$L$47,10,FALSE))</f>
        <v/>
      </c>
      <c r="AL72" s="235">
        <f>IF(AL71="","",VLOOKUP(AL71,'【記載例】参考様式１（勤務表_シフト記号表）'!$C$6:$L$47,10,FALSE))</f>
        <v>8</v>
      </c>
      <c r="AM72" s="235">
        <f>IF(AM71="","",VLOOKUP(AM71,'【記載例】参考様式１（勤務表_シフト記号表）'!$C$6:$L$47,10,FALSE))</f>
        <v>8</v>
      </c>
      <c r="AN72" s="235">
        <f>IF(AN71="","",VLOOKUP(AN71,'【記載例】参考様式１（勤務表_シフト記号表）'!$C$6:$L$47,10,FALSE))</f>
        <v>7.9999999999999982</v>
      </c>
      <c r="AO72" s="235" t="str">
        <f>IF(AO71="","",VLOOKUP(AO71,'【記載例】参考様式１（勤務表_シフト記号表）'!$C$6:$L$47,10,FALSE))</f>
        <v/>
      </c>
      <c r="AP72" s="235">
        <f>IF(AP71="","",VLOOKUP(AP71,'【記載例】参考様式１（勤務表_シフト記号表）'!$C$6:$L$47,10,FALSE))</f>
        <v>8</v>
      </c>
      <c r="AQ72" s="236">
        <f>IF(AQ71="","",VLOOKUP(AQ71,'【記載例】参考様式１（勤務表_シフト記号表）'!$C$6:$L$47,10,FALSE))</f>
        <v>8</v>
      </c>
      <c r="AR72" s="234">
        <f>IF(AR71="","",VLOOKUP(AR71,'【記載例】参考様式１（勤務表_シフト記号表）'!$C$6:$L$47,10,FALSE))</f>
        <v>8</v>
      </c>
      <c r="AS72" s="235" t="str">
        <f>IF(AS71="","",VLOOKUP(AS71,'【記載例】参考様式１（勤務表_シフト記号表）'!$C$6:$L$47,10,FALSE))</f>
        <v/>
      </c>
      <c r="AT72" s="235">
        <f>IF(AT71="","",VLOOKUP(AT71,'【記載例】参考様式１（勤務表_シフト記号表）'!$C$6:$L$47,10,FALSE))</f>
        <v>8</v>
      </c>
      <c r="AU72" s="235">
        <f>IF(AU71="","",VLOOKUP(AU71,'【記載例】参考様式１（勤務表_シフト記号表）'!$C$6:$L$47,10,FALSE))</f>
        <v>8</v>
      </c>
      <c r="AV72" s="235">
        <f>IF(AV71="","",VLOOKUP(AV71,'【記載例】参考様式１（勤務表_シフト記号表）'!$C$6:$L$47,10,FALSE))</f>
        <v>7.9999999999999982</v>
      </c>
      <c r="AW72" s="235" t="str">
        <f>IF(AW71="","",VLOOKUP(AW71,'【記載例】参考様式１（勤務表_シフト記号表）'!$C$6:$L$47,10,FALSE))</f>
        <v/>
      </c>
      <c r="AX72" s="236">
        <f>IF(AX71="","",VLOOKUP(AX71,'【記載例】参考様式１（勤務表_シフト記号表）'!$C$6:$L$47,10,FALSE))</f>
        <v>8</v>
      </c>
      <c r="AY72" s="234" t="str">
        <f>IF(AY71="","",VLOOKUP(AY71,'【記載例】参考様式１（勤務表_シフト記号表）'!$C$6:$L$47,10,FALSE))</f>
        <v/>
      </c>
      <c r="AZ72" s="235" t="str">
        <f>IF(AZ71="","",VLOOKUP(AZ71,'【記載例】参考様式１（勤務表_シフト記号表）'!$C$6:$L$47,10,FALSE))</f>
        <v/>
      </c>
      <c r="BA72" s="235" t="str">
        <f>IF(BA71="","",VLOOKUP(BA71,'【記載例】参考様式１（勤務表_シフト記号表）'!$C$6:$L$47,10,FALSE))</f>
        <v/>
      </c>
      <c r="BB72" s="1054">
        <f>IF($BE$3="４週",SUM(W72:AX72),IF($BE$3="暦月",SUM(W72:BA72),""))</f>
        <v>160</v>
      </c>
      <c r="BC72" s="1055"/>
      <c r="BD72" s="1056">
        <f>IF($BE$3="４週",BB72/4,IF($BE$3="暦月",(BB72/($BE$8/7)),""))</f>
        <v>40</v>
      </c>
      <c r="BE72" s="1055"/>
      <c r="BF72" s="1051"/>
      <c r="BG72" s="1052"/>
      <c r="BH72" s="1052"/>
      <c r="BI72" s="1052"/>
      <c r="BJ72" s="1053"/>
    </row>
    <row r="73" spans="2:62" ht="20.25" customHeight="1" x14ac:dyDescent="0.45">
      <c r="B73" s="1020">
        <f>B71+1</f>
        <v>29</v>
      </c>
      <c r="C73" s="1022" t="s">
        <v>456</v>
      </c>
      <c r="D73" s="1023"/>
      <c r="E73" s="229"/>
      <c r="F73" s="230"/>
      <c r="G73" s="229"/>
      <c r="H73" s="230"/>
      <c r="I73" s="1026" t="s">
        <v>611</v>
      </c>
      <c r="J73" s="1027"/>
      <c r="K73" s="1030" t="s">
        <v>590</v>
      </c>
      <c r="L73" s="1031"/>
      <c r="M73" s="1031"/>
      <c r="N73" s="1023"/>
      <c r="O73" s="1034" t="s">
        <v>628</v>
      </c>
      <c r="P73" s="1035"/>
      <c r="Q73" s="1035"/>
      <c r="R73" s="1035"/>
      <c r="S73" s="1036"/>
      <c r="T73" s="249" t="s">
        <v>442</v>
      </c>
      <c r="V73" s="250"/>
      <c r="W73" s="242" t="s">
        <v>498</v>
      </c>
      <c r="X73" s="243"/>
      <c r="Y73" s="243"/>
      <c r="Z73" s="243" t="s">
        <v>498</v>
      </c>
      <c r="AA73" s="243"/>
      <c r="AB73" s="243" t="s">
        <v>498</v>
      </c>
      <c r="AC73" s="244" t="s">
        <v>498</v>
      </c>
      <c r="AD73" s="242"/>
      <c r="AE73" s="243" t="s">
        <v>498</v>
      </c>
      <c r="AF73" s="243"/>
      <c r="AG73" s="243"/>
      <c r="AH73" s="243" t="s">
        <v>498</v>
      </c>
      <c r="AI73" s="243" t="s">
        <v>493</v>
      </c>
      <c r="AJ73" s="244" t="s">
        <v>493</v>
      </c>
      <c r="AK73" s="242" t="s">
        <v>498</v>
      </c>
      <c r="AL73" s="243"/>
      <c r="AM73" s="243" t="s">
        <v>498</v>
      </c>
      <c r="AN73" s="243"/>
      <c r="AO73" s="243" t="s">
        <v>498</v>
      </c>
      <c r="AP73" s="243"/>
      <c r="AQ73" s="244" t="s">
        <v>493</v>
      </c>
      <c r="AR73" s="242" t="s">
        <v>493</v>
      </c>
      <c r="AS73" s="243" t="s">
        <v>498</v>
      </c>
      <c r="AT73" s="243"/>
      <c r="AU73" s="243" t="s">
        <v>498</v>
      </c>
      <c r="AV73" s="243"/>
      <c r="AW73" s="243" t="s">
        <v>493</v>
      </c>
      <c r="AX73" s="244"/>
      <c r="AY73" s="242"/>
      <c r="AZ73" s="243"/>
      <c r="BA73" s="245"/>
      <c r="BB73" s="1040"/>
      <c r="BC73" s="1041"/>
      <c r="BD73" s="1000"/>
      <c r="BE73" s="1001"/>
      <c r="BF73" s="1002"/>
      <c r="BG73" s="1003"/>
      <c r="BH73" s="1003"/>
      <c r="BI73" s="1003"/>
      <c r="BJ73" s="1004"/>
    </row>
    <row r="74" spans="2:62" ht="20.25" customHeight="1" x14ac:dyDescent="0.45">
      <c r="B74" s="1043"/>
      <c r="C74" s="1044"/>
      <c r="D74" s="1045"/>
      <c r="E74" s="251"/>
      <c r="F74" s="252" t="str">
        <f>C73</f>
        <v>介護職員</v>
      </c>
      <c r="G74" s="251"/>
      <c r="H74" s="252" t="str">
        <f>I73</f>
        <v>C</v>
      </c>
      <c r="I74" s="1046"/>
      <c r="J74" s="1047"/>
      <c r="K74" s="1048"/>
      <c r="L74" s="1049"/>
      <c r="M74" s="1049"/>
      <c r="N74" s="1045"/>
      <c r="O74" s="1034"/>
      <c r="P74" s="1035"/>
      <c r="Q74" s="1035"/>
      <c r="R74" s="1035"/>
      <c r="S74" s="1036"/>
      <c r="T74" s="246" t="s">
        <v>443</v>
      </c>
      <c r="U74" s="247"/>
      <c r="V74" s="248"/>
      <c r="W74" s="234">
        <f>IF(W73="","",VLOOKUP(W73,'【記載例】参考様式１（勤務表_シフト記号表）'!$C$6:$L$47,10,FALSE))</f>
        <v>8</v>
      </c>
      <c r="X74" s="235" t="str">
        <f>IF(X73="","",VLOOKUP(X73,'【記載例】参考様式１（勤務表_シフト記号表）'!$C$6:$L$47,10,FALSE))</f>
        <v/>
      </c>
      <c r="Y74" s="235" t="str">
        <f>IF(Y73="","",VLOOKUP(Y73,'【記載例】参考様式１（勤務表_シフト記号表）'!$C$6:$L$47,10,FALSE))</f>
        <v/>
      </c>
      <c r="Z74" s="235">
        <f>IF(Z73="","",VLOOKUP(Z73,'【記載例】参考様式１（勤務表_シフト記号表）'!$C$6:$L$47,10,FALSE))</f>
        <v>8</v>
      </c>
      <c r="AA74" s="235" t="str">
        <f>IF(AA73="","",VLOOKUP(AA73,'【記載例】参考様式１（勤務表_シフト記号表）'!$C$6:$L$47,10,FALSE))</f>
        <v/>
      </c>
      <c r="AB74" s="235">
        <f>IF(AB73="","",VLOOKUP(AB73,'【記載例】参考様式１（勤務表_シフト記号表）'!$C$6:$L$47,10,FALSE))</f>
        <v>8</v>
      </c>
      <c r="AC74" s="236">
        <f>IF(AC73="","",VLOOKUP(AC73,'【記載例】参考様式１（勤務表_シフト記号表）'!$C$6:$L$47,10,FALSE))</f>
        <v>8</v>
      </c>
      <c r="AD74" s="234" t="str">
        <f>IF(AD73="","",VLOOKUP(AD73,'【記載例】参考様式１（勤務表_シフト記号表）'!$C$6:$L$47,10,FALSE))</f>
        <v/>
      </c>
      <c r="AE74" s="235">
        <f>IF(AE73="","",VLOOKUP(AE73,'【記載例】参考様式１（勤務表_シフト記号表）'!$C$6:$L$47,10,FALSE))</f>
        <v>8</v>
      </c>
      <c r="AF74" s="235" t="str">
        <f>IF(AF73="","",VLOOKUP(AF73,'【記載例】参考様式１（勤務表_シフト記号表）'!$C$6:$L$47,10,FALSE))</f>
        <v/>
      </c>
      <c r="AG74" s="235" t="str">
        <f>IF(AG73="","",VLOOKUP(AG73,'【記載例】参考様式１（勤務表_シフト記号表）'!$C$6:$L$47,10,FALSE))</f>
        <v/>
      </c>
      <c r="AH74" s="235">
        <f>IF(AH73="","",VLOOKUP(AH73,'【記載例】参考様式１（勤務表_シフト記号表）'!$C$6:$L$47,10,FALSE))</f>
        <v>8</v>
      </c>
      <c r="AI74" s="235">
        <f>IF(AI73="","",VLOOKUP(AI73,'【記載例】参考様式１（勤務表_シフト記号表）'!$C$6:$L$47,10,FALSE))</f>
        <v>7.9999999999999982</v>
      </c>
      <c r="AJ74" s="236">
        <f>IF(AJ73="","",VLOOKUP(AJ73,'【記載例】参考様式１（勤務表_シフト記号表）'!$C$6:$L$47,10,FALSE))</f>
        <v>7.9999999999999982</v>
      </c>
      <c r="AK74" s="234">
        <f>IF(AK73="","",VLOOKUP(AK73,'【記載例】参考様式１（勤務表_シフト記号表）'!$C$6:$L$47,10,FALSE))</f>
        <v>8</v>
      </c>
      <c r="AL74" s="235" t="str">
        <f>IF(AL73="","",VLOOKUP(AL73,'【記載例】参考様式１（勤務表_シフト記号表）'!$C$6:$L$47,10,FALSE))</f>
        <v/>
      </c>
      <c r="AM74" s="235">
        <f>IF(AM73="","",VLOOKUP(AM73,'【記載例】参考様式１（勤務表_シフト記号表）'!$C$6:$L$47,10,FALSE))</f>
        <v>8</v>
      </c>
      <c r="AN74" s="235" t="str">
        <f>IF(AN73="","",VLOOKUP(AN73,'【記載例】参考様式１（勤務表_シフト記号表）'!$C$6:$L$47,10,FALSE))</f>
        <v/>
      </c>
      <c r="AO74" s="235">
        <f>IF(AO73="","",VLOOKUP(AO73,'【記載例】参考様式１（勤務表_シフト記号表）'!$C$6:$L$47,10,FALSE))</f>
        <v>8</v>
      </c>
      <c r="AP74" s="235" t="str">
        <f>IF(AP73="","",VLOOKUP(AP73,'【記載例】参考様式１（勤務表_シフト記号表）'!$C$6:$L$47,10,FALSE))</f>
        <v/>
      </c>
      <c r="AQ74" s="236">
        <f>IF(AQ73="","",VLOOKUP(AQ73,'【記載例】参考様式１（勤務表_シフト記号表）'!$C$6:$L$47,10,FALSE))</f>
        <v>7.9999999999999982</v>
      </c>
      <c r="AR74" s="234">
        <f>IF(AR73="","",VLOOKUP(AR73,'【記載例】参考様式１（勤務表_シフト記号表）'!$C$6:$L$47,10,FALSE))</f>
        <v>7.9999999999999982</v>
      </c>
      <c r="AS74" s="235">
        <f>IF(AS73="","",VLOOKUP(AS73,'【記載例】参考様式１（勤務表_シフト記号表）'!$C$6:$L$47,10,FALSE))</f>
        <v>8</v>
      </c>
      <c r="AT74" s="235" t="str">
        <f>IF(AT73="","",VLOOKUP(AT73,'【記載例】参考様式１（勤務表_シフト記号表）'!$C$6:$L$47,10,FALSE))</f>
        <v/>
      </c>
      <c r="AU74" s="235">
        <f>IF(AU73="","",VLOOKUP(AU73,'【記載例】参考様式１（勤務表_シフト記号表）'!$C$6:$L$47,10,FALSE))</f>
        <v>8</v>
      </c>
      <c r="AV74" s="235" t="str">
        <f>IF(AV73="","",VLOOKUP(AV73,'【記載例】参考様式１（勤務表_シフト記号表）'!$C$6:$L$47,10,FALSE))</f>
        <v/>
      </c>
      <c r="AW74" s="235">
        <f>IF(AW73="","",VLOOKUP(AW73,'【記載例】参考様式１（勤務表_シフト記号表）'!$C$6:$L$47,10,FALSE))</f>
        <v>7.9999999999999982</v>
      </c>
      <c r="AX74" s="236" t="str">
        <f>IF(AX73="","",VLOOKUP(AX73,'【記載例】参考様式１（勤務表_シフト記号表）'!$C$6:$L$47,10,FALSE))</f>
        <v/>
      </c>
      <c r="AY74" s="234" t="str">
        <f>IF(AY73="","",VLOOKUP(AY73,'【記載例】参考様式１（勤務表_シフト記号表）'!$C$6:$L$47,10,FALSE))</f>
        <v/>
      </c>
      <c r="AZ74" s="235" t="str">
        <f>IF(AZ73="","",VLOOKUP(AZ73,'【記載例】参考様式１（勤務表_シフト記号表）'!$C$6:$L$47,10,FALSE))</f>
        <v/>
      </c>
      <c r="BA74" s="235" t="str">
        <f>IF(BA73="","",VLOOKUP(BA73,'【記載例】参考様式１（勤務表_シフト記号表）'!$C$6:$L$47,10,FALSE))</f>
        <v/>
      </c>
      <c r="BB74" s="1017">
        <f>IF($BE$3="４週",SUM(W74:AX74),IF($BE$3="暦月",SUM(W74:BA74),""))</f>
        <v>128</v>
      </c>
      <c r="BC74" s="1018"/>
      <c r="BD74" s="1019">
        <f>IF($BE$3="４週",BB74/4,IF($BE$3="暦月",(BB74/($BE$8/7)),""))</f>
        <v>32</v>
      </c>
      <c r="BE74" s="1018"/>
      <c r="BF74" s="1014"/>
      <c r="BG74" s="1015"/>
      <c r="BH74" s="1015"/>
      <c r="BI74" s="1015"/>
      <c r="BJ74" s="1016"/>
    </row>
    <row r="75" spans="2:62" ht="20.25" customHeight="1" x14ac:dyDescent="0.45">
      <c r="B75" s="1020">
        <f>B73+1</f>
        <v>30</v>
      </c>
      <c r="C75" s="1022"/>
      <c r="D75" s="1023"/>
      <c r="E75" s="237"/>
      <c r="F75" s="238"/>
      <c r="G75" s="237"/>
      <c r="H75" s="238"/>
      <c r="I75" s="1026"/>
      <c r="J75" s="1027"/>
      <c r="K75" s="1030"/>
      <c r="L75" s="1031"/>
      <c r="M75" s="1031"/>
      <c r="N75" s="1023"/>
      <c r="O75" s="1034"/>
      <c r="P75" s="1035"/>
      <c r="Q75" s="1035"/>
      <c r="R75" s="1035"/>
      <c r="S75" s="1036"/>
      <c r="T75" s="318" t="s">
        <v>442</v>
      </c>
      <c r="U75" s="319"/>
      <c r="V75" s="320"/>
      <c r="W75" s="242"/>
      <c r="X75" s="243"/>
      <c r="Y75" s="243"/>
      <c r="Z75" s="243"/>
      <c r="AA75" s="243"/>
      <c r="AB75" s="243"/>
      <c r="AC75" s="244"/>
      <c r="AD75" s="242"/>
      <c r="AE75" s="243"/>
      <c r="AF75" s="243"/>
      <c r="AG75" s="243"/>
      <c r="AH75" s="243"/>
      <c r="AI75" s="243"/>
      <c r="AJ75" s="244"/>
      <c r="AK75" s="242"/>
      <c r="AL75" s="243"/>
      <c r="AM75" s="243"/>
      <c r="AN75" s="243"/>
      <c r="AO75" s="243"/>
      <c r="AP75" s="243"/>
      <c r="AQ75" s="244"/>
      <c r="AR75" s="242"/>
      <c r="AS75" s="243"/>
      <c r="AT75" s="243"/>
      <c r="AU75" s="243"/>
      <c r="AV75" s="243"/>
      <c r="AW75" s="243"/>
      <c r="AX75" s="244"/>
      <c r="AY75" s="242"/>
      <c r="AZ75" s="243"/>
      <c r="BA75" s="245"/>
      <c r="BB75" s="1040"/>
      <c r="BC75" s="1041"/>
      <c r="BD75" s="1000"/>
      <c r="BE75" s="1001"/>
      <c r="BF75" s="1002"/>
      <c r="BG75" s="1003"/>
      <c r="BH75" s="1003"/>
      <c r="BI75" s="1003"/>
      <c r="BJ75" s="1004"/>
    </row>
    <row r="76" spans="2:62" ht="20.25" customHeight="1" thickBot="1" x14ac:dyDescent="0.5">
      <c r="B76" s="1021"/>
      <c r="C76" s="1024"/>
      <c r="D76" s="1025"/>
      <c r="E76" s="253"/>
      <c r="F76" s="254">
        <f>C76</f>
        <v>0</v>
      </c>
      <c r="G76" s="253"/>
      <c r="H76" s="254">
        <f>I76</f>
        <v>0</v>
      </c>
      <c r="I76" s="1028"/>
      <c r="J76" s="1029"/>
      <c r="K76" s="1032"/>
      <c r="L76" s="1033"/>
      <c r="M76" s="1033"/>
      <c r="N76" s="1025"/>
      <c r="O76" s="1037"/>
      <c r="P76" s="1038"/>
      <c r="Q76" s="1038"/>
      <c r="R76" s="1038"/>
      <c r="S76" s="1039"/>
      <c r="T76" s="255" t="s">
        <v>443</v>
      </c>
      <c r="U76" s="256"/>
      <c r="V76" s="257"/>
      <c r="W76" s="258" t="str">
        <f>IF(W75="","",VLOOKUP(W75,'【記載例】参考様式１（勤務表_シフト記号表）'!$C$6:$L$47,10,FALSE))</f>
        <v/>
      </c>
      <c r="X76" s="259" t="str">
        <f>IF(X75="","",VLOOKUP(X75,'【記載例】参考様式１（勤務表_シフト記号表）'!$C$6:$L$47,10,FALSE))</f>
        <v/>
      </c>
      <c r="Y76" s="259" t="str">
        <f>IF(Y75="","",VLOOKUP(Y75,'【記載例】参考様式１（勤務表_シフト記号表）'!$C$6:$L$47,10,FALSE))</f>
        <v/>
      </c>
      <c r="Z76" s="259" t="str">
        <f>IF(Z75="","",VLOOKUP(Z75,'【記載例】参考様式１（勤務表_シフト記号表）'!$C$6:$L$47,10,FALSE))</f>
        <v/>
      </c>
      <c r="AA76" s="259" t="str">
        <f>IF(AA75="","",VLOOKUP(AA75,'【記載例】参考様式１（勤務表_シフト記号表）'!$C$6:$L$47,10,FALSE))</f>
        <v/>
      </c>
      <c r="AB76" s="259" t="str">
        <f>IF(AB75="","",VLOOKUP(AB75,'【記載例】参考様式１（勤務表_シフト記号表）'!$C$6:$L$47,10,FALSE))</f>
        <v/>
      </c>
      <c r="AC76" s="260" t="str">
        <f>IF(AC75="","",VLOOKUP(AC75,'【記載例】参考様式１（勤務表_シフト記号表）'!$C$6:$L$47,10,FALSE))</f>
        <v/>
      </c>
      <c r="AD76" s="258" t="str">
        <f>IF(AD75="","",VLOOKUP(AD75,'【記載例】参考様式１（勤務表_シフト記号表）'!$C$6:$L$47,10,FALSE))</f>
        <v/>
      </c>
      <c r="AE76" s="259" t="str">
        <f>IF(AE75="","",VLOOKUP(AE75,'【記載例】参考様式１（勤務表_シフト記号表）'!$C$6:$L$47,10,FALSE))</f>
        <v/>
      </c>
      <c r="AF76" s="259" t="str">
        <f>IF(AF75="","",VLOOKUP(AF75,'【記載例】参考様式１（勤務表_シフト記号表）'!$C$6:$L$47,10,FALSE))</f>
        <v/>
      </c>
      <c r="AG76" s="259" t="str">
        <f>IF(AG75="","",VLOOKUP(AG75,'【記載例】参考様式１（勤務表_シフト記号表）'!$C$6:$L$47,10,FALSE))</f>
        <v/>
      </c>
      <c r="AH76" s="259" t="str">
        <f>IF(AH75="","",VLOOKUP(AH75,'【記載例】参考様式１（勤務表_シフト記号表）'!$C$6:$L$47,10,FALSE))</f>
        <v/>
      </c>
      <c r="AI76" s="259" t="str">
        <f>IF(AI75="","",VLOOKUP(AI75,'【記載例】参考様式１（勤務表_シフト記号表）'!$C$6:$L$47,10,FALSE))</f>
        <v/>
      </c>
      <c r="AJ76" s="260" t="str">
        <f>IF(AJ75="","",VLOOKUP(AJ75,'【記載例】参考様式１（勤務表_シフト記号表）'!$C$6:$L$47,10,FALSE))</f>
        <v/>
      </c>
      <c r="AK76" s="258" t="str">
        <f>IF(AK75="","",VLOOKUP(AK75,'【記載例】参考様式１（勤務表_シフト記号表）'!$C$6:$L$47,10,FALSE))</f>
        <v/>
      </c>
      <c r="AL76" s="259" t="str">
        <f>IF(AL75="","",VLOOKUP(AL75,'【記載例】参考様式１（勤務表_シフト記号表）'!$C$6:$L$47,10,FALSE))</f>
        <v/>
      </c>
      <c r="AM76" s="259" t="str">
        <f>IF(AM75="","",VLOOKUP(AM75,'【記載例】参考様式１（勤務表_シフト記号表）'!$C$6:$L$47,10,FALSE))</f>
        <v/>
      </c>
      <c r="AN76" s="259" t="str">
        <f>IF(AN75="","",VLOOKUP(AN75,'【記載例】参考様式１（勤務表_シフト記号表）'!$C$6:$L$47,10,FALSE))</f>
        <v/>
      </c>
      <c r="AO76" s="259" t="str">
        <f>IF(AO75="","",VLOOKUP(AO75,'【記載例】参考様式１（勤務表_シフト記号表）'!$C$6:$L$47,10,FALSE))</f>
        <v/>
      </c>
      <c r="AP76" s="259" t="str">
        <f>IF(AP75="","",VLOOKUP(AP75,'【記載例】参考様式１（勤務表_シフト記号表）'!$C$6:$L$47,10,FALSE))</f>
        <v/>
      </c>
      <c r="AQ76" s="260" t="str">
        <f>IF(AQ75="","",VLOOKUP(AQ75,'【記載例】参考様式１（勤務表_シフト記号表）'!$C$6:$L$47,10,FALSE))</f>
        <v/>
      </c>
      <c r="AR76" s="258" t="str">
        <f>IF(AR75="","",VLOOKUP(AR75,'【記載例】参考様式１（勤務表_シフト記号表）'!$C$6:$L$47,10,FALSE))</f>
        <v/>
      </c>
      <c r="AS76" s="259" t="str">
        <f>IF(AS75="","",VLOOKUP(AS75,'【記載例】参考様式１（勤務表_シフト記号表）'!$C$6:$L$47,10,FALSE))</f>
        <v/>
      </c>
      <c r="AT76" s="259" t="str">
        <f>IF(AT75="","",VLOOKUP(AT75,'【記載例】参考様式１（勤務表_シフト記号表）'!$C$6:$L$47,10,FALSE))</f>
        <v/>
      </c>
      <c r="AU76" s="259" t="str">
        <f>IF(AU75="","",VLOOKUP(AU75,'【記載例】参考様式１（勤務表_シフト記号表）'!$C$6:$L$47,10,FALSE))</f>
        <v/>
      </c>
      <c r="AV76" s="259" t="str">
        <f>IF(AV75="","",VLOOKUP(AV75,'【記載例】参考様式１（勤務表_シフト記号表）'!$C$6:$L$47,10,FALSE))</f>
        <v/>
      </c>
      <c r="AW76" s="259" t="str">
        <f>IF(AW75="","",VLOOKUP(AW75,'【記載例】参考様式１（勤務表_シフト記号表）'!$C$6:$L$47,10,FALSE))</f>
        <v/>
      </c>
      <c r="AX76" s="260" t="str">
        <f>IF(AX75="","",VLOOKUP(AX75,'【記載例】参考様式１（勤務表_シフト記号表）'!$C$6:$L$47,10,FALSE))</f>
        <v/>
      </c>
      <c r="AY76" s="258" t="str">
        <f>IF(AY75="","",VLOOKUP(AY75,'【記載例】参考様式１（勤務表_シフト記号表）'!$C$6:$L$47,10,FALSE))</f>
        <v/>
      </c>
      <c r="AZ76" s="259" t="str">
        <f>IF(AZ75="","",VLOOKUP(AZ75,'【記載例】参考様式１（勤務表_シフト記号表）'!$C$6:$L$47,10,FALSE))</f>
        <v/>
      </c>
      <c r="BA76" s="321" t="str">
        <f>IF(BA75="","",VLOOKUP(BA75,'【記載例】参考様式１（勤務表_シフト記号表）'!$C$6:$L$47,10,FALSE))</f>
        <v/>
      </c>
      <c r="BB76" s="1008">
        <f>IF($BE$3="４週",SUM(W76:AX76),IF($BE$3="暦月",SUM(W76:BA76),""))</f>
        <v>0</v>
      </c>
      <c r="BC76" s="1009"/>
      <c r="BD76" s="1010">
        <f>IF($BE$3="４週",BB76/4,IF($BE$3="暦月",(BB76/($BE$8/7)),""))</f>
        <v>0</v>
      </c>
      <c r="BE76" s="1009"/>
      <c r="BF76" s="1005"/>
      <c r="BG76" s="1006"/>
      <c r="BH76" s="1006"/>
      <c r="BI76" s="1006"/>
      <c r="BJ76" s="1007"/>
    </row>
    <row r="77" spans="2:62" ht="20.25" customHeight="1" x14ac:dyDescent="0.45">
      <c r="B77" s="261"/>
      <c r="C77" s="262"/>
      <c r="D77" s="262"/>
      <c r="E77" s="262"/>
      <c r="F77" s="262"/>
      <c r="G77" s="262"/>
      <c r="H77" s="262"/>
      <c r="I77" s="263"/>
      <c r="J77" s="263"/>
      <c r="K77" s="262"/>
      <c r="L77" s="262"/>
      <c r="M77" s="262"/>
      <c r="N77" s="262"/>
      <c r="O77" s="264"/>
      <c r="P77" s="264"/>
      <c r="Q77" s="264"/>
      <c r="R77" s="265"/>
      <c r="S77" s="265"/>
      <c r="T77" s="265"/>
      <c r="U77" s="266"/>
      <c r="V77" s="267"/>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9"/>
      <c r="BE77" s="269"/>
      <c r="BF77" s="264"/>
      <c r="BG77" s="264"/>
      <c r="BH77" s="264"/>
      <c r="BI77" s="264"/>
      <c r="BJ77" s="264"/>
    </row>
    <row r="78" spans="2:62" ht="20.25" customHeight="1" x14ac:dyDescent="0.45">
      <c r="B78" s="261"/>
      <c r="C78" s="262"/>
      <c r="D78" s="262"/>
      <c r="E78" s="262"/>
      <c r="F78" s="262"/>
      <c r="G78" s="262"/>
      <c r="H78" s="262"/>
      <c r="I78" s="270"/>
      <c r="J78" s="192" t="s">
        <v>629</v>
      </c>
      <c r="K78" s="192"/>
      <c r="L78" s="192"/>
      <c r="M78" s="192"/>
      <c r="N78" s="192"/>
      <c r="O78" s="192"/>
      <c r="P78" s="192"/>
      <c r="Q78" s="192"/>
      <c r="R78" s="192"/>
      <c r="S78" s="192"/>
      <c r="T78" s="197"/>
      <c r="U78" s="192"/>
      <c r="V78" s="192"/>
      <c r="W78" s="192"/>
      <c r="X78" s="192"/>
      <c r="Y78" s="192"/>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2"/>
      <c r="BE78" s="269"/>
      <c r="BF78" s="264"/>
      <c r="BG78" s="264"/>
      <c r="BH78" s="264"/>
      <c r="BI78" s="264"/>
      <c r="BJ78" s="264"/>
    </row>
    <row r="79" spans="2:62" ht="20.25" customHeight="1" x14ac:dyDescent="0.45">
      <c r="B79" s="261"/>
      <c r="C79" s="262"/>
      <c r="D79" s="262"/>
      <c r="E79" s="262"/>
      <c r="F79" s="262"/>
      <c r="G79" s="262"/>
      <c r="H79" s="262"/>
      <c r="I79" s="270"/>
      <c r="J79" s="192"/>
      <c r="K79" s="192" t="s">
        <v>445</v>
      </c>
      <c r="L79" s="192"/>
      <c r="M79" s="192"/>
      <c r="N79" s="192"/>
      <c r="O79" s="192"/>
      <c r="P79" s="192"/>
      <c r="Q79" s="192"/>
      <c r="R79" s="192"/>
      <c r="S79" s="192"/>
      <c r="T79" s="197"/>
      <c r="U79" s="192"/>
      <c r="V79" s="192"/>
      <c r="W79" s="192"/>
      <c r="X79" s="192"/>
      <c r="Y79" s="192"/>
      <c r="Z79" s="271"/>
      <c r="AA79" s="192" t="s">
        <v>446</v>
      </c>
      <c r="AB79" s="192"/>
      <c r="AC79" s="192"/>
      <c r="AD79" s="192"/>
      <c r="AE79" s="192"/>
      <c r="AF79" s="192"/>
      <c r="AG79" s="192"/>
      <c r="AH79" s="192"/>
      <c r="AI79" s="192"/>
      <c r="AJ79" s="197"/>
      <c r="AK79" s="192"/>
      <c r="AL79" s="192"/>
      <c r="AM79" s="192"/>
      <c r="AN79" s="192"/>
      <c r="AO79" s="271"/>
      <c r="AP79" s="271"/>
      <c r="AQ79" s="192" t="s">
        <v>447</v>
      </c>
      <c r="AR79" s="271"/>
      <c r="AS79" s="271"/>
      <c r="AT79" s="271"/>
      <c r="AU79" s="271"/>
      <c r="AV79" s="271"/>
      <c r="AW79" s="271"/>
      <c r="AX79" s="271"/>
      <c r="AY79" s="271"/>
      <c r="AZ79" s="271"/>
      <c r="BA79" s="271"/>
      <c r="BB79" s="271"/>
      <c r="BC79" s="271"/>
      <c r="BD79" s="272"/>
      <c r="BE79" s="269"/>
      <c r="BF79" s="1011"/>
      <c r="BG79" s="1011"/>
      <c r="BH79" s="1011"/>
      <c r="BI79" s="1011"/>
      <c r="BJ79" s="264"/>
    </row>
    <row r="80" spans="2:62" ht="20.25" customHeight="1" x14ac:dyDescent="0.45">
      <c r="B80" s="261"/>
      <c r="C80" s="262"/>
      <c r="D80" s="262"/>
      <c r="E80" s="262"/>
      <c r="F80" s="262"/>
      <c r="G80" s="262"/>
      <c r="H80" s="262"/>
      <c r="I80" s="270"/>
      <c r="J80" s="192"/>
      <c r="K80" s="987" t="s">
        <v>448</v>
      </c>
      <c r="L80" s="987"/>
      <c r="M80" s="987" t="s">
        <v>449</v>
      </c>
      <c r="N80" s="987"/>
      <c r="O80" s="987"/>
      <c r="P80" s="987"/>
      <c r="Q80" s="192"/>
      <c r="R80" s="1012" t="s">
        <v>450</v>
      </c>
      <c r="S80" s="1012"/>
      <c r="T80" s="1012"/>
      <c r="U80" s="1012"/>
      <c r="V80" s="192"/>
      <c r="W80" s="273" t="s">
        <v>451</v>
      </c>
      <c r="X80" s="273"/>
      <c r="Y80" s="192"/>
      <c r="Z80" s="271"/>
      <c r="AA80" s="987" t="s">
        <v>448</v>
      </c>
      <c r="AB80" s="987"/>
      <c r="AC80" s="987" t="s">
        <v>449</v>
      </c>
      <c r="AD80" s="987"/>
      <c r="AE80" s="987"/>
      <c r="AF80" s="987"/>
      <c r="AG80" s="192"/>
      <c r="AH80" s="1012" t="s">
        <v>450</v>
      </c>
      <c r="AI80" s="1012"/>
      <c r="AJ80" s="1012"/>
      <c r="AK80" s="1012"/>
      <c r="AL80" s="192"/>
      <c r="AM80" s="273" t="s">
        <v>451</v>
      </c>
      <c r="AN80" s="273"/>
      <c r="AO80" s="271"/>
      <c r="AP80" s="271"/>
      <c r="AQ80" s="271"/>
      <c r="AR80" s="271"/>
      <c r="AS80" s="271"/>
      <c r="AT80" s="271"/>
      <c r="AU80" s="271"/>
      <c r="AV80" s="271"/>
      <c r="AW80" s="271"/>
      <c r="AX80" s="271"/>
      <c r="AY80" s="271"/>
      <c r="AZ80" s="271"/>
      <c r="BA80" s="271"/>
      <c r="BB80" s="271"/>
      <c r="BC80" s="271"/>
      <c r="BD80" s="272"/>
      <c r="BE80" s="269"/>
      <c r="BF80" s="1050"/>
      <c r="BG80" s="1050"/>
      <c r="BH80" s="1050"/>
      <c r="BI80" s="1050"/>
      <c r="BJ80" s="264"/>
    </row>
    <row r="81" spans="2:62" ht="20.25" customHeight="1" x14ac:dyDescent="0.45">
      <c r="B81" s="261"/>
      <c r="C81" s="262"/>
      <c r="D81" s="262"/>
      <c r="E81" s="262"/>
      <c r="F81" s="262"/>
      <c r="G81" s="262"/>
      <c r="H81" s="262"/>
      <c r="I81" s="270"/>
      <c r="J81" s="192"/>
      <c r="K81" s="988"/>
      <c r="L81" s="988"/>
      <c r="M81" s="988" t="s">
        <v>452</v>
      </c>
      <c r="N81" s="988"/>
      <c r="O81" s="988" t="s">
        <v>453</v>
      </c>
      <c r="P81" s="988"/>
      <c r="Q81" s="192"/>
      <c r="R81" s="988" t="s">
        <v>452</v>
      </c>
      <c r="S81" s="988"/>
      <c r="T81" s="988" t="s">
        <v>453</v>
      </c>
      <c r="U81" s="988"/>
      <c r="V81" s="192"/>
      <c r="W81" s="273" t="s">
        <v>454</v>
      </c>
      <c r="X81" s="273"/>
      <c r="Y81" s="192"/>
      <c r="Z81" s="271"/>
      <c r="AA81" s="988"/>
      <c r="AB81" s="988"/>
      <c r="AC81" s="988" t="s">
        <v>452</v>
      </c>
      <c r="AD81" s="988"/>
      <c r="AE81" s="988" t="s">
        <v>453</v>
      </c>
      <c r="AF81" s="988"/>
      <c r="AG81" s="192"/>
      <c r="AH81" s="988" t="s">
        <v>452</v>
      </c>
      <c r="AI81" s="988"/>
      <c r="AJ81" s="988" t="s">
        <v>453</v>
      </c>
      <c r="AK81" s="988"/>
      <c r="AL81" s="192"/>
      <c r="AM81" s="273" t="s">
        <v>454</v>
      </c>
      <c r="AN81" s="273"/>
      <c r="AO81" s="271"/>
      <c r="AP81" s="271"/>
      <c r="AQ81" s="273" t="s">
        <v>455</v>
      </c>
      <c r="AR81" s="273"/>
      <c r="AS81" s="273"/>
      <c r="AT81" s="273"/>
      <c r="AU81" s="192"/>
      <c r="AV81" s="273" t="s">
        <v>456</v>
      </c>
      <c r="AW81" s="273"/>
      <c r="AX81" s="273"/>
      <c r="AY81" s="273"/>
      <c r="AZ81" s="192"/>
      <c r="BA81" s="988" t="s">
        <v>457</v>
      </c>
      <c r="BB81" s="988"/>
      <c r="BC81" s="988"/>
      <c r="BD81" s="988"/>
      <c r="BE81" s="269"/>
      <c r="BF81" s="1042"/>
      <c r="BG81" s="1042"/>
      <c r="BH81" s="1042"/>
      <c r="BI81" s="1042"/>
      <c r="BJ81" s="264"/>
    </row>
    <row r="82" spans="2:62" ht="20.25" customHeight="1" x14ac:dyDescent="0.45">
      <c r="B82" s="261"/>
      <c r="C82" s="262"/>
      <c r="D82" s="262"/>
      <c r="E82" s="262"/>
      <c r="F82" s="262"/>
      <c r="G82" s="262"/>
      <c r="H82" s="262"/>
      <c r="I82" s="270"/>
      <c r="J82" s="192"/>
      <c r="K82" s="978" t="s">
        <v>458</v>
      </c>
      <c r="L82" s="978"/>
      <c r="M82" s="983">
        <f>SUMIFS($BB$17:$BB$76,$F$17:$F$76,"看護職員",$H$17:$H$76,"A")</f>
        <v>640</v>
      </c>
      <c r="N82" s="983"/>
      <c r="O82" s="984">
        <f>SUMIFS($BD$17:$BD$76,$F$17:$F$76,"看護職員",$H$17:$H$76,"A")</f>
        <v>160</v>
      </c>
      <c r="P82" s="984"/>
      <c r="Q82" s="274"/>
      <c r="R82" s="985">
        <v>0</v>
      </c>
      <c r="S82" s="985"/>
      <c r="T82" s="985">
        <v>0</v>
      </c>
      <c r="U82" s="985"/>
      <c r="V82" s="274"/>
      <c r="W82" s="996">
        <v>3</v>
      </c>
      <c r="X82" s="997"/>
      <c r="Y82" s="192"/>
      <c r="Z82" s="271"/>
      <c r="AA82" s="978" t="s">
        <v>458</v>
      </c>
      <c r="AB82" s="978"/>
      <c r="AC82" s="983">
        <f>SUMIFS($BB$17:$BB$76,$F$17:$F$76,"介護職員",$H$17:$H$76,"A")</f>
        <v>2720</v>
      </c>
      <c r="AD82" s="983"/>
      <c r="AE82" s="984">
        <f>SUMIFS($BD$17:$BD$76,$F$17:$F$76,"介護職員",$H$17:$H$76,"A")</f>
        <v>680</v>
      </c>
      <c r="AF82" s="984"/>
      <c r="AG82" s="274"/>
      <c r="AH82" s="985">
        <v>0</v>
      </c>
      <c r="AI82" s="985"/>
      <c r="AJ82" s="985">
        <v>0</v>
      </c>
      <c r="AK82" s="985"/>
      <c r="AL82" s="274"/>
      <c r="AM82" s="996">
        <v>17</v>
      </c>
      <c r="AN82" s="997"/>
      <c r="AO82" s="271"/>
      <c r="AP82" s="271"/>
      <c r="AQ82" s="1013">
        <f>U96</f>
        <v>3.5</v>
      </c>
      <c r="AR82" s="978"/>
      <c r="AS82" s="978"/>
      <c r="AT82" s="978"/>
      <c r="AU82" s="275" t="s">
        <v>459</v>
      </c>
      <c r="AV82" s="1013">
        <f>AK96</f>
        <v>20.2</v>
      </c>
      <c r="AW82" s="978"/>
      <c r="AX82" s="978"/>
      <c r="AY82" s="978"/>
      <c r="AZ82" s="275" t="s">
        <v>460</v>
      </c>
      <c r="BA82" s="989">
        <f>ROUNDDOWN(AQ82+AV82,1)</f>
        <v>23.7</v>
      </c>
      <c r="BB82" s="989"/>
      <c r="BC82" s="989"/>
      <c r="BD82" s="989"/>
      <c r="BE82" s="269"/>
      <c r="BF82" s="276"/>
      <c r="BG82" s="276"/>
      <c r="BH82" s="276"/>
      <c r="BI82" s="276"/>
      <c r="BJ82" s="264"/>
    </row>
    <row r="83" spans="2:62" ht="20.25" customHeight="1" x14ac:dyDescent="0.45">
      <c r="B83" s="261"/>
      <c r="C83" s="262"/>
      <c r="D83" s="262"/>
      <c r="E83" s="262"/>
      <c r="F83" s="262"/>
      <c r="G83" s="262"/>
      <c r="H83" s="262"/>
      <c r="I83" s="270"/>
      <c r="J83" s="192"/>
      <c r="K83" s="978" t="s">
        <v>461</v>
      </c>
      <c r="L83" s="978"/>
      <c r="M83" s="983">
        <f>SUMIFS($BB$17:$BB$76,$F$17:$F$76,"看護職員",$H$17:$H$76,"B")</f>
        <v>160</v>
      </c>
      <c r="N83" s="983"/>
      <c r="O83" s="984">
        <f>SUMIFS($BD$17:$BD$76,$F$17:$F$76,"看護職員",$H$17:$H$76,"B")</f>
        <v>40</v>
      </c>
      <c r="P83" s="984"/>
      <c r="Q83" s="274"/>
      <c r="R83" s="985">
        <v>80</v>
      </c>
      <c r="S83" s="985"/>
      <c r="T83" s="985">
        <v>20</v>
      </c>
      <c r="U83" s="985"/>
      <c r="V83" s="274"/>
      <c r="W83" s="996">
        <v>0</v>
      </c>
      <c r="X83" s="997"/>
      <c r="Y83" s="192"/>
      <c r="Z83" s="271"/>
      <c r="AA83" s="978" t="s">
        <v>461</v>
      </c>
      <c r="AB83" s="978"/>
      <c r="AC83" s="983">
        <f>SUMIFS($BB$17:$BB$76,$F$17:$F$76,"介護職員",$H$17:$H$76,"B")</f>
        <v>0</v>
      </c>
      <c r="AD83" s="983"/>
      <c r="AE83" s="984">
        <f>SUMIFS($BD$17:$BD$76,$F$17:$F$76,"介護職員",$H$17:$H$76,"B")</f>
        <v>0</v>
      </c>
      <c r="AF83" s="984"/>
      <c r="AG83" s="274"/>
      <c r="AH83" s="985">
        <v>0</v>
      </c>
      <c r="AI83" s="985"/>
      <c r="AJ83" s="985">
        <v>0</v>
      </c>
      <c r="AK83" s="985"/>
      <c r="AL83" s="274"/>
      <c r="AM83" s="996">
        <v>0</v>
      </c>
      <c r="AN83" s="997"/>
      <c r="AO83" s="271"/>
      <c r="AP83" s="271"/>
      <c r="AQ83" s="271"/>
      <c r="AR83" s="271"/>
      <c r="AS83" s="271"/>
      <c r="AT83" s="271"/>
      <c r="AU83" s="271"/>
      <c r="AV83" s="271"/>
      <c r="AW83" s="271"/>
      <c r="AX83" s="271"/>
      <c r="AY83" s="271"/>
      <c r="AZ83" s="271"/>
      <c r="BA83" s="271"/>
      <c r="BB83" s="271"/>
      <c r="BC83" s="271"/>
      <c r="BD83" s="272"/>
      <c r="BE83" s="269"/>
      <c r="BF83" s="264"/>
      <c r="BG83" s="264"/>
      <c r="BH83" s="264"/>
      <c r="BI83" s="264"/>
      <c r="BJ83" s="264"/>
    </row>
    <row r="84" spans="2:62" ht="20.25" customHeight="1" x14ac:dyDescent="0.45">
      <c r="B84" s="261"/>
      <c r="C84" s="262"/>
      <c r="D84" s="262"/>
      <c r="E84" s="262"/>
      <c r="F84" s="262"/>
      <c r="G84" s="262"/>
      <c r="H84" s="262"/>
      <c r="I84" s="270"/>
      <c r="J84" s="192"/>
      <c r="K84" s="978" t="s">
        <v>462</v>
      </c>
      <c r="L84" s="978"/>
      <c r="M84" s="983">
        <f>SUMIFS($BB$17:$BB$76,$F$17:$F$76,"看護職員",$H$17:$H$76,"C")</f>
        <v>0</v>
      </c>
      <c r="N84" s="983"/>
      <c r="O84" s="984">
        <f>SUMIFS($BD$17:$BD$76,$F$17:$F$76,"看護職員",$H$17:$H$76,"C")</f>
        <v>0</v>
      </c>
      <c r="P84" s="984"/>
      <c r="Q84" s="274"/>
      <c r="R84" s="985">
        <v>0</v>
      </c>
      <c r="S84" s="985"/>
      <c r="T84" s="986">
        <v>0</v>
      </c>
      <c r="U84" s="986"/>
      <c r="V84" s="274"/>
      <c r="W84" s="981" t="s">
        <v>463</v>
      </c>
      <c r="X84" s="982"/>
      <c r="Y84" s="192"/>
      <c r="Z84" s="271"/>
      <c r="AA84" s="978" t="s">
        <v>462</v>
      </c>
      <c r="AB84" s="978"/>
      <c r="AC84" s="983">
        <f>SUMIFS($BB$17:$BB$76,$F$17:$F$76,"介護職員",$H$17:$H$76,"C")</f>
        <v>512</v>
      </c>
      <c r="AD84" s="983"/>
      <c r="AE84" s="984">
        <f>SUMIFS($BD$17:$BD$76,$F$17:$F$76,"介護職員",$H$17:$H$76,"C")</f>
        <v>128</v>
      </c>
      <c r="AF84" s="984"/>
      <c r="AG84" s="274"/>
      <c r="AH84" s="985">
        <v>512</v>
      </c>
      <c r="AI84" s="985"/>
      <c r="AJ84" s="986">
        <v>128</v>
      </c>
      <c r="AK84" s="986"/>
      <c r="AL84" s="274"/>
      <c r="AM84" s="981" t="s">
        <v>463</v>
      </c>
      <c r="AN84" s="982"/>
      <c r="AO84" s="271"/>
      <c r="AP84" s="271"/>
      <c r="AQ84" s="271"/>
      <c r="AR84" s="271"/>
      <c r="AS84" s="271"/>
      <c r="AT84" s="271"/>
      <c r="AU84" s="271"/>
      <c r="AV84" s="271"/>
      <c r="AW84" s="271"/>
      <c r="AX84" s="271"/>
      <c r="AY84" s="271"/>
      <c r="AZ84" s="271"/>
      <c r="BA84" s="271"/>
      <c r="BB84" s="271"/>
      <c r="BC84" s="271"/>
      <c r="BD84" s="272"/>
      <c r="BE84" s="269"/>
      <c r="BF84" s="264"/>
      <c r="BG84" s="264"/>
      <c r="BH84" s="264"/>
      <c r="BI84" s="264"/>
      <c r="BJ84" s="264"/>
    </row>
    <row r="85" spans="2:62" ht="20.25" customHeight="1" x14ac:dyDescent="0.45">
      <c r="B85" s="261"/>
      <c r="C85" s="262"/>
      <c r="D85" s="262"/>
      <c r="E85" s="262"/>
      <c r="F85" s="262"/>
      <c r="G85" s="262"/>
      <c r="H85" s="262"/>
      <c r="I85" s="270"/>
      <c r="J85" s="192"/>
      <c r="K85" s="978" t="s">
        <v>464</v>
      </c>
      <c r="L85" s="978"/>
      <c r="M85" s="983">
        <f>SUMIFS($BB$17:$BB$76,$F$17:$F$76,"看護職員",$H$17:$H$76,"D")</f>
        <v>0</v>
      </c>
      <c r="N85" s="983"/>
      <c r="O85" s="984">
        <f>SUMIFS($BD$17:$BD$76,$F$17:$F$76,"看護職員",$H$17:$H$76,"D")</f>
        <v>0</v>
      </c>
      <c r="P85" s="984"/>
      <c r="Q85" s="274"/>
      <c r="R85" s="985">
        <v>0</v>
      </c>
      <c r="S85" s="985"/>
      <c r="T85" s="986">
        <v>0</v>
      </c>
      <c r="U85" s="986"/>
      <c r="V85" s="274"/>
      <c r="W85" s="981" t="s">
        <v>463</v>
      </c>
      <c r="X85" s="982"/>
      <c r="Y85" s="192"/>
      <c r="Z85" s="271"/>
      <c r="AA85" s="978" t="s">
        <v>464</v>
      </c>
      <c r="AB85" s="978"/>
      <c r="AC85" s="983">
        <f>SUMIFS($BB$17:$BB$76,$F$17:$F$76,"介護職員",$H$17:$H$76,"D")</f>
        <v>0</v>
      </c>
      <c r="AD85" s="983"/>
      <c r="AE85" s="984">
        <f>SUMIFS($BD$17:$BD$76,$F$17:$F$76,"介護職員",$H$17:$H$76,"D")</f>
        <v>0</v>
      </c>
      <c r="AF85" s="984"/>
      <c r="AG85" s="274"/>
      <c r="AH85" s="985">
        <v>0</v>
      </c>
      <c r="AI85" s="985"/>
      <c r="AJ85" s="986">
        <v>0</v>
      </c>
      <c r="AK85" s="986"/>
      <c r="AL85" s="274"/>
      <c r="AM85" s="981" t="s">
        <v>463</v>
      </c>
      <c r="AN85" s="982"/>
      <c r="AO85" s="271"/>
      <c r="AP85" s="271"/>
      <c r="AQ85" s="192" t="s">
        <v>465</v>
      </c>
      <c r="AR85" s="192"/>
      <c r="AS85" s="192"/>
      <c r="AT85" s="192"/>
      <c r="AU85" s="192"/>
      <c r="AV85" s="192"/>
      <c r="AW85" s="271"/>
      <c r="AX85" s="271"/>
      <c r="AY85" s="271"/>
      <c r="AZ85" s="271"/>
      <c r="BA85" s="271"/>
      <c r="BB85" s="271"/>
      <c r="BC85" s="271"/>
      <c r="BD85" s="272"/>
      <c r="BE85" s="269"/>
      <c r="BF85" s="264"/>
      <c r="BG85" s="264"/>
      <c r="BH85" s="264"/>
      <c r="BI85" s="264"/>
      <c r="BJ85" s="264"/>
    </row>
    <row r="86" spans="2:62" ht="20.25" customHeight="1" x14ac:dyDescent="0.45">
      <c r="B86" s="261"/>
      <c r="C86" s="262"/>
      <c r="D86" s="262"/>
      <c r="E86" s="262"/>
      <c r="F86" s="262"/>
      <c r="G86" s="262"/>
      <c r="H86" s="262"/>
      <c r="I86" s="270"/>
      <c r="J86" s="192"/>
      <c r="K86" s="978" t="s">
        <v>457</v>
      </c>
      <c r="L86" s="978"/>
      <c r="M86" s="983">
        <f>SUM(M82:N85)</f>
        <v>800</v>
      </c>
      <c r="N86" s="983"/>
      <c r="O86" s="984">
        <f>SUM(O82:P85)</f>
        <v>200</v>
      </c>
      <c r="P86" s="984"/>
      <c r="Q86" s="274"/>
      <c r="R86" s="983">
        <f>SUM(R82:S85)</f>
        <v>80</v>
      </c>
      <c r="S86" s="983"/>
      <c r="T86" s="984">
        <f>SUM(T82:U85)</f>
        <v>20</v>
      </c>
      <c r="U86" s="984"/>
      <c r="V86" s="274"/>
      <c r="W86" s="998">
        <f>SUM(W82:X83)</f>
        <v>3</v>
      </c>
      <c r="X86" s="999"/>
      <c r="Y86" s="192"/>
      <c r="Z86" s="271"/>
      <c r="AA86" s="978" t="s">
        <v>457</v>
      </c>
      <c r="AB86" s="978"/>
      <c r="AC86" s="983">
        <f>SUM(AC82:AD85)</f>
        <v>3232</v>
      </c>
      <c r="AD86" s="983"/>
      <c r="AE86" s="984">
        <f>SUM(AE82:AF85)</f>
        <v>808</v>
      </c>
      <c r="AF86" s="984"/>
      <c r="AG86" s="274"/>
      <c r="AH86" s="983">
        <f>SUM(AH82:AI85)</f>
        <v>512</v>
      </c>
      <c r="AI86" s="983"/>
      <c r="AJ86" s="984">
        <f>SUM(AJ82:AK85)</f>
        <v>128</v>
      </c>
      <c r="AK86" s="984"/>
      <c r="AL86" s="274"/>
      <c r="AM86" s="998">
        <f>SUM(AM82:AN83)</f>
        <v>17</v>
      </c>
      <c r="AN86" s="999"/>
      <c r="AO86" s="271"/>
      <c r="AP86" s="271"/>
      <c r="AQ86" s="978" t="s">
        <v>466</v>
      </c>
      <c r="AR86" s="978"/>
      <c r="AS86" s="978" t="s">
        <v>467</v>
      </c>
      <c r="AT86" s="978"/>
      <c r="AU86" s="978"/>
      <c r="AV86" s="978"/>
      <c r="AW86" s="271"/>
      <c r="AX86" s="271"/>
      <c r="AY86" s="271"/>
      <c r="AZ86" s="271"/>
      <c r="BA86" s="271"/>
      <c r="BB86" s="271"/>
      <c r="BC86" s="271"/>
      <c r="BD86" s="272"/>
      <c r="BE86" s="269"/>
      <c r="BF86" s="264"/>
      <c r="BG86" s="264"/>
      <c r="BH86" s="264"/>
      <c r="BI86" s="264"/>
      <c r="BJ86" s="264"/>
    </row>
    <row r="87" spans="2:62" ht="20.25" customHeight="1" x14ac:dyDescent="0.45">
      <c r="B87" s="261"/>
      <c r="C87" s="262"/>
      <c r="D87" s="262"/>
      <c r="E87" s="262"/>
      <c r="F87" s="262"/>
      <c r="G87" s="262"/>
      <c r="H87" s="262"/>
      <c r="I87" s="270"/>
      <c r="J87" s="270"/>
      <c r="K87" s="277"/>
      <c r="L87" s="277"/>
      <c r="M87" s="277"/>
      <c r="N87" s="277"/>
      <c r="O87" s="278"/>
      <c r="P87" s="278"/>
      <c r="Q87" s="278"/>
      <c r="R87" s="279"/>
      <c r="S87" s="279"/>
      <c r="T87" s="279"/>
      <c r="U87" s="279"/>
      <c r="V87" s="280"/>
      <c r="W87" s="271"/>
      <c r="X87" s="271"/>
      <c r="Y87" s="271"/>
      <c r="Z87" s="271"/>
      <c r="AA87" s="277"/>
      <c r="AB87" s="277"/>
      <c r="AC87" s="277"/>
      <c r="AD87" s="277"/>
      <c r="AE87" s="278"/>
      <c r="AF87" s="278"/>
      <c r="AG87" s="278"/>
      <c r="AH87" s="279"/>
      <c r="AI87" s="279"/>
      <c r="AJ87" s="279"/>
      <c r="AK87" s="279"/>
      <c r="AL87" s="280"/>
      <c r="AM87" s="271"/>
      <c r="AN87" s="271"/>
      <c r="AO87" s="271"/>
      <c r="AP87" s="271"/>
      <c r="AQ87" s="978" t="s">
        <v>458</v>
      </c>
      <c r="AR87" s="978"/>
      <c r="AS87" s="978" t="s">
        <v>468</v>
      </c>
      <c r="AT87" s="978"/>
      <c r="AU87" s="978"/>
      <c r="AV87" s="978"/>
      <c r="AW87" s="271"/>
      <c r="AX87" s="271"/>
      <c r="AY87" s="271"/>
      <c r="AZ87" s="271"/>
      <c r="BA87" s="271"/>
      <c r="BB87" s="271"/>
      <c r="BC87" s="271"/>
      <c r="BD87" s="272"/>
      <c r="BE87" s="269"/>
      <c r="BF87" s="264"/>
      <c r="BG87" s="264"/>
      <c r="BH87" s="264"/>
      <c r="BI87" s="264"/>
      <c r="BJ87" s="264"/>
    </row>
    <row r="88" spans="2:62" ht="20.25" customHeight="1" x14ac:dyDescent="0.45">
      <c r="B88" s="261"/>
      <c r="C88" s="262"/>
      <c r="D88" s="262"/>
      <c r="E88" s="262"/>
      <c r="F88" s="262"/>
      <c r="G88" s="262"/>
      <c r="H88" s="262"/>
      <c r="I88" s="270"/>
      <c r="J88" s="270"/>
      <c r="K88" s="197" t="s">
        <v>469</v>
      </c>
      <c r="L88" s="192"/>
      <c r="M88" s="192"/>
      <c r="N88" s="192"/>
      <c r="O88" s="192"/>
      <c r="P88" s="192"/>
      <c r="Q88" s="281" t="s">
        <v>470</v>
      </c>
      <c r="R88" s="992" t="s">
        <v>471</v>
      </c>
      <c r="S88" s="993"/>
      <c r="T88" s="281"/>
      <c r="U88" s="281"/>
      <c r="V88" s="192"/>
      <c r="W88" s="192"/>
      <c r="X88" s="192"/>
      <c r="Y88" s="271"/>
      <c r="Z88" s="271"/>
      <c r="AA88" s="197" t="s">
        <v>469</v>
      </c>
      <c r="AB88" s="192"/>
      <c r="AC88" s="192"/>
      <c r="AD88" s="192"/>
      <c r="AE88" s="192"/>
      <c r="AF88" s="192"/>
      <c r="AG88" s="281" t="s">
        <v>470</v>
      </c>
      <c r="AH88" s="994" t="str">
        <f>R88</f>
        <v>週</v>
      </c>
      <c r="AI88" s="995"/>
      <c r="AJ88" s="281"/>
      <c r="AK88" s="281"/>
      <c r="AL88" s="192"/>
      <c r="AM88" s="192"/>
      <c r="AN88" s="192"/>
      <c r="AO88" s="271"/>
      <c r="AP88" s="271"/>
      <c r="AQ88" s="978" t="s">
        <v>461</v>
      </c>
      <c r="AR88" s="978"/>
      <c r="AS88" s="978" t="s">
        <v>472</v>
      </c>
      <c r="AT88" s="978"/>
      <c r="AU88" s="978"/>
      <c r="AV88" s="978"/>
      <c r="AW88" s="271"/>
      <c r="AX88" s="271"/>
      <c r="AY88" s="271"/>
      <c r="AZ88" s="271"/>
      <c r="BA88" s="271"/>
      <c r="BB88" s="271"/>
      <c r="BC88" s="271"/>
      <c r="BD88" s="272"/>
      <c r="BE88" s="269"/>
      <c r="BF88" s="264"/>
      <c r="BG88" s="264"/>
      <c r="BH88" s="264"/>
      <c r="BI88" s="264"/>
      <c r="BJ88" s="264"/>
    </row>
    <row r="89" spans="2:62" ht="20.25" customHeight="1" x14ac:dyDescent="0.45">
      <c r="B89" s="261"/>
      <c r="C89" s="262"/>
      <c r="D89" s="262"/>
      <c r="E89" s="262"/>
      <c r="F89" s="262"/>
      <c r="G89" s="262"/>
      <c r="H89" s="262"/>
      <c r="I89" s="270"/>
      <c r="J89" s="270"/>
      <c r="K89" s="192" t="s">
        <v>473</v>
      </c>
      <c r="L89" s="192"/>
      <c r="M89" s="192"/>
      <c r="N89" s="192"/>
      <c r="O89" s="192"/>
      <c r="P89" s="192" t="s">
        <v>474</v>
      </c>
      <c r="Q89" s="192"/>
      <c r="R89" s="192"/>
      <c r="S89" s="192"/>
      <c r="T89" s="197"/>
      <c r="U89" s="192"/>
      <c r="V89" s="192"/>
      <c r="W89" s="192"/>
      <c r="X89" s="192"/>
      <c r="Y89" s="271"/>
      <c r="Z89" s="271"/>
      <c r="AA89" s="192" t="s">
        <v>473</v>
      </c>
      <c r="AB89" s="192"/>
      <c r="AC89" s="192"/>
      <c r="AD89" s="192"/>
      <c r="AE89" s="192"/>
      <c r="AF89" s="192" t="s">
        <v>474</v>
      </c>
      <c r="AG89" s="192"/>
      <c r="AH89" s="192"/>
      <c r="AI89" s="192"/>
      <c r="AJ89" s="197"/>
      <c r="AK89" s="192"/>
      <c r="AL89" s="192"/>
      <c r="AM89" s="192"/>
      <c r="AN89" s="192"/>
      <c r="AO89" s="271"/>
      <c r="AP89" s="271"/>
      <c r="AQ89" s="978" t="s">
        <v>462</v>
      </c>
      <c r="AR89" s="978"/>
      <c r="AS89" s="978" t="s">
        <v>475</v>
      </c>
      <c r="AT89" s="978"/>
      <c r="AU89" s="978"/>
      <c r="AV89" s="978"/>
      <c r="AW89" s="271"/>
      <c r="AX89" s="271"/>
      <c r="AY89" s="271"/>
      <c r="AZ89" s="271"/>
      <c r="BA89" s="271"/>
      <c r="BB89" s="271"/>
      <c r="BC89" s="271"/>
      <c r="BD89" s="272"/>
      <c r="BE89" s="269"/>
      <c r="BF89" s="264"/>
      <c r="BG89" s="264"/>
      <c r="BH89" s="264"/>
      <c r="BI89" s="264"/>
      <c r="BJ89" s="264"/>
    </row>
    <row r="90" spans="2:62" ht="20.25" customHeight="1" x14ac:dyDescent="0.45">
      <c r="B90" s="261"/>
      <c r="C90" s="262"/>
      <c r="D90" s="262"/>
      <c r="E90" s="262"/>
      <c r="F90" s="262"/>
      <c r="G90" s="262"/>
      <c r="H90" s="262"/>
      <c r="I90" s="270"/>
      <c r="J90" s="270"/>
      <c r="K90" s="192" t="str">
        <f>IF($R$88="週","対象時間数（週平均）","対象時間数（当月合計）")</f>
        <v>対象時間数（週平均）</v>
      </c>
      <c r="L90" s="192"/>
      <c r="M90" s="192"/>
      <c r="N90" s="192"/>
      <c r="O90" s="192"/>
      <c r="P90" s="192" t="str">
        <f>IF($R$88="週","週に勤務すべき時間数","当月に勤務すべき時間数")</f>
        <v>週に勤務すべき時間数</v>
      </c>
      <c r="Q90" s="192"/>
      <c r="R90" s="192"/>
      <c r="S90" s="192"/>
      <c r="T90" s="197"/>
      <c r="U90" s="192" t="s">
        <v>476</v>
      </c>
      <c r="V90" s="192"/>
      <c r="W90" s="192"/>
      <c r="X90" s="192"/>
      <c r="Y90" s="271"/>
      <c r="Z90" s="271"/>
      <c r="AA90" s="192" t="str">
        <f>IF(AH88="週","対象時間数（週平均）","対象時間数（当月合計）")</f>
        <v>対象時間数（週平均）</v>
      </c>
      <c r="AB90" s="192"/>
      <c r="AC90" s="192"/>
      <c r="AD90" s="192"/>
      <c r="AE90" s="192"/>
      <c r="AF90" s="192" t="str">
        <f>IF($AH$88="週","週に勤務すべき時間数","当月に勤務すべき時間数")</f>
        <v>週に勤務すべき時間数</v>
      </c>
      <c r="AG90" s="192"/>
      <c r="AH90" s="192"/>
      <c r="AI90" s="192"/>
      <c r="AJ90" s="197"/>
      <c r="AK90" s="192" t="s">
        <v>476</v>
      </c>
      <c r="AL90" s="192"/>
      <c r="AM90" s="192"/>
      <c r="AN90" s="192"/>
      <c r="AO90" s="271"/>
      <c r="AP90" s="271"/>
      <c r="AQ90" s="978" t="s">
        <v>464</v>
      </c>
      <c r="AR90" s="978"/>
      <c r="AS90" s="978" t="s">
        <v>477</v>
      </c>
      <c r="AT90" s="978"/>
      <c r="AU90" s="978"/>
      <c r="AV90" s="978"/>
      <c r="AW90" s="271"/>
      <c r="AX90" s="271"/>
      <c r="AY90" s="271"/>
      <c r="AZ90" s="271"/>
      <c r="BA90" s="271"/>
      <c r="BB90" s="271"/>
      <c r="BC90" s="271"/>
      <c r="BD90" s="272"/>
      <c r="BE90" s="269"/>
      <c r="BF90" s="264"/>
      <c r="BG90" s="264"/>
      <c r="BH90" s="264"/>
      <c r="BI90" s="264"/>
      <c r="BJ90" s="264"/>
    </row>
    <row r="91" spans="2:62" ht="20.25" customHeight="1" x14ac:dyDescent="0.45">
      <c r="I91" s="192"/>
      <c r="J91" s="192"/>
      <c r="K91" s="979">
        <f>IF($R$88="週",T86,R86)</f>
        <v>20</v>
      </c>
      <c r="L91" s="979"/>
      <c r="M91" s="979"/>
      <c r="N91" s="979"/>
      <c r="O91" s="275" t="s">
        <v>478</v>
      </c>
      <c r="P91" s="978">
        <f>IF($R$88="週",$BA$6,$BE$6)</f>
        <v>40</v>
      </c>
      <c r="Q91" s="978"/>
      <c r="R91" s="978"/>
      <c r="S91" s="978"/>
      <c r="T91" s="275" t="s">
        <v>460</v>
      </c>
      <c r="U91" s="980">
        <f>ROUNDDOWN(K91/P91,1)</f>
        <v>0.5</v>
      </c>
      <c r="V91" s="980"/>
      <c r="W91" s="980"/>
      <c r="X91" s="980"/>
      <c r="Y91" s="192"/>
      <c r="Z91" s="192"/>
      <c r="AA91" s="979">
        <f>IF($AH$88="週",AJ86,AH86)</f>
        <v>128</v>
      </c>
      <c r="AB91" s="979"/>
      <c r="AC91" s="979"/>
      <c r="AD91" s="979"/>
      <c r="AE91" s="275" t="s">
        <v>478</v>
      </c>
      <c r="AF91" s="978">
        <f>IF($AH$88="週",$BA$6,$BE$6)</f>
        <v>40</v>
      </c>
      <c r="AG91" s="978"/>
      <c r="AH91" s="978"/>
      <c r="AI91" s="978"/>
      <c r="AJ91" s="275" t="s">
        <v>460</v>
      </c>
      <c r="AK91" s="980">
        <f>ROUNDDOWN(AA91/AF91,1)</f>
        <v>3.2</v>
      </c>
      <c r="AL91" s="980"/>
      <c r="AM91" s="980"/>
      <c r="AN91" s="980"/>
      <c r="AO91" s="192"/>
      <c r="AP91" s="192"/>
      <c r="AQ91" s="192"/>
      <c r="AR91" s="192"/>
      <c r="AS91" s="192"/>
      <c r="AT91" s="192"/>
      <c r="AU91" s="192"/>
      <c r="AV91" s="192"/>
      <c r="AW91" s="192"/>
      <c r="AX91" s="192"/>
      <c r="AY91" s="192"/>
      <c r="AZ91" s="192"/>
      <c r="BA91" s="192"/>
      <c r="BB91" s="192"/>
      <c r="BC91" s="192"/>
      <c r="BD91" s="192"/>
    </row>
    <row r="92" spans="2:62" ht="20.25" customHeight="1" x14ac:dyDescent="0.45">
      <c r="I92" s="192"/>
      <c r="J92" s="192"/>
      <c r="K92" s="192"/>
      <c r="L92" s="192"/>
      <c r="M92" s="192"/>
      <c r="N92" s="192"/>
      <c r="O92" s="192"/>
      <c r="P92" s="192"/>
      <c r="Q92" s="192"/>
      <c r="R92" s="192"/>
      <c r="S92" s="192"/>
      <c r="T92" s="197"/>
      <c r="U92" s="192" t="s">
        <v>479</v>
      </c>
      <c r="V92" s="192"/>
      <c r="W92" s="192"/>
      <c r="X92" s="192"/>
      <c r="Y92" s="192"/>
      <c r="Z92" s="192"/>
      <c r="AA92" s="192"/>
      <c r="AB92" s="192"/>
      <c r="AC92" s="192"/>
      <c r="AD92" s="192"/>
      <c r="AE92" s="192"/>
      <c r="AF92" s="192"/>
      <c r="AG92" s="192"/>
      <c r="AH92" s="192"/>
      <c r="AI92" s="192"/>
      <c r="AJ92" s="197"/>
      <c r="AK92" s="192" t="s">
        <v>479</v>
      </c>
      <c r="AL92" s="192"/>
      <c r="AM92" s="192"/>
      <c r="AN92" s="192"/>
      <c r="AO92" s="192"/>
      <c r="AP92" s="192"/>
      <c r="AQ92" s="192"/>
      <c r="AR92" s="192"/>
      <c r="AS92" s="192"/>
      <c r="AT92" s="192"/>
      <c r="AU92" s="192"/>
      <c r="AV92" s="192"/>
      <c r="AW92" s="192"/>
      <c r="AX92" s="192"/>
      <c r="AY92" s="192"/>
      <c r="AZ92" s="192"/>
      <c r="BA92" s="192"/>
      <c r="BB92" s="192"/>
      <c r="BC92" s="192"/>
      <c r="BD92" s="192"/>
    </row>
    <row r="93" spans="2:62" ht="20.25" customHeight="1" x14ac:dyDescent="0.45">
      <c r="I93" s="192"/>
      <c r="J93" s="192"/>
      <c r="K93" s="192" t="s">
        <v>480</v>
      </c>
      <c r="L93" s="192"/>
      <c r="M93" s="192"/>
      <c r="N93" s="192"/>
      <c r="O93" s="192"/>
      <c r="P93" s="192"/>
      <c r="Q93" s="192"/>
      <c r="R93" s="192"/>
      <c r="S93" s="192"/>
      <c r="T93" s="197"/>
      <c r="U93" s="192"/>
      <c r="V93" s="192"/>
      <c r="W93" s="192"/>
      <c r="X93" s="192"/>
      <c r="Y93" s="192"/>
      <c r="Z93" s="192"/>
      <c r="AA93" s="192" t="s">
        <v>481</v>
      </c>
      <c r="AB93" s="192"/>
      <c r="AC93" s="192"/>
      <c r="AD93" s="192"/>
      <c r="AE93" s="192"/>
      <c r="AF93" s="192"/>
      <c r="AG93" s="192"/>
      <c r="AH93" s="192"/>
      <c r="AI93" s="192"/>
      <c r="AJ93" s="197"/>
      <c r="AK93" s="192"/>
      <c r="AL93" s="192"/>
      <c r="AM93" s="192"/>
      <c r="AN93" s="192"/>
      <c r="AO93" s="192"/>
      <c r="AP93" s="192"/>
      <c r="AQ93" s="192"/>
      <c r="AR93" s="192"/>
      <c r="AS93" s="192"/>
      <c r="AT93" s="192"/>
      <c r="AU93" s="192"/>
      <c r="AV93" s="192"/>
      <c r="AW93" s="192"/>
      <c r="AX93" s="192"/>
      <c r="AY93" s="192"/>
      <c r="AZ93" s="192"/>
      <c r="BA93" s="192"/>
      <c r="BB93" s="192"/>
      <c r="BC93" s="192"/>
      <c r="BD93" s="192"/>
    </row>
    <row r="94" spans="2:62" ht="20.25" customHeight="1" x14ac:dyDescent="0.45">
      <c r="I94" s="192"/>
      <c r="J94" s="192"/>
      <c r="K94" s="192" t="s">
        <v>451</v>
      </c>
      <c r="L94" s="192"/>
      <c r="M94" s="192"/>
      <c r="N94" s="192"/>
      <c r="O94" s="192"/>
      <c r="P94" s="192"/>
      <c r="Q94" s="192"/>
      <c r="R94" s="192"/>
      <c r="S94" s="192"/>
      <c r="T94" s="197"/>
      <c r="U94" s="987"/>
      <c r="V94" s="987"/>
      <c r="W94" s="987"/>
      <c r="X94" s="987"/>
      <c r="Y94" s="192"/>
      <c r="Z94" s="192"/>
      <c r="AA94" s="192" t="s">
        <v>451</v>
      </c>
      <c r="AB94" s="192"/>
      <c r="AC94" s="192"/>
      <c r="AD94" s="192"/>
      <c r="AE94" s="192"/>
      <c r="AF94" s="192"/>
      <c r="AG94" s="192"/>
      <c r="AH94" s="192"/>
      <c r="AI94" s="192"/>
      <c r="AJ94" s="197"/>
      <c r="AK94" s="987"/>
      <c r="AL94" s="987"/>
      <c r="AM94" s="987"/>
      <c r="AN94" s="987"/>
      <c r="AO94" s="192"/>
      <c r="AP94" s="192"/>
      <c r="AQ94" s="192"/>
      <c r="AR94" s="192"/>
      <c r="AS94" s="192"/>
      <c r="AT94" s="192"/>
      <c r="AU94" s="192"/>
      <c r="AV94" s="192"/>
      <c r="AW94" s="192"/>
      <c r="AX94" s="192"/>
      <c r="AY94" s="192"/>
      <c r="AZ94" s="192"/>
      <c r="BA94" s="192"/>
      <c r="BB94" s="192"/>
      <c r="BC94" s="192"/>
      <c r="BD94" s="192"/>
    </row>
    <row r="95" spans="2:62" ht="20.25" customHeight="1" x14ac:dyDescent="0.45">
      <c r="I95" s="192"/>
      <c r="J95" s="192"/>
      <c r="K95" s="192" t="s">
        <v>482</v>
      </c>
      <c r="L95" s="192"/>
      <c r="M95" s="192"/>
      <c r="N95" s="192"/>
      <c r="O95" s="192"/>
      <c r="P95" s="192" t="s">
        <v>483</v>
      </c>
      <c r="Q95" s="192"/>
      <c r="R95" s="192"/>
      <c r="S95" s="192"/>
      <c r="T95" s="192"/>
      <c r="U95" s="988" t="s">
        <v>457</v>
      </c>
      <c r="V95" s="988"/>
      <c r="W95" s="988"/>
      <c r="X95" s="988"/>
      <c r="Y95" s="192"/>
      <c r="Z95" s="192"/>
      <c r="AA95" s="192" t="s">
        <v>482</v>
      </c>
      <c r="AB95" s="192"/>
      <c r="AC95" s="192"/>
      <c r="AD95" s="192"/>
      <c r="AE95" s="192"/>
      <c r="AF95" s="192" t="s">
        <v>483</v>
      </c>
      <c r="AG95" s="192"/>
      <c r="AH95" s="192"/>
      <c r="AI95" s="192"/>
      <c r="AJ95" s="192"/>
      <c r="AK95" s="988" t="s">
        <v>457</v>
      </c>
      <c r="AL95" s="988"/>
      <c r="AM95" s="988"/>
      <c r="AN95" s="988"/>
      <c r="AO95" s="192"/>
      <c r="AP95" s="192"/>
      <c r="AQ95" s="192"/>
      <c r="AR95" s="192"/>
      <c r="AS95" s="192"/>
      <c r="AT95" s="192"/>
      <c r="AU95" s="192"/>
      <c r="AV95" s="192"/>
      <c r="AW95" s="192"/>
      <c r="AX95" s="192"/>
      <c r="AY95" s="192"/>
      <c r="AZ95" s="192"/>
      <c r="BA95" s="192"/>
      <c r="BB95" s="192"/>
      <c r="BC95" s="192"/>
      <c r="BD95" s="192"/>
    </row>
    <row r="96" spans="2:62" ht="20.25" customHeight="1" x14ac:dyDescent="0.45">
      <c r="I96" s="192"/>
      <c r="J96" s="192"/>
      <c r="K96" s="978">
        <f>W86</f>
        <v>3</v>
      </c>
      <c r="L96" s="978"/>
      <c r="M96" s="978"/>
      <c r="N96" s="978"/>
      <c r="O96" s="275" t="s">
        <v>459</v>
      </c>
      <c r="P96" s="980">
        <f>U91</f>
        <v>0.5</v>
      </c>
      <c r="Q96" s="980"/>
      <c r="R96" s="980"/>
      <c r="S96" s="980"/>
      <c r="T96" s="275" t="s">
        <v>460</v>
      </c>
      <c r="U96" s="989">
        <f>ROUNDDOWN(K96+P96,1)</f>
        <v>3.5</v>
      </c>
      <c r="V96" s="989"/>
      <c r="W96" s="989"/>
      <c r="X96" s="989"/>
      <c r="Y96" s="279"/>
      <c r="Z96" s="279"/>
      <c r="AA96" s="990">
        <f>AM86</f>
        <v>17</v>
      </c>
      <c r="AB96" s="990"/>
      <c r="AC96" s="990"/>
      <c r="AD96" s="990"/>
      <c r="AE96" s="280" t="s">
        <v>459</v>
      </c>
      <c r="AF96" s="991">
        <f>AK91</f>
        <v>3.2</v>
      </c>
      <c r="AG96" s="991"/>
      <c r="AH96" s="991"/>
      <c r="AI96" s="991"/>
      <c r="AJ96" s="280" t="s">
        <v>460</v>
      </c>
      <c r="AK96" s="989">
        <f>ROUNDDOWN(AA96+AF96,1)</f>
        <v>20.2</v>
      </c>
      <c r="AL96" s="989"/>
      <c r="AM96" s="989"/>
      <c r="AN96" s="989"/>
      <c r="AO96" s="192"/>
      <c r="AP96" s="192"/>
      <c r="AQ96" s="192"/>
      <c r="AR96" s="192"/>
      <c r="AS96" s="192"/>
      <c r="AT96" s="192"/>
      <c r="AU96" s="192"/>
      <c r="AV96" s="192"/>
      <c r="AW96" s="192"/>
      <c r="AX96" s="192"/>
      <c r="AY96" s="192"/>
      <c r="AZ96" s="192"/>
      <c r="BA96" s="192"/>
      <c r="BB96" s="192"/>
      <c r="BC96" s="192"/>
      <c r="BD96" s="19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3:59" x14ac:dyDescent="0.45">
      <c r="C143" s="199"/>
      <c r="D143" s="199"/>
      <c r="E143" s="199"/>
      <c r="F143" s="199"/>
      <c r="G143" s="199"/>
      <c r="H143" s="199"/>
      <c r="I143" s="199"/>
      <c r="J143" s="199"/>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2"/>
      <c r="AL143" s="282"/>
      <c r="AM143" s="282"/>
      <c r="AN143" s="282"/>
      <c r="AO143" s="282"/>
      <c r="AP143" s="282"/>
      <c r="AQ143" s="282"/>
      <c r="AR143" s="282"/>
      <c r="AS143" s="282"/>
      <c r="AT143" s="282"/>
      <c r="AU143" s="282"/>
      <c r="AV143" s="282"/>
      <c r="AW143" s="282"/>
      <c r="AX143" s="282"/>
      <c r="AY143" s="282"/>
      <c r="AZ143" s="282"/>
      <c r="BA143" s="282"/>
      <c r="BB143" s="282"/>
      <c r="BC143" s="282"/>
      <c r="BD143" s="282"/>
      <c r="BE143" s="282"/>
      <c r="BF143" s="282"/>
      <c r="BG143" s="282"/>
    </row>
    <row r="144" spans="3:59" x14ac:dyDescent="0.45">
      <c r="C144" s="199"/>
      <c r="D144" s="199"/>
      <c r="E144" s="199"/>
      <c r="F144" s="199"/>
      <c r="G144" s="199"/>
      <c r="H144" s="199"/>
      <c r="I144" s="199"/>
      <c r="J144" s="199"/>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row>
    <row r="145" spans="3:12" x14ac:dyDescent="0.45">
      <c r="C145" s="283"/>
      <c r="D145" s="283"/>
      <c r="E145" s="283"/>
      <c r="F145" s="283"/>
      <c r="G145" s="283"/>
      <c r="H145" s="283"/>
      <c r="I145" s="283"/>
      <c r="J145" s="283"/>
      <c r="K145" s="199"/>
      <c r="L145" s="199"/>
    </row>
    <row r="146" spans="3:12" x14ac:dyDescent="0.45">
      <c r="C146" s="283"/>
      <c r="D146" s="283"/>
      <c r="E146" s="283"/>
      <c r="F146" s="283"/>
      <c r="G146" s="283"/>
      <c r="H146" s="283"/>
      <c r="I146" s="283"/>
      <c r="J146" s="283"/>
      <c r="K146" s="199"/>
      <c r="L146" s="199"/>
    </row>
    <row r="147" spans="3:12" x14ac:dyDescent="0.45">
      <c r="C147" s="199"/>
      <c r="D147" s="199"/>
      <c r="E147" s="199"/>
      <c r="F147" s="199"/>
      <c r="G147" s="199"/>
      <c r="H147" s="199"/>
      <c r="I147" s="199"/>
      <c r="J147" s="199"/>
    </row>
    <row r="148" spans="3:12" x14ac:dyDescent="0.45">
      <c r="C148" s="199"/>
      <c r="D148" s="199"/>
      <c r="E148" s="199"/>
      <c r="F148" s="199"/>
      <c r="G148" s="199"/>
      <c r="H148" s="199"/>
      <c r="I148" s="199"/>
      <c r="J148" s="199"/>
    </row>
    <row r="149" spans="3:12" x14ac:dyDescent="0.45">
      <c r="C149" s="199"/>
      <c r="D149" s="199"/>
      <c r="E149" s="199"/>
      <c r="F149" s="199"/>
      <c r="G149" s="199"/>
      <c r="H149" s="199"/>
      <c r="I149" s="199"/>
      <c r="J149" s="199"/>
    </row>
    <row r="150" spans="3:12" x14ac:dyDescent="0.45">
      <c r="C150" s="199"/>
      <c r="D150" s="199"/>
      <c r="E150" s="199"/>
      <c r="F150" s="199"/>
      <c r="G150" s="199"/>
      <c r="H150" s="199"/>
      <c r="I150" s="199"/>
      <c r="J150" s="19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2"/>
  <conditionalFormatting sqref="K91:N91">
    <cfRule type="expression" dxfId="37" priority="32">
      <formula>INDIRECT(ADDRESS(ROW(),COLUMN()))=TRUNC(INDIRECT(ADDRESS(ROW(),COLUMN())))</formula>
    </cfRule>
  </conditionalFormatting>
  <conditionalFormatting sqref="M82:X86">
    <cfRule type="expression" dxfId="36" priority="34">
      <formula>INDIRECT(ADDRESS(ROW(),COLUMN()))=TRUNC(INDIRECT(ADDRESS(ROW(),COLUMN())))</formula>
    </cfRule>
  </conditionalFormatting>
  <conditionalFormatting sqref="W80:X80 Z80 W89:Z89">
    <cfRule type="expression" dxfId="35" priority="68">
      <formula>OR(#REF!=$B78,#REF!=$B78)</formula>
    </cfRule>
  </conditionalFormatting>
  <conditionalFormatting sqref="W90:Z90">
    <cfRule type="expression" dxfId="34" priority="67">
      <formula>OR(#REF!=$B77,#REF!=$B77)</formula>
    </cfRule>
  </conditionalFormatting>
  <conditionalFormatting sqref="W18:BE18">
    <cfRule type="expression" dxfId="33" priority="64">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1">
      <formula>INDIRECT(ADDRESS(ROW(),COLUMN()))=TRUNC(INDIRECT(ADDRESS(ROW(),COLUMN())))</formula>
    </cfRule>
  </conditionalFormatting>
  <conditionalFormatting sqref="AC82:AN86">
    <cfRule type="expression" dxfId="2" priority="30">
      <formula>INDIRECT(ADDRESS(ROW(),COLUMN()))=TRUNC(INDIRECT(ADDRESS(ROW(),COLUMN())))</formula>
    </cfRule>
  </conditionalFormatting>
  <conditionalFormatting sqref="AM80:BA80 AM89:BA89">
    <cfRule type="expression" dxfId="1" priority="66">
      <formula>OR(#REF!=$B78,#REF!=$B78)</formula>
    </cfRule>
  </conditionalFormatting>
  <conditionalFormatting sqref="AM90:BA90">
    <cfRule type="expression" dxfId="0" priority="65">
      <formula>OR(#REF!=$B77,#REF!=$B77)</formula>
    </cfRule>
  </conditionalFormatting>
  <dataValidations count="10">
    <dataValidation type="list" allowBlank="1" showInputMessage="1" showErrorMessage="1" sqref="BE4:BH4" xr:uid="{00000000-0002-0000-1500-000000000000}">
      <formula1>"予定,実績,予定・実績"</formula1>
    </dataValidation>
    <dataValidation type="decimal" allowBlank="1" showInputMessage="1" showErrorMessage="1" error="入力可能範囲　32～40" sqref="BA6:BB6" xr:uid="{00000000-0002-0000-1500-000001000000}">
      <formula1>32</formula1>
      <formula2>40</formula2>
    </dataValidation>
    <dataValidation type="list" allowBlank="1" showInputMessage="1" showErrorMessage="1" sqref="AF3:AF4" xr:uid="{00000000-0002-0000-1500-000002000000}">
      <formula1>#REF!</formula1>
    </dataValidation>
    <dataValidation type="list" allowBlank="1" showInputMessage="1" showErrorMessage="1" sqref="BE3:BH3" xr:uid="{00000000-0002-0000-15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1500-000004000000}">
      <formula1>【記載例】シフト記号表</formula1>
    </dataValidation>
    <dataValidation type="list" allowBlank="1" showInputMessage="1" showErrorMessage="1" sqref="R88:S88" xr:uid="{00000000-0002-0000-1500-000005000000}">
      <formula1>"週,暦月"</formula1>
    </dataValidation>
    <dataValidation type="list" allowBlank="1" showInputMessage="1" sqref="C17:D76" xr:uid="{00000000-0002-0000-1500-000006000000}">
      <formula1>職種</formula1>
    </dataValidation>
    <dataValidation type="list" errorStyle="warning" allowBlank="1" showInputMessage="1" error="リストにない場合のみ、入力してください。" sqref="K17:N76" xr:uid="{00000000-0002-0000-1500-000007000000}">
      <formula1>INDIRECT(C17)</formula1>
    </dataValidation>
    <dataValidation type="list" allowBlank="1" showInputMessage="1" sqref="I17:J76" xr:uid="{00000000-0002-0000-1500-000008000000}">
      <formula1>"A, B, C, D"</formula1>
    </dataValidation>
    <dataValidation allowBlank="1" showInputMessage="1" showErrorMessage="1" error="入力可能範囲　32～40" sqref="BE10" xr:uid="{00000000-0002-0000-1500-000009000000}"/>
  </dataValidations>
  <printOptions horizontalCentered="1"/>
  <pageMargins left="0.15748031496062992" right="0.15748031496062992" top="0.59055118110236227" bottom="0.35433070866141736" header="0.15748031496062992" footer="0.15748031496062992"/>
  <pageSetup paperSize="9" scale="29" orientation="portrait" r:id="rId1"/>
  <headerFooter>
    <oddFooter>&amp;R&amp;16&amp;P/&amp;N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B1:N54"/>
  <sheetViews>
    <sheetView zoomScale="75" zoomScaleNormal="75" workbookViewId="0">
      <selection activeCell="AY19" sqref="AY19"/>
    </sheetView>
  </sheetViews>
  <sheetFormatPr defaultColWidth="6.5" defaultRowHeight="26.4" x14ac:dyDescent="0.45"/>
  <cols>
    <col min="1" max="1" width="1.5" style="286" customWidth="1"/>
    <col min="2" max="2" width="5.19921875" style="285" customWidth="1"/>
    <col min="3" max="3" width="9.8984375" style="285" customWidth="1"/>
    <col min="4" max="4" width="9.8984375" style="285" hidden="1" customWidth="1"/>
    <col min="5" max="5" width="3.09765625" style="285" bestFit="1" customWidth="1"/>
    <col min="6" max="6" width="14.59765625" style="286" customWidth="1"/>
    <col min="7" max="7" width="3.09765625" style="286" bestFit="1" customWidth="1"/>
    <col min="8" max="8" width="14.59765625" style="286" customWidth="1"/>
    <col min="9" max="9" width="3.09765625" style="286" bestFit="1" customWidth="1"/>
    <col min="10" max="10" width="14.59765625" style="285" customWidth="1"/>
    <col min="11" max="11" width="3.09765625" style="286" bestFit="1" customWidth="1"/>
    <col min="12" max="12" width="14.59765625" style="286" customWidth="1"/>
    <col min="13" max="13" width="3.09765625" style="286" customWidth="1"/>
    <col min="14" max="14" width="47.19921875" style="286" customWidth="1"/>
    <col min="15" max="16384" width="6.5" style="286"/>
  </cols>
  <sheetData>
    <row r="1" spans="2:14" x14ac:dyDescent="0.45">
      <c r="B1" s="284" t="s">
        <v>484</v>
      </c>
    </row>
    <row r="2" spans="2:14" x14ac:dyDescent="0.45">
      <c r="B2" s="287" t="s">
        <v>485</v>
      </c>
      <c r="F2" s="288"/>
      <c r="J2" s="289"/>
    </row>
    <row r="3" spans="2:14" x14ac:dyDescent="0.45">
      <c r="B3" s="288" t="s">
        <v>486</v>
      </c>
      <c r="F3" s="289" t="s">
        <v>487</v>
      </c>
      <c r="J3" s="289"/>
    </row>
    <row r="4" spans="2:14" x14ac:dyDescent="0.45">
      <c r="B4" s="287"/>
      <c r="F4" s="1128" t="s">
        <v>488</v>
      </c>
      <c r="G4" s="1128"/>
      <c r="H4" s="1128"/>
      <c r="I4" s="1128"/>
      <c r="J4" s="1128"/>
      <c r="K4" s="1128"/>
      <c r="L4" s="1128"/>
      <c r="N4" s="1128" t="s">
        <v>489</v>
      </c>
    </row>
    <row r="5" spans="2:14" x14ac:dyDescent="0.45">
      <c r="B5" s="285" t="s">
        <v>429</v>
      </c>
      <c r="C5" s="285" t="s">
        <v>466</v>
      </c>
      <c r="F5" s="285" t="s">
        <v>490</v>
      </c>
      <c r="G5" s="285"/>
      <c r="H5" s="285" t="s">
        <v>491</v>
      </c>
      <c r="J5" s="285" t="s">
        <v>492</v>
      </c>
      <c r="L5" s="285" t="s">
        <v>488</v>
      </c>
      <c r="N5" s="1128"/>
    </row>
    <row r="6" spans="2:14" x14ac:dyDescent="0.45">
      <c r="B6" s="290">
        <v>1</v>
      </c>
      <c r="C6" s="291" t="s">
        <v>493</v>
      </c>
      <c r="D6" s="292" t="str">
        <f>C6</f>
        <v>a</v>
      </c>
      <c r="E6" s="290" t="s">
        <v>494</v>
      </c>
      <c r="F6" s="293">
        <v>0.29166666666666669</v>
      </c>
      <c r="G6" s="290" t="s">
        <v>495</v>
      </c>
      <c r="H6" s="293">
        <v>0.66666666666666663</v>
      </c>
      <c r="I6" s="294" t="s">
        <v>14</v>
      </c>
      <c r="J6" s="293">
        <v>4.1666666666666664E-2</v>
      </c>
      <c r="K6" s="295" t="s">
        <v>410</v>
      </c>
      <c r="L6" s="296">
        <f>IF(OR(F6="",H6=""),"",(H6+IF(F6&gt;H6,1,0)-F6-J6)*24)</f>
        <v>7.9999999999999982</v>
      </c>
      <c r="N6" s="297"/>
    </row>
    <row r="7" spans="2:14" x14ac:dyDescent="0.45">
      <c r="B7" s="290">
        <v>2</v>
      </c>
      <c r="C7" s="291" t="s">
        <v>496</v>
      </c>
      <c r="D7" s="292" t="str">
        <f t="shared" ref="D7:D38" si="0">C7</f>
        <v>b</v>
      </c>
      <c r="E7" s="290" t="s">
        <v>494</v>
      </c>
      <c r="F7" s="293">
        <v>0.375</v>
      </c>
      <c r="G7" s="290" t="s">
        <v>495</v>
      </c>
      <c r="H7" s="293">
        <v>0.75</v>
      </c>
      <c r="I7" s="294" t="s">
        <v>14</v>
      </c>
      <c r="J7" s="293">
        <v>4.1666666666666664E-2</v>
      </c>
      <c r="K7" s="295" t="s">
        <v>410</v>
      </c>
      <c r="L7" s="296">
        <f>IF(OR(F7="",H7=""),"",(H7+IF(F7&gt;H7,1,0)-F7-J7)*24)</f>
        <v>8</v>
      </c>
      <c r="N7" s="297"/>
    </row>
    <row r="8" spans="2:14" x14ac:dyDescent="0.45">
      <c r="B8" s="290">
        <v>3</v>
      </c>
      <c r="C8" s="291" t="s">
        <v>497</v>
      </c>
      <c r="D8" s="292" t="str">
        <f t="shared" si="0"/>
        <v>c</v>
      </c>
      <c r="E8" s="290" t="s">
        <v>494</v>
      </c>
      <c r="F8" s="293">
        <v>0.41666666666666669</v>
      </c>
      <c r="G8" s="290" t="s">
        <v>495</v>
      </c>
      <c r="H8" s="293">
        <v>0.79166666666666663</v>
      </c>
      <c r="I8" s="294" t="s">
        <v>14</v>
      </c>
      <c r="J8" s="293">
        <v>4.1666666666666664E-2</v>
      </c>
      <c r="K8" s="295" t="s">
        <v>410</v>
      </c>
      <c r="L8" s="296">
        <f>IF(OR(F8="",H8=""),"",(H8+IF(F8&gt;H8,1,0)-F8-J8)*24)</f>
        <v>7.9999999999999982</v>
      </c>
      <c r="N8" s="297"/>
    </row>
    <row r="9" spans="2:14" x14ac:dyDescent="0.45">
      <c r="B9" s="290">
        <v>4</v>
      </c>
      <c r="C9" s="291" t="s">
        <v>498</v>
      </c>
      <c r="D9" s="292" t="str">
        <f t="shared" si="0"/>
        <v>d</v>
      </c>
      <c r="E9" s="290" t="s">
        <v>494</v>
      </c>
      <c r="F9" s="293">
        <v>0.5</v>
      </c>
      <c r="G9" s="290" t="s">
        <v>495</v>
      </c>
      <c r="H9" s="293">
        <v>0.875</v>
      </c>
      <c r="I9" s="294" t="s">
        <v>14</v>
      </c>
      <c r="J9" s="293">
        <v>4.1666666666666664E-2</v>
      </c>
      <c r="K9" s="295" t="s">
        <v>410</v>
      </c>
      <c r="L9" s="296">
        <f>IF(OR(F9="",H9=""),"",(H9+IF(F9&gt;H9,1,0)-F9-J9)*24)</f>
        <v>8</v>
      </c>
      <c r="N9" s="297"/>
    </row>
    <row r="10" spans="2:14" x14ac:dyDescent="0.45">
      <c r="B10" s="290">
        <v>5</v>
      </c>
      <c r="C10" s="291" t="s">
        <v>499</v>
      </c>
      <c r="D10" s="292" t="str">
        <f t="shared" si="0"/>
        <v>e</v>
      </c>
      <c r="E10" s="290" t="s">
        <v>494</v>
      </c>
      <c r="F10" s="293">
        <v>0.375</v>
      </c>
      <c r="G10" s="290" t="s">
        <v>495</v>
      </c>
      <c r="H10" s="293">
        <v>0.54166666666666663</v>
      </c>
      <c r="I10" s="294" t="s">
        <v>14</v>
      </c>
      <c r="J10" s="293">
        <v>0</v>
      </c>
      <c r="K10" s="295" t="s">
        <v>410</v>
      </c>
      <c r="L10" s="296">
        <f t="shared" ref="L10:L22" si="1">IF(OR(F10="",H10=""),"",(H10+IF(F10&gt;H10,1,0)-F10-J10)*24)</f>
        <v>3.9999999999999991</v>
      </c>
      <c r="N10" s="297"/>
    </row>
    <row r="11" spans="2:14" x14ac:dyDescent="0.45">
      <c r="B11" s="290">
        <v>6</v>
      </c>
      <c r="C11" s="291" t="s">
        <v>500</v>
      </c>
      <c r="D11" s="292" t="str">
        <f t="shared" si="0"/>
        <v>f</v>
      </c>
      <c r="E11" s="290" t="s">
        <v>494</v>
      </c>
      <c r="F11" s="293">
        <v>0.54166666666666663</v>
      </c>
      <c r="G11" s="290" t="s">
        <v>495</v>
      </c>
      <c r="H11" s="293">
        <v>0.75</v>
      </c>
      <c r="I11" s="294" t="s">
        <v>14</v>
      </c>
      <c r="J11" s="293">
        <v>4.1666666666666664E-2</v>
      </c>
      <c r="K11" s="295" t="s">
        <v>410</v>
      </c>
      <c r="L11" s="296">
        <f>IF(OR(F11="",H11=""),"",(H11+IF(F11&gt;H11,1,0)-F11-J11)*24)</f>
        <v>4.0000000000000009</v>
      </c>
      <c r="N11" s="297"/>
    </row>
    <row r="12" spans="2:14" x14ac:dyDescent="0.45">
      <c r="B12" s="290">
        <v>7</v>
      </c>
      <c r="C12" s="291" t="s">
        <v>501</v>
      </c>
      <c r="D12" s="292" t="str">
        <f t="shared" si="0"/>
        <v>g</v>
      </c>
      <c r="E12" s="290" t="s">
        <v>494</v>
      </c>
      <c r="F12" s="293">
        <v>0.58333333333333337</v>
      </c>
      <c r="G12" s="290" t="s">
        <v>495</v>
      </c>
      <c r="H12" s="293">
        <v>0.83333333333333337</v>
      </c>
      <c r="I12" s="294" t="s">
        <v>14</v>
      </c>
      <c r="J12" s="293">
        <v>0</v>
      </c>
      <c r="K12" s="295" t="s">
        <v>410</v>
      </c>
      <c r="L12" s="296">
        <f t="shared" si="1"/>
        <v>6</v>
      </c>
      <c r="N12" s="297"/>
    </row>
    <row r="13" spans="2:14" x14ac:dyDescent="0.45">
      <c r="B13" s="290">
        <v>8</v>
      </c>
      <c r="C13" s="291" t="s">
        <v>502</v>
      </c>
      <c r="D13" s="292" t="str">
        <f t="shared" si="0"/>
        <v>h</v>
      </c>
      <c r="E13" s="290" t="s">
        <v>494</v>
      </c>
      <c r="F13" s="293">
        <v>0.66666666666666663</v>
      </c>
      <c r="G13" s="290" t="s">
        <v>495</v>
      </c>
      <c r="H13" s="293">
        <v>1</v>
      </c>
      <c r="I13" s="294" t="s">
        <v>14</v>
      </c>
      <c r="J13" s="293">
        <v>0</v>
      </c>
      <c r="K13" s="295" t="s">
        <v>410</v>
      </c>
      <c r="L13" s="296">
        <f t="shared" si="1"/>
        <v>8</v>
      </c>
      <c r="N13" s="297" t="s">
        <v>630</v>
      </c>
    </row>
    <row r="14" spans="2:14" x14ac:dyDescent="0.45">
      <c r="B14" s="290">
        <v>9</v>
      </c>
      <c r="C14" s="291" t="s">
        <v>503</v>
      </c>
      <c r="D14" s="292" t="str">
        <f t="shared" si="0"/>
        <v>i</v>
      </c>
      <c r="E14" s="290" t="s">
        <v>494</v>
      </c>
      <c r="F14" s="293">
        <v>0</v>
      </c>
      <c r="G14" s="290" t="s">
        <v>495</v>
      </c>
      <c r="H14" s="293">
        <v>0.375</v>
      </c>
      <c r="I14" s="294" t="s">
        <v>14</v>
      </c>
      <c r="J14" s="293">
        <v>4.1666666666666664E-2</v>
      </c>
      <c r="K14" s="295" t="s">
        <v>410</v>
      </c>
      <c r="L14" s="296">
        <f t="shared" si="1"/>
        <v>8</v>
      </c>
      <c r="N14" s="297" t="s">
        <v>631</v>
      </c>
    </row>
    <row r="15" spans="2:14" x14ac:dyDescent="0.45">
      <c r="B15" s="290">
        <v>10</v>
      </c>
      <c r="C15" s="291" t="s">
        <v>504</v>
      </c>
      <c r="D15" s="292" t="str">
        <f t="shared" si="0"/>
        <v>j</v>
      </c>
      <c r="E15" s="290" t="s">
        <v>494</v>
      </c>
      <c r="F15" s="293"/>
      <c r="G15" s="290" t="s">
        <v>495</v>
      </c>
      <c r="H15" s="293"/>
      <c r="I15" s="294" t="s">
        <v>14</v>
      </c>
      <c r="J15" s="293">
        <v>0</v>
      </c>
      <c r="K15" s="295" t="s">
        <v>410</v>
      </c>
      <c r="L15" s="296" t="str">
        <f t="shared" si="1"/>
        <v/>
      </c>
      <c r="N15" s="297"/>
    </row>
    <row r="16" spans="2:14" x14ac:dyDescent="0.45">
      <c r="B16" s="290">
        <v>11</v>
      </c>
      <c r="C16" s="291" t="s">
        <v>505</v>
      </c>
      <c r="D16" s="292" t="str">
        <f t="shared" si="0"/>
        <v>k</v>
      </c>
      <c r="E16" s="290" t="s">
        <v>494</v>
      </c>
      <c r="F16" s="293"/>
      <c r="G16" s="290" t="s">
        <v>495</v>
      </c>
      <c r="H16" s="293"/>
      <c r="I16" s="294" t="s">
        <v>14</v>
      </c>
      <c r="J16" s="293">
        <v>0</v>
      </c>
      <c r="K16" s="295" t="s">
        <v>410</v>
      </c>
      <c r="L16" s="296" t="str">
        <f t="shared" si="1"/>
        <v/>
      </c>
      <c r="N16" s="297"/>
    </row>
    <row r="17" spans="2:14" x14ac:dyDescent="0.45">
      <c r="B17" s="290">
        <v>12</v>
      </c>
      <c r="C17" s="291" t="s">
        <v>506</v>
      </c>
      <c r="D17" s="292" t="str">
        <f t="shared" si="0"/>
        <v>l</v>
      </c>
      <c r="E17" s="290" t="s">
        <v>494</v>
      </c>
      <c r="F17" s="293"/>
      <c r="G17" s="290" t="s">
        <v>495</v>
      </c>
      <c r="H17" s="293"/>
      <c r="I17" s="294" t="s">
        <v>14</v>
      </c>
      <c r="J17" s="293">
        <v>0</v>
      </c>
      <c r="K17" s="295" t="s">
        <v>410</v>
      </c>
      <c r="L17" s="296" t="str">
        <f t="shared" si="1"/>
        <v/>
      </c>
      <c r="N17" s="297"/>
    </row>
    <row r="18" spans="2:14" x14ac:dyDescent="0.45">
      <c r="B18" s="290">
        <v>13</v>
      </c>
      <c r="C18" s="291" t="s">
        <v>507</v>
      </c>
      <c r="D18" s="292" t="str">
        <f t="shared" si="0"/>
        <v>m</v>
      </c>
      <c r="E18" s="290" t="s">
        <v>494</v>
      </c>
      <c r="F18" s="293"/>
      <c r="G18" s="290" t="s">
        <v>495</v>
      </c>
      <c r="H18" s="293"/>
      <c r="I18" s="294" t="s">
        <v>14</v>
      </c>
      <c r="J18" s="293">
        <v>0</v>
      </c>
      <c r="K18" s="295" t="s">
        <v>410</v>
      </c>
      <c r="L18" s="296" t="str">
        <f t="shared" si="1"/>
        <v/>
      </c>
      <c r="N18" s="297"/>
    </row>
    <row r="19" spans="2:14" x14ac:dyDescent="0.45">
      <c r="B19" s="290">
        <v>14</v>
      </c>
      <c r="C19" s="291" t="s">
        <v>508</v>
      </c>
      <c r="D19" s="292" t="str">
        <f t="shared" si="0"/>
        <v>n</v>
      </c>
      <c r="E19" s="290" t="s">
        <v>494</v>
      </c>
      <c r="F19" s="293"/>
      <c r="G19" s="290" t="s">
        <v>495</v>
      </c>
      <c r="H19" s="293"/>
      <c r="I19" s="294" t="s">
        <v>14</v>
      </c>
      <c r="J19" s="293">
        <v>0</v>
      </c>
      <c r="K19" s="295" t="s">
        <v>410</v>
      </c>
      <c r="L19" s="296" t="str">
        <f t="shared" si="1"/>
        <v/>
      </c>
      <c r="N19" s="297"/>
    </row>
    <row r="20" spans="2:14" x14ac:dyDescent="0.45">
      <c r="B20" s="290">
        <v>15</v>
      </c>
      <c r="C20" s="291" t="s">
        <v>509</v>
      </c>
      <c r="D20" s="292" t="str">
        <f t="shared" si="0"/>
        <v>o</v>
      </c>
      <c r="E20" s="290" t="s">
        <v>494</v>
      </c>
      <c r="F20" s="293"/>
      <c r="G20" s="290" t="s">
        <v>495</v>
      </c>
      <c r="H20" s="293"/>
      <c r="I20" s="294" t="s">
        <v>14</v>
      </c>
      <c r="J20" s="293">
        <v>0</v>
      </c>
      <c r="K20" s="295" t="s">
        <v>410</v>
      </c>
      <c r="L20" s="296" t="str">
        <f t="shared" si="1"/>
        <v/>
      </c>
      <c r="N20" s="297"/>
    </row>
    <row r="21" spans="2:14" x14ac:dyDescent="0.45">
      <c r="B21" s="290">
        <v>16</v>
      </c>
      <c r="C21" s="291" t="s">
        <v>510</v>
      </c>
      <c r="D21" s="292" t="str">
        <f t="shared" si="0"/>
        <v>p</v>
      </c>
      <c r="E21" s="290" t="s">
        <v>494</v>
      </c>
      <c r="F21" s="293"/>
      <c r="G21" s="290" t="s">
        <v>495</v>
      </c>
      <c r="H21" s="293"/>
      <c r="I21" s="294" t="s">
        <v>14</v>
      </c>
      <c r="J21" s="293">
        <v>0</v>
      </c>
      <c r="K21" s="295" t="s">
        <v>410</v>
      </c>
      <c r="L21" s="296" t="str">
        <f t="shared" si="1"/>
        <v/>
      </c>
      <c r="N21" s="297"/>
    </row>
    <row r="22" spans="2:14" x14ac:dyDescent="0.45">
      <c r="B22" s="290">
        <v>17</v>
      </c>
      <c r="C22" s="291" t="s">
        <v>511</v>
      </c>
      <c r="D22" s="292" t="str">
        <f t="shared" si="0"/>
        <v>q</v>
      </c>
      <c r="E22" s="290" t="s">
        <v>494</v>
      </c>
      <c r="F22" s="293"/>
      <c r="G22" s="290" t="s">
        <v>495</v>
      </c>
      <c r="H22" s="293"/>
      <c r="I22" s="294" t="s">
        <v>14</v>
      </c>
      <c r="J22" s="293">
        <v>0</v>
      </c>
      <c r="K22" s="295" t="s">
        <v>410</v>
      </c>
      <c r="L22" s="296" t="str">
        <f t="shared" si="1"/>
        <v/>
      </c>
      <c r="N22" s="297"/>
    </row>
    <row r="23" spans="2:14" x14ac:dyDescent="0.45">
      <c r="B23" s="290">
        <v>18</v>
      </c>
      <c r="C23" s="291" t="s">
        <v>512</v>
      </c>
      <c r="D23" s="292" t="str">
        <f t="shared" si="0"/>
        <v>r</v>
      </c>
      <c r="E23" s="290" t="s">
        <v>494</v>
      </c>
      <c r="F23" s="298"/>
      <c r="G23" s="290" t="s">
        <v>495</v>
      </c>
      <c r="H23" s="298"/>
      <c r="I23" s="294" t="s">
        <v>14</v>
      </c>
      <c r="J23" s="298"/>
      <c r="K23" s="295" t="s">
        <v>410</v>
      </c>
      <c r="L23" s="291">
        <v>1</v>
      </c>
      <c r="N23" s="297"/>
    </row>
    <row r="24" spans="2:14" x14ac:dyDescent="0.45">
      <c r="B24" s="290">
        <v>19</v>
      </c>
      <c r="C24" s="291" t="s">
        <v>513</v>
      </c>
      <c r="D24" s="292" t="str">
        <f t="shared" si="0"/>
        <v>s</v>
      </c>
      <c r="E24" s="290" t="s">
        <v>494</v>
      </c>
      <c r="F24" s="298"/>
      <c r="G24" s="290" t="s">
        <v>495</v>
      </c>
      <c r="H24" s="298"/>
      <c r="I24" s="294" t="s">
        <v>14</v>
      </c>
      <c r="J24" s="298"/>
      <c r="K24" s="295" t="s">
        <v>410</v>
      </c>
      <c r="L24" s="291">
        <v>2</v>
      </c>
      <c r="N24" s="297"/>
    </row>
    <row r="25" spans="2:14" x14ac:dyDescent="0.45">
      <c r="B25" s="290">
        <v>20</v>
      </c>
      <c r="C25" s="291" t="s">
        <v>514</v>
      </c>
      <c r="D25" s="292" t="str">
        <f t="shared" si="0"/>
        <v>t</v>
      </c>
      <c r="E25" s="290" t="s">
        <v>494</v>
      </c>
      <c r="F25" s="298"/>
      <c r="G25" s="290" t="s">
        <v>495</v>
      </c>
      <c r="H25" s="298"/>
      <c r="I25" s="294" t="s">
        <v>14</v>
      </c>
      <c r="J25" s="298"/>
      <c r="K25" s="295" t="s">
        <v>410</v>
      </c>
      <c r="L25" s="291">
        <v>3</v>
      </c>
      <c r="N25" s="297"/>
    </row>
    <row r="26" spans="2:14" x14ac:dyDescent="0.45">
      <c r="B26" s="290">
        <v>21</v>
      </c>
      <c r="C26" s="291" t="s">
        <v>515</v>
      </c>
      <c r="D26" s="292" t="str">
        <f t="shared" si="0"/>
        <v>u</v>
      </c>
      <c r="E26" s="290" t="s">
        <v>494</v>
      </c>
      <c r="F26" s="298"/>
      <c r="G26" s="290" t="s">
        <v>495</v>
      </c>
      <c r="H26" s="298"/>
      <c r="I26" s="294" t="s">
        <v>14</v>
      </c>
      <c r="J26" s="298"/>
      <c r="K26" s="295" t="s">
        <v>410</v>
      </c>
      <c r="L26" s="291">
        <v>4</v>
      </c>
      <c r="N26" s="297"/>
    </row>
    <row r="27" spans="2:14" x14ac:dyDescent="0.45">
      <c r="B27" s="290">
        <v>22</v>
      </c>
      <c r="C27" s="291" t="s">
        <v>516</v>
      </c>
      <c r="D27" s="292" t="str">
        <f t="shared" si="0"/>
        <v>v</v>
      </c>
      <c r="E27" s="290" t="s">
        <v>494</v>
      </c>
      <c r="F27" s="298"/>
      <c r="G27" s="290" t="s">
        <v>495</v>
      </c>
      <c r="H27" s="298"/>
      <c r="I27" s="294" t="s">
        <v>14</v>
      </c>
      <c r="J27" s="298"/>
      <c r="K27" s="295" t="s">
        <v>410</v>
      </c>
      <c r="L27" s="291">
        <v>5</v>
      </c>
      <c r="N27" s="297"/>
    </row>
    <row r="28" spans="2:14" x14ac:dyDescent="0.45">
      <c r="B28" s="290">
        <v>23</v>
      </c>
      <c r="C28" s="291" t="s">
        <v>517</v>
      </c>
      <c r="D28" s="292" t="str">
        <f t="shared" si="0"/>
        <v>w</v>
      </c>
      <c r="E28" s="290" t="s">
        <v>494</v>
      </c>
      <c r="F28" s="298"/>
      <c r="G28" s="290" t="s">
        <v>495</v>
      </c>
      <c r="H28" s="298"/>
      <c r="I28" s="294" t="s">
        <v>14</v>
      </c>
      <c r="J28" s="298"/>
      <c r="K28" s="295" t="s">
        <v>410</v>
      </c>
      <c r="L28" s="291">
        <v>6</v>
      </c>
      <c r="N28" s="297"/>
    </row>
    <row r="29" spans="2:14" x14ac:dyDescent="0.45">
      <c r="B29" s="290">
        <v>24</v>
      </c>
      <c r="C29" s="291" t="s">
        <v>518</v>
      </c>
      <c r="D29" s="292" t="str">
        <f t="shared" si="0"/>
        <v>x</v>
      </c>
      <c r="E29" s="290" t="s">
        <v>494</v>
      </c>
      <c r="F29" s="298"/>
      <c r="G29" s="290" t="s">
        <v>495</v>
      </c>
      <c r="H29" s="298"/>
      <c r="I29" s="294" t="s">
        <v>14</v>
      </c>
      <c r="J29" s="298"/>
      <c r="K29" s="295" t="s">
        <v>410</v>
      </c>
      <c r="L29" s="291">
        <v>7</v>
      </c>
      <c r="N29" s="297"/>
    </row>
    <row r="30" spans="2:14" x14ac:dyDescent="0.45">
      <c r="B30" s="290">
        <v>25</v>
      </c>
      <c r="C30" s="291" t="s">
        <v>519</v>
      </c>
      <c r="D30" s="292" t="str">
        <f t="shared" si="0"/>
        <v>y</v>
      </c>
      <c r="E30" s="290" t="s">
        <v>494</v>
      </c>
      <c r="F30" s="298"/>
      <c r="G30" s="290" t="s">
        <v>495</v>
      </c>
      <c r="H30" s="298"/>
      <c r="I30" s="294" t="s">
        <v>14</v>
      </c>
      <c r="J30" s="298"/>
      <c r="K30" s="295" t="s">
        <v>410</v>
      </c>
      <c r="L30" s="291">
        <v>8</v>
      </c>
      <c r="N30" s="297"/>
    </row>
    <row r="31" spans="2:14" x14ac:dyDescent="0.45">
      <c r="B31" s="290">
        <v>26</v>
      </c>
      <c r="C31" s="291" t="s">
        <v>520</v>
      </c>
      <c r="D31" s="292" t="str">
        <f t="shared" si="0"/>
        <v>z</v>
      </c>
      <c r="E31" s="290" t="s">
        <v>494</v>
      </c>
      <c r="F31" s="298"/>
      <c r="G31" s="290" t="s">
        <v>495</v>
      </c>
      <c r="H31" s="298"/>
      <c r="I31" s="294" t="s">
        <v>14</v>
      </c>
      <c r="J31" s="298"/>
      <c r="K31" s="295" t="s">
        <v>410</v>
      </c>
      <c r="L31" s="291">
        <v>1</v>
      </c>
      <c r="N31" s="297"/>
    </row>
    <row r="32" spans="2:14" x14ac:dyDescent="0.45">
      <c r="B32" s="290">
        <v>27</v>
      </c>
      <c r="C32" s="291" t="s">
        <v>518</v>
      </c>
      <c r="D32" s="292" t="str">
        <f t="shared" si="0"/>
        <v>x</v>
      </c>
      <c r="E32" s="290" t="s">
        <v>494</v>
      </c>
      <c r="F32" s="298"/>
      <c r="G32" s="290" t="s">
        <v>495</v>
      </c>
      <c r="H32" s="298"/>
      <c r="I32" s="294" t="s">
        <v>14</v>
      </c>
      <c r="J32" s="298"/>
      <c r="K32" s="295" t="s">
        <v>410</v>
      </c>
      <c r="L32" s="291">
        <v>2</v>
      </c>
      <c r="N32" s="297"/>
    </row>
    <row r="33" spans="2:14" x14ac:dyDescent="0.45">
      <c r="B33" s="290">
        <v>28</v>
      </c>
      <c r="C33" s="291" t="s">
        <v>521</v>
      </c>
      <c r="D33" s="292" t="str">
        <f t="shared" si="0"/>
        <v>aa</v>
      </c>
      <c r="E33" s="290" t="s">
        <v>494</v>
      </c>
      <c r="F33" s="298"/>
      <c r="G33" s="290" t="s">
        <v>495</v>
      </c>
      <c r="H33" s="298"/>
      <c r="I33" s="294" t="s">
        <v>14</v>
      </c>
      <c r="J33" s="298"/>
      <c r="K33" s="295" t="s">
        <v>410</v>
      </c>
      <c r="L33" s="291">
        <v>3</v>
      </c>
      <c r="N33" s="297"/>
    </row>
    <row r="34" spans="2:14" x14ac:dyDescent="0.45">
      <c r="B34" s="290">
        <v>29</v>
      </c>
      <c r="C34" s="291" t="s">
        <v>522</v>
      </c>
      <c r="D34" s="292" t="str">
        <f t="shared" si="0"/>
        <v>ab</v>
      </c>
      <c r="E34" s="290" t="s">
        <v>494</v>
      </c>
      <c r="F34" s="298"/>
      <c r="G34" s="290" t="s">
        <v>495</v>
      </c>
      <c r="H34" s="298"/>
      <c r="I34" s="294" t="s">
        <v>14</v>
      </c>
      <c r="J34" s="298"/>
      <c r="K34" s="295" t="s">
        <v>410</v>
      </c>
      <c r="L34" s="291">
        <v>4</v>
      </c>
      <c r="N34" s="297"/>
    </row>
    <row r="35" spans="2:14" x14ac:dyDescent="0.45">
      <c r="B35" s="290">
        <v>30</v>
      </c>
      <c r="C35" s="291" t="s">
        <v>523</v>
      </c>
      <c r="D35" s="292" t="str">
        <f t="shared" si="0"/>
        <v>ac</v>
      </c>
      <c r="E35" s="290" t="s">
        <v>494</v>
      </c>
      <c r="F35" s="298"/>
      <c r="G35" s="290" t="s">
        <v>495</v>
      </c>
      <c r="H35" s="298"/>
      <c r="I35" s="294" t="s">
        <v>14</v>
      </c>
      <c r="J35" s="298"/>
      <c r="K35" s="295" t="s">
        <v>410</v>
      </c>
      <c r="L35" s="291">
        <v>5</v>
      </c>
      <c r="N35" s="297"/>
    </row>
    <row r="36" spans="2:14" x14ac:dyDescent="0.45">
      <c r="B36" s="290">
        <v>31</v>
      </c>
      <c r="C36" s="291" t="s">
        <v>524</v>
      </c>
      <c r="D36" s="292" t="str">
        <f t="shared" si="0"/>
        <v>ad</v>
      </c>
      <c r="E36" s="290" t="s">
        <v>494</v>
      </c>
      <c r="F36" s="298"/>
      <c r="G36" s="290" t="s">
        <v>495</v>
      </c>
      <c r="H36" s="298"/>
      <c r="I36" s="294" t="s">
        <v>14</v>
      </c>
      <c r="J36" s="298"/>
      <c r="K36" s="295" t="s">
        <v>410</v>
      </c>
      <c r="L36" s="291">
        <v>6</v>
      </c>
      <c r="N36" s="297"/>
    </row>
    <row r="37" spans="2:14" x14ac:dyDescent="0.45">
      <c r="B37" s="290">
        <v>32</v>
      </c>
      <c r="C37" s="291" t="s">
        <v>525</v>
      </c>
      <c r="D37" s="292" t="str">
        <f t="shared" si="0"/>
        <v>ae</v>
      </c>
      <c r="E37" s="290" t="s">
        <v>494</v>
      </c>
      <c r="F37" s="298"/>
      <c r="G37" s="290" t="s">
        <v>495</v>
      </c>
      <c r="H37" s="298"/>
      <c r="I37" s="294" t="s">
        <v>14</v>
      </c>
      <c r="J37" s="298"/>
      <c r="K37" s="295" t="s">
        <v>410</v>
      </c>
      <c r="L37" s="291">
        <v>7</v>
      </c>
      <c r="N37" s="297"/>
    </row>
    <row r="38" spans="2:14" x14ac:dyDescent="0.45">
      <c r="B38" s="290">
        <v>33</v>
      </c>
      <c r="C38" s="291" t="s">
        <v>526</v>
      </c>
      <c r="D38" s="292" t="str">
        <f t="shared" si="0"/>
        <v>af</v>
      </c>
      <c r="E38" s="290" t="s">
        <v>494</v>
      </c>
      <c r="F38" s="298"/>
      <c r="G38" s="290" t="s">
        <v>495</v>
      </c>
      <c r="H38" s="298"/>
      <c r="I38" s="294" t="s">
        <v>14</v>
      </c>
      <c r="J38" s="298"/>
      <c r="K38" s="295" t="s">
        <v>410</v>
      </c>
      <c r="L38" s="291">
        <v>8</v>
      </c>
      <c r="N38" s="297"/>
    </row>
    <row r="39" spans="2:14" x14ac:dyDescent="0.45">
      <c r="B39" s="290">
        <v>34</v>
      </c>
      <c r="C39" s="299" t="s">
        <v>527</v>
      </c>
      <c r="D39" s="292"/>
      <c r="E39" s="290" t="s">
        <v>494</v>
      </c>
      <c r="F39" s="293">
        <v>0.29166666666666669</v>
      </c>
      <c r="G39" s="290" t="s">
        <v>495</v>
      </c>
      <c r="H39" s="293">
        <v>0.39583333333333331</v>
      </c>
      <c r="I39" s="294" t="s">
        <v>14</v>
      </c>
      <c r="J39" s="293">
        <v>0</v>
      </c>
      <c r="K39" s="295" t="s">
        <v>410</v>
      </c>
      <c r="L39" s="296">
        <f t="shared" ref="L39:L40" si="2">IF(OR(F39="",H39=""),"",(H39+IF(F39&gt;H39,1,0)-F39-J39)*24)</f>
        <v>2.4999999999999991</v>
      </c>
      <c r="N39" s="297"/>
    </row>
    <row r="40" spans="2:14" x14ac:dyDescent="0.45">
      <c r="B40" s="290"/>
      <c r="C40" s="300" t="s">
        <v>463</v>
      </c>
      <c r="D40" s="292"/>
      <c r="E40" s="290" t="s">
        <v>494</v>
      </c>
      <c r="F40" s="293">
        <v>0.6875</v>
      </c>
      <c r="G40" s="290" t="s">
        <v>495</v>
      </c>
      <c r="H40" s="293">
        <v>0.83333333333333337</v>
      </c>
      <c r="I40" s="294" t="s">
        <v>14</v>
      </c>
      <c r="J40" s="293">
        <v>0</v>
      </c>
      <c r="K40" s="295" t="s">
        <v>410</v>
      </c>
      <c r="L40" s="296">
        <f t="shared" si="2"/>
        <v>3.5000000000000009</v>
      </c>
      <c r="N40" s="297"/>
    </row>
    <row r="41" spans="2:14" x14ac:dyDescent="0.45">
      <c r="B41" s="290"/>
      <c r="C41" s="301" t="s">
        <v>463</v>
      </c>
      <c r="D41" s="292" t="str">
        <f>C39</f>
        <v>ag</v>
      </c>
      <c r="E41" s="290" t="s">
        <v>494</v>
      </c>
      <c r="F41" s="293" t="s">
        <v>463</v>
      </c>
      <c r="G41" s="290" t="s">
        <v>495</v>
      </c>
      <c r="H41" s="293" t="s">
        <v>463</v>
      </c>
      <c r="I41" s="294" t="s">
        <v>14</v>
      </c>
      <c r="J41" s="293" t="s">
        <v>463</v>
      </c>
      <c r="K41" s="295" t="s">
        <v>410</v>
      </c>
      <c r="L41" s="296">
        <f>IF(OR(L39="",L40=""),"",L39+L40)</f>
        <v>6</v>
      </c>
      <c r="N41" s="297" t="s">
        <v>632</v>
      </c>
    </row>
    <row r="42" spans="2:14" x14ac:dyDescent="0.45">
      <c r="B42" s="290"/>
      <c r="C42" s="299" t="s">
        <v>528</v>
      </c>
      <c r="D42" s="292"/>
      <c r="E42" s="290" t="s">
        <v>494</v>
      </c>
      <c r="F42" s="293"/>
      <c r="G42" s="290" t="s">
        <v>495</v>
      </c>
      <c r="H42" s="293"/>
      <c r="I42" s="294" t="s">
        <v>14</v>
      </c>
      <c r="J42" s="293">
        <v>0</v>
      </c>
      <c r="K42" s="295" t="s">
        <v>410</v>
      </c>
      <c r="L42" s="296" t="str">
        <f t="shared" ref="L42:L43" si="3">IF(OR(F42="",H42=""),"",(H42+IF(F42&gt;H42,1,0)-F42-J42)*24)</f>
        <v/>
      </c>
      <c r="N42" s="297"/>
    </row>
    <row r="43" spans="2:14" x14ac:dyDescent="0.45">
      <c r="B43" s="290">
        <v>35</v>
      </c>
      <c r="C43" s="300" t="s">
        <v>463</v>
      </c>
      <c r="D43" s="292"/>
      <c r="E43" s="290" t="s">
        <v>494</v>
      </c>
      <c r="F43" s="293"/>
      <c r="G43" s="290" t="s">
        <v>495</v>
      </c>
      <c r="H43" s="293"/>
      <c r="I43" s="294" t="s">
        <v>14</v>
      </c>
      <c r="J43" s="293">
        <v>0</v>
      </c>
      <c r="K43" s="295" t="s">
        <v>410</v>
      </c>
      <c r="L43" s="296" t="str">
        <f t="shared" si="3"/>
        <v/>
      </c>
      <c r="N43" s="297"/>
    </row>
    <row r="44" spans="2:14" x14ac:dyDescent="0.45">
      <c r="B44" s="290"/>
      <c r="C44" s="301" t="s">
        <v>463</v>
      </c>
      <c r="D44" s="292" t="str">
        <f>C42</f>
        <v>ah</v>
      </c>
      <c r="E44" s="290" t="s">
        <v>494</v>
      </c>
      <c r="F44" s="293" t="s">
        <v>463</v>
      </c>
      <c r="G44" s="290" t="s">
        <v>495</v>
      </c>
      <c r="H44" s="293" t="s">
        <v>463</v>
      </c>
      <c r="I44" s="294" t="s">
        <v>14</v>
      </c>
      <c r="J44" s="293" t="s">
        <v>463</v>
      </c>
      <c r="K44" s="295" t="s">
        <v>410</v>
      </c>
      <c r="L44" s="296" t="str">
        <f>IF(OR(L42="",L43=""),"",L42+L43)</f>
        <v/>
      </c>
      <c r="N44" s="297" t="s">
        <v>633</v>
      </c>
    </row>
    <row r="45" spans="2:14" x14ac:dyDescent="0.45">
      <c r="B45" s="290"/>
      <c r="C45" s="299" t="s">
        <v>529</v>
      </c>
      <c r="D45" s="292"/>
      <c r="E45" s="290" t="s">
        <v>494</v>
      </c>
      <c r="F45" s="293"/>
      <c r="G45" s="290" t="s">
        <v>495</v>
      </c>
      <c r="H45" s="293"/>
      <c r="I45" s="294" t="s">
        <v>14</v>
      </c>
      <c r="J45" s="293">
        <v>0</v>
      </c>
      <c r="K45" s="295" t="s">
        <v>410</v>
      </c>
      <c r="L45" s="296" t="str">
        <f t="shared" ref="L45:L46" si="4">IF(OR(F45="",H45=""),"",(H45+IF(F45&gt;H45,1,0)-F45-J45)*24)</f>
        <v/>
      </c>
      <c r="N45" s="297"/>
    </row>
    <row r="46" spans="2:14" x14ac:dyDescent="0.45">
      <c r="B46" s="290">
        <v>36</v>
      </c>
      <c r="C46" s="300" t="s">
        <v>463</v>
      </c>
      <c r="D46" s="292"/>
      <c r="E46" s="290" t="s">
        <v>494</v>
      </c>
      <c r="F46" s="293"/>
      <c r="G46" s="290" t="s">
        <v>495</v>
      </c>
      <c r="H46" s="293"/>
      <c r="I46" s="294" t="s">
        <v>14</v>
      </c>
      <c r="J46" s="293">
        <v>0</v>
      </c>
      <c r="K46" s="295" t="s">
        <v>410</v>
      </c>
      <c r="L46" s="296" t="str">
        <f t="shared" si="4"/>
        <v/>
      </c>
      <c r="N46" s="297"/>
    </row>
    <row r="47" spans="2:14" x14ac:dyDescent="0.45">
      <c r="B47" s="290"/>
      <c r="C47" s="301" t="s">
        <v>463</v>
      </c>
      <c r="D47" s="292" t="str">
        <f>C45</f>
        <v>ai</v>
      </c>
      <c r="E47" s="290" t="s">
        <v>494</v>
      </c>
      <c r="F47" s="293" t="s">
        <v>463</v>
      </c>
      <c r="G47" s="290" t="s">
        <v>495</v>
      </c>
      <c r="H47" s="293" t="s">
        <v>463</v>
      </c>
      <c r="I47" s="294" t="s">
        <v>14</v>
      </c>
      <c r="J47" s="293" t="s">
        <v>463</v>
      </c>
      <c r="K47" s="295" t="s">
        <v>410</v>
      </c>
      <c r="L47" s="296" t="str">
        <f>IF(OR(L45="",L46=""),"",L45+L46)</f>
        <v/>
      </c>
      <c r="N47" s="297" t="s">
        <v>633</v>
      </c>
    </row>
    <row r="49" spans="3:4" x14ac:dyDescent="0.45">
      <c r="C49" s="287" t="s">
        <v>530</v>
      </c>
      <c r="D49" s="287"/>
    </row>
    <row r="50" spans="3:4" x14ac:dyDescent="0.45">
      <c r="C50" s="287" t="s">
        <v>531</v>
      </c>
      <c r="D50" s="287"/>
    </row>
    <row r="51" spans="3:4" x14ac:dyDescent="0.45">
      <c r="C51" s="287" t="s">
        <v>532</v>
      </c>
      <c r="D51" s="287"/>
    </row>
    <row r="52" spans="3:4" x14ac:dyDescent="0.45">
      <c r="C52" s="287" t="s">
        <v>533</v>
      </c>
      <c r="D52" s="287"/>
    </row>
    <row r="53" spans="3:4" x14ac:dyDescent="0.45">
      <c r="C53" s="287" t="s">
        <v>534</v>
      </c>
      <c r="D53" s="287"/>
    </row>
    <row r="54" spans="3:4" x14ac:dyDescent="0.45">
      <c r="C54" s="287" t="s">
        <v>535</v>
      </c>
      <c r="D54" s="28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AF123"/>
  <sheetViews>
    <sheetView view="pageBreakPreview" zoomScale="70" zoomScaleNormal="100" zoomScaleSheetLayoutView="70" workbookViewId="0">
      <selection activeCell="AO10" sqref="AO10"/>
    </sheetView>
  </sheetViews>
  <sheetFormatPr defaultColWidth="3.59765625" defaultRowHeight="16.2" x14ac:dyDescent="0.45"/>
  <cols>
    <col min="1" max="1" width="1.296875" style="340" customWidth="1"/>
    <col min="2" max="12" width="2.8984375" style="340" customWidth="1"/>
    <col min="13" max="13" width="11.69921875" style="340" customWidth="1"/>
    <col min="14" max="14" width="3.69921875" style="340" bestFit="1" customWidth="1"/>
    <col min="15" max="32" width="2.8984375" style="340" customWidth="1"/>
    <col min="33" max="33" width="1.296875" style="340" customWidth="1"/>
    <col min="34" max="36" width="2.8984375" style="340" customWidth="1"/>
    <col min="37" max="256" width="3.59765625" style="340"/>
    <col min="257" max="257" width="1.296875" style="340" customWidth="1"/>
    <col min="258" max="268" width="2.8984375" style="340" customWidth="1"/>
    <col min="269" max="269" width="11.69921875" style="340" customWidth="1"/>
    <col min="270" max="270" width="3.69921875" style="340" bestFit="1" customWidth="1"/>
    <col min="271" max="288" width="2.8984375" style="340" customWidth="1"/>
    <col min="289" max="289" width="1.296875" style="340" customWidth="1"/>
    <col min="290" max="292" width="2.8984375" style="340" customWidth="1"/>
    <col min="293" max="512" width="3.59765625" style="340"/>
    <col min="513" max="513" width="1.296875" style="340" customWidth="1"/>
    <col min="514" max="524" width="2.8984375" style="340" customWidth="1"/>
    <col min="525" max="525" width="11.69921875" style="340" customWidth="1"/>
    <col min="526" max="526" width="3.69921875" style="340" bestFit="1" customWidth="1"/>
    <col min="527" max="544" width="2.8984375" style="340" customWidth="1"/>
    <col min="545" max="545" width="1.296875" style="340" customWidth="1"/>
    <col min="546" max="548" width="2.8984375" style="340" customWidth="1"/>
    <col min="549" max="768" width="3.59765625" style="340"/>
    <col min="769" max="769" width="1.296875" style="340" customWidth="1"/>
    <col min="770" max="780" width="2.8984375" style="340" customWidth="1"/>
    <col min="781" max="781" width="11.69921875" style="340" customWidth="1"/>
    <col min="782" max="782" width="3.69921875" style="340" bestFit="1" customWidth="1"/>
    <col min="783" max="800" width="2.8984375" style="340" customWidth="1"/>
    <col min="801" max="801" width="1.296875" style="340" customWidth="1"/>
    <col min="802" max="804" width="2.8984375" style="340" customWidth="1"/>
    <col min="805" max="1024" width="3.59765625" style="340"/>
    <col min="1025" max="1025" width="1.296875" style="340" customWidth="1"/>
    <col min="1026" max="1036" width="2.8984375" style="340" customWidth="1"/>
    <col min="1037" max="1037" width="11.69921875" style="340" customWidth="1"/>
    <col min="1038" max="1038" width="3.69921875" style="340" bestFit="1" customWidth="1"/>
    <col min="1039" max="1056" width="2.8984375" style="340" customWidth="1"/>
    <col min="1057" max="1057" width="1.296875" style="340" customWidth="1"/>
    <col min="1058" max="1060" width="2.8984375" style="340" customWidth="1"/>
    <col min="1061" max="1280" width="3.59765625" style="340"/>
    <col min="1281" max="1281" width="1.296875" style="340" customWidth="1"/>
    <col min="1282" max="1292" width="2.8984375" style="340" customWidth="1"/>
    <col min="1293" max="1293" width="11.69921875" style="340" customWidth="1"/>
    <col min="1294" max="1294" width="3.69921875" style="340" bestFit="1" customWidth="1"/>
    <col min="1295" max="1312" width="2.8984375" style="340" customWidth="1"/>
    <col min="1313" max="1313" width="1.296875" style="340" customWidth="1"/>
    <col min="1314" max="1316" width="2.8984375" style="340" customWidth="1"/>
    <col min="1317" max="1536" width="3.59765625" style="340"/>
    <col min="1537" max="1537" width="1.296875" style="340" customWidth="1"/>
    <col min="1538" max="1548" width="2.8984375" style="340" customWidth="1"/>
    <col min="1549" max="1549" width="11.69921875" style="340" customWidth="1"/>
    <col min="1550" max="1550" width="3.69921875" style="340" bestFit="1" customWidth="1"/>
    <col min="1551" max="1568" width="2.8984375" style="340" customWidth="1"/>
    <col min="1569" max="1569" width="1.296875" style="340" customWidth="1"/>
    <col min="1570" max="1572" width="2.8984375" style="340" customWidth="1"/>
    <col min="1573" max="1792" width="3.59765625" style="340"/>
    <col min="1793" max="1793" width="1.296875" style="340" customWidth="1"/>
    <col min="1794" max="1804" width="2.8984375" style="340" customWidth="1"/>
    <col min="1805" max="1805" width="11.69921875" style="340" customWidth="1"/>
    <col min="1806" max="1806" width="3.69921875" style="340" bestFit="1" customWidth="1"/>
    <col min="1807" max="1824" width="2.8984375" style="340" customWidth="1"/>
    <col min="1825" max="1825" width="1.296875" style="340" customWidth="1"/>
    <col min="1826" max="1828" width="2.8984375" style="340" customWidth="1"/>
    <col min="1829" max="2048" width="3.59765625" style="340"/>
    <col min="2049" max="2049" width="1.296875" style="340" customWidth="1"/>
    <col min="2050" max="2060" width="2.8984375" style="340" customWidth="1"/>
    <col min="2061" max="2061" width="11.69921875" style="340" customWidth="1"/>
    <col min="2062" max="2062" width="3.69921875" style="340" bestFit="1" customWidth="1"/>
    <col min="2063" max="2080" width="2.8984375" style="340" customWidth="1"/>
    <col min="2081" max="2081" width="1.296875" style="340" customWidth="1"/>
    <col min="2082" max="2084" width="2.8984375" style="340" customWidth="1"/>
    <col min="2085" max="2304" width="3.59765625" style="340"/>
    <col min="2305" max="2305" width="1.296875" style="340" customWidth="1"/>
    <col min="2306" max="2316" width="2.8984375" style="340" customWidth="1"/>
    <col min="2317" max="2317" width="11.69921875" style="340" customWidth="1"/>
    <col min="2318" max="2318" width="3.69921875" style="340" bestFit="1" customWidth="1"/>
    <col min="2319" max="2336" width="2.8984375" style="340" customWidth="1"/>
    <col min="2337" max="2337" width="1.296875" style="340" customWidth="1"/>
    <col min="2338" max="2340" width="2.8984375" style="340" customWidth="1"/>
    <col min="2341" max="2560" width="3.59765625" style="340"/>
    <col min="2561" max="2561" width="1.296875" style="340" customWidth="1"/>
    <col min="2562" max="2572" width="2.8984375" style="340" customWidth="1"/>
    <col min="2573" max="2573" width="11.69921875" style="340" customWidth="1"/>
    <col min="2574" max="2574" width="3.69921875" style="340" bestFit="1" customWidth="1"/>
    <col min="2575" max="2592" width="2.8984375" style="340" customWidth="1"/>
    <col min="2593" max="2593" width="1.296875" style="340" customWidth="1"/>
    <col min="2594" max="2596" width="2.8984375" style="340" customWidth="1"/>
    <col min="2597" max="2816" width="3.59765625" style="340"/>
    <col min="2817" max="2817" width="1.296875" style="340" customWidth="1"/>
    <col min="2818" max="2828" width="2.8984375" style="340" customWidth="1"/>
    <col min="2829" max="2829" width="11.69921875" style="340" customWidth="1"/>
    <col min="2830" max="2830" width="3.69921875" style="340" bestFit="1" customWidth="1"/>
    <col min="2831" max="2848" width="2.8984375" style="340" customWidth="1"/>
    <col min="2849" max="2849" width="1.296875" style="340" customWidth="1"/>
    <col min="2850" max="2852" width="2.8984375" style="340" customWidth="1"/>
    <col min="2853" max="3072" width="3.59765625" style="340"/>
    <col min="3073" max="3073" width="1.296875" style="340" customWidth="1"/>
    <col min="3074" max="3084" width="2.8984375" style="340" customWidth="1"/>
    <col min="3085" max="3085" width="11.69921875" style="340" customWidth="1"/>
    <col min="3086" max="3086" width="3.69921875" style="340" bestFit="1" customWidth="1"/>
    <col min="3087" max="3104" width="2.8984375" style="340" customWidth="1"/>
    <col min="3105" max="3105" width="1.296875" style="340" customWidth="1"/>
    <col min="3106" max="3108" width="2.8984375" style="340" customWidth="1"/>
    <col min="3109" max="3328" width="3.59765625" style="340"/>
    <col min="3329" max="3329" width="1.296875" style="340" customWidth="1"/>
    <col min="3330" max="3340" width="2.8984375" style="340" customWidth="1"/>
    <col min="3341" max="3341" width="11.69921875" style="340" customWidth="1"/>
    <col min="3342" max="3342" width="3.69921875" style="340" bestFit="1" customWidth="1"/>
    <col min="3343" max="3360" width="2.8984375" style="340" customWidth="1"/>
    <col min="3361" max="3361" width="1.296875" style="340" customWidth="1"/>
    <col min="3362" max="3364" width="2.8984375" style="340" customWidth="1"/>
    <col min="3365" max="3584" width="3.59765625" style="340"/>
    <col min="3585" max="3585" width="1.296875" style="340" customWidth="1"/>
    <col min="3586" max="3596" width="2.8984375" style="340" customWidth="1"/>
    <col min="3597" max="3597" width="11.69921875" style="340" customWidth="1"/>
    <col min="3598" max="3598" width="3.69921875" style="340" bestFit="1" customWidth="1"/>
    <col min="3599" max="3616" width="2.8984375" style="340" customWidth="1"/>
    <col min="3617" max="3617" width="1.296875" style="340" customWidth="1"/>
    <col min="3618" max="3620" width="2.8984375" style="340" customWidth="1"/>
    <col min="3621" max="3840" width="3.59765625" style="340"/>
    <col min="3841" max="3841" width="1.296875" style="340" customWidth="1"/>
    <col min="3842" max="3852" width="2.8984375" style="340" customWidth="1"/>
    <col min="3853" max="3853" width="11.69921875" style="340" customWidth="1"/>
    <col min="3854" max="3854" width="3.69921875" style="340" bestFit="1" customWidth="1"/>
    <col min="3855" max="3872" width="2.8984375" style="340" customWidth="1"/>
    <col min="3873" max="3873" width="1.296875" style="340" customWidth="1"/>
    <col min="3874" max="3876" width="2.8984375" style="340" customWidth="1"/>
    <col min="3877" max="4096" width="3.59765625" style="340"/>
    <col min="4097" max="4097" width="1.296875" style="340" customWidth="1"/>
    <col min="4098" max="4108" width="2.8984375" style="340" customWidth="1"/>
    <col min="4109" max="4109" width="11.69921875" style="340" customWidth="1"/>
    <col min="4110" max="4110" width="3.69921875" style="340" bestFit="1" customWidth="1"/>
    <col min="4111" max="4128" width="2.8984375" style="340" customWidth="1"/>
    <col min="4129" max="4129" width="1.296875" style="340" customWidth="1"/>
    <col min="4130" max="4132" width="2.8984375" style="340" customWidth="1"/>
    <col min="4133" max="4352" width="3.59765625" style="340"/>
    <col min="4353" max="4353" width="1.296875" style="340" customWidth="1"/>
    <col min="4354" max="4364" width="2.8984375" style="340" customWidth="1"/>
    <col min="4365" max="4365" width="11.69921875" style="340" customWidth="1"/>
    <col min="4366" max="4366" width="3.69921875" style="340" bestFit="1" customWidth="1"/>
    <col min="4367" max="4384" width="2.8984375" style="340" customWidth="1"/>
    <col min="4385" max="4385" width="1.296875" style="340" customWidth="1"/>
    <col min="4386" max="4388" width="2.8984375" style="340" customWidth="1"/>
    <col min="4389" max="4608" width="3.59765625" style="340"/>
    <col min="4609" max="4609" width="1.296875" style="340" customWidth="1"/>
    <col min="4610" max="4620" width="2.8984375" style="340" customWidth="1"/>
    <col min="4621" max="4621" width="11.69921875" style="340" customWidth="1"/>
    <col min="4622" max="4622" width="3.69921875" style="340" bestFit="1" customWidth="1"/>
    <col min="4623" max="4640" width="2.8984375" style="340" customWidth="1"/>
    <col min="4641" max="4641" width="1.296875" style="340" customWidth="1"/>
    <col min="4642" max="4644" width="2.8984375" style="340" customWidth="1"/>
    <col min="4645" max="4864" width="3.59765625" style="340"/>
    <col min="4865" max="4865" width="1.296875" style="340" customWidth="1"/>
    <col min="4866" max="4876" width="2.8984375" style="340" customWidth="1"/>
    <col min="4877" max="4877" width="11.69921875" style="340" customWidth="1"/>
    <col min="4878" max="4878" width="3.69921875" style="340" bestFit="1" customWidth="1"/>
    <col min="4879" max="4896" width="2.8984375" style="340" customWidth="1"/>
    <col min="4897" max="4897" width="1.296875" style="340" customWidth="1"/>
    <col min="4898" max="4900" width="2.8984375" style="340" customWidth="1"/>
    <col min="4901" max="5120" width="3.59765625" style="340"/>
    <col min="5121" max="5121" width="1.296875" style="340" customWidth="1"/>
    <col min="5122" max="5132" width="2.8984375" style="340" customWidth="1"/>
    <col min="5133" max="5133" width="11.69921875" style="340" customWidth="1"/>
    <col min="5134" max="5134" width="3.69921875" style="340" bestFit="1" customWidth="1"/>
    <col min="5135" max="5152" width="2.8984375" style="340" customWidth="1"/>
    <col min="5153" max="5153" width="1.296875" style="340" customWidth="1"/>
    <col min="5154" max="5156" width="2.8984375" style="340" customWidth="1"/>
    <col min="5157" max="5376" width="3.59765625" style="340"/>
    <col min="5377" max="5377" width="1.296875" style="340" customWidth="1"/>
    <col min="5378" max="5388" width="2.8984375" style="340" customWidth="1"/>
    <col min="5389" max="5389" width="11.69921875" style="340" customWidth="1"/>
    <col min="5390" max="5390" width="3.69921875" style="340" bestFit="1" customWidth="1"/>
    <col min="5391" max="5408" width="2.8984375" style="340" customWidth="1"/>
    <col min="5409" max="5409" width="1.296875" style="340" customWidth="1"/>
    <col min="5410" max="5412" width="2.8984375" style="340" customWidth="1"/>
    <col min="5413" max="5632" width="3.59765625" style="340"/>
    <col min="5633" max="5633" width="1.296875" style="340" customWidth="1"/>
    <col min="5634" max="5644" width="2.8984375" style="340" customWidth="1"/>
    <col min="5645" max="5645" width="11.69921875" style="340" customWidth="1"/>
    <col min="5646" max="5646" width="3.69921875" style="340" bestFit="1" customWidth="1"/>
    <col min="5647" max="5664" width="2.8984375" style="340" customWidth="1"/>
    <col min="5665" max="5665" width="1.296875" style="340" customWidth="1"/>
    <col min="5666" max="5668" width="2.8984375" style="340" customWidth="1"/>
    <col min="5669" max="5888" width="3.59765625" style="340"/>
    <col min="5889" max="5889" width="1.296875" style="340" customWidth="1"/>
    <col min="5890" max="5900" width="2.8984375" style="340" customWidth="1"/>
    <col min="5901" max="5901" width="11.69921875" style="340" customWidth="1"/>
    <col min="5902" max="5902" width="3.69921875" style="340" bestFit="1" customWidth="1"/>
    <col min="5903" max="5920" width="2.8984375" style="340" customWidth="1"/>
    <col min="5921" max="5921" width="1.296875" style="340" customWidth="1"/>
    <col min="5922" max="5924" width="2.8984375" style="340" customWidth="1"/>
    <col min="5925" max="6144" width="3.59765625" style="340"/>
    <col min="6145" max="6145" width="1.296875" style="340" customWidth="1"/>
    <col min="6146" max="6156" width="2.8984375" style="340" customWidth="1"/>
    <col min="6157" max="6157" width="11.69921875" style="340" customWidth="1"/>
    <col min="6158" max="6158" width="3.69921875" style="340" bestFit="1" customWidth="1"/>
    <col min="6159" max="6176" width="2.8984375" style="340" customWidth="1"/>
    <col min="6177" max="6177" width="1.296875" style="340" customWidth="1"/>
    <col min="6178" max="6180" width="2.8984375" style="340" customWidth="1"/>
    <col min="6181" max="6400" width="3.59765625" style="340"/>
    <col min="6401" max="6401" width="1.296875" style="340" customWidth="1"/>
    <col min="6402" max="6412" width="2.8984375" style="340" customWidth="1"/>
    <col min="6413" max="6413" width="11.69921875" style="340" customWidth="1"/>
    <col min="6414" max="6414" width="3.69921875" style="340" bestFit="1" customWidth="1"/>
    <col min="6415" max="6432" width="2.8984375" style="340" customWidth="1"/>
    <col min="6433" max="6433" width="1.296875" style="340" customWidth="1"/>
    <col min="6434" max="6436" width="2.8984375" style="340" customWidth="1"/>
    <col min="6437" max="6656" width="3.59765625" style="340"/>
    <col min="6657" max="6657" width="1.296875" style="340" customWidth="1"/>
    <col min="6658" max="6668" width="2.8984375" style="340" customWidth="1"/>
    <col min="6669" max="6669" width="11.69921875" style="340" customWidth="1"/>
    <col min="6670" max="6670" width="3.69921875" style="340" bestFit="1" customWidth="1"/>
    <col min="6671" max="6688" width="2.8984375" style="340" customWidth="1"/>
    <col min="6689" max="6689" width="1.296875" style="340" customWidth="1"/>
    <col min="6690" max="6692" width="2.8984375" style="340" customWidth="1"/>
    <col min="6693" max="6912" width="3.59765625" style="340"/>
    <col min="6913" max="6913" width="1.296875" style="340" customWidth="1"/>
    <col min="6914" max="6924" width="2.8984375" style="340" customWidth="1"/>
    <col min="6925" max="6925" width="11.69921875" style="340" customWidth="1"/>
    <col min="6926" max="6926" width="3.69921875" style="340" bestFit="1" customWidth="1"/>
    <col min="6927" max="6944" width="2.8984375" style="340" customWidth="1"/>
    <col min="6945" max="6945" width="1.296875" style="340" customWidth="1"/>
    <col min="6946" max="6948" width="2.8984375" style="340" customWidth="1"/>
    <col min="6949" max="7168" width="3.59765625" style="340"/>
    <col min="7169" max="7169" width="1.296875" style="340" customWidth="1"/>
    <col min="7170" max="7180" width="2.8984375" style="340" customWidth="1"/>
    <col min="7181" max="7181" width="11.69921875" style="340" customWidth="1"/>
    <col min="7182" max="7182" width="3.69921875" style="340" bestFit="1" customWidth="1"/>
    <col min="7183" max="7200" width="2.8984375" style="340" customWidth="1"/>
    <col min="7201" max="7201" width="1.296875" style="340" customWidth="1"/>
    <col min="7202" max="7204" width="2.8984375" style="340" customWidth="1"/>
    <col min="7205" max="7424" width="3.59765625" style="340"/>
    <col min="7425" max="7425" width="1.296875" style="340" customWidth="1"/>
    <col min="7426" max="7436" width="2.8984375" style="340" customWidth="1"/>
    <col min="7437" max="7437" width="11.69921875" style="340" customWidth="1"/>
    <col min="7438" max="7438" width="3.69921875" style="340" bestFit="1" customWidth="1"/>
    <col min="7439" max="7456" width="2.8984375" style="340" customWidth="1"/>
    <col min="7457" max="7457" width="1.296875" style="340" customWidth="1"/>
    <col min="7458" max="7460" width="2.8984375" style="340" customWidth="1"/>
    <col min="7461" max="7680" width="3.59765625" style="340"/>
    <col min="7681" max="7681" width="1.296875" style="340" customWidth="1"/>
    <col min="7682" max="7692" width="2.8984375" style="340" customWidth="1"/>
    <col min="7693" max="7693" width="11.69921875" style="340" customWidth="1"/>
    <col min="7694" max="7694" width="3.69921875" style="340" bestFit="1" customWidth="1"/>
    <col min="7695" max="7712" width="2.8984375" style="340" customWidth="1"/>
    <col min="7713" max="7713" width="1.296875" style="340" customWidth="1"/>
    <col min="7714" max="7716" width="2.8984375" style="340" customWidth="1"/>
    <col min="7717" max="7936" width="3.59765625" style="340"/>
    <col min="7937" max="7937" width="1.296875" style="340" customWidth="1"/>
    <col min="7938" max="7948" width="2.8984375" style="340" customWidth="1"/>
    <col min="7949" max="7949" width="11.69921875" style="340" customWidth="1"/>
    <col min="7950" max="7950" width="3.69921875" style="340" bestFit="1" customWidth="1"/>
    <col min="7951" max="7968" width="2.8984375" style="340" customWidth="1"/>
    <col min="7969" max="7969" width="1.296875" style="340" customWidth="1"/>
    <col min="7970" max="7972" width="2.8984375" style="340" customWidth="1"/>
    <col min="7973" max="8192" width="3.59765625" style="340"/>
    <col min="8193" max="8193" width="1.296875" style="340" customWidth="1"/>
    <col min="8194" max="8204" width="2.8984375" style="340" customWidth="1"/>
    <col min="8205" max="8205" width="11.69921875" style="340" customWidth="1"/>
    <col min="8206" max="8206" width="3.69921875" style="340" bestFit="1" customWidth="1"/>
    <col min="8207" max="8224" width="2.8984375" style="340" customWidth="1"/>
    <col min="8225" max="8225" width="1.296875" style="340" customWidth="1"/>
    <col min="8226" max="8228" width="2.8984375" style="340" customWidth="1"/>
    <col min="8229" max="8448" width="3.59765625" style="340"/>
    <col min="8449" max="8449" width="1.296875" style="340" customWidth="1"/>
    <col min="8450" max="8460" width="2.8984375" style="340" customWidth="1"/>
    <col min="8461" max="8461" width="11.69921875" style="340" customWidth="1"/>
    <col min="8462" max="8462" width="3.69921875" style="340" bestFit="1" customWidth="1"/>
    <col min="8463" max="8480" width="2.8984375" style="340" customWidth="1"/>
    <col min="8481" max="8481" width="1.296875" style="340" customWidth="1"/>
    <col min="8482" max="8484" width="2.8984375" style="340" customWidth="1"/>
    <col min="8485" max="8704" width="3.59765625" style="340"/>
    <col min="8705" max="8705" width="1.296875" style="340" customWidth="1"/>
    <col min="8706" max="8716" width="2.8984375" style="340" customWidth="1"/>
    <col min="8717" max="8717" width="11.69921875" style="340" customWidth="1"/>
    <col min="8718" max="8718" width="3.69921875" style="340" bestFit="1" customWidth="1"/>
    <col min="8719" max="8736" width="2.8984375" style="340" customWidth="1"/>
    <col min="8737" max="8737" width="1.296875" style="340" customWidth="1"/>
    <col min="8738" max="8740" width="2.8984375" style="340" customWidth="1"/>
    <col min="8741" max="8960" width="3.59765625" style="340"/>
    <col min="8961" max="8961" width="1.296875" style="340" customWidth="1"/>
    <col min="8962" max="8972" width="2.8984375" style="340" customWidth="1"/>
    <col min="8973" max="8973" width="11.69921875" style="340" customWidth="1"/>
    <col min="8974" max="8974" width="3.69921875" style="340" bestFit="1" customWidth="1"/>
    <col min="8975" max="8992" width="2.8984375" style="340" customWidth="1"/>
    <col min="8993" max="8993" width="1.296875" style="340" customWidth="1"/>
    <col min="8994" max="8996" width="2.8984375" style="340" customWidth="1"/>
    <col min="8997" max="9216" width="3.59765625" style="340"/>
    <col min="9217" max="9217" width="1.296875" style="340" customWidth="1"/>
    <col min="9218" max="9228" width="2.8984375" style="340" customWidth="1"/>
    <col min="9229" max="9229" width="11.69921875" style="340" customWidth="1"/>
    <col min="9230" max="9230" width="3.69921875" style="340" bestFit="1" customWidth="1"/>
    <col min="9231" max="9248" width="2.8984375" style="340" customWidth="1"/>
    <col min="9249" max="9249" width="1.296875" style="340" customWidth="1"/>
    <col min="9250" max="9252" width="2.8984375" style="340" customWidth="1"/>
    <col min="9253" max="9472" width="3.59765625" style="340"/>
    <col min="9473" max="9473" width="1.296875" style="340" customWidth="1"/>
    <col min="9474" max="9484" width="2.8984375" style="340" customWidth="1"/>
    <col min="9485" max="9485" width="11.69921875" style="340" customWidth="1"/>
    <col min="9486" max="9486" width="3.69921875" style="340" bestFit="1" customWidth="1"/>
    <col min="9487" max="9504" width="2.8984375" style="340" customWidth="1"/>
    <col min="9505" max="9505" width="1.296875" style="340" customWidth="1"/>
    <col min="9506" max="9508" width="2.8984375" style="340" customWidth="1"/>
    <col min="9509" max="9728" width="3.59765625" style="340"/>
    <col min="9729" max="9729" width="1.296875" style="340" customWidth="1"/>
    <col min="9730" max="9740" width="2.8984375" style="340" customWidth="1"/>
    <col min="9741" max="9741" width="11.69921875" style="340" customWidth="1"/>
    <col min="9742" max="9742" width="3.69921875" style="340" bestFit="1" customWidth="1"/>
    <col min="9743" max="9760" width="2.8984375" style="340" customWidth="1"/>
    <col min="9761" max="9761" width="1.296875" style="340" customWidth="1"/>
    <col min="9762" max="9764" width="2.8984375" style="340" customWidth="1"/>
    <col min="9765" max="9984" width="3.59765625" style="340"/>
    <col min="9985" max="9985" width="1.296875" style="340" customWidth="1"/>
    <col min="9986" max="9996" width="2.8984375" style="340" customWidth="1"/>
    <col min="9997" max="9997" width="11.69921875" style="340" customWidth="1"/>
    <col min="9998" max="9998" width="3.69921875" style="340" bestFit="1" customWidth="1"/>
    <col min="9999" max="10016" width="2.8984375" style="340" customWidth="1"/>
    <col min="10017" max="10017" width="1.296875" style="340" customWidth="1"/>
    <col min="10018" max="10020" width="2.8984375" style="340" customWidth="1"/>
    <col min="10021" max="10240" width="3.59765625" style="340"/>
    <col min="10241" max="10241" width="1.296875" style="340" customWidth="1"/>
    <col min="10242" max="10252" width="2.8984375" style="340" customWidth="1"/>
    <col min="10253" max="10253" width="11.69921875" style="340" customWidth="1"/>
    <col min="10254" max="10254" width="3.69921875" style="340" bestFit="1" customWidth="1"/>
    <col min="10255" max="10272" width="2.8984375" style="340" customWidth="1"/>
    <col min="10273" max="10273" width="1.296875" style="340" customWidth="1"/>
    <col min="10274" max="10276" width="2.8984375" style="340" customWidth="1"/>
    <col min="10277" max="10496" width="3.59765625" style="340"/>
    <col min="10497" max="10497" width="1.296875" style="340" customWidth="1"/>
    <col min="10498" max="10508" width="2.8984375" style="340" customWidth="1"/>
    <col min="10509" max="10509" width="11.69921875" style="340" customWidth="1"/>
    <col min="10510" max="10510" width="3.69921875" style="340" bestFit="1" customWidth="1"/>
    <col min="10511" max="10528" width="2.8984375" style="340" customWidth="1"/>
    <col min="10529" max="10529" width="1.296875" style="340" customWidth="1"/>
    <col min="10530" max="10532" width="2.8984375" style="340" customWidth="1"/>
    <col min="10533" max="10752" width="3.59765625" style="340"/>
    <col min="10753" max="10753" width="1.296875" style="340" customWidth="1"/>
    <col min="10754" max="10764" width="2.8984375" style="340" customWidth="1"/>
    <col min="10765" max="10765" width="11.69921875" style="340" customWidth="1"/>
    <col min="10766" max="10766" width="3.69921875" style="340" bestFit="1" customWidth="1"/>
    <col min="10767" max="10784" width="2.8984375" style="340" customWidth="1"/>
    <col min="10785" max="10785" width="1.296875" style="340" customWidth="1"/>
    <col min="10786" max="10788" width="2.8984375" style="340" customWidth="1"/>
    <col min="10789" max="11008" width="3.59765625" style="340"/>
    <col min="11009" max="11009" width="1.296875" style="340" customWidth="1"/>
    <col min="11010" max="11020" width="2.8984375" style="340" customWidth="1"/>
    <col min="11021" max="11021" width="11.69921875" style="340" customWidth="1"/>
    <col min="11022" max="11022" width="3.69921875" style="340" bestFit="1" customWidth="1"/>
    <col min="11023" max="11040" width="2.8984375" style="340" customWidth="1"/>
    <col min="11041" max="11041" width="1.296875" style="340" customWidth="1"/>
    <col min="11042" max="11044" width="2.8984375" style="340" customWidth="1"/>
    <col min="11045" max="11264" width="3.59765625" style="340"/>
    <col min="11265" max="11265" width="1.296875" style="340" customWidth="1"/>
    <col min="11266" max="11276" width="2.8984375" style="340" customWidth="1"/>
    <col min="11277" max="11277" width="11.69921875" style="340" customWidth="1"/>
    <col min="11278" max="11278" width="3.69921875" style="340" bestFit="1" customWidth="1"/>
    <col min="11279" max="11296" width="2.8984375" style="340" customWidth="1"/>
    <col min="11297" max="11297" width="1.296875" style="340" customWidth="1"/>
    <col min="11298" max="11300" width="2.8984375" style="340" customWidth="1"/>
    <col min="11301" max="11520" width="3.59765625" style="340"/>
    <col min="11521" max="11521" width="1.296875" style="340" customWidth="1"/>
    <col min="11522" max="11532" width="2.8984375" style="340" customWidth="1"/>
    <col min="11533" max="11533" width="11.69921875" style="340" customWidth="1"/>
    <col min="11534" max="11534" width="3.69921875" style="340" bestFit="1" customWidth="1"/>
    <col min="11535" max="11552" width="2.8984375" style="340" customWidth="1"/>
    <col min="11553" max="11553" width="1.296875" style="340" customWidth="1"/>
    <col min="11554" max="11556" width="2.8984375" style="340" customWidth="1"/>
    <col min="11557" max="11776" width="3.59765625" style="340"/>
    <col min="11777" max="11777" width="1.296875" style="340" customWidth="1"/>
    <col min="11778" max="11788" width="2.8984375" style="340" customWidth="1"/>
    <col min="11789" max="11789" width="11.69921875" style="340" customWidth="1"/>
    <col min="11790" max="11790" width="3.69921875" style="340" bestFit="1" customWidth="1"/>
    <col min="11791" max="11808" width="2.8984375" style="340" customWidth="1"/>
    <col min="11809" max="11809" width="1.296875" style="340" customWidth="1"/>
    <col min="11810" max="11812" width="2.8984375" style="340" customWidth="1"/>
    <col min="11813" max="12032" width="3.59765625" style="340"/>
    <col min="12033" max="12033" width="1.296875" style="340" customWidth="1"/>
    <col min="12034" max="12044" width="2.8984375" style="340" customWidth="1"/>
    <col min="12045" max="12045" width="11.69921875" style="340" customWidth="1"/>
    <col min="12046" max="12046" width="3.69921875" style="340" bestFit="1" customWidth="1"/>
    <col min="12047" max="12064" width="2.8984375" style="340" customWidth="1"/>
    <col min="12065" max="12065" width="1.296875" style="340" customWidth="1"/>
    <col min="12066" max="12068" width="2.8984375" style="340" customWidth="1"/>
    <col min="12069" max="12288" width="3.59765625" style="340"/>
    <col min="12289" max="12289" width="1.296875" style="340" customWidth="1"/>
    <col min="12290" max="12300" width="2.8984375" style="340" customWidth="1"/>
    <col min="12301" max="12301" width="11.69921875" style="340" customWidth="1"/>
    <col min="12302" max="12302" width="3.69921875" style="340" bestFit="1" customWidth="1"/>
    <col min="12303" max="12320" width="2.8984375" style="340" customWidth="1"/>
    <col min="12321" max="12321" width="1.296875" style="340" customWidth="1"/>
    <col min="12322" max="12324" width="2.8984375" style="340" customWidth="1"/>
    <col min="12325" max="12544" width="3.59765625" style="340"/>
    <col min="12545" max="12545" width="1.296875" style="340" customWidth="1"/>
    <col min="12546" max="12556" width="2.8984375" style="340" customWidth="1"/>
    <col min="12557" max="12557" width="11.69921875" style="340" customWidth="1"/>
    <col min="12558" max="12558" width="3.69921875" style="340" bestFit="1" customWidth="1"/>
    <col min="12559" max="12576" width="2.8984375" style="340" customWidth="1"/>
    <col min="12577" max="12577" width="1.296875" style="340" customWidth="1"/>
    <col min="12578" max="12580" width="2.8984375" style="340" customWidth="1"/>
    <col min="12581" max="12800" width="3.59765625" style="340"/>
    <col min="12801" max="12801" width="1.296875" style="340" customWidth="1"/>
    <col min="12802" max="12812" width="2.8984375" style="340" customWidth="1"/>
    <col min="12813" max="12813" width="11.69921875" style="340" customWidth="1"/>
    <col min="12814" max="12814" width="3.69921875" style="340" bestFit="1" customWidth="1"/>
    <col min="12815" max="12832" width="2.8984375" style="340" customWidth="1"/>
    <col min="12833" max="12833" width="1.296875" style="340" customWidth="1"/>
    <col min="12834" max="12836" width="2.8984375" style="340" customWidth="1"/>
    <col min="12837" max="13056" width="3.59765625" style="340"/>
    <col min="13057" max="13057" width="1.296875" style="340" customWidth="1"/>
    <col min="13058" max="13068" width="2.8984375" style="340" customWidth="1"/>
    <col min="13069" max="13069" width="11.69921875" style="340" customWidth="1"/>
    <col min="13070" max="13070" width="3.69921875" style="340" bestFit="1" customWidth="1"/>
    <col min="13071" max="13088" width="2.8984375" style="340" customWidth="1"/>
    <col min="13089" max="13089" width="1.296875" style="340" customWidth="1"/>
    <col min="13090" max="13092" width="2.8984375" style="340" customWidth="1"/>
    <col min="13093" max="13312" width="3.59765625" style="340"/>
    <col min="13313" max="13313" width="1.296875" style="340" customWidth="1"/>
    <col min="13314" max="13324" width="2.8984375" style="340" customWidth="1"/>
    <col min="13325" max="13325" width="11.69921875" style="340" customWidth="1"/>
    <col min="13326" max="13326" width="3.69921875" style="340" bestFit="1" customWidth="1"/>
    <col min="13327" max="13344" width="2.8984375" style="340" customWidth="1"/>
    <col min="13345" max="13345" width="1.296875" style="340" customWidth="1"/>
    <col min="13346" max="13348" width="2.8984375" style="340" customWidth="1"/>
    <col min="13349" max="13568" width="3.59765625" style="340"/>
    <col min="13569" max="13569" width="1.296875" style="340" customWidth="1"/>
    <col min="13570" max="13580" width="2.8984375" style="340" customWidth="1"/>
    <col min="13581" max="13581" width="11.69921875" style="340" customWidth="1"/>
    <col min="13582" max="13582" width="3.69921875" style="340" bestFit="1" customWidth="1"/>
    <col min="13583" max="13600" width="2.8984375" style="340" customWidth="1"/>
    <col min="13601" max="13601" width="1.296875" style="340" customWidth="1"/>
    <col min="13602" max="13604" width="2.8984375" style="340" customWidth="1"/>
    <col min="13605" max="13824" width="3.59765625" style="340"/>
    <col min="13825" max="13825" width="1.296875" style="340" customWidth="1"/>
    <col min="13826" max="13836" width="2.8984375" style="340" customWidth="1"/>
    <col min="13837" max="13837" width="11.69921875" style="340" customWidth="1"/>
    <col min="13838" max="13838" width="3.69921875" style="340" bestFit="1" customWidth="1"/>
    <col min="13839" max="13856" width="2.8984375" style="340" customWidth="1"/>
    <col min="13857" max="13857" width="1.296875" style="340" customWidth="1"/>
    <col min="13858" max="13860" width="2.8984375" style="340" customWidth="1"/>
    <col min="13861" max="14080" width="3.59765625" style="340"/>
    <col min="14081" max="14081" width="1.296875" style="340" customWidth="1"/>
    <col min="14082" max="14092" width="2.8984375" style="340" customWidth="1"/>
    <col min="14093" max="14093" width="11.69921875" style="340" customWidth="1"/>
    <col min="14094" max="14094" width="3.69921875" style="340" bestFit="1" customWidth="1"/>
    <col min="14095" max="14112" width="2.8984375" style="340" customWidth="1"/>
    <col min="14113" max="14113" width="1.296875" style="340" customWidth="1"/>
    <col min="14114" max="14116" width="2.8984375" style="340" customWidth="1"/>
    <col min="14117" max="14336" width="3.59765625" style="340"/>
    <col min="14337" max="14337" width="1.296875" style="340" customWidth="1"/>
    <col min="14338" max="14348" width="2.8984375" style="340" customWidth="1"/>
    <col min="14349" max="14349" width="11.69921875" style="340" customWidth="1"/>
    <col min="14350" max="14350" width="3.69921875" style="340" bestFit="1" customWidth="1"/>
    <col min="14351" max="14368" width="2.8984375" style="340" customWidth="1"/>
    <col min="14369" max="14369" width="1.296875" style="340" customWidth="1"/>
    <col min="14370" max="14372" width="2.8984375" style="340" customWidth="1"/>
    <col min="14373" max="14592" width="3.59765625" style="340"/>
    <col min="14593" max="14593" width="1.296875" style="340" customWidth="1"/>
    <col min="14594" max="14604" width="2.8984375" style="340" customWidth="1"/>
    <col min="14605" max="14605" width="11.69921875" style="340" customWidth="1"/>
    <col min="14606" max="14606" width="3.69921875" style="340" bestFit="1" customWidth="1"/>
    <col min="14607" max="14624" width="2.8984375" style="340" customWidth="1"/>
    <col min="14625" max="14625" width="1.296875" style="340" customWidth="1"/>
    <col min="14626" max="14628" width="2.8984375" style="340" customWidth="1"/>
    <col min="14629" max="14848" width="3.59765625" style="340"/>
    <col min="14849" max="14849" width="1.296875" style="340" customWidth="1"/>
    <col min="14850" max="14860" width="2.8984375" style="340" customWidth="1"/>
    <col min="14861" max="14861" width="11.69921875" style="340" customWidth="1"/>
    <col min="14862" max="14862" width="3.69921875" style="340" bestFit="1" customWidth="1"/>
    <col min="14863" max="14880" width="2.8984375" style="340" customWidth="1"/>
    <col min="14881" max="14881" width="1.296875" style="340" customWidth="1"/>
    <col min="14882" max="14884" width="2.8984375" style="340" customWidth="1"/>
    <col min="14885" max="15104" width="3.59765625" style="340"/>
    <col min="15105" max="15105" width="1.296875" style="340" customWidth="1"/>
    <col min="15106" max="15116" width="2.8984375" style="340" customWidth="1"/>
    <col min="15117" max="15117" width="11.69921875" style="340" customWidth="1"/>
    <col min="15118" max="15118" width="3.69921875" style="340" bestFit="1" customWidth="1"/>
    <col min="15119" max="15136" width="2.8984375" style="340" customWidth="1"/>
    <col min="15137" max="15137" width="1.296875" style="340" customWidth="1"/>
    <col min="15138" max="15140" width="2.8984375" style="340" customWidth="1"/>
    <col min="15141" max="15360" width="3.59765625" style="340"/>
    <col min="15361" max="15361" width="1.296875" style="340" customWidth="1"/>
    <col min="15362" max="15372" width="2.8984375" style="340" customWidth="1"/>
    <col min="15373" max="15373" width="11.69921875" style="340" customWidth="1"/>
    <col min="15374" max="15374" width="3.69921875" style="340" bestFit="1" customWidth="1"/>
    <col min="15375" max="15392" width="2.8984375" style="340" customWidth="1"/>
    <col min="15393" max="15393" width="1.296875" style="340" customWidth="1"/>
    <col min="15394" max="15396" width="2.8984375" style="340" customWidth="1"/>
    <col min="15397" max="15616" width="3.59765625" style="340"/>
    <col min="15617" max="15617" width="1.296875" style="340" customWidth="1"/>
    <col min="15618" max="15628" width="2.8984375" style="340" customWidth="1"/>
    <col min="15629" max="15629" width="11.69921875" style="340" customWidth="1"/>
    <col min="15630" max="15630" width="3.69921875" style="340" bestFit="1" customWidth="1"/>
    <col min="15631" max="15648" width="2.8984375" style="340" customWidth="1"/>
    <col min="15649" max="15649" width="1.296875" style="340" customWidth="1"/>
    <col min="15650" max="15652" width="2.8984375" style="340" customWidth="1"/>
    <col min="15653" max="15872" width="3.59765625" style="340"/>
    <col min="15873" max="15873" width="1.296875" style="340" customWidth="1"/>
    <col min="15874" max="15884" width="2.8984375" style="340" customWidth="1"/>
    <col min="15885" max="15885" width="11.69921875" style="340" customWidth="1"/>
    <col min="15886" max="15886" width="3.69921875" style="340" bestFit="1" customWidth="1"/>
    <col min="15887" max="15904" width="2.8984375" style="340" customWidth="1"/>
    <col min="15905" max="15905" width="1.296875" style="340" customWidth="1"/>
    <col min="15906" max="15908" width="2.8984375" style="340" customWidth="1"/>
    <col min="15909" max="16128" width="3.59765625" style="340"/>
    <col min="16129" max="16129" width="1.296875" style="340" customWidth="1"/>
    <col min="16130" max="16140" width="2.8984375" style="340" customWidth="1"/>
    <col min="16141" max="16141" width="11.69921875" style="340" customWidth="1"/>
    <col min="16142" max="16142" width="3.69921875" style="340" bestFit="1" customWidth="1"/>
    <col min="16143" max="16160" width="2.8984375" style="340" customWidth="1"/>
    <col min="16161" max="16161" width="1.296875" style="340" customWidth="1"/>
    <col min="16162" max="16164" width="2.8984375" style="340" customWidth="1"/>
    <col min="16165" max="16384" width="3.59765625" style="340"/>
  </cols>
  <sheetData>
    <row r="2" spans="1:32" x14ac:dyDescent="0.45">
      <c r="B2" s="340" t="s">
        <v>672</v>
      </c>
    </row>
    <row r="4" spans="1:32" x14ac:dyDescent="0.45">
      <c r="W4" s="341" t="s">
        <v>128</v>
      </c>
      <c r="X4" s="1169"/>
      <c r="Y4" s="1169"/>
      <c r="Z4" s="342" t="s">
        <v>129</v>
      </c>
      <c r="AA4" s="1169"/>
      <c r="AB4" s="1169"/>
      <c r="AC4" s="342" t="s">
        <v>130</v>
      </c>
      <c r="AD4" s="1169"/>
      <c r="AE4" s="1169"/>
      <c r="AF4" s="342" t="s">
        <v>131</v>
      </c>
    </row>
    <row r="5" spans="1:32" x14ac:dyDescent="0.45">
      <c r="B5" s="1169"/>
      <c r="C5" s="1169"/>
      <c r="D5" s="1169"/>
      <c r="E5" s="1169"/>
      <c r="F5" s="1169"/>
      <c r="G5" s="1169"/>
      <c r="H5" s="1169" t="s">
        <v>132</v>
      </c>
      <c r="I5" s="1169"/>
      <c r="J5" s="1169"/>
      <c r="K5" s="342" t="s">
        <v>133</v>
      </c>
    </row>
    <row r="7" spans="1:32" x14ac:dyDescent="0.45">
      <c r="S7" s="341" t="s">
        <v>673</v>
      </c>
      <c r="T7" s="1170"/>
      <c r="U7" s="1170"/>
      <c r="V7" s="1170"/>
      <c r="W7" s="1170"/>
      <c r="X7" s="1170"/>
      <c r="Y7" s="1170"/>
      <c r="Z7" s="1170"/>
      <c r="AA7" s="1170"/>
      <c r="AB7" s="1170"/>
      <c r="AC7" s="1170"/>
      <c r="AD7" s="1170"/>
      <c r="AE7" s="1170"/>
      <c r="AF7" s="1170"/>
    </row>
    <row r="8" spans="1:32" x14ac:dyDescent="0.45">
      <c r="S8" s="341"/>
      <c r="T8" s="342"/>
      <c r="U8" s="342"/>
      <c r="V8" s="342"/>
      <c r="W8" s="342"/>
      <c r="X8" s="342"/>
      <c r="Y8" s="342"/>
      <c r="Z8" s="342"/>
      <c r="AA8" s="342"/>
      <c r="AB8" s="342"/>
      <c r="AC8" s="342"/>
      <c r="AD8" s="342"/>
      <c r="AE8" s="342"/>
      <c r="AF8" s="342"/>
    </row>
    <row r="9" spans="1:32" x14ac:dyDescent="0.45">
      <c r="B9" s="1149" t="s">
        <v>674</v>
      </c>
      <c r="C9" s="1149"/>
      <c r="D9" s="1149"/>
      <c r="E9" s="1149"/>
      <c r="F9" s="1149"/>
      <c r="G9" s="1149"/>
      <c r="H9" s="1149"/>
      <c r="I9" s="1149"/>
      <c r="J9" s="1149"/>
      <c r="K9" s="1149"/>
      <c r="L9" s="1149"/>
      <c r="M9" s="1149"/>
      <c r="N9" s="1149"/>
      <c r="O9" s="1149"/>
      <c r="P9" s="1149"/>
      <c r="Q9" s="1149"/>
      <c r="R9" s="1149"/>
      <c r="S9" s="1149"/>
      <c r="T9" s="1149"/>
      <c r="U9" s="1149"/>
      <c r="V9" s="1149"/>
      <c r="W9" s="1149"/>
      <c r="X9" s="1149"/>
      <c r="Y9" s="1149"/>
      <c r="Z9" s="1149"/>
      <c r="AA9" s="1149"/>
    </row>
    <row r="10" spans="1:32" x14ac:dyDescent="0.45">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row>
    <row r="11" spans="1:32" x14ac:dyDescent="0.45">
      <c r="A11" s="340" t="s">
        <v>675</v>
      </c>
    </row>
    <row r="13" spans="1:32" ht="36" customHeight="1" x14ac:dyDescent="0.45">
      <c r="R13" s="1171" t="s">
        <v>676</v>
      </c>
      <c r="S13" s="1172"/>
      <c r="T13" s="1172"/>
      <c r="U13" s="1172"/>
      <c r="V13" s="1173"/>
      <c r="W13" s="344"/>
      <c r="X13" s="345"/>
      <c r="Y13" s="345"/>
      <c r="Z13" s="345"/>
      <c r="AA13" s="345"/>
      <c r="AB13" s="345"/>
      <c r="AC13" s="345"/>
      <c r="AD13" s="345"/>
      <c r="AE13" s="345"/>
      <c r="AF13" s="346"/>
    </row>
    <row r="14" spans="1:32" ht="13.5" customHeight="1" x14ac:dyDescent="0.45"/>
    <row r="15" spans="1:32" s="347" customFormat="1" ht="34.5" customHeight="1" x14ac:dyDescent="0.45">
      <c r="B15" s="1171" t="s">
        <v>677</v>
      </c>
      <c r="C15" s="1172"/>
      <c r="D15" s="1172"/>
      <c r="E15" s="1172"/>
      <c r="F15" s="1172"/>
      <c r="G15" s="1172"/>
      <c r="H15" s="1172"/>
      <c r="I15" s="1172"/>
      <c r="J15" s="1172"/>
      <c r="K15" s="1172"/>
      <c r="L15" s="1173"/>
      <c r="M15" s="1172" t="s">
        <v>678</v>
      </c>
      <c r="N15" s="1173"/>
      <c r="O15" s="1171" t="s">
        <v>679</v>
      </c>
      <c r="P15" s="1172"/>
      <c r="Q15" s="1172"/>
      <c r="R15" s="1172"/>
      <c r="S15" s="1172"/>
      <c r="T15" s="1172"/>
      <c r="U15" s="1172"/>
      <c r="V15" s="1172"/>
      <c r="W15" s="1172"/>
      <c r="X15" s="1172"/>
      <c r="Y15" s="1172"/>
      <c r="Z15" s="1172"/>
      <c r="AA15" s="1172"/>
      <c r="AB15" s="1172"/>
      <c r="AC15" s="1172"/>
      <c r="AD15" s="1172"/>
      <c r="AE15" s="1172"/>
      <c r="AF15" s="1173"/>
    </row>
    <row r="16" spans="1:32" s="347" customFormat="1" x14ac:dyDescent="0.45">
      <c r="B16" s="1134" t="s">
        <v>175</v>
      </c>
      <c r="C16" s="1135"/>
      <c r="D16" s="1135"/>
      <c r="E16" s="1135"/>
      <c r="F16" s="1135"/>
      <c r="G16" s="1135"/>
      <c r="H16" s="1135"/>
      <c r="I16" s="1135"/>
      <c r="J16" s="1135"/>
      <c r="K16" s="1135"/>
      <c r="L16" s="1136"/>
      <c r="M16" s="348" t="s">
        <v>680</v>
      </c>
      <c r="N16" s="349" t="s">
        <v>681</v>
      </c>
      <c r="O16" s="1166" t="s">
        <v>682</v>
      </c>
      <c r="P16" s="1167"/>
      <c r="Q16" s="1167"/>
      <c r="R16" s="1167"/>
      <c r="S16" s="1167"/>
      <c r="T16" s="1167"/>
      <c r="U16" s="1167"/>
      <c r="V16" s="1167"/>
      <c r="W16" s="1167"/>
      <c r="X16" s="1167"/>
      <c r="Y16" s="1167"/>
      <c r="Z16" s="1167"/>
      <c r="AA16" s="1167"/>
      <c r="AB16" s="1167"/>
      <c r="AC16" s="1167"/>
      <c r="AD16" s="1167"/>
      <c r="AE16" s="1167"/>
      <c r="AF16" s="1168"/>
    </row>
    <row r="17" spans="2:32" s="347" customFormat="1" x14ac:dyDescent="0.45">
      <c r="B17" s="1148"/>
      <c r="C17" s="1149"/>
      <c r="D17" s="1149"/>
      <c r="E17" s="1149"/>
      <c r="F17" s="1149"/>
      <c r="G17" s="1149"/>
      <c r="H17" s="1149"/>
      <c r="I17" s="1149"/>
      <c r="J17" s="1149"/>
      <c r="K17" s="1149"/>
      <c r="L17" s="1150"/>
      <c r="M17" s="350"/>
      <c r="N17" s="351" t="s">
        <v>681</v>
      </c>
      <c r="O17" s="1141"/>
      <c r="P17" s="1142"/>
      <c r="Q17" s="1142"/>
      <c r="R17" s="1142"/>
      <c r="S17" s="1142"/>
      <c r="T17" s="1142"/>
      <c r="U17" s="1142"/>
      <c r="V17" s="1142"/>
      <c r="W17" s="1142"/>
      <c r="X17" s="1142"/>
      <c r="Y17" s="1142"/>
      <c r="Z17" s="1142"/>
      <c r="AA17" s="1142"/>
      <c r="AB17" s="1142"/>
      <c r="AC17" s="1142"/>
      <c r="AD17" s="1142"/>
      <c r="AE17" s="1142"/>
      <c r="AF17" s="1143"/>
    </row>
    <row r="18" spans="2:32" s="347" customFormat="1" x14ac:dyDescent="0.45">
      <c r="B18" s="1151"/>
      <c r="C18" s="1152"/>
      <c r="D18" s="1152"/>
      <c r="E18" s="1152"/>
      <c r="F18" s="1152"/>
      <c r="G18" s="1152"/>
      <c r="H18" s="1152"/>
      <c r="I18" s="1152"/>
      <c r="J18" s="1152"/>
      <c r="K18" s="1152"/>
      <c r="L18" s="1153"/>
      <c r="M18" s="350"/>
      <c r="N18" s="351" t="s">
        <v>681</v>
      </c>
      <c r="O18" s="1141"/>
      <c r="P18" s="1142"/>
      <c r="Q18" s="1142"/>
      <c r="R18" s="1142"/>
      <c r="S18" s="1142"/>
      <c r="T18" s="1142"/>
      <c r="U18" s="1142"/>
      <c r="V18" s="1142"/>
      <c r="W18" s="1142"/>
      <c r="X18" s="1142"/>
      <c r="Y18" s="1142"/>
      <c r="Z18" s="1142"/>
      <c r="AA18" s="1142"/>
      <c r="AB18" s="1142"/>
      <c r="AC18" s="1142"/>
      <c r="AD18" s="1142"/>
      <c r="AE18" s="1142"/>
      <c r="AF18" s="1143"/>
    </row>
    <row r="19" spans="2:32" s="347" customFormat="1" x14ac:dyDescent="0.45">
      <c r="B19" s="1134" t="s">
        <v>180</v>
      </c>
      <c r="C19" s="1135"/>
      <c r="D19" s="1135"/>
      <c r="E19" s="1135"/>
      <c r="F19" s="1135"/>
      <c r="G19" s="1135"/>
      <c r="H19" s="1135"/>
      <c r="I19" s="1135"/>
      <c r="J19" s="1135"/>
      <c r="K19" s="1135"/>
      <c r="L19" s="1136"/>
      <c r="M19" s="350"/>
      <c r="N19" s="352" t="s">
        <v>681</v>
      </c>
      <c r="O19" s="1141"/>
      <c r="P19" s="1142"/>
      <c r="Q19" s="1142"/>
      <c r="R19" s="1142"/>
      <c r="S19" s="1142"/>
      <c r="T19" s="1142"/>
      <c r="U19" s="1142"/>
      <c r="V19" s="1142"/>
      <c r="W19" s="1142"/>
      <c r="X19" s="1142"/>
      <c r="Y19" s="1142"/>
      <c r="Z19" s="1142"/>
      <c r="AA19" s="1142"/>
      <c r="AB19" s="1142"/>
      <c r="AC19" s="1142"/>
      <c r="AD19" s="1142"/>
      <c r="AE19" s="1142"/>
      <c r="AF19" s="1143"/>
    </row>
    <row r="20" spans="2:32" s="347" customFormat="1" x14ac:dyDescent="0.45">
      <c r="B20" s="1154"/>
      <c r="C20" s="1155"/>
      <c r="D20" s="1155"/>
      <c r="E20" s="1155"/>
      <c r="F20" s="1155"/>
      <c r="G20" s="1155"/>
      <c r="H20" s="1155"/>
      <c r="I20" s="1155"/>
      <c r="J20" s="1155"/>
      <c r="K20" s="1155"/>
      <c r="L20" s="1156"/>
      <c r="M20" s="350"/>
      <c r="N20" s="352" t="s">
        <v>681</v>
      </c>
      <c r="O20" s="1141"/>
      <c r="P20" s="1142"/>
      <c r="Q20" s="1142"/>
      <c r="R20" s="1142"/>
      <c r="S20" s="1142"/>
      <c r="T20" s="1142"/>
      <c r="U20" s="1142"/>
      <c r="V20" s="1142"/>
      <c r="W20" s="1142"/>
      <c r="X20" s="1142"/>
      <c r="Y20" s="1142"/>
      <c r="Z20" s="1142"/>
      <c r="AA20" s="1142"/>
      <c r="AB20" s="1142"/>
      <c r="AC20" s="1142"/>
      <c r="AD20" s="1142"/>
      <c r="AE20" s="1142"/>
      <c r="AF20" s="1143"/>
    </row>
    <row r="21" spans="2:32" s="347" customFormat="1" x14ac:dyDescent="0.45">
      <c r="B21" s="1137"/>
      <c r="C21" s="1138"/>
      <c r="D21" s="1138"/>
      <c r="E21" s="1138"/>
      <c r="F21" s="1138"/>
      <c r="G21" s="1138"/>
      <c r="H21" s="1138"/>
      <c r="I21" s="1138"/>
      <c r="J21" s="1138"/>
      <c r="K21" s="1138"/>
      <c r="L21" s="1139"/>
      <c r="M21" s="353"/>
      <c r="N21" s="354" t="s">
        <v>681</v>
      </c>
      <c r="O21" s="1141"/>
      <c r="P21" s="1142"/>
      <c r="Q21" s="1142"/>
      <c r="R21" s="1142"/>
      <c r="S21" s="1142"/>
      <c r="T21" s="1142"/>
      <c r="U21" s="1142"/>
      <c r="V21" s="1142"/>
      <c r="W21" s="1142"/>
      <c r="X21" s="1142"/>
      <c r="Y21" s="1142"/>
      <c r="Z21" s="1142"/>
      <c r="AA21" s="1142"/>
      <c r="AB21" s="1142"/>
      <c r="AC21" s="1142"/>
      <c r="AD21" s="1142"/>
      <c r="AE21" s="1142"/>
      <c r="AF21" s="1143"/>
    </row>
    <row r="22" spans="2:32" s="347" customFormat="1" x14ac:dyDescent="0.45">
      <c r="B22" s="1134" t="s">
        <v>184</v>
      </c>
      <c r="C22" s="1135"/>
      <c r="D22" s="1135"/>
      <c r="E22" s="1135"/>
      <c r="F22" s="1135"/>
      <c r="G22" s="1135"/>
      <c r="H22" s="1135"/>
      <c r="I22" s="1135"/>
      <c r="J22" s="1135"/>
      <c r="K22" s="1135"/>
      <c r="L22" s="1136"/>
      <c r="M22" s="350"/>
      <c r="N22" s="351" t="s">
        <v>681</v>
      </c>
      <c r="O22" s="1141"/>
      <c r="P22" s="1142"/>
      <c r="Q22" s="1142"/>
      <c r="R22" s="1142"/>
      <c r="S22" s="1142"/>
      <c r="T22" s="1142"/>
      <c r="U22" s="1142"/>
      <c r="V22" s="1142"/>
      <c r="W22" s="1142"/>
      <c r="X22" s="1142"/>
      <c r="Y22" s="1142"/>
      <c r="Z22" s="1142"/>
      <c r="AA22" s="1142"/>
      <c r="AB22" s="1142"/>
      <c r="AC22" s="1142"/>
      <c r="AD22" s="1142"/>
      <c r="AE22" s="1142"/>
      <c r="AF22" s="1143"/>
    </row>
    <row r="23" spans="2:32" s="347" customFormat="1" x14ac:dyDescent="0.45">
      <c r="B23" s="1154"/>
      <c r="C23" s="1155"/>
      <c r="D23" s="1155"/>
      <c r="E23" s="1155"/>
      <c r="F23" s="1155"/>
      <c r="G23" s="1155"/>
      <c r="H23" s="1155"/>
      <c r="I23" s="1155"/>
      <c r="J23" s="1155"/>
      <c r="K23" s="1155"/>
      <c r="L23" s="1156"/>
      <c r="M23" s="350"/>
      <c r="N23" s="351" t="s">
        <v>681</v>
      </c>
      <c r="O23" s="1141"/>
      <c r="P23" s="1142"/>
      <c r="Q23" s="1142"/>
      <c r="R23" s="1142"/>
      <c r="S23" s="1142"/>
      <c r="T23" s="1142"/>
      <c r="U23" s="1142"/>
      <c r="V23" s="1142"/>
      <c r="W23" s="1142"/>
      <c r="X23" s="1142"/>
      <c r="Y23" s="1142"/>
      <c r="Z23" s="1142"/>
      <c r="AA23" s="1142"/>
      <c r="AB23" s="1142"/>
      <c r="AC23" s="1142"/>
      <c r="AD23" s="1142"/>
      <c r="AE23" s="1142"/>
      <c r="AF23" s="1143"/>
    </row>
    <row r="24" spans="2:32" s="347" customFormat="1" x14ac:dyDescent="0.45">
      <c r="B24" s="1137"/>
      <c r="C24" s="1138"/>
      <c r="D24" s="1138"/>
      <c r="E24" s="1138"/>
      <c r="F24" s="1138"/>
      <c r="G24" s="1138"/>
      <c r="H24" s="1138"/>
      <c r="I24" s="1138"/>
      <c r="J24" s="1138"/>
      <c r="K24" s="1138"/>
      <c r="L24" s="1139"/>
      <c r="M24" s="350"/>
      <c r="N24" s="351" t="s">
        <v>681</v>
      </c>
      <c r="O24" s="1141"/>
      <c r="P24" s="1142"/>
      <c r="Q24" s="1142"/>
      <c r="R24" s="1142"/>
      <c r="S24" s="1142"/>
      <c r="T24" s="1142"/>
      <c r="U24" s="1142"/>
      <c r="V24" s="1142"/>
      <c r="W24" s="1142"/>
      <c r="X24" s="1142"/>
      <c r="Y24" s="1142"/>
      <c r="Z24" s="1142"/>
      <c r="AA24" s="1142"/>
      <c r="AB24" s="1142"/>
      <c r="AC24" s="1142"/>
      <c r="AD24" s="1142"/>
      <c r="AE24" s="1142"/>
      <c r="AF24" s="1143"/>
    </row>
    <row r="25" spans="2:32" s="347" customFormat="1" x14ac:dyDescent="0.45">
      <c r="B25" s="1134" t="s">
        <v>186</v>
      </c>
      <c r="C25" s="1135"/>
      <c r="D25" s="1135"/>
      <c r="E25" s="1135"/>
      <c r="F25" s="1135"/>
      <c r="G25" s="1135"/>
      <c r="H25" s="1135"/>
      <c r="I25" s="1135"/>
      <c r="J25" s="1135"/>
      <c r="K25" s="1135"/>
      <c r="L25" s="1136"/>
      <c r="M25" s="350"/>
      <c r="N25" s="351" t="s">
        <v>681</v>
      </c>
      <c r="O25" s="1141"/>
      <c r="P25" s="1142"/>
      <c r="Q25" s="1142"/>
      <c r="R25" s="1142"/>
      <c r="S25" s="1142"/>
      <c r="T25" s="1142"/>
      <c r="U25" s="1142"/>
      <c r="V25" s="1142"/>
      <c r="W25" s="1142"/>
      <c r="X25" s="1142"/>
      <c r="Y25" s="1142"/>
      <c r="Z25" s="1142"/>
      <c r="AA25" s="1142"/>
      <c r="AB25" s="1142"/>
      <c r="AC25" s="1142"/>
      <c r="AD25" s="1142"/>
      <c r="AE25" s="1142"/>
      <c r="AF25" s="1143"/>
    </row>
    <row r="26" spans="2:32" s="347" customFormat="1" x14ac:dyDescent="0.45">
      <c r="B26" s="1154"/>
      <c r="C26" s="1155"/>
      <c r="D26" s="1155"/>
      <c r="E26" s="1155"/>
      <c r="F26" s="1155"/>
      <c r="G26" s="1155"/>
      <c r="H26" s="1155"/>
      <c r="I26" s="1155"/>
      <c r="J26" s="1155"/>
      <c r="K26" s="1155"/>
      <c r="L26" s="1156"/>
      <c r="M26" s="350"/>
      <c r="N26" s="351" t="s">
        <v>681</v>
      </c>
      <c r="O26" s="1141"/>
      <c r="P26" s="1142"/>
      <c r="Q26" s="1142"/>
      <c r="R26" s="1142"/>
      <c r="S26" s="1142"/>
      <c r="T26" s="1142"/>
      <c r="U26" s="1142"/>
      <c r="V26" s="1142"/>
      <c r="W26" s="1142"/>
      <c r="X26" s="1142"/>
      <c r="Y26" s="1142"/>
      <c r="Z26" s="1142"/>
      <c r="AA26" s="1142"/>
      <c r="AB26" s="1142"/>
      <c r="AC26" s="1142"/>
      <c r="AD26" s="1142"/>
      <c r="AE26" s="1142"/>
      <c r="AF26" s="1143"/>
    </row>
    <row r="27" spans="2:32" s="347" customFormat="1" x14ac:dyDescent="0.45">
      <c r="B27" s="1137"/>
      <c r="C27" s="1138"/>
      <c r="D27" s="1138"/>
      <c r="E27" s="1138"/>
      <c r="F27" s="1138"/>
      <c r="G27" s="1138"/>
      <c r="H27" s="1138"/>
      <c r="I27" s="1138"/>
      <c r="J27" s="1138"/>
      <c r="K27" s="1138"/>
      <c r="L27" s="1139"/>
      <c r="M27" s="350"/>
      <c r="N27" s="351" t="s">
        <v>681</v>
      </c>
      <c r="O27" s="1141"/>
      <c r="P27" s="1142"/>
      <c r="Q27" s="1142"/>
      <c r="R27" s="1142"/>
      <c r="S27" s="1142"/>
      <c r="T27" s="1142"/>
      <c r="U27" s="1142"/>
      <c r="V27" s="1142"/>
      <c r="W27" s="1142"/>
      <c r="X27" s="1142"/>
      <c r="Y27" s="1142"/>
      <c r="Z27" s="1142"/>
      <c r="AA27" s="1142"/>
      <c r="AB27" s="1142"/>
      <c r="AC27" s="1142"/>
      <c r="AD27" s="1142"/>
      <c r="AE27" s="1142"/>
      <c r="AF27" s="1143"/>
    </row>
    <row r="28" spans="2:32" s="347" customFormat="1" x14ac:dyDescent="0.45">
      <c r="B28" s="1134" t="s">
        <v>683</v>
      </c>
      <c r="C28" s="1135"/>
      <c r="D28" s="1135"/>
      <c r="E28" s="1135"/>
      <c r="F28" s="1135"/>
      <c r="G28" s="1135"/>
      <c r="H28" s="1135"/>
      <c r="I28" s="1135"/>
      <c r="J28" s="1135"/>
      <c r="K28" s="1135"/>
      <c r="L28" s="1136"/>
      <c r="M28" s="350"/>
      <c r="N28" s="351" t="s">
        <v>681</v>
      </c>
      <c r="O28" s="1141"/>
      <c r="P28" s="1142"/>
      <c r="Q28" s="1142"/>
      <c r="R28" s="1142"/>
      <c r="S28" s="1142"/>
      <c r="T28" s="1142"/>
      <c r="U28" s="1142"/>
      <c r="V28" s="1142"/>
      <c r="W28" s="1142"/>
      <c r="X28" s="1142"/>
      <c r="Y28" s="1142"/>
      <c r="Z28" s="1142"/>
      <c r="AA28" s="1142"/>
      <c r="AB28" s="1142"/>
      <c r="AC28" s="1142"/>
      <c r="AD28" s="1142"/>
      <c r="AE28" s="1142"/>
      <c r="AF28" s="1143"/>
    </row>
    <row r="29" spans="2:32" s="347" customFormat="1" x14ac:dyDescent="0.45">
      <c r="B29" s="1154"/>
      <c r="C29" s="1155"/>
      <c r="D29" s="1155"/>
      <c r="E29" s="1155"/>
      <c r="F29" s="1155"/>
      <c r="G29" s="1155"/>
      <c r="H29" s="1155"/>
      <c r="I29" s="1155"/>
      <c r="J29" s="1155"/>
      <c r="K29" s="1155"/>
      <c r="L29" s="1156"/>
      <c r="M29" s="350"/>
      <c r="N29" s="351" t="s">
        <v>681</v>
      </c>
      <c r="O29" s="1141"/>
      <c r="P29" s="1142"/>
      <c r="Q29" s="1142"/>
      <c r="R29" s="1142"/>
      <c r="S29" s="1142"/>
      <c r="T29" s="1142"/>
      <c r="U29" s="1142"/>
      <c r="V29" s="1142"/>
      <c r="W29" s="1142"/>
      <c r="X29" s="1142"/>
      <c r="Y29" s="1142"/>
      <c r="Z29" s="1142"/>
      <c r="AA29" s="1142"/>
      <c r="AB29" s="1142"/>
      <c r="AC29" s="1142"/>
      <c r="AD29" s="1142"/>
      <c r="AE29" s="1142"/>
      <c r="AF29" s="1143"/>
    </row>
    <row r="30" spans="2:32" s="347" customFormat="1" x14ac:dyDescent="0.45">
      <c r="B30" s="1137"/>
      <c r="C30" s="1138"/>
      <c r="D30" s="1138"/>
      <c r="E30" s="1138"/>
      <c r="F30" s="1138"/>
      <c r="G30" s="1138"/>
      <c r="H30" s="1138"/>
      <c r="I30" s="1138"/>
      <c r="J30" s="1138"/>
      <c r="K30" s="1138"/>
      <c r="L30" s="1139"/>
      <c r="M30" s="350"/>
      <c r="N30" s="351" t="s">
        <v>681</v>
      </c>
      <c r="O30" s="1141"/>
      <c r="P30" s="1142"/>
      <c r="Q30" s="1142"/>
      <c r="R30" s="1142"/>
      <c r="S30" s="1142"/>
      <c r="T30" s="1142"/>
      <c r="U30" s="1142"/>
      <c r="V30" s="1142"/>
      <c r="W30" s="1142"/>
      <c r="X30" s="1142"/>
      <c r="Y30" s="1142"/>
      <c r="Z30" s="1142"/>
      <c r="AA30" s="1142"/>
      <c r="AB30" s="1142"/>
      <c r="AC30" s="1142"/>
      <c r="AD30" s="1142"/>
      <c r="AE30" s="1142"/>
      <c r="AF30" s="1143"/>
    </row>
    <row r="31" spans="2:32" s="347" customFormat="1" x14ac:dyDescent="0.45">
      <c r="B31" s="1134" t="s">
        <v>684</v>
      </c>
      <c r="C31" s="1135"/>
      <c r="D31" s="1135"/>
      <c r="E31" s="1135"/>
      <c r="F31" s="1135"/>
      <c r="G31" s="1135"/>
      <c r="H31" s="1135"/>
      <c r="I31" s="1135"/>
      <c r="J31" s="1135"/>
      <c r="K31" s="1135"/>
      <c r="L31" s="1136"/>
      <c r="M31" s="355"/>
      <c r="N31" s="352" t="s">
        <v>681</v>
      </c>
      <c r="O31" s="1141"/>
      <c r="P31" s="1142"/>
      <c r="Q31" s="1142"/>
      <c r="R31" s="1142"/>
      <c r="S31" s="1142"/>
      <c r="T31" s="1142"/>
      <c r="U31" s="1142"/>
      <c r="V31" s="1142"/>
      <c r="W31" s="1142"/>
      <c r="X31" s="1142"/>
      <c r="Y31" s="1142"/>
      <c r="Z31" s="1142"/>
      <c r="AA31" s="1142"/>
      <c r="AB31" s="1142"/>
      <c r="AC31" s="1142"/>
      <c r="AD31" s="1142"/>
      <c r="AE31" s="1142"/>
      <c r="AF31" s="1143"/>
    </row>
    <row r="32" spans="2:32" s="347" customFormat="1" x14ac:dyDescent="0.45">
      <c r="B32" s="1154"/>
      <c r="C32" s="1155"/>
      <c r="D32" s="1155"/>
      <c r="E32" s="1155"/>
      <c r="F32" s="1155"/>
      <c r="G32" s="1155"/>
      <c r="H32" s="1155"/>
      <c r="I32" s="1155"/>
      <c r="J32" s="1155"/>
      <c r="K32" s="1155"/>
      <c r="L32" s="1156"/>
      <c r="M32" s="355"/>
      <c r="N32" s="352" t="s">
        <v>681</v>
      </c>
      <c r="O32" s="1141"/>
      <c r="P32" s="1142"/>
      <c r="Q32" s="1142"/>
      <c r="R32" s="1142"/>
      <c r="S32" s="1142"/>
      <c r="T32" s="1142"/>
      <c r="U32" s="1142"/>
      <c r="V32" s="1142"/>
      <c r="W32" s="1142"/>
      <c r="X32" s="1142"/>
      <c r="Y32" s="1142"/>
      <c r="Z32" s="1142"/>
      <c r="AA32" s="1142"/>
      <c r="AB32" s="1142"/>
      <c r="AC32" s="1142"/>
      <c r="AD32" s="1142"/>
      <c r="AE32" s="1142"/>
      <c r="AF32" s="1143"/>
    </row>
    <row r="33" spans="1:32" s="347" customFormat="1" ht="16.8" thickBot="1" x14ac:dyDescent="0.5">
      <c r="B33" s="1157"/>
      <c r="C33" s="1158"/>
      <c r="D33" s="1158"/>
      <c r="E33" s="1158"/>
      <c r="F33" s="1158"/>
      <c r="G33" s="1158"/>
      <c r="H33" s="1158"/>
      <c r="I33" s="1158"/>
      <c r="J33" s="1158"/>
      <c r="K33" s="1158"/>
      <c r="L33" s="1159"/>
      <c r="M33" s="356"/>
      <c r="N33" s="357" t="s">
        <v>681</v>
      </c>
      <c r="O33" s="1160"/>
      <c r="P33" s="1161"/>
      <c r="Q33" s="1161"/>
      <c r="R33" s="1161"/>
      <c r="S33" s="1161"/>
      <c r="T33" s="1161"/>
      <c r="U33" s="1161"/>
      <c r="V33" s="1161"/>
      <c r="W33" s="1161"/>
      <c r="X33" s="1161"/>
      <c r="Y33" s="1161"/>
      <c r="Z33" s="1161"/>
      <c r="AA33" s="1161"/>
      <c r="AB33" s="1161"/>
      <c r="AC33" s="1161"/>
      <c r="AD33" s="1161"/>
      <c r="AE33" s="1161"/>
      <c r="AF33" s="1162"/>
    </row>
    <row r="34" spans="1:32" s="347" customFormat="1" ht="16.8" thickTop="1" x14ac:dyDescent="0.45">
      <c r="B34" s="1134" t="s">
        <v>190</v>
      </c>
      <c r="C34" s="1135"/>
      <c r="D34" s="1135"/>
      <c r="E34" s="1135"/>
      <c r="F34" s="1135"/>
      <c r="G34" s="1135"/>
      <c r="H34" s="1135"/>
      <c r="I34" s="1135"/>
      <c r="J34" s="1135"/>
      <c r="K34" s="1135"/>
      <c r="L34" s="1136"/>
      <c r="M34" s="358"/>
      <c r="N34" s="359" t="s">
        <v>681</v>
      </c>
      <c r="O34" s="1163"/>
      <c r="P34" s="1164"/>
      <c r="Q34" s="1164"/>
      <c r="R34" s="1164"/>
      <c r="S34" s="1164"/>
      <c r="T34" s="1164"/>
      <c r="U34" s="1164"/>
      <c r="V34" s="1164"/>
      <c r="W34" s="1164"/>
      <c r="X34" s="1164"/>
      <c r="Y34" s="1164"/>
      <c r="Z34" s="1164"/>
      <c r="AA34" s="1164"/>
      <c r="AB34" s="1164"/>
      <c r="AC34" s="1164"/>
      <c r="AD34" s="1164"/>
      <c r="AE34" s="1164"/>
      <c r="AF34" s="1165"/>
    </row>
    <row r="35" spans="1:32" s="347" customFormat="1" x14ac:dyDescent="0.45">
      <c r="B35" s="1154"/>
      <c r="C35" s="1155"/>
      <c r="D35" s="1155"/>
      <c r="E35" s="1155"/>
      <c r="F35" s="1155"/>
      <c r="G35" s="1155"/>
      <c r="H35" s="1155"/>
      <c r="I35" s="1155"/>
      <c r="J35" s="1155"/>
      <c r="K35" s="1155"/>
      <c r="L35" s="1156"/>
      <c r="M35" s="350"/>
      <c r="N35" s="352" t="s">
        <v>681</v>
      </c>
      <c r="O35" s="1141"/>
      <c r="P35" s="1142"/>
      <c r="Q35" s="1142"/>
      <c r="R35" s="1142"/>
      <c r="S35" s="1142"/>
      <c r="T35" s="1142"/>
      <c r="U35" s="1142"/>
      <c r="V35" s="1142"/>
      <c r="W35" s="1142"/>
      <c r="X35" s="1142"/>
      <c r="Y35" s="1142"/>
      <c r="Z35" s="1142"/>
      <c r="AA35" s="1142"/>
      <c r="AB35" s="1142"/>
      <c r="AC35" s="1142"/>
      <c r="AD35" s="1142"/>
      <c r="AE35" s="1142"/>
      <c r="AF35" s="1143"/>
    </row>
    <row r="36" spans="1:32" s="347" customFormat="1" x14ac:dyDescent="0.45">
      <c r="B36" s="1137"/>
      <c r="C36" s="1138"/>
      <c r="D36" s="1138"/>
      <c r="E36" s="1138"/>
      <c r="F36" s="1138"/>
      <c r="G36" s="1138"/>
      <c r="H36" s="1138"/>
      <c r="I36" s="1138"/>
      <c r="J36" s="1138"/>
      <c r="K36" s="1138"/>
      <c r="L36" s="1139"/>
      <c r="M36" s="353"/>
      <c r="N36" s="354" t="s">
        <v>681</v>
      </c>
      <c r="O36" s="1141"/>
      <c r="P36" s="1142"/>
      <c r="Q36" s="1142"/>
      <c r="R36" s="1142"/>
      <c r="S36" s="1142"/>
      <c r="T36" s="1142"/>
      <c r="U36" s="1142"/>
      <c r="V36" s="1142"/>
      <c r="W36" s="1142"/>
      <c r="X36" s="1142"/>
      <c r="Y36" s="1142"/>
      <c r="Z36" s="1142"/>
      <c r="AA36" s="1142"/>
      <c r="AB36" s="1142"/>
      <c r="AC36" s="1142"/>
      <c r="AD36" s="1142"/>
      <c r="AE36" s="1142"/>
      <c r="AF36" s="1143"/>
    </row>
    <row r="37" spans="1:32" s="347" customFormat="1" x14ac:dyDescent="0.45">
      <c r="B37" s="1134" t="s">
        <v>195</v>
      </c>
      <c r="C37" s="1135"/>
      <c r="D37" s="1135"/>
      <c r="E37" s="1135"/>
      <c r="F37" s="1135"/>
      <c r="G37" s="1135"/>
      <c r="H37" s="1135"/>
      <c r="I37" s="1135"/>
      <c r="J37" s="1135"/>
      <c r="K37" s="1135"/>
      <c r="L37" s="1136"/>
      <c r="M37" s="350"/>
      <c r="N37" s="351" t="s">
        <v>681</v>
      </c>
      <c r="O37" s="1141"/>
      <c r="P37" s="1142"/>
      <c r="Q37" s="1142"/>
      <c r="R37" s="1142"/>
      <c r="S37" s="1142"/>
      <c r="T37" s="1142"/>
      <c r="U37" s="1142"/>
      <c r="V37" s="1142"/>
      <c r="W37" s="1142"/>
      <c r="X37" s="1142"/>
      <c r="Y37" s="1142"/>
      <c r="Z37" s="1142"/>
      <c r="AA37" s="1142"/>
      <c r="AB37" s="1142"/>
      <c r="AC37" s="1142"/>
      <c r="AD37" s="1142"/>
      <c r="AE37" s="1142"/>
      <c r="AF37" s="1143"/>
    </row>
    <row r="38" spans="1:32" s="347" customFormat="1" x14ac:dyDescent="0.45">
      <c r="B38" s="1137"/>
      <c r="C38" s="1138"/>
      <c r="D38" s="1138"/>
      <c r="E38" s="1138"/>
      <c r="F38" s="1138"/>
      <c r="G38" s="1138"/>
      <c r="H38" s="1138"/>
      <c r="I38" s="1138"/>
      <c r="J38" s="1138"/>
      <c r="K38" s="1138"/>
      <c r="L38" s="1139"/>
      <c r="M38" s="350"/>
      <c r="N38" s="351" t="s">
        <v>681</v>
      </c>
      <c r="O38" s="1141"/>
      <c r="P38" s="1142"/>
      <c r="Q38" s="1142"/>
      <c r="R38" s="1142"/>
      <c r="S38" s="1142"/>
      <c r="T38" s="1142"/>
      <c r="U38" s="1142"/>
      <c r="V38" s="1142"/>
      <c r="W38" s="1142"/>
      <c r="X38" s="1142"/>
      <c r="Y38" s="1142"/>
      <c r="Z38" s="1142"/>
      <c r="AA38" s="1142"/>
      <c r="AB38" s="1142"/>
      <c r="AC38" s="1142"/>
      <c r="AD38" s="1142"/>
      <c r="AE38" s="1142"/>
      <c r="AF38" s="1143"/>
    </row>
    <row r="39" spans="1:32" s="347" customFormat="1" x14ac:dyDescent="0.45">
      <c r="A39" s="360"/>
      <c r="B39" s="1137"/>
      <c r="C39" s="1140"/>
      <c r="D39" s="1138"/>
      <c r="E39" s="1138"/>
      <c r="F39" s="1138"/>
      <c r="G39" s="1138"/>
      <c r="H39" s="1138"/>
      <c r="I39" s="1138"/>
      <c r="J39" s="1138"/>
      <c r="K39" s="1138"/>
      <c r="L39" s="1139"/>
      <c r="M39" s="358"/>
      <c r="N39" s="361" t="s">
        <v>681</v>
      </c>
      <c r="O39" s="1144"/>
      <c r="P39" s="1145"/>
      <c r="Q39" s="1145"/>
      <c r="R39" s="1145"/>
      <c r="S39" s="1145"/>
      <c r="T39" s="1145"/>
      <c r="U39" s="1145"/>
      <c r="V39" s="1145"/>
      <c r="W39" s="1145"/>
      <c r="X39" s="1145"/>
      <c r="Y39" s="1145"/>
      <c r="Z39" s="1145"/>
      <c r="AA39" s="1145"/>
      <c r="AB39" s="1145"/>
      <c r="AC39" s="1145"/>
      <c r="AD39" s="1145"/>
      <c r="AE39" s="1145"/>
      <c r="AF39" s="1146"/>
    </row>
    <row r="40" spans="1:32" s="347" customFormat="1" x14ac:dyDescent="0.45">
      <c r="B40" s="1147" t="s">
        <v>685</v>
      </c>
      <c r="C40" s="1135"/>
      <c r="D40" s="1135"/>
      <c r="E40" s="1135"/>
      <c r="F40" s="1135"/>
      <c r="G40" s="1135"/>
      <c r="H40" s="1135"/>
      <c r="I40" s="1135"/>
      <c r="J40" s="1135"/>
      <c r="K40" s="1135"/>
      <c r="L40" s="1136"/>
      <c r="M40" s="350"/>
      <c r="N40" s="351" t="s">
        <v>681</v>
      </c>
      <c r="O40" s="1141"/>
      <c r="P40" s="1142"/>
      <c r="Q40" s="1142"/>
      <c r="R40" s="1142"/>
      <c r="S40" s="1142"/>
      <c r="T40" s="1142"/>
      <c r="U40" s="1142"/>
      <c r="V40" s="1142"/>
      <c r="W40" s="1142"/>
      <c r="X40" s="1142"/>
      <c r="Y40" s="1142"/>
      <c r="Z40" s="1142"/>
      <c r="AA40" s="1142"/>
      <c r="AB40" s="1142"/>
      <c r="AC40" s="1142"/>
      <c r="AD40" s="1142"/>
      <c r="AE40" s="1142"/>
      <c r="AF40" s="1143"/>
    </row>
    <row r="41" spans="1:32" s="347" customFormat="1" x14ac:dyDescent="0.45">
      <c r="B41" s="1148"/>
      <c r="C41" s="1149"/>
      <c r="D41" s="1149"/>
      <c r="E41" s="1149"/>
      <c r="F41" s="1149"/>
      <c r="G41" s="1149"/>
      <c r="H41" s="1149"/>
      <c r="I41" s="1149"/>
      <c r="J41" s="1149"/>
      <c r="K41" s="1149"/>
      <c r="L41" s="1150"/>
      <c r="M41" s="350"/>
      <c r="N41" s="351" t="s">
        <v>681</v>
      </c>
      <c r="O41" s="1141"/>
      <c r="P41" s="1142"/>
      <c r="Q41" s="1142"/>
      <c r="R41" s="1142"/>
      <c r="S41" s="1142"/>
      <c r="T41" s="1142"/>
      <c r="U41" s="1142"/>
      <c r="V41" s="1142"/>
      <c r="W41" s="1142"/>
      <c r="X41" s="1142"/>
      <c r="Y41" s="1142"/>
      <c r="Z41" s="1142"/>
      <c r="AA41" s="1142"/>
      <c r="AB41" s="1142"/>
      <c r="AC41" s="1142"/>
      <c r="AD41" s="1142"/>
      <c r="AE41" s="1142"/>
      <c r="AF41" s="1143"/>
    </row>
    <row r="42" spans="1:32" s="347" customFormat="1" x14ac:dyDescent="0.45">
      <c r="B42" s="1151"/>
      <c r="C42" s="1152"/>
      <c r="D42" s="1152"/>
      <c r="E42" s="1152"/>
      <c r="F42" s="1152"/>
      <c r="G42" s="1152"/>
      <c r="H42" s="1152"/>
      <c r="I42" s="1152"/>
      <c r="J42" s="1152"/>
      <c r="K42" s="1152"/>
      <c r="L42" s="1153"/>
      <c r="M42" s="350"/>
      <c r="N42" s="351" t="s">
        <v>681</v>
      </c>
      <c r="O42" s="1141"/>
      <c r="P42" s="1142"/>
      <c r="Q42" s="1142"/>
      <c r="R42" s="1142"/>
      <c r="S42" s="1142"/>
      <c r="T42" s="1142"/>
      <c r="U42" s="1142"/>
      <c r="V42" s="1142"/>
      <c r="W42" s="1142"/>
      <c r="X42" s="1142"/>
      <c r="Y42" s="1142"/>
      <c r="Z42" s="1142"/>
      <c r="AA42" s="1142"/>
      <c r="AB42" s="1142"/>
      <c r="AC42" s="1142"/>
      <c r="AD42" s="1142"/>
      <c r="AE42" s="1142"/>
      <c r="AF42" s="1143"/>
    </row>
    <row r="44" spans="1:32" x14ac:dyDescent="0.45">
      <c r="B44" s="340" t="s">
        <v>686</v>
      </c>
    </row>
    <row r="45" spans="1:32" x14ac:dyDescent="0.45">
      <c r="B45" s="340" t="s">
        <v>687</v>
      </c>
    </row>
    <row r="47" spans="1:32" x14ac:dyDescent="0.45">
      <c r="A47" s="340" t="s">
        <v>688</v>
      </c>
      <c r="M47" s="362"/>
      <c r="N47" s="340" t="s">
        <v>129</v>
      </c>
      <c r="O47" s="1133"/>
      <c r="P47" s="1133"/>
      <c r="Q47" s="340" t="s">
        <v>689</v>
      </c>
      <c r="R47" s="1133"/>
      <c r="S47" s="1133"/>
      <c r="T47" s="340" t="s">
        <v>690</v>
      </c>
    </row>
    <row r="122" spans="3:7" x14ac:dyDescent="0.45">
      <c r="C122" s="363"/>
      <c r="D122" s="363"/>
      <c r="E122" s="363"/>
      <c r="F122" s="363"/>
      <c r="G122" s="363"/>
    </row>
    <row r="123" spans="3:7" x14ac:dyDescent="0.45">
      <c r="C123" s="36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rintOptions horizontalCentered="1"/>
  <pageMargins left="0.23622047244094491" right="0.23622047244094491" top="0.74803149606299213" bottom="0.74803149606299213" header="0.31496062992125984" footer="0.31496062992125984"/>
  <pageSetup paperSize="9" scale="35" orientation="portrait" r:id="rId1"/>
  <headerFooter alignWithMargins="0"/>
  <rowBreaks count="1" manualBreakCount="1">
    <brk id="159" max="16383" man="1"/>
  </rowBreaks>
  <colBreaks count="1" manualBreakCount="1">
    <brk id="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81"/>
  <sheetViews>
    <sheetView showGridLines="0" view="pageBreakPreview" zoomScaleNormal="100" zoomScaleSheetLayoutView="100" workbookViewId="0">
      <selection activeCell="AK17" sqref="AK17"/>
    </sheetView>
  </sheetViews>
  <sheetFormatPr defaultColWidth="3.296875" defaultRowHeight="35.1" customHeight="1" x14ac:dyDescent="0.2"/>
  <cols>
    <col min="1" max="1" width="2.09765625" style="549" customWidth="1"/>
    <col min="2" max="20" width="3.5" style="547" customWidth="1"/>
    <col min="21" max="24" width="3.296875" style="547"/>
    <col min="25" max="25" width="2.09765625" style="547" customWidth="1"/>
    <col min="26" max="16384" width="3.296875" style="547"/>
  </cols>
  <sheetData>
    <row r="1" spans="1:25" s="526" customFormat="1" ht="15" customHeight="1" x14ac:dyDescent="0.45"/>
    <row r="2" spans="1:25" s="526" customFormat="1" ht="15" customHeight="1" x14ac:dyDescent="0.45">
      <c r="S2" s="1187"/>
      <c r="T2" s="1187"/>
      <c r="U2" s="1187"/>
      <c r="V2" s="1187"/>
      <c r="W2" s="1187"/>
      <c r="X2" s="1187"/>
      <c r="Y2" s="1187"/>
    </row>
    <row r="3" spans="1:25" s="526" customFormat="1" ht="15" customHeight="1" x14ac:dyDescent="0.45">
      <c r="S3" s="527"/>
      <c r="T3" s="527"/>
      <c r="U3" s="527"/>
      <c r="V3" s="527"/>
      <c r="W3" s="527"/>
      <c r="X3" s="527"/>
      <c r="Y3" s="527"/>
    </row>
    <row r="4" spans="1:25" s="526" customFormat="1" ht="20.25" customHeight="1" x14ac:dyDescent="0.45">
      <c r="A4" s="528" t="s">
        <v>1025</v>
      </c>
      <c r="B4" s="529"/>
      <c r="C4" s="529"/>
      <c r="D4" s="529"/>
      <c r="E4" s="529"/>
      <c r="F4" s="529"/>
      <c r="G4" s="529"/>
      <c r="H4" s="529"/>
      <c r="I4" s="529"/>
      <c r="J4" s="529"/>
      <c r="K4" s="528"/>
      <c r="L4" s="529"/>
      <c r="M4" s="529"/>
      <c r="N4" s="529"/>
      <c r="O4" s="529"/>
      <c r="P4" s="529"/>
      <c r="Q4" s="529"/>
      <c r="R4" s="529"/>
      <c r="S4" s="529"/>
      <c r="T4" s="529"/>
      <c r="U4" s="529"/>
      <c r="V4" s="529"/>
      <c r="W4" s="529"/>
      <c r="X4" s="529"/>
      <c r="Y4" s="529"/>
    </row>
    <row r="5" spans="1:25" s="526" customFormat="1" ht="30" customHeight="1" x14ac:dyDescent="0.45">
      <c r="A5" s="1188" t="s">
        <v>1026</v>
      </c>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row>
    <row r="6" spans="1:25" s="530" customFormat="1" ht="40.5" customHeight="1" x14ac:dyDescent="0.2">
      <c r="A6" s="1189"/>
      <c r="B6" s="1189"/>
      <c r="C6" s="1189"/>
      <c r="D6" s="1189"/>
      <c r="E6" s="1189"/>
      <c r="F6" s="1189"/>
      <c r="G6" s="1189"/>
      <c r="H6" s="1189"/>
      <c r="I6" s="1189"/>
      <c r="J6" s="1189"/>
      <c r="K6" s="1189"/>
      <c r="L6" s="1189"/>
      <c r="M6" s="1189"/>
      <c r="N6" s="1189"/>
      <c r="O6" s="1189"/>
      <c r="P6" s="1189"/>
      <c r="Q6" s="1189"/>
      <c r="R6" s="1189"/>
      <c r="S6" s="1189"/>
      <c r="T6" s="1189"/>
      <c r="U6" s="1189"/>
      <c r="V6" s="1189"/>
      <c r="W6" s="1189"/>
      <c r="X6" s="1189"/>
      <c r="Y6" s="1189"/>
    </row>
    <row r="7" spans="1:25" s="530" customFormat="1" ht="18" customHeight="1" x14ac:dyDescent="0.2">
      <c r="S7" s="531"/>
    </row>
    <row r="8" spans="1:25" s="526" customFormat="1" ht="35.1" customHeight="1" x14ac:dyDescent="0.45">
      <c r="A8" s="1190" t="s">
        <v>1027</v>
      </c>
      <c r="B8" s="1191"/>
      <c r="C8" s="1191"/>
      <c r="D8" s="1191"/>
      <c r="E8" s="1192"/>
      <c r="F8" s="1177"/>
      <c r="G8" s="1178"/>
      <c r="H8" s="1178"/>
      <c r="I8" s="1178"/>
      <c r="J8" s="1178"/>
      <c r="K8" s="1178"/>
      <c r="L8" s="1178"/>
      <c r="M8" s="1178"/>
      <c r="N8" s="1178"/>
      <c r="O8" s="1178"/>
      <c r="P8" s="1178"/>
      <c r="Q8" s="1178"/>
      <c r="R8" s="1178"/>
      <c r="S8" s="1178"/>
      <c r="T8" s="1178"/>
      <c r="U8" s="1178"/>
      <c r="V8" s="1178"/>
      <c r="W8" s="1178"/>
      <c r="X8" s="1178"/>
      <c r="Y8" s="1193"/>
    </row>
    <row r="9" spans="1:25" s="526" customFormat="1" ht="35.1" customHeight="1" x14ac:dyDescent="0.45">
      <c r="A9" s="532"/>
      <c r="B9" s="533"/>
      <c r="C9" s="533"/>
      <c r="D9" s="533"/>
      <c r="E9" s="533"/>
      <c r="F9" s="534"/>
      <c r="G9" s="535"/>
      <c r="H9" s="535"/>
      <c r="I9" s="535"/>
      <c r="J9" s="535"/>
      <c r="K9" s="535"/>
      <c r="L9" s="535"/>
      <c r="M9" s="535"/>
      <c r="N9" s="535"/>
      <c r="O9" s="535"/>
      <c r="P9" s="535"/>
      <c r="Q9" s="535"/>
      <c r="R9" s="535"/>
      <c r="S9" s="535"/>
      <c r="T9" s="535"/>
      <c r="U9" s="535"/>
      <c r="V9" s="535"/>
      <c r="W9" s="535"/>
      <c r="X9" s="535"/>
      <c r="Y9" s="536"/>
    </row>
    <row r="10" spans="1:25" s="526" customFormat="1" ht="35.1" customHeight="1" x14ac:dyDescent="0.45">
      <c r="A10" s="1185" t="s">
        <v>1028</v>
      </c>
      <c r="B10" s="1176"/>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86"/>
    </row>
    <row r="11" spans="1:25" s="526" customFormat="1" ht="6" customHeight="1" x14ac:dyDescent="0.45">
      <c r="A11" s="537"/>
      <c r="Y11" s="538"/>
    </row>
    <row r="12" spans="1:25" s="526" customFormat="1" ht="35.1" customHeight="1" x14ac:dyDescent="0.45">
      <c r="A12" s="537"/>
      <c r="B12" s="1182" t="s">
        <v>1029</v>
      </c>
      <c r="C12" s="1183"/>
      <c r="D12" s="1183"/>
      <c r="E12" s="1183"/>
      <c r="F12" s="1183"/>
      <c r="G12" s="1183"/>
      <c r="H12" s="1183"/>
      <c r="I12" s="1184"/>
      <c r="J12" s="1179" t="s">
        <v>1038</v>
      </c>
      <c r="K12" s="1180"/>
      <c r="L12" s="1180"/>
      <c r="M12" s="1180"/>
      <c r="N12" s="1180"/>
      <c r="O12" s="551" t="s">
        <v>1039</v>
      </c>
      <c r="Y12" s="538"/>
    </row>
    <row r="13" spans="1:25" s="526" customFormat="1" ht="35.1" customHeight="1" x14ac:dyDescent="0.45">
      <c r="A13" s="537"/>
      <c r="B13" s="1182" t="s">
        <v>1030</v>
      </c>
      <c r="C13" s="1183"/>
      <c r="D13" s="1183"/>
      <c r="E13" s="1183"/>
      <c r="F13" s="1183"/>
      <c r="G13" s="1183"/>
      <c r="H13" s="1183"/>
      <c r="I13" s="1184"/>
      <c r="J13" s="1177"/>
      <c r="K13" s="1178"/>
      <c r="L13" s="1178"/>
      <c r="M13" s="1178"/>
      <c r="N13" s="1178"/>
      <c r="O13" s="551" t="s">
        <v>1039</v>
      </c>
      <c r="Y13" s="538"/>
    </row>
    <row r="14" spans="1:25" s="526" customFormat="1" ht="35.1" customHeight="1" x14ac:dyDescent="0.45">
      <c r="A14" s="537"/>
      <c r="B14" s="539"/>
      <c r="C14" s="539"/>
      <c r="D14" s="539"/>
      <c r="E14" s="539"/>
      <c r="F14" s="539"/>
      <c r="G14" s="539"/>
      <c r="H14" s="539"/>
      <c r="I14" s="539"/>
      <c r="J14" s="539"/>
      <c r="K14" s="539"/>
      <c r="L14" s="539"/>
      <c r="M14" s="539"/>
      <c r="N14" s="539"/>
      <c r="O14" s="539"/>
      <c r="P14" s="539"/>
      <c r="Q14" s="539"/>
      <c r="R14" s="539"/>
      <c r="S14" s="540"/>
      <c r="T14" s="540"/>
      <c r="U14" s="540"/>
      <c r="V14" s="540"/>
      <c r="W14" s="540"/>
      <c r="X14" s="540"/>
      <c r="Y14" s="538"/>
    </row>
    <row r="15" spans="1:25" s="526" customFormat="1" ht="45" customHeight="1" x14ac:dyDescent="0.45">
      <c r="A15" s="537"/>
      <c r="B15" s="1174" t="s">
        <v>1031</v>
      </c>
      <c r="C15" s="1174"/>
      <c r="D15" s="1174"/>
      <c r="E15" s="1174"/>
      <c r="F15" s="1174"/>
      <c r="G15" s="1174"/>
      <c r="H15" s="1174"/>
      <c r="I15" s="1174"/>
      <c r="J15" s="1174"/>
      <c r="K15" s="1174"/>
      <c r="L15" s="1174"/>
      <c r="M15" s="1174"/>
      <c r="N15" s="1174"/>
      <c r="O15" s="1174"/>
      <c r="P15" s="1174"/>
      <c r="Q15" s="1174"/>
      <c r="R15" s="1174"/>
      <c r="S15" s="1174"/>
      <c r="T15" s="1174"/>
      <c r="U15" s="1175" t="s">
        <v>1032</v>
      </c>
      <c r="V15" s="1175"/>
      <c r="W15" s="1175"/>
      <c r="X15" s="1175"/>
      <c r="Y15" s="538"/>
    </row>
    <row r="16" spans="1:25" s="526" customFormat="1" ht="45" customHeight="1" x14ac:dyDescent="0.45">
      <c r="A16" s="537"/>
      <c r="B16" s="1181" t="s">
        <v>1033</v>
      </c>
      <c r="C16" s="1181"/>
      <c r="D16" s="1181"/>
      <c r="E16" s="1181"/>
      <c r="F16" s="1181"/>
      <c r="G16" s="1181"/>
      <c r="H16" s="1181"/>
      <c r="I16" s="1181"/>
      <c r="J16" s="1181"/>
      <c r="K16" s="1181"/>
      <c r="L16" s="1181"/>
      <c r="M16" s="1181"/>
      <c r="N16" s="1181"/>
      <c r="O16" s="1181"/>
      <c r="P16" s="1181"/>
      <c r="Q16" s="1181"/>
      <c r="R16" s="1181"/>
      <c r="S16" s="1181"/>
      <c r="T16" s="1181"/>
      <c r="U16" s="1175" t="s">
        <v>1032</v>
      </c>
      <c r="V16" s="1175"/>
      <c r="W16" s="1175"/>
      <c r="X16" s="1175"/>
      <c r="Y16" s="538"/>
    </row>
    <row r="17" spans="1:25" s="526" customFormat="1" ht="45" customHeight="1" x14ac:dyDescent="0.45">
      <c r="A17" s="537"/>
      <c r="B17" s="1174" t="s">
        <v>1034</v>
      </c>
      <c r="C17" s="1174"/>
      <c r="D17" s="1174"/>
      <c r="E17" s="1174"/>
      <c r="F17" s="1174"/>
      <c r="G17" s="1174"/>
      <c r="H17" s="1174"/>
      <c r="I17" s="1174"/>
      <c r="J17" s="1174"/>
      <c r="K17" s="1174"/>
      <c r="L17" s="1174"/>
      <c r="M17" s="1174"/>
      <c r="N17" s="1174"/>
      <c r="O17" s="1174"/>
      <c r="P17" s="1174"/>
      <c r="Q17" s="1174"/>
      <c r="R17" s="1174"/>
      <c r="S17" s="1174"/>
      <c r="T17" s="1174"/>
      <c r="U17" s="1175" t="s">
        <v>1032</v>
      </c>
      <c r="V17" s="1175"/>
      <c r="W17" s="1175"/>
      <c r="X17" s="1175"/>
      <c r="Y17" s="538"/>
    </row>
    <row r="18" spans="1:25" s="526" customFormat="1" ht="45" customHeight="1" x14ac:dyDescent="0.45">
      <c r="A18" s="537"/>
      <c r="B18" s="1174" t="s">
        <v>1035</v>
      </c>
      <c r="C18" s="1174"/>
      <c r="D18" s="1174"/>
      <c r="E18" s="1174"/>
      <c r="F18" s="1174"/>
      <c r="G18" s="1174"/>
      <c r="H18" s="1174"/>
      <c r="I18" s="1174"/>
      <c r="J18" s="1174"/>
      <c r="K18" s="1174"/>
      <c r="L18" s="1174"/>
      <c r="M18" s="1174"/>
      <c r="N18" s="1174"/>
      <c r="O18" s="1174"/>
      <c r="P18" s="1174"/>
      <c r="Q18" s="1174"/>
      <c r="R18" s="1174"/>
      <c r="S18" s="1174"/>
      <c r="T18" s="1174"/>
      <c r="U18" s="1175" t="s">
        <v>1032</v>
      </c>
      <c r="V18" s="1175"/>
      <c r="W18" s="1175"/>
      <c r="X18" s="1175"/>
      <c r="Y18" s="538"/>
    </row>
    <row r="19" spans="1:25" s="526" customFormat="1" ht="45" customHeight="1" x14ac:dyDescent="0.45">
      <c r="A19" s="537"/>
      <c r="B19" s="1174" t="s">
        <v>1036</v>
      </c>
      <c r="C19" s="1174"/>
      <c r="D19" s="1174"/>
      <c r="E19" s="1174"/>
      <c r="F19" s="1174"/>
      <c r="G19" s="1174"/>
      <c r="H19" s="1174"/>
      <c r="I19" s="1174"/>
      <c r="J19" s="1174"/>
      <c r="K19" s="1174"/>
      <c r="L19" s="1174"/>
      <c r="M19" s="1174"/>
      <c r="N19" s="1174"/>
      <c r="O19" s="1174"/>
      <c r="P19" s="1174"/>
      <c r="Q19" s="1174"/>
      <c r="R19" s="1174"/>
      <c r="S19" s="1174"/>
      <c r="T19" s="1174"/>
      <c r="U19" s="1175" t="s">
        <v>1032</v>
      </c>
      <c r="V19" s="1175"/>
      <c r="W19" s="1175"/>
      <c r="X19" s="1175"/>
      <c r="Y19" s="538"/>
    </row>
    <row r="20" spans="1:25" s="542" customFormat="1" ht="15" customHeight="1" x14ac:dyDescent="0.2">
      <c r="A20" s="541"/>
      <c r="Y20" s="543"/>
    </row>
    <row r="21" spans="1:25" ht="15" customHeight="1" x14ac:dyDescent="0.2">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6"/>
    </row>
    <row r="22" spans="1:25" ht="35.1" customHeight="1" x14ac:dyDescent="0.2">
      <c r="A22" s="1176" t="s">
        <v>1037</v>
      </c>
      <c r="B22" s="1176"/>
      <c r="C22" s="1176"/>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row>
    <row r="23" spans="1:25" ht="35.1" customHeight="1" x14ac:dyDescent="0.2">
      <c r="A23" s="548"/>
    </row>
    <row r="31" spans="1:25" s="526" customFormat="1" ht="35.1" customHeight="1" x14ac:dyDescent="0.45"/>
    <row r="81" spans="1:1" ht="35.1" customHeight="1" x14ac:dyDescent="0.2">
      <c r="A81" s="550"/>
    </row>
  </sheetData>
  <mergeCells count="21">
    <mergeCell ref="A10:Y10"/>
    <mergeCell ref="S2:Y2"/>
    <mergeCell ref="A5:Y5"/>
    <mergeCell ref="A6:Y6"/>
    <mergeCell ref="A8:E8"/>
    <mergeCell ref="F8:Y8"/>
    <mergeCell ref="B19:T19"/>
    <mergeCell ref="U19:X19"/>
    <mergeCell ref="A22:Y22"/>
    <mergeCell ref="J13:N13"/>
    <mergeCell ref="J12:N12"/>
    <mergeCell ref="B16:T16"/>
    <mergeCell ref="U16:X16"/>
    <mergeCell ref="B17:T17"/>
    <mergeCell ref="U17:X17"/>
    <mergeCell ref="B18:T18"/>
    <mergeCell ref="U18:X18"/>
    <mergeCell ref="B12:I12"/>
    <mergeCell ref="B13:I13"/>
    <mergeCell ref="B15:T15"/>
    <mergeCell ref="U15:X15"/>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d02b007-38f9-4305-b1bd-1c2c0dfa93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2597E8E445B54E8F95F2363FB233E6" ma:contentTypeVersion="13" ma:contentTypeDescription="新しいドキュメントを作成します。" ma:contentTypeScope="" ma:versionID="11b0d798f7a7c3195cea67670a28950e">
  <xsd:schema xmlns:xsd="http://www.w3.org/2001/XMLSchema" xmlns:xs="http://www.w3.org/2001/XMLSchema" xmlns:p="http://schemas.microsoft.com/office/2006/metadata/properties" xmlns:ns3="3d02b007-38f9-4305-b1bd-1c2c0dfa93dd" xmlns:ns4="0edd966d-d04a-4525-a0cb-143c2a183622" targetNamespace="http://schemas.microsoft.com/office/2006/metadata/properties" ma:root="true" ma:fieldsID="d9360b10d14c91971362690099f3a7f8" ns3:_="" ns4:_="">
    <xsd:import namespace="3d02b007-38f9-4305-b1bd-1c2c0dfa93dd"/>
    <xsd:import namespace="0edd966d-d04a-4525-a0cb-143c2a18362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LengthInSeconds"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2b007-38f9-4305-b1bd-1c2c0dfa93d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d966d-d04a-4525-a0cb-143c2a183622"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EF157-61C7-45BE-A675-6702740F9B9A}">
  <ds:schemaRefs>
    <ds:schemaRef ds:uri="http://schemas.microsoft.com/office/2006/documentManagement/types"/>
    <ds:schemaRef ds:uri="http://purl.org/dc/terms/"/>
    <ds:schemaRef ds:uri="3d02b007-38f9-4305-b1bd-1c2c0dfa93d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edd966d-d04a-4525-a0cb-143c2a183622"/>
    <ds:schemaRef ds:uri="http://www.w3.org/XML/1998/namespace"/>
  </ds:schemaRefs>
</ds:datastoreItem>
</file>

<file path=customXml/itemProps2.xml><?xml version="1.0" encoding="utf-8"?>
<ds:datastoreItem xmlns:ds="http://schemas.openxmlformats.org/officeDocument/2006/customXml" ds:itemID="{30499188-2DFE-44F5-916D-DF68A1FD29CD}">
  <ds:schemaRefs>
    <ds:schemaRef ds:uri="http://schemas.microsoft.com/sharepoint/v3/contenttype/forms"/>
  </ds:schemaRefs>
</ds:datastoreItem>
</file>

<file path=customXml/itemProps3.xml><?xml version="1.0" encoding="utf-8"?>
<ds:datastoreItem xmlns:ds="http://schemas.openxmlformats.org/officeDocument/2006/customXml" ds:itemID="{1C719288-4236-4100-ADAD-94AE66C1E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2b007-38f9-4305-b1bd-1c2c0dfa93dd"/>
    <ds:schemaRef ds:uri="0edd966d-d04a-4525-a0cb-143c2a183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提出書類一覧</vt:lpstr>
      <vt:lpstr>届出書（別紙2）</vt:lpstr>
      <vt:lpstr>別紙１ー1</vt:lpstr>
      <vt:lpstr>備考（1）</vt:lpstr>
      <vt:lpstr>別紙１－２</vt:lpstr>
      <vt:lpstr>備考（1－2）</vt:lpstr>
      <vt:lpstr>別紙12-2</vt:lpstr>
      <vt:lpstr>別紙14-6</vt:lpstr>
      <vt:lpstr>別紙28</vt:lpstr>
      <vt:lpstr>別紙32</vt:lpstr>
      <vt:lpstr>別紙32-2</vt:lpstr>
      <vt:lpstr>別紙33</vt:lpstr>
      <vt:lpstr>別紙34-2</vt:lpstr>
      <vt:lpstr>別紙35</vt:lpstr>
      <vt:lpstr>参考計算書Ａ（有資格者の割合）</vt:lpstr>
      <vt:lpstr>参考計算書B（勤続年数）</vt:lpstr>
      <vt:lpstr>参考計算書Ｃ（常勤職員の割合）</vt:lpstr>
      <vt:lpstr>参考様式１（勤務表）</vt:lpstr>
      <vt:lpstr>参考様式１（勤務表_シフト記号表）</vt:lpstr>
      <vt:lpstr>プルダウン・リスト</vt:lpstr>
      <vt:lpstr>記入方法</vt:lpstr>
      <vt:lpstr>【記載例】参考様式１（勤務表）</vt:lpstr>
      <vt:lpstr>【記載例】参考様式１（勤務表_シフト記号表）</vt:lpstr>
      <vt:lpstr>別紙5</vt:lpstr>
      <vt:lpstr>参考様式（短期利用）</vt:lpstr>
      <vt:lpstr>提出書類一覧!Print_Area</vt:lpstr>
      <vt:lpstr>'別紙12-2'!Print_Area</vt:lpstr>
      <vt:lpstr>'別紙14-6'!Print_Area</vt:lpstr>
      <vt:lpstr>提出書類一覧!Print_Titles</vt:lpstr>
      <vt:lpstr>職種</vt:lpstr>
      <vt:lpstr>生活相談員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侑哉</dc:creator>
  <cp:lastModifiedBy>鈴木　侑哉</cp:lastModifiedBy>
  <cp:lastPrinted>2024-03-25T04:38:48Z</cp:lastPrinted>
  <dcterms:created xsi:type="dcterms:W3CDTF">2024-03-24T22:50:43Z</dcterms:created>
  <dcterms:modified xsi:type="dcterms:W3CDTF">2025-04-02T04:35:25Z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0x010100372597E8E445B54E8F95F2363FB233E6</vt:lpwstr>
  </property>
</Properties>
</file>