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T0530901\Desktop\"/>
    </mc:Choice>
  </mc:AlternateContent>
  <xr:revisionPtr revIDLastSave="0" documentId="13_ncr:1_{D33963DF-CBE9-47FF-9EB2-E2497A84987B}" xr6:coauthVersionLast="47" xr6:coauthVersionMax="47" xr10:uidLastSave="{00000000-0000-0000-0000-000000000000}"/>
  <bookViews>
    <workbookView xWindow="22932" yWindow="-108" windowWidth="23256" windowHeight="12456" activeTab="1" xr2:uid="{00000000-000D-0000-FFFF-FFFF00000000}"/>
  </bookViews>
  <sheets>
    <sheet name="提出書類一覧" sheetId="1" r:id="rId1"/>
    <sheet name="届出書（別紙2）" sheetId="5" r:id="rId2"/>
    <sheet name="別紙１ー1" sheetId="6" r:id="rId3"/>
    <sheet name="備考（1）" sheetId="7" r:id="rId4"/>
    <sheet name="別紙１－２" sheetId="8" r:id="rId5"/>
    <sheet name="備考（1－2）" sheetId="9" r:id="rId6"/>
    <sheet name="別紙12-2" sheetId="17" r:id="rId7"/>
    <sheet name="別紙14-6" sheetId="18" r:id="rId8"/>
    <sheet name="別紙28" sheetId="19" r:id="rId9"/>
    <sheet name="別紙32" sheetId="20" r:id="rId10"/>
    <sheet name="別紙32-2" sheetId="21" r:id="rId11"/>
    <sheet name="別紙33" sheetId="22" r:id="rId12"/>
    <sheet name="別紙34-2" sheetId="23" r:id="rId13"/>
    <sheet name="別紙35" sheetId="24" r:id="rId14"/>
    <sheet name="参考計算書Ａ（有資格者の割合）" sheetId="2" r:id="rId15"/>
    <sheet name="参考計算書B（勤続年数）" sheetId="3" r:id="rId16"/>
    <sheet name="参考計算書Ｃ（常勤職員の割合）" sheetId="4" r:id="rId17"/>
    <sheet name="参考様式１（勤務表）" sheetId="10" r:id="rId18"/>
    <sheet name="参考様式１（勤務表_シフト記号表）" sheetId="11" r:id="rId19"/>
    <sheet name="プルダウン・リスト" sheetId="15" state="hidden" r:id="rId20"/>
    <sheet name="記入方法" sheetId="12" r:id="rId21"/>
    <sheet name="【記載例】参考様式１（勤務表）" sheetId="13" r:id="rId22"/>
    <sheet name="【記載例】参考様式１（勤務表_シフト記号表）" sheetId="14" r:id="rId23"/>
    <sheet name="別紙5" sheetId="16" r:id="rId24"/>
    <sheet name="参考様式（短期利用）" sheetId="25" state="hidden" r:id="rId25"/>
  </sheets>
  <definedNames>
    <definedName name="_xlnm.Print_Area" localSheetId="0">提出書類一覧!$A$1:$F$87</definedName>
    <definedName name="_xlnm.Print_Area" localSheetId="6">'別紙12-2'!$A$1:$AH$70</definedName>
    <definedName name="_xlnm.Print_Area" localSheetId="7">'別紙14-6'!$A$1:$AE$59</definedName>
    <definedName name="_xlnm.Print_Titles" localSheetId="0">提出書類一覧!$2:$2</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17" l="1"/>
  <c r="T24" i="17"/>
  <c r="D47" i="14"/>
  <c r="L46" i="14"/>
  <c r="L45" i="14"/>
  <c r="L47" i="14" s="1"/>
  <c r="D44" i="14"/>
  <c r="L43" i="14"/>
  <c r="L44" i="14" s="1"/>
  <c r="L42" i="14"/>
  <c r="D41" i="14"/>
  <c r="L40" i="14"/>
  <c r="L39" i="14"/>
  <c r="L41" i="14" s="1"/>
  <c r="D38" i="14"/>
  <c r="D37" i="14"/>
  <c r="D36" i="14"/>
  <c r="D35" i="14"/>
  <c r="D34" i="14"/>
  <c r="D33" i="14"/>
  <c r="D32" i="14"/>
  <c r="D31" i="14"/>
  <c r="D30" i="14"/>
  <c r="D29" i="14"/>
  <c r="D28" i="14"/>
  <c r="D27" i="14"/>
  <c r="D26" i="14"/>
  <c r="D25" i="14"/>
  <c r="D24" i="14"/>
  <c r="D23" i="14"/>
  <c r="L22" i="14"/>
  <c r="D22" i="14"/>
  <c r="L21" i="14"/>
  <c r="D21" i="14"/>
  <c r="L20" i="14"/>
  <c r="D20" i="14"/>
  <c r="L19" i="14"/>
  <c r="D19" i="14"/>
  <c r="L18" i="14"/>
  <c r="D18" i="14"/>
  <c r="L17" i="14"/>
  <c r="D17" i="14"/>
  <c r="L16" i="14"/>
  <c r="D16" i="14"/>
  <c r="L15" i="14"/>
  <c r="D15" i="14"/>
  <c r="L14" i="14"/>
  <c r="D14" i="14"/>
  <c r="L13" i="14"/>
  <c r="D13" i="14"/>
  <c r="L12" i="14"/>
  <c r="D12" i="14"/>
  <c r="L11" i="14"/>
  <c r="D11" i="14"/>
  <c r="L10" i="14"/>
  <c r="D10" i="14"/>
  <c r="L9" i="14"/>
  <c r="D9" i="14"/>
  <c r="L8" i="14"/>
  <c r="D8" i="14"/>
  <c r="L7" i="14"/>
  <c r="D7" i="14"/>
  <c r="L6" i="14"/>
  <c r="D6" i="14"/>
  <c r="AA96" i="13"/>
  <c r="AF91" i="13"/>
  <c r="AA91" i="13"/>
  <c r="P91" i="13"/>
  <c r="K91" i="13"/>
  <c r="U91" i="13" s="1"/>
  <c r="P96" i="13" s="1"/>
  <c r="AA90" i="13"/>
  <c r="P90" i="13"/>
  <c r="K90" i="13"/>
  <c r="AH88" i="13"/>
  <c r="AF90" i="13" s="1"/>
  <c r="AM86" i="13"/>
  <c r="AJ86" i="13"/>
  <c r="AH86" i="13"/>
  <c r="W86" i="13"/>
  <c r="K96" i="13" s="1"/>
  <c r="T86" i="13"/>
  <c r="R86" i="13"/>
  <c r="O84" i="13"/>
  <c r="BA76" i="13"/>
  <c r="AZ76" i="13"/>
  <c r="AY76" i="13"/>
  <c r="AX76" i="13"/>
  <c r="AW76" i="13"/>
  <c r="AV76" i="13"/>
  <c r="AU76" i="13"/>
  <c r="AT76" i="13"/>
  <c r="AS76" i="13"/>
  <c r="AR76" i="13"/>
  <c r="AQ76" i="13"/>
  <c r="AP76" i="13"/>
  <c r="AO76" i="13"/>
  <c r="AN76" i="13"/>
  <c r="AM76" i="13"/>
  <c r="AL76" i="13"/>
  <c r="AK76" i="13"/>
  <c r="AJ76" i="13"/>
  <c r="AI76" i="13"/>
  <c r="AH76" i="13"/>
  <c r="AG76" i="13"/>
  <c r="AF76" i="13"/>
  <c r="AE76" i="13"/>
  <c r="AD76" i="13"/>
  <c r="AC76" i="13"/>
  <c r="AB76" i="13"/>
  <c r="AA76" i="13"/>
  <c r="Z76" i="13"/>
  <c r="Y76" i="13"/>
  <c r="X76" i="13"/>
  <c r="W76" i="13"/>
  <c r="BB76" i="13" s="1"/>
  <c r="BD76" i="13" s="1"/>
  <c r="H76" i="13"/>
  <c r="F76" i="13"/>
  <c r="BA74" i="13"/>
  <c r="AZ74" i="13"/>
  <c r="AY74" i="13"/>
  <c r="AX74" i="13"/>
  <c r="AW74" i="13"/>
  <c r="AV74" i="13"/>
  <c r="AU74" i="13"/>
  <c r="AT74" i="13"/>
  <c r="AS74" i="13"/>
  <c r="AR74" i="13"/>
  <c r="AQ74" i="13"/>
  <c r="AP74" i="13"/>
  <c r="AO74" i="13"/>
  <c r="AN74" i="13"/>
  <c r="AM74" i="13"/>
  <c r="AL74" i="13"/>
  <c r="AK74" i="13"/>
  <c r="AJ74" i="13"/>
  <c r="AI74" i="13"/>
  <c r="AH74" i="13"/>
  <c r="AG74" i="13"/>
  <c r="AF74" i="13"/>
  <c r="AE74" i="13"/>
  <c r="AD74" i="13"/>
  <c r="AC74" i="13"/>
  <c r="AB74" i="13"/>
  <c r="AA74" i="13"/>
  <c r="Z74" i="13"/>
  <c r="Y74" i="13"/>
  <c r="X74" i="13"/>
  <c r="W74" i="13"/>
  <c r="H74" i="13"/>
  <c r="F74" i="13"/>
  <c r="BA72" i="13"/>
  <c r="AZ72" i="13"/>
  <c r="AY72" i="13"/>
  <c r="AX72" i="13"/>
  <c r="AW72" i="13"/>
  <c r="AV72" i="13"/>
  <c r="AU72" i="13"/>
  <c r="AT72" i="13"/>
  <c r="AS72" i="13"/>
  <c r="AR72" i="13"/>
  <c r="AQ72" i="13"/>
  <c r="AP72" i="13"/>
  <c r="AO72" i="13"/>
  <c r="AN72" i="13"/>
  <c r="AM72" i="13"/>
  <c r="AL72" i="13"/>
  <c r="AK72" i="13"/>
  <c r="AJ72" i="13"/>
  <c r="AI72" i="13"/>
  <c r="AH72" i="13"/>
  <c r="AG72" i="13"/>
  <c r="AF72" i="13"/>
  <c r="AE72" i="13"/>
  <c r="AD72" i="13"/>
  <c r="AC72" i="13"/>
  <c r="AB72" i="13"/>
  <c r="AA72" i="13"/>
  <c r="Z72" i="13"/>
  <c r="Y72" i="13"/>
  <c r="X72" i="13"/>
  <c r="W72" i="13"/>
  <c r="H72" i="13"/>
  <c r="F72" i="13"/>
  <c r="BA70" i="13"/>
  <c r="AZ70" i="13"/>
  <c r="AY70" i="13"/>
  <c r="AX70" i="13"/>
  <c r="AW70" i="13"/>
  <c r="AV70" i="13"/>
  <c r="AU70" i="13"/>
  <c r="AT70" i="13"/>
  <c r="AS70" i="13"/>
  <c r="AR70" i="13"/>
  <c r="AQ70" i="13"/>
  <c r="AP70" i="13"/>
  <c r="AO70" i="13"/>
  <c r="AN70" i="13"/>
  <c r="AM70" i="13"/>
  <c r="AL70" i="13"/>
  <c r="AK70" i="13"/>
  <c r="AJ70" i="13"/>
  <c r="AI70" i="13"/>
  <c r="AH70" i="13"/>
  <c r="AG70" i="13"/>
  <c r="AF70" i="13"/>
  <c r="AE70" i="13"/>
  <c r="AD70" i="13"/>
  <c r="AC70" i="13"/>
  <c r="AB70" i="13"/>
  <c r="AA70" i="13"/>
  <c r="Z70" i="13"/>
  <c r="BB70" i="13" s="1"/>
  <c r="BD70" i="13" s="1"/>
  <c r="Y70" i="13"/>
  <c r="X70" i="13"/>
  <c r="W70" i="13"/>
  <c r="H70" i="13"/>
  <c r="F70" i="13"/>
  <c r="BA68" i="13"/>
  <c r="AZ68" i="13"/>
  <c r="AY68" i="13"/>
  <c r="AX68" i="13"/>
  <c r="AW68" i="13"/>
  <c r="AV68" i="13"/>
  <c r="AU68" i="13"/>
  <c r="AT68" i="13"/>
  <c r="AS68" i="13"/>
  <c r="AR68" i="13"/>
  <c r="AQ68" i="13"/>
  <c r="AP68" i="13"/>
  <c r="AO68" i="13"/>
  <c r="AN68" i="13"/>
  <c r="AM68" i="13"/>
  <c r="AL68" i="13"/>
  <c r="AK68" i="13"/>
  <c r="AJ68" i="13"/>
  <c r="AI68" i="13"/>
  <c r="AH68" i="13"/>
  <c r="AG68" i="13"/>
  <c r="AF68" i="13"/>
  <c r="AE68" i="13"/>
  <c r="AD68" i="13"/>
  <c r="AC68" i="13"/>
  <c r="AB68" i="13"/>
  <c r="AA68" i="13"/>
  <c r="Z68" i="13"/>
  <c r="Y68" i="13"/>
  <c r="X68" i="13"/>
  <c r="W68" i="13"/>
  <c r="H68" i="13"/>
  <c r="F68" i="13"/>
  <c r="BA66" i="13"/>
  <c r="AZ66" i="13"/>
  <c r="AY66" i="13"/>
  <c r="AX66" i="13"/>
  <c r="AW66" i="13"/>
  <c r="AV66" i="13"/>
  <c r="AU66" i="13"/>
  <c r="AT66" i="13"/>
  <c r="AS66" i="13"/>
  <c r="AR66" i="13"/>
  <c r="AQ66" i="13"/>
  <c r="AP66" i="13"/>
  <c r="AO66" i="13"/>
  <c r="AN66" i="13"/>
  <c r="AM66" i="13"/>
  <c r="AL66" i="13"/>
  <c r="AK66" i="13"/>
  <c r="AJ66" i="13"/>
  <c r="AI66" i="13"/>
  <c r="AH66" i="13"/>
  <c r="AG66" i="13"/>
  <c r="AF66" i="13"/>
  <c r="AE66" i="13"/>
  <c r="AD66" i="13"/>
  <c r="AC66" i="13"/>
  <c r="BB66" i="13" s="1"/>
  <c r="BD66" i="13" s="1"/>
  <c r="AB66" i="13"/>
  <c r="AA66" i="13"/>
  <c r="Z66" i="13"/>
  <c r="Y66" i="13"/>
  <c r="X66" i="13"/>
  <c r="W66" i="13"/>
  <c r="H66" i="13"/>
  <c r="F66" i="13"/>
  <c r="BA64" i="13"/>
  <c r="AZ64" i="13"/>
  <c r="AY64" i="13"/>
  <c r="AX64" i="13"/>
  <c r="AW64" i="13"/>
  <c r="AV64" i="13"/>
  <c r="AU64" i="13"/>
  <c r="AT64" i="13"/>
  <c r="AS64" i="13"/>
  <c r="AR64" i="13"/>
  <c r="AQ64" i="13"/>
  <c r="AP64" i="13"/>
  <c r="AO64" i="13"/>
  <c r="AN64" i="13"/>
  <c r="AM64" i="13"/>
  <c r="AL64" i="13"/>
  <c r="AK64" i="13"/>
  <c r="AJ64" i="13"/>
  <c r="AI64" i="13"/>
  <c r="AH64" i="13"/>
  <c r="AG64" i="13"/>
  <c r="AF64" i="13"/>
  <c r="AE64" i="13"/>
  <c r="AD64" i="13"/>
  <c r="AC64" i="13"/>
  <c r="AB64" i="13"/>
  <c r="AA64" i="13"/>
  <c r="Z64" i="13"/>
  <c r="Y64" i="13"/>
  <c r="X64" i="13"/>
  <c r="W64" i="13"/>
  <c r="H64" i="13"/>
  <c r="F64" i="13"/>
  <c r="BA62" i="13"/>
  <c r="AZ62" i="13"/>
  <c r="AY62" i="13"/>
  <c r="AX62" i="13"/>
  <c r="AW62" i="13"/>
  <c r="AV62" i="13"/>
  <c r="AU62" i="13"/>
  <c r="AT62" i="13"/>
  <c r="AS62" i="13"/>
  <c r="AR62" i="13"/>
  <c r="AQ62" i="13"/>
  <c r="AP62" i="13"/>
  <c r="AO62" i="13"/>
  <c r="AN62" i="13"/>
  <c r="AM62" i="13"/>
  <c r="AL62" i="13"/>
  <c r="AK62" i="13"/>
  <c r="AJ62" i="13"/>
  <c r="AI62" i="13"/>
  <c r="AH62" i="13"/>
  <c r="AG62" i="13"/>
  <c r="BB62" i="13" s="1"/>
  <c r="BD62" i="13" s="1"/>
  <c r="AF62" i="13"/>
  <c r="AE62" i="13"/>
  <c r="AD62" i="13"/>
  <c r="AC62" i="13"/>
  <c r="AB62" i="13"/>
  <c r="AA62" i="13"/>
  <c r="Z62" i="13"/>
  <c r="Y62" i="13"/>
  <c r="X62" i="13"/>
  <c r="W62" i="13"/>
  <c r="H62" i="13"/>
  <c r="F62" i="13"/>
  <c r="BA60" i="13"/>
  <c r="AZ60" i="13"/>
  <c r="AY60" i="13"/>
  <c r="AX60" i="13"/>
  <c r="AW60" i="13"/>
  <c r="AV60" i="13"/>
  <c r="AU60" i="13"/>
  <c r="AT60" i="13"/>
  <c r="AS60" i="13"/>
  <c r="AR60" i="13"/>
  <c r="AQ60" i="13"/>
  <c r="AP60" i="13"/>
  <c r="AO60" i="13"/>
  <c r="AN60" i="13"/>
  <c r="AM60" i="13"/>
  <c r="AL60" i="13"/>
  <c r="BB60" i="13" s="1"/>
  <c r="BD60" i="13" s="1"/>
  <c r="AK60" i="13"/>
  <c r="AJ60" i="13"/>
  <c r="AI60" i="13"/>
  <c r="AH60" i="13"/>
  <c r="AG60" i="13"/>
  <c r="AF60" i="13"/>
  <c r="AE60" i="13"/>
  <c r="AD60" i="13"/>
  <c r="AC60" i="13"/>
  <c r="AB60" i="13"/>
  <c r="AA60" i="13"/>
  <c r="Z60" i="13"/>
  <c r="Y60" i="13"/>
  <c r="X60" i="13"/>
  <c r="W60" i="13"/>
  <c r="H60" i="13"/>
  <c r="F60" i="13"/>
  <c r="BA58" i="13"/>
  <c r="AZ58" i="13"/>
  <c r="AY58" i="13"/>
  <c r="AX58" i="13"/>
  <c r="AW58" i="13"/>
  <c r="AV58" i="13"/>
  <c r="AU58" i="13"/>
  <c r="AT58" i="13"/>
  <c r="AS58" i="13"/>
  <c r="AR58" i="13"/>
  <c r="AQ58" i="13"/>
  <c r="AP58" i="13"/>
  <c r="AO58" i="13"/>
  <c r="AN58" i="13"/>
  <c r="AM58" i="13"/>
  <c r="AL58" i="13"/>
  <c r="AK58" i="13"/>
  <c r="AJ58" i="13"/>
  <c r="AI58" i="13"/>
  <c r="AH58" i="13"/>
  <c r="AG58" i="13"/>
  <c r="AF58" i="13"/>
  <c r="AE58" i="13"/>
  <c r="AD58" i="13"/>
  <c r="AC58" i="13"/>
  <c r="AB58" i="13"/>
  <c r="AA58" i="13"/>
  <c r="Z58" i="13"/>
  <c r="Y58" i="13"/>
  <c r="X58" i="13"/>
  <c r="W58" i="13"/>
  <c r="BB58" i="13" s="1"/>
  <c r="BD58" i="13" s="1"/>
  <c r="H58" i="13"/>
  <c r="F58" i="13"/>
  <c r="BA56" i="13"/>
  <c r="AZ56" i="13"/>
  <c r="AY56" i="13"/>
  <c r="AX56" i="13"/>
  <c r="AW56" i="13"/>
  <c r="AV56" i="13"/>
  <c r="AU56" i="13"/>
  <c r="AT56" i="13"/>
  <c r="AS56" i="13"/>
  <c r="AR56" i="13"/>
  <c r="AQ56" i="13"/>
  <c r="AP56" i="13"/>
  <c r="AO56" i="13"/>
  <c r="AN56" i="13"/>
  <c r="AM56" i="13"/>
  <c r="AL56" i="13"/>
  <c r="AK56" i="13"/>
  <c r="AJ56" i="13"/>
  <c r="AI56" i="13"/>
  <c r="AH56" i="13"/>
  <c r="AG56" i="13"/>
  <c r="AF56" i="13"/>
  <c r="AE56" i="13"/>
  <c r="AD56" i="13"/>
  <c r="AC56" i="13"/>
  <c r="AB56" i="13"/>
  <c r="AA56" i="13"/>
  <c r="Z56" i="13"/>
  <c r="Y56" i="13"/>
  <c r="X56" i="13"/>
  <c r="W56" i="13"/>
  <c r="BB56" i="13" s="1"/>
  <c r="BD56" i="13" s="1"/>
  <c r="H56" i="13"/>
  <c r="F56" i="13"/>
  <c r="BA54" i="13"/>
  <c r="AZ54" i="13"/>
  <c r="AY54" i="13"/>
  <c r="AX54" i="13"/>
  <c r="AW54" i="13"/>
  <c r="AV54" i="13"/>
  <c r="AU54" i="13"/>
  <c r="AT54" i="13"/>
  <c r="AS54" i="13"/>
  <c r="AR54" i="13"/>
  <c r="AQ54" i="13"/>
  <c r="AP54" i="13"/>
  <c r="AO54" i="13"/>
  <c r="AN54" i="13"/>
  <c r="AM54" i="13"/>
  <c r="AL54" i="13"/>
  <c r="AK54" i="13"/>
  <c r="AJ54" i="13"/>
  <c r="AI54" i="13"/>
  <c r="AH54" i="13"/>
  <c r="AG54" i="13"/>
  <c r="AF54" i="13"/>
  <c r="AE54" i="13"/>
  <c r="AD54" i="13"/>
  <c r="AC54" i="13"/>
  <c r="AB54" i="13"/>
  <c r="AA54" i="13"/>
  <c r="Z54" i="13"/>
  <c r="Y54" i="13"/>
  <c r="X54" i="13"/>
  <c r="BB54" i="13" s="1"/>
  <c r="BD54" i="13" s="1"/>
  <c r="W54" i="13"/>
  <c r="H54" i="13"/>
  <c r="F54" i="13"/>
  <c r="BA52" i="13"/>
  <c r="AZ52" i="13"/>
  <c r="AY52" i="13"/>
  <c r="AX52" i="13"/>
  <c r="AW52" i="13"/>
  <c r="AV52" i="13"/>
  <c r="AU52" i="13"/>
  <c r="AT52" i="13"/>
  <c r="AS52" i="13"/>
  <c r="AR52" i="13"/>
  <c r="AQ52" i="13"/>
  <c r="AP52" i="13"/>
  <c r="AO52" i="13"/>
  <c r="AN52" i="13"/>
  <c r="AM52" i="13"/>
  <c r="AL52" i="13"/>
  <c r="AK52" i="13"/>
  <c r="AJ52" i="13"/>
  <c r="AI52" i="13"/>
  <c r="AH52" i="13"/>
  <c r="AG52" i="13"/>
  <c r="AF52" i="13"/>
  <c r="AE52" i="13"/>
  <c r="AD52" i="13"/>
  <c r="AC52" i="13"/>
  <c r="AB52" i="13"/>
  <c r="AA52" i="13"/>
  <c r="Z52" i="13"/>
  <c r="Y52" i="13"/>
  <c r="X52" i="13"/>
  <c r="W52" i="13"/>
  <c r="BB52" i="13" s="1"/>
  <c r="BD52" i="13" s="1"/>
  <c r="H52" i="13"/>
  <c r="F52" i="13"/>
  <c r="BA50" i="13"/>
  <c r="AZ50" i="13"/>
  <c r="AY50" i="13"/>
  <c r="AX50" i="13"/>
  <c r="AW50" i="13"/>
  <c r="AV50" i="13"/>
  <c r="AU50" i="13"/>
  <c r="AT50" i="13"/>
  <c r="AS50" i="13"/>
  <c r="AR50" i="13"/>
  <c r="AQ50" i="13"/>
  <c r="AP50" i="13"/>
  <c r="AO50" i="13"/>
  <c r="AN50" i="13"/>
  <c r="AM50" i="13"/>
  <c r="AL50" i="13"/>
  <c r="AK50" i="13"/>
  <c r="AJ50" i="13"/>
  <c r="AI50" i="13"/>
  <c r="AH50" i="13"/>
  <c r="AG50" i="13"/>
  <c r="AF50" i="13"/>
  <c r="AE50" i="13"/>
  <c r="AD50" i="13"/>
  <c r="AC50" i="13"/>
  <c r="BB50" i="13" s="1"/>
  <c r="BD50" i="13" s="1"/>
  <c r="AB50" i="13"/>
  <c r="AA50" i="13"/>
  <c r="Z50" i="13"/>
  <c r="Y50" i="13"/>
  <c r="X50" i="13"/>
  <c r="W50" i="13"/>
  <c r="H50" i="13"/>
  <c r="F50" i="13"/>
  <c r="BA48" i="13"/>
  <c r="AZ48" i="13"/>
  <c r="AY48" i="13"/>
  <c r="AX48" i="13"/>
  <c r="AW48" i="13"/>
  <c r="AV48" i="13"/>
  <c r="AU48" i="13"/>
  <c r="AT48" i="13"/>
  <c r="AS48" i="13"/>
  <c r="AR48" i="13"/>
  <c r="AQ48" i="13"/>
  <c r="AP48" i="13"/>
  <c r="AO48" i="13"/>
  <c r="AN48" i="13"/>
  <c r="AM48" i="13"/>
  <c r="AL48" i="13"/>
  <c r="AK48" i="13"/>
  <c r="AJ48" i="13"/>
  <c r="AI48" i="13"/>
  <c r="AH48" i="13"/>
  <c r="AG48" i="13"/>
  <c r="AF48" i="13"/>
  <c r="BB48" i="13" s="1"/>
  <c r="BD48" i="13" s="1"/>
  <c r="AE48" i="13"/>
  <c r="AD48" i="13"/>
  <c r="AC48" i="13"/>
  <c r="AB48" i="13"/>
  <c r="AA48" i="13"/>
  <c r="Z48" i="13"/>
  <c r="Y48" i="13"/>
  <c r="X48" i="13"/>
  <c r="W48" i="13"/>
  <c r="H48" i="13"/>
  <c r="F48" i="13"/>
  <c r="BA46" i="13"/>
  <c r="AZ46" i="13"/>
  <c r="AY46" i="13"/>
  <c r="AX46" i="13"/>
  <c r="AW46" i="13"/>
  <c r="AV46" i="13"/>
  <c r="AU46" i="13"/>
  <c r="AT46" i="13"/>
  <c r="AS46" i="13"/>
  <c r="AR46" i="13"/>
  <c r="AQ46" i="13"/>
  <c r="AP46" i="13"/>
  <c r="AO46" i="13"/>
  <c r="AN46" i="13"/>
  <c r="AM46" i="13"/>
  <c r="AL46" i="13"/>
  <c r="AK46" i="13"/>
  <c r="AJ46" i="13"/>
  <c r="AI46" i="13"/>
  <c r="AH46" i="13"/>
  <c r="AG46" i="13"/>
  <c r="AF46" i="13"/>
  <c r="AE46" i="13"/>
  <c r="AD46" i="13"/>
  <c r="AC46" i="13"/>
  <c r="AB46" i="13"/>
  <c r="AA46" i="13"/>
  <c r="Z46" i="13"/>
  <c r="Y46" i="13"/>
  <c r="X46" i="13"/>
  <c r="W46" i="13"/>
  <c r="BB46" i="13" s="1"/>
  <c r="BD46" i="13" s="1"/>
  <c r="H46" i="13"/>
  <c r="F46" i="13"/>
  <c r="BA44" i="13"/>
  <c r="AZ44" i="13"/>
  <c r="AY44" i="13"/>
  <c r="AX44" i="13"/>
  <c r="AW44" i="13"/>
  <c r="AV44" i="13"/>
  <c r="AU44" i="13"/>
  <c r="AT44" i="13"/>
  <c r="AS44" i="13"/>
  <c r="AR44" i="13"/>
  <c r="AQ44" i="13"/>
  <c r="AP44" i="13"/>
  <c r="AO44" i="13"/>
  <c r="AN44" i="13"/>
  <c r="AM44" i="13"/>
  <c r="AL44" i="13"/>
  <c r="AK44" i="13"/>
  <c r="AJ44" i="13"/>
  <c r="AI44" i="13"/>
  <c r="AH44" i="13"/>
  <c r="AG44" i="13"/>
  <c r="AF44" i="13"/>
  <c r="AE44" i="13"/>
  <c r="AD44" i="13"/>
  <c r="AC44" i="13"/>
  <c r="AB44" i="13"/>
  <c r="AA44" i="13"/>
  <c r="Z44" i="13"/>
  <c r="Y44" i="13"/>
  <c r="BB44" i="13" s="1"/>
  <c r="BD44" i="13" s="1"/>
  <c r="X44" i="13"/>
  <c r="W44" i="13"/>
  <c r="H44" i="13"/>
  <c r="F44" i="13"/>
  <c r="BA42" i="13"/>
  <c r="AZ42" i="13"/>
  <c r="AY42" i="13"/>
  <c r="AX42" i="13"/>
  <c r="AW42" i="13"/>
  <c r="AV42" i="13"/>
  <c r="AU42" i="13"/>
  <c r="AT42" i="13"/>
  <c r="AS42" i="13"/>
  <c r="AR42" i="13"/>
  <c r="AQ42" i="13"/>
  <c r="AP42" i="13"/>
  <c r="AO42" i="13"/>
  <c r="AN42" i="13"/>
  <c r="AM42" i="13"/>
  <c r="AL42" i="13"/>
  <c r="AK42" i="13"/>
  <c r="AJ42" i="13"/>
  <c r="AI42" i="13"/>
  <c r="AH42" i="13"/>
  <c r="AG42" i="13"/>
  <c r="AF42" i="13"/>
  <c r="AE42" i="13"/>
  <c r="AD42" i="13"/>
  <c r="AC42" i="13"/>
  <c r="AB42" i="13"/>
  <c r="AA42" i="13"/>
  <c r="Z42" i="13"/>
  <c r="Y42" i="13"/>
  <c r="X42" i="13"/>
  <c r="W42" i="13"/>
  <c r="BB42" i="13" s="1"/>
  <c r="BD42" i="13" s="1"/>
  <c r="H42" i="13"/>
  <c r="F42" i="13"/>
  <c r="BA40" i="13"/>
  <c r="AZ40" i="13"/>
  <c r="AY40" i="13"/>
  <c r="AX40" i="13"/>
  <c r="AW40" i="13"/>
  <c r="AV40" i="13"/>
  <c r="AU40" i="13"/>
  <c r="AT40" i="13"/>
  <c r="AS40" i="13"/>
  <c r="AR40" i="13"/>
  <c r="AQ40" i="13"/>
  <c r="AP40" i="13"/>
  <c r="AO40" i="13"/>
  <c r="AN40" i="13"/>
  <c r="AM40" i="13"/>
  <c r="AL40" i="13"/>
  <c r="AK40" i="13"/>
  <c r="AJ40" i="13"/>
  <c r="AI40" i="13"/>
  <c r="AH40" i="13"/>
  <c r="AG40" i="13"/>
  <c r="AF40" i="13"/>
  <c r="AE40" i="13"/>
  <c r="AD40" i="13"/>
  <c r="AC40" i="13"/>
  <c r="AB40" i="13"/>
  <c r="AA40" i="13"/>
  <c r="Z40" i="13"/>
  <c r="BB40" i="13" s="1"/>
  <c r="BD40" i="13" s="1"/>
  <c r="Y40" i="13"/>
  <c r="X40" i="13"/>
  <c r="W40" i="13"/>
  <c r="H40" i="13"/>
  <c r="F40" i="13"/>
  <c r="BA38" i="13"/>
  <c r="AZ38" i="13"/>
  <c r="AY38" i="13"/>
  <c r="AX38" i="13"/>
  <c r="AW38" i="13"/>
  <c r="AV38" i="13"/>
  <c r="AU38" i="13"/>
  <c r="AT38" i="13"/>
  <c r="AS38" i="13"/>
  <c r="AR38" i="13"/>
  <c r="AQ38" i="13"/>
  <c r="AP38" i="13"/>
  <c r="AO38" i="13"/>
  <c r="AN38" i="13"/>
  <c r="AM38" i="13"/>
  <c r="AL38" i="13"/>
  <c r="AK38" i="13"/>
  <c r="AJ38" i="13"/>
  <c r="AI38" i="13"/>
  <c r="AH38" i="13"/>
  <c r="AG38" i="13"/>
  <c r="AF38" i="13"/>
  <c r="AE38" i="13"/>
  <c r="AD38" i="13"/>
  <c r="AC38" i="13"/>
  <c r="AB38" i="13"/>
  <c r="BB38" i="13" s="1"/>
  <c r="AA38" i="13"/>
  <c r="Z38" i="13"/>
  <c r="Y38" i="13"/>
  <c r="X38" i="13"/>
  <c r="W38" i="13"/>
  <c r="H38" i="13"/>
  <c r="F38" i="13"/>
  <c r="BA36" i="13"/>
  <c r="AZ36" i="13"/>
  <c r="AY36" i="13"/>
  <c r="AX36" i="13"/>
  <c r="AW36" i="13"/>
  <c r="AV36" i="13"/>
  <c r="AU36" i="13"/>
  <c r="AT36" i="13"/>
  <c r="AS36" i="13"/>
  <c r="AR36" i="13"/>
  <c r="AQ36" i="13"/>
  <c r="AP36" i="13"/>
  <c r="AO36" i="13"/>
  <c r="AN36" i="13"/>
  <c r="AM36" i="13"/>
  <c r="AL36" i="13"/>
  <c r="AK36" i="13"/>
  <c r="AJ36" i="13"/>
  <c r="AI36" i="13"/>
  <c r="AH36" i="13"/>
  <c r="AG36" i="13"/>
  <c r="AF36" i="13"/>
  <c r="AE36" i="13"/>
  <c r="BB36" i="13" s="1"/>
  <c r="BD36" i="13" s="1"/>
  <c r="AD36" i="13"/>
  <c r="AC36" i="13"/>
  <c r="AB36" i="13"/>
  <c r="AA36" i="13"/>
  <c r="Z36" i="13"/>
  <c r="Y36" i="13"/>
  <c r="X36" i="13"/>
  <c r="W36" i="13"/>
  <c r="H36" i="13"/>
  <c r="F36" i="13"/>
  <c r="BA34" i="13"/>
  <c r="AZ34" i="13"/>
  <c r="AY34" i="13"/>
  <c r="AX34" i="13"/>
  <c r="AW34" i="13"/>
  <c r="AV34" i="13"/>
  <c r="AU34" i="13"/>
  <c r="AT34" i="13"/>
  <c r="AS34" i="13"/>
  <c r="AR34" i="13"/>
  <c r="AQ34" i="13"/>
  <c r="AP34" i="13"/>
  <c r="AO34" i="13"/>
  <c r="AN34" i="13"/>
  <c r="AM34" i="13"/>
  <c r="AL34" i="13"/>
  <c r="AK34" i="13"/>
  <c r="BB34" i="13" s="1"/>
  <c r="BD34" i="13" s="1"/>
  <c r="AJ34" i="13"/>
  <c r="AI34" i="13"/>
  <c r="AH34" i="13"/>
  <c r="AG34" i="13"/>
  <c r="AF34" i="13"/>
  <c r="AE34" i="13"/>
  <c r="AD34" i="13"/>
  <c r="AC34" i="13"/>
  <c r="AB34" i="13"/>
  <c r="AA34" i="13"/>
  <c r="Z34" i="13"/>
  <c r="Y34" i="13"/>
  <c r="X34" i="13"/>
  <c r="W34" i="13"/>
  <c r="H34" i="13"/>
  <c r="F34" i="13"/>
  <c r="BA32" i="13"/>
  <c r="AZ32" i="13"/>
  <c r="AY32" i="13"/>
  <c r="AX32" i="13"/>
  <c r="AW32" i="13"/>
  <c r="AV32" i="13"/>
  <c r="AU32" i="13"/>
  <c r="AT32" i="13"/>
  <c r="AS32" i="13"/>
  <c r="AR32" i="13"/>
  <c r="AQ32" i="13"/>
  <c r="AP32" i="13"/>
  <c r="AO32" i="13"/>
  <c r="AN32" i="13"/>
  <c r="AM32" i="13"/>
  <c r="AL32" i="13"/>
  <c r="AK32" i="13"/>
  <c r="AJ32" i="13"/>
  <c r="AI32" i="13"/>
  <c r="AH32" i="13"/>
  <c r="AG32" i="13"/>
  <c r="AF32" i="13"/>
  <c r="AE32" i="13"/>
  <c r="AD32" i="13"/>
  <c r="AC32" i="13"/>
  <c r="AB32" i="13"/>
  <c r="AA32" i="13"/>
  <c r="Z32" i="13"/>
  <c r="Y32" i="13"/>
  <c r="X32" i="13"/>
  <c r="BB32" i="13" s="1"/>
  <c r="BD32" i="13" s="1"/>
  <c r="W32" i="13"/>
  <c r="H32" i="13"/>
  <c r="F32" i="13"/>
  <c r="BA30" i="13"/>
  <c r="AZ30" i="13"/>
  <c r="AY30" i="13"/>
  <c r="AX30" i="13"/>
  <c r="AW30" i="13"/>
  <c r="AV30" i="13"/>
  <c r="AU30" i="13"/>
  <c r="AT30" i="13"/>
  <c r="AS30" i="13"/>
  <c r="AR30" i="13"/>
  <c r="AQ30" i="13"/>
  <c r="AP30" i="13"/>
  <c r="AO30" i="13"/>
  <c r="AN30" i="13"/>
  <c r="AM30" i="13"/>
  <c r="AL30" i="13"/>
  <c r="AK30" i="13"/>
  <c r="AJ30" i="13"/>
  <c r="AI30" i="13"/>
  <c r="AH30" i="13"/>
  <c r="AG30" i="13"/>
  <c r="AF30" i="13"/>
  <c r="AE30" i="13"/>
  <c r="AD30" i="13"/>
  <c r="AC30" i="13"/>
  <c r="AB30" i="13"/>
  <c r="AA30" i="13"/>
  <c r="Z30" i="13"/>
  <c r="Y30" i="13"/>
  <c r="X30" i="13"/>
  <c r="W30" i="13"/>
  <c r="BB30" i="13" s="1"/>
  <c r="BD30" i="13" s="1"/>
  <c r="H30" i="13"/>
  <c r="F30" i="13"/>
  <c r="BA28" i="13"/>
  <c r="AZ28" i="13"/>
  <c r="AY28" i="13"/>
  <c r="AX28" i="13"/>
  <c r="AW28" i="13"/>
  <c r="AV28" i="13"/>
  <c r="AU28" i="13"/>
  <c r="AT28" i="13"/>
  <c r="AS28" i="13"/>
  <c r="AR28" i="13"/>
  <c r="AQ28" i="13"/>
  <c r="AP28" i="13"/>
  <c r="AO28" i="13"/>
  <c r="AN28" i="13"/>
  <c r="AM28" i="13"/>
  <c r="AL28" i="13"/>
  <c r="AK28" i="13"/>
  <c r="AJ28" i="13"/>
  <c r="AI28" i="13"/>
  <c r="AH28" i="13"/>
  <c r="AG28" i="13"/>
  <c r="AF28" i="13"/>
  <c r="AE28" i="13"/>
  <c r="AD28" i="13"/>
  <c r="AC28" i="13"/>
  <c r="AB28" i="13"/>
  <c r="AA28" i="13"/>
  <c r="Z28" i="13"/>
  <c r="Y28" i="13"/>
  <c r="BB28" i="13" s="1"/>
  <c r="BD28" i="13" s="1"/>
  <c r="X28" i="13"/>
  <c r="W28" i="13"/>
  <c r="H28" i="13"/>
  <c r="F28" i="13"/>
  <c r="BA26" i="13"/>
  <c r="AZ26" i="13"/>
  <c r="AY26" i="13"/>
  <c r="AX26" i="13"/>
  <c r="AW26" i="13"/>
  <c r="AV26" i="13"/>
  <c r="AU26" i="13"/>
  <c r="AT26" i="13"/>
  <c r="AS26" i="13"/>
  <c r="AR26" i="13"/>
  <c r="AQ26" i="13"/>
  <c r="AP26" i="13"/>
  <c r="AO26" i="13"/>
  <c r="AN26" i="13"/>
  <c r="AM26" i="13"/>
  <c r="AL26" i="13"/>
  <c r="AK26" i="13"/>
  <c r="AJ26" i="13"/>
  <c r="AI26" i="13"/>
  <c r="AH26" i="13"/>
  <c r="AG26" i="13"/>
  <c r="AF26" i="13"/>
  <c r="AE26" i="13"/>
  <c r="AD26" i="13"/>
  <c r="AC26" i="13"/>
  <c r="AB26" i="13"/>
  <c r="AA26" i="13"/>
  <c r="Z26" i="13"/>
  <c r="Y26" i="13"/>
  <c r="X26" i="13"/>
  <c r="W26" i="13"/>
  <c r="BB26" i="13" s="1"/>
  <c r="BD26" i="13" s="1"/>
  <c r="H26" i="13"/>
  <c r="F26" i="13"/>
  <c r="BA24" i="13"/>
  <c r="AZ24" i="13"/>
  <c r="AY24" i="13"/>
  <c r="AX24" i="13"/>
  <c r="AW24" i="13"/>
  <c r="AV24" i="13"/>
  <c r="AU24" i="13"/>
  <c r="AT24" i="13"/>
  <c r="AS24" i="13"/>
  <c r="AR24" i="13"/>
  <c r="AQ24" i="13"/>
  <c r="AP24" i="13"/>
  <c r="AO24" i="13"/>
  <c r="AN24" i="13"/>
  <c r="AM24" i="13"/>
  <c r="AL24" i="13"/>
  <c r="AK24" i="13"/>
  <c r="AJ24" i="13"/>
  <c r="AI24" i="13"/>
  <c r="AH24" i="13"/>
  <c r="AG24" i="13"/>
  <c r="AF24" i="13"/>
  <c r="AE24" i="13"/>
  <c r="AD24" i="13"/>
  <c r="BB24" i="13" s="1"/>
  <c r="AC24" i="13"/>
  <c r="AB24" i="13"/>
  <c r="AA24" i="13"/>
  <c r="Z24" i="13"/>
  <c r="Y24" i="13"/>
  <c r="X24" i="13"/>
  <c r="W24" i="13"/>
  <c r="H24" i="13"/>
  <c r="F24" i="13"/>
  <c r="BA22" i="13"/>
  <c r="AZ22" i="13"/>
  <c r="AY22" i="13"/>
  <c r="AX22" i="13"/>
  <c r="AW22" i="13"/>
  <c r="AV22" i="13"/>
  <c r="AU22" i="13"/>
  <c r="AT22" i="13"/>
  <c r="AS22" i="13"/>
  <c r="AR22" i="13"/>
  <c r="AQ22" i="13"/>
  <c r="AP22" i="13"/>
  <c r="AO22" i="13"/>
  <c r="AN22" i="13"/>
  <c r="AM22" i="13"/>
  <c r="AL22" i="13"/>
  <c r="AK22" i="13"/>
  <c r="BB22" i="13" s="1"/>
  <c r="M82" i="13" s="1"/>
  <c r="AJ22" i="13"/>
  <c r="AI22" i="13"/>
  <c r="AH22" i="13"/>
  <c r="AG22" i="13"/>
  <c r="AF22" i="13"/>
  <c r="AE22" i="13"/>
  <c r="AD22" i="13"/>
  <c r="AC22" i="13"/>
  <c r="AB22" i="13"/>
  <c r="AA22" i="13"/>
  <c r="Z22" i="13"/>
  <c r="Y22" i="13"/>
  <c r="X22" i="13"/>
  <c r="W22" i="13"/>
  <c r="H22" i="13"/>
  <c r="F22" i="13"/>
  <c r="M84" i="13" s="1"/>
  <c r="BA20" i="13"/>
  <c r="AZ20" i="13"/>
  <c r="AY20" i="13"/>
  <c r="AX20" i="13"/>
  <c r="AW20" i="13"/>
  <c r="AV20" i="13"/>
  <c r="AU20" i="13"/>
  <c r="AT20" i="13"/>
  <c r="AS20" i="13"/>
  <c r="AR20" i="13"/>
  <c r="AQ20" i="13"/>
  <c r="AP20" i="13"/>
  <c r="AO20" i="13"/>
  <c r="AN20" i="13"/>
  <c r="AM20" i="13"/>
  <c r="AL20" i="13"/>
  <c r="AK20" i="13"/>
  <c r="AJ20" i="13"/>
  <c r="AI20" i="13"/>
  <c r="AH20" i="13"/>
  <c r="AG20" i="13"/>
  <c r="AF20" i="13"/>
  <c r="AE20" i="13"/>
  <c r="AD20" i="13"/>
  <c r="AC20" i="13"/>
  <c r="AB20" i="13"/>
  <c r="AA20" i="13"/>
  <c r="Z20" i="13"/>
  <c r="Y20" i="13"/>
  <c r="BB20" i="13" s="1"/>
  <c r="BD20" i="13" s="1"/>
  <c r="X20" i="13"/>
  <c r="W20" i="13"/>
  <c r="H20" i="13"/>
  <c r="F20" i="13"/>
  <c r="AE85" i="13" s="1"/>
  <c r="BA18" i="13"/>
  <c r="AZ18" i="13"/>
  <c r="AY18" i="13"/>
  <c r="AX18" i="13"/>
  <c r="AW18" i="13"/>
  <c r="AV18" i="13"/>
  <c r="AU18" i="13"/>
  <c r="AT18" i="13"/>
  <c r="AS18" i="13"/>
  <c r="AR18" i="13"/>
  <c r="AQ18" i="13"/>
  <c r="AP18" i="13"/>
  <c r="AO18" i="13"/>
  <c r="AN18" i="13"/>
  <c r="AM18" i="13"/>
  <c r="AL18" i="13"/>
  <c r="AK18" i="13"/>
  <c r="AJ18" i="13"/>
  <c r="AI18" i="13"/>
  <c r="AH18" i="13"/>
  <c r="AG18" i="13"/>
  <c r="AF18" i="13"/>
  <c r="AE18" i="13"/>
  <c r="AD18" i="13"/>
  <c r="AC18" i="13"/>
  <c r="AB18" i="13"/>
  <c r="AA18" i="13"/>
  <c r="Z18" i="13"/>
  <c r="Y18" i="13"/>
  <c r="X18" i="13"/>
  <c r="W18" i="13"/>
  <c r="H18" i="13"/>
  <c r="F18" i="13"/>
  <c r="B17" i="13"/>
  <c r="B19" i="13" s="1"/>
  <c r="B21" i="13" s="1"/>
  <c r="B23" i="13" s="1"/>
  <c r="B25" i="13" s="1"/>
  <c r="B27" i="13" s="1"/>
  <c r="B29" i="13" s="1"/>
  <c r="B31" i="13" s="1"/>
  <c r="B33" i="13" s="1"/>
  <c r="B35" i="13" s="1"/>
  <c r="B37" i="13" s="1"/>
  <c r="B39" i="13" s="1"/>
  <c r="B41" i="13" s="1"/>
  <c r="B43" i="13" s="1"/>
  <c r="B45" i="13" s="1"/>
  <c r="B47" i="13" s="1"/>
  <c r="B49" i="13" s="1"/>
  <c r="B51" i="13" s="1"/>
  <c r="B53" i="13" s="1"/>
  <c r="B55" i="13" s="1"/>
  <c r="B57" i="13" s="1"/>
  <c r="B59" i="13" s="1"/>
  <c r="B61" i="13" s="1"/>
  <c r="B63" i="13" s="1"/>
  <c r="B65" i="13" s="1"/>
  <c r="B67" i="13" s="1"/>
  <c r="B69" i="13" s="1"/>
  <c r="B71" i="13" s="1"/>
  <c r="B73" i="13" s="1"/>
  <c r="B75" i="13" s="1"/>
  <c r="BA14" i="13"/>
  <c r="BA15" i="13" s="1"/>
  <c r="BA16" i="13" s="1"/>
  <c r="AZ14" i="13"/>
  <c r="AZ15" i="13" s="1"/>
  <c r="AZ16" i="13" s="1"/>
  <c r="AY14" i="13"/>
  <c r="AY15" i="13" s="1"/>
  <c r="AY16" i="13" s="1"/>
  <c r="BB12" i="13"/>
  <c r="AF2" i="13"/>
  <c r="AS15" i="13" s="1"/>
  <c r="AS16" i="13" s="1"/>
  <c r="D47" i="11"/>
  <c r="L46" i="11"/>
  <c r="L45" i="11"/>
  <c r="L47" i="11" s="1"/>
  <c r="D44" i="11"/>
  <c r="L43" i="11"/>
  <c r="L42" i="11"/>
  <c r="L44" i="11" s="1"/>
  <c r="D41" i="11"/>
  <c r="L40" i="11"/>
  <c r="L39" i="11"/>
  <c r="L41" i="11" s="1"/>
  <c r="D38" i="11"/>
  <c r="D37" i="11"/>
  <c r="D36" i="11"/>
  <c r="D35" i="11"/>
  <c r="D34" i="11"/>
  <c r="D33" i="11"/>
  <c r="D32" i="11"/>
  <c r="D31" i="11"/>
  <c r="D30" i="11"/>
  <c r="D29" i="11"/>
  <c r="D28" i="11"/>
  <c r="D27" i="11"/>
  <c r="D26" i="11"/>
  <c r="D25" i="11"/>
  <c r="D24" i="11"/>
  <c r="D23" i="11"/>
  <c r="L22" i="11"/>
  <c r="D22" i="11"/>
  <c r="L21" i="11"/>
  <c r="D21" i="11"/>
  <c r="L20" i="11"/>
  <c r="D20" i="11"/>
  <c r="L19" i="11"/>
  <c r="D19" i="11"/>
  <c r="L18" i="11"/>
  <c r="D18" i="11"/>
  <c r="L17" i="11"/>
  <c r="D17" i="11"/>
  <c r="L16" i="11"/>
  <c r="D16" i="11"/>
  <c r="L15" i="11"/>
  <c r="D15" i="11"/>
  <c r="L14" i="11"/>
  <c r="D14" i="11"/>
  <c r="L13" i="11"/>
  <c r="D13" i="11"/>
  <c r="L12" i="11"/>
  <c r="D12" i="11"/>
  <c r="L11" i="11"/>
  <c r="D11" i="11"/>
  <c r="L10" i="11"/>
  <c r="D10" i="11"/>
  <c r="L9" i="11"/>
  <c r="D9" i="11"/>
  <c r="L8" i="11"/>
  <c r="D8" i="11"/>
  <c r="L7" i="11"/>
  <c r="D7" i="11"/>
  <c r="L6" i="11"/>
  <c r="D6" i="11"/>
  <c r="AA236" i="10"/>
  <c r="K236" i="10"/>
  <c r="AF231" i="10"/>
  <c r="P231" i="10"/>
  <c r="AA230" i="10"/>
  <c r="P230" i="10"/>
  <c r="K230" i="10"/>
  <c r="AH228" i="10"/>
  <c r="AF230" i="10" s="1"/>
  <c r="AM226" i="10"/>
  <c r="AJ226" i="10"/>
  <c r="AA231" i="10" s="1"/>
  <c r="AK231" i="10" s="1"/>
  <c r="AF236" i="10" s="1"/>
  <c r="AK236" i="10" s="1"/>
  <c r="AV222" i="10" s="1"/>
  <c r="AH226" i="10"/>
  <c r="W226" i="10"/>
  <c r="T226" i="10"/>
  <c r="K231" i="10" s="1"/>
  <c r="U231" i="10" s="1"/>
  <c r="P236" i="10" s="1"/>
  <c r="R226" i="10"/>
  <c r="BA216" i="10"/>
  <c r="AZ216" i="10"/>
  <c r="AY216" i="10"/>
  <c r="AX216" i="10"/>
  <c r="AW216" i="10"/>
  <c r="AV216" i="10"/>
  <c r="AU216" i="10"/>
  <c r="AT216" i="10"/>
  <c r="AS216" i="10"/>
  <c r="AR216" i="10"/>
  <c r="AQ216" i="10"/>
  <c r="AP216" i="10"/>
  <c r="AO216" i="10"/>
  <c r="AN216" i="10"/>
  <c r="AM216" i="10"/>
  <c r="AL216" i="10"/>
  <c r="BB216" i="10" s="1"/>
  <c r="BD216" i="10" s="1"/>
  <c r="AK216" i="10"/>
  <c r="AJ216" i="10"/>
  <c r="AI216" i="10"/>
  <c r="AH216" i="10"/>
  <c r="AG216" i="10"/>
  <c r="AF216" i="10"/>
  <c r="AE216" i="10"/>
  <c r="AD216" i="10"/>
  <c r="AC216" i="10"/>
  <c r="AB216" i="10"/>
  <c r="AA216" i="10"/>
  <c r="Z216" i="10"/>
  <c r="Y216" i="10"/>
  <c r="X216" i="10"/>
  <c r="W216" i="10"/>
  <c r="H216" i="10"/>
  <c r="F216" i="10"/>
  <c r="BA214" i="10"/>
  <c r="AZ214" i="10"/>
  <c r="AY214" i="10"/>
  <c r="AX214" i="10"/>
  <c r="AW214" i="10"/>
  <c r="AV214" i="10"/>
  <c r="AU214" i="10"/>
  <c r="AT214" i="10"/>
  <c r="AS214" i="10"/>
  <c r="AR214" i="10"/>
  <c r="AQ214" i="10"/>
  <c r="AP214" i="10"/>
  <c r="AO214" i="10"/>
  <c r="AN214" i="10"/>
  <c r="AM214" i="10"/>
  <c r="AL214" i="10"/>
  <c r="AK214" i="10"/>
  <c r="AJ214" i="10"/>
  <c r="AI214" i="10"/>
  <c r="AH214" i="10"/>
  <c r="AG214" i="10"/>
  <c r="AF214" i="10"/>
  <c r="AE214" i="10"/>
  <c r="AD214" i="10"/>
  <c r="AC214" i="10"/>
  <c r="AB214" i="10"/>
  <c r="AA214" i="10"/>
  <c r="Z214" i="10"/>
  <c r="Y214" i="10"/>
  <c r="X214" i="10"/>
  <c r="BB214" i="10" s="1"/>
  <c r="BD214" i="10" s="1"/>
  <c r="W214" i="10"/>
  <c r="H214" i="10"/>
  <c r="F214" i="10"/>
  <c r="BA212" i="10"/>
  <c r="AZ212" i="10"/>
  <c r="AY212" i="10"/>
  <c r="AX212" i="10"/>
  <c r="AW212" i="10"/>
  <c r="AV212" i="10"/>
  <c r="AU212" i="10"/>
  <c r="AT212" i="10"/>
  <c r="AS212" i="10"/>
  <c r="AR212" i="10"/>
  <c r="AQ212" i="10"/>
  <c r="AP212" i="10"/>
  <c r="AO212" i="10"/>
  <c r="AN212" i="10"/>
  <c r="AM212" i="10"/>
  <c r="AL212" i="10"/>
  <c r="AK212" i="10"/>
  <c r="AJ212" i="10"/>
  <c r="AI212" i="10"/>
  <c r="AH212" i="10"/>
  <c r="AG212" i="10"/>
  <c r="AF212" i="10"/>
  <c r="AE212" i="10"/>
  <c r="AD212" i="10"/>
  <c r="AC212" i="10"/>
  <c r="AB212" i="10"/>
  <c r="AA212" i="10"/>
  <c r="Z212" i="10"/>
  <c r="Y212" i="10"/>
  <c r="X212" i="10"/>
  <c r="W212" i="10"/>
  <c r="BB212" i="10" s="1"/>
  <c r="BD212" i="10" s="1"/>
  <c r="H212" i="10"/>
  <c r="F212" i="10"/>
  <c r="BA210" i="10"/>
  <c r="AZ210" i="10"/>
  <c r="AY210" i="10"/>
  <c r="AX210" i="10"/>
  <c r="AW210" i="10"/>
  <c r="AV210" i="10"/>
  <c r="AU210" i="10"/>
  <c r="AT210" i="10"/>
  <c r="AS210" i="10"/>
  <c r="AR210" i="10"/>
  <c r="AQ210" i="10"/>
  <c r="AP210" i="10"/>
  <c r="AO210" i="10"/>
  <c r="AN210" i="10"/>
  <c r="AM210" i="10"/>
  <c r="AL210" i="10"/>
  <c r="AK210" i="10"/>
  <c r="AJ210" i="10"/>
  <c r="AI210" i="10"/>
  <c r="AH210" i="10"/>
  <c r="AG210" i="10"/>
  <c r="AF210" i="10"/>
  <c r="AE210" i="10"/>
  <c r="AD210" i="10"/>
  <c r="AC210" i="10"/>
  <c r="AB210" i="10"/>
  <c r="AA210" i="10"/>
  <c r="Z210" i="10"/>
  <c r="Y210" i="10"/>
  <c r="BB210" i="10" s="1"/>
  <c r="BD210" i="10" s="1"/>
  <c r="X210" i="10"/>
  <c r="W210" i="10"/>
  <c r="H210" i="10"/>
  <c r="F210" i="10"/>
  <c r="BA208" i="10"/>
  <c r="AZ208" i="10"/>
  <c r="AY208" i="10"/>
  <c r="AX208" i="10"/>
  <c r="AW208" i="10"/>
  <c r="AV208" i="10"/>
  <c r="AU208" i="10"/>
  <c r="AT208" i="10"/>
  <c r="AS208" i="10"/>
  <c r="AR208" i="10"/>
  <c r="AQ208" i="10"/>
  <c r="AP208" i="10"/>
  <c r="AO208" i="10"/>
  <c r="AN208" i="10"/>
  <c r="AM208" i="10"/>
  <c r="AL208" i="10"/>
  <c r="AK208" i="10"/>
  <c r="AJ208" i="10"/>
  <c r="AI208" i="10"/>
  <c r="AH208" i="10"/>
  <c r="AG208" i="10"/>
  <c r="AF208" i="10"/>
  <c r="AE208" i="10"/>
  <c r="AD208" i="10"/>
  <c r="AC208" i="10"/>
  <c r="AB208" i="10"/>
  <c r="AA208" i="10"/>
  <c r="Z208" i="10"/>
  <c r="Y208" i="10"/>
  <c r="X208" i="10"/>
  <c r="W208" i="10"/>
  <c r="BB208" i="10" s="1"/>
  <c r="BD208" i="10" s="1"/>
  <c r="H208" i="10"/>
  <c r="F208" i="10"/>
  <c r="BA206" i="10"/>
  <c r="AZ206" i="10"/>
  <c r="AY206" i="10"/>
  <c r="AX206" i="10"/>
  <c r="AW206" i="10"/>
  <c r="AV206" i="10"/>
  <c r="AU206" i="10"/>
  <c r="AT206" i="10"/>
  <c r="AS206" i="10"/>
  <c r="AR206" i="10"/>
  <c r="AQ206" i="10"/>
  <c r="AP206" i="10"/>
  <c r="AO206" i="10"/>
  <c r="AN206" i="10"/>
  <c r="AM206" i="10"/>
  <c r="AL206" i="10"/>
  <c r="AK206" i="10"/>
  <c r="AJ206" i="10"/>
  <c r="AI206" i="10"/>
  <c r="AH206" i="10"/>
  <c r="AG206" i="10"/>
  <c r="AF206" i="10"/>
  <c r="AE206" i="10"/>
  <c r="AD206" i="10"/>
  <c r="AC206" i="10"/>
  <c r="BB206" i="10" s="1"/>
  <c r="BD206" i="10" s="1"/>
  <c r="AB206" i="10"/>
  <c r="AA206" i="10"/>
  <c r="Z206" i="10"/>
  <c r="Y206" i="10"/>
  <c r="X206" i="10"/>
  <c r="W206" i="10"/>
  <c r="H206" i="10"/>
  <c r="F206" i="10"/>
  <c r="BA204" i="10"/>
  <c r="AZ204" i="10"/>
  <c r="AY204" i="10"/>
  <c r="AX204" i="10"/>
  <c r="AW204" i="10"/>
  <c r="AV204" i="10"/>
  <c r="AU204" i="10"/>
  <c r="AT204" i="10"/>
  <c r="AS204" i="10"/>
  <c r="AR204" i="10"/>
  <c r="AQ204" i="10"/>
  <c r="AP204" i="10"/>
  <c r="AO204" i="10"/>
  <c r="AN204" i="10"/>
  <c r="AM204" i="10"/>
  <c r="AL204" i="10"/>
  <c r="AK204" i="10"/>
  <c r="AJ204" i="10"/>
  <c r="AI204" i="10"/>
  <c r="AH204" i="10"/>
  <c r="AG204" i="10"/>
  <c r="AF204" i="10"/>
  <c r="BB204" i="10" s="1"/>
  <c r="BD204" i="10" s="1"/>
  <c r="AE204" i="10"/>
  <c r="AD204" i="10"/>
  <c r="AC204" i="10"/>
  <c r="AB204" i="10"/>
  <c r="AA204" i="10"/>
  <c r="Z204" i="10"/>
  <c r="Y204" i="10"/>
  <c r="X204" i="10"/>
  <c r="W204" i="10"/>
  <c r="H204" i="10"/>
  <c r="F204" i="10"/>
  <c r="BB202" i="10"/>
  <c r="BD202" i="10" s="1"/>
  <c r="BA202" i="10"/>
  <c r="AZ202" i="10"/>
  <c r="AY202" i="10"/>
  <c r="AX202" i="10"/>
  <c r="AW202" i="10"/>
  <c r="AV202" i="10"/>
  <c r="AU202" i="10"/>
  <c r="AT202" i="10"/>
  <c r="AS202" i="10"/>
  <c r="AR202" i="10"/>
  <c r="AQ202" i="10"/>
  <c r="AP202" i="10"/>
  <c r="AO202" i="10"/>
  <c r="AN202" i="10"/>
  <c r="AM202" i="10"/>
  <c r="AL202" i="10"/>
  <c r="AK202" i="10"/>
  <c r="AJ202" i="10"/>
  <c r="AI202" i="10"/>
  <c r="AH202" i="10"/>
  <c r="AG202" i="10"/>
  <c r="AF202" i="10"/>
  <c r="AE202" i="10"/>
  <c r="AD202" i="10"/>
  <c r="AC202" i="10"/>
  <c r="AB202" i="10"/>
  <c r="AA202" i="10"/>
  <c r="Z202" i="10"/>
  <c r="Y202" i="10"/>
  <c r="X202" i="10"/>
  <c r="W202" i="10"/>
  <c r="H202" i="10"/>
  <c r="F202" i="10"/>
  <c r="BA200" i="10"/>
  <c r="AZ200" i="10"/>
  <c r="AY200" i="10"/>
  <c r="AX200" i="10"/>
  <c r="AW200" i="10"/>
  <c r="AV200" i="10"/>
  <c r="AU200" i="10"/>
  <c r="AT200" i="10"/>
  <c r="AS200" i="10"/>
  <c r="AR200" i="10"/>
  <c r="AQ200" i="10"/>
  <c r="AP200" i="10"/>
  <c r="AO200" i="10"/>
  <c r="AN200" i="10"/>
  <c r="AM200" i="10"/>
  <c r="AL200" i="10"/>
  <c r="AK200" i="10"/>
  <c r="AJ200" i="10"/>
  <c r="AI200" i="10"/>
  <c r="AH200" i="10"/>
  <c r="AG200" i="10"/>
  <c r="AF200" i="10"/>
  <c r="AE200" i="10"/>
  <c r="AD200" i="10"/>
  <c r="AC200" i="10"/>
  <c r="AB200" i="10"/>
  <c r="AA200" i="10"/>
  <c r="Z200" i="10"/>
  <c r="Y200" i="10"/>
  <c r="X200" i="10"/>
  <c r="BB200" i="10" s="1"/>
  <c r="BD200" i="10" s="1"/>
  <c r="W200" i="10"/>
  <c r="H200" i="10"/>
  <c r="F200" i="10"/>
  <c r="BA198" i="10"/>
  <c r="AZ198" i="10"/>
  <c r="AY198" i="10"/>
  <c r="AX198" i="10"/>
  <c r="AW198" i="10"/>
  <c r="AV198" i="10"/>
  <c r="AU198" i="10"/>
  <c r="AT198" i="10"/>
  <c r="AS198" i="10"/>
  <c r="AR198" i="10"/>
  <c r="AQ198" i="10"/>
  <c r="AP198" i="10"/>
  <c r="AO198" i="10"/>
  <c r="AN198" i="10"/>
  <c r="AM198" i="10"/>
  <c r="AL198" i="10"/>
  <c r="AK198" i="10"/>
  <c r="AJ198" i="10"/>
  <c r="AI198" i="10"/>
  <c r="AH198" i="10"/>
  <c r="AG198" i="10"/>
  <c r="AF198" i="10"/>
  <c r="AE198" i="10"/>
  <c r="AD198" i="10"/>
  <c r="AC198" i="10"/>
  <c r="AB198" i="10"/>
  <c r="AA198" i="10"/>
  <c r="Z198" i="10"/>
  <c r="Y198" i="10"/>
  <c r="X198" i="10"/>
  <c r="W198" i="10"/>
  <c r="BB198" i="10" s="1"/>
  <c r="BD198" i="10" s="1"/>
  <c r="H198" i="10"/>
  <c r="F198" i="10"/>
  <c r="BA196" i="10"/>
  <c r="AZ196" i="10"/>
  <c r="AY196" i="10"/>
  <c r="AX196" i="10"/>
  <c r="AW196" i="10"/>
  <c r="AV196" i="10"/>
  <c r="AU196" i="10"/>
  <c r="AT196" i="10"/>
  <c r="AS196" i="10"/>
  <c r="AR196" i="10"/>
  <c r="AQ196" i="10"/>
  <c r="AP196" i="10"/>
  <c r="AO196" i="10"/>
  <c r="AN196" i="10"/>
  <c r="AM196" i="10"/>
  <c r="AL196" i="10"/>
  <c r="AK196" i="10"/>
  <c r="AJ196" i="10"/>
  <c r="AI196" i="10"/>
  <c r="AH196" i="10"/>
  <c r="AG196" i="10"/>
  <c r="AF196" i="10"/>
  <c r="AE196" i="10"/>
  <c r="AD196" i="10"/>
  <c r="AC196" i="10"/>
  <c r="AB196" i="10"/>
  <c r="AA196" i="10"/>
  <c r="Z196" i="10"/>
  <c r="Y196" i="10"/>
  <c r="BB196" i="10" s="1"/>
  <c r="BD196" i="10" s="1"/>
  <c r="X196" i="10"/>
  <c r="W196" i="10"/>
  <c r="H196" i="10"/>
  <c r="F196" i="10"/>
  <c r="BA194" i="10"/>
  <c r="AZ194" i="10"/>
  <c r="AY194" i="10"/>
  <c r="AX194" i="10"/>
  <c r="AW194" i="10"/>
  <c r="AV194" i="10"/>
  <c r="AU194" i="10"/>
  <c r="AT194" i="10"/>
  <c r="AS194" i="10"/>
  <c r="AR194" i="10"/>
  <c r="AQ194" i="10"/>
  <c r="AP194" i="10"/>
  <c r="AO194" i="10"/>
  <c r="AN194" i="10"/>
  <c r="AM194" i="10"/>
  <c r="AL194" i="10"/>
  <c r="AK194" i="10"/>
  <c r="AJ194" i="10"/>
  <c r="AI194" i="10"/>
  <c r="AH194" i="10"/>
  <c r="AG194" i="10"/>
  <c r="AF194" i="10"/>
  <c r="AE194" i="10"/>
  <c r="AD194" i="10"/>
  <c r="AC194" i="10"/>
  <c r="AB194" i="10"/>
  <c r="AA194" i="10"/>
  <c r="Z194" i="10"/>
  <c r="Y194" i="10"/>
  <c r="X194" i="10"/>
  <c r="W194" i="10"/>
  <c r="BB194" i="10" s="1"/>
  <c r="BD194" i="10" s="1"/>
  <c r="H194" i="10"/>
  <c r="F194" i="10"/>
  <c r="BA192" i="10"/>
  <c r="AZ192" i="10"/>
  <c r="AY192" i="10"/>
  <c r="AX192" i="10"/>
  <c r="AW192" i="10"/>
  <c r="AV192" i="10"/>
  <c r="AU192" i="10"/>
  <c r="AT192" i="10"/>
  <c r="AS192" i="10"/>
  <c r="AR192" i="10"/>
  <c r="AQ192" i="10"/>
  <c r="AP192" i="10"/>
  <c r="AO192" i="10"/>
  <c r="AN192" i="10"/>
  <c r="AM192" i="10"/>
  <c r="AL192" i="10"/>
  <c r="AK192" i="10"/>
  <c r="AJ192" i="10"/>
  <c r="AI192" i="10"/>
  <c r="AH192" i="10"/>
  <c r="AG192" i="10"/>
  <c r="AF192" i="10"/>
  <c r="AE192" i="10"/>
  <c r="AD192" i="10"/>
  <c r="AC192" i="10"/>
  <c r="BB192" i="10" s="1"/>
  <c r="BD192" i="10" s="1"/>
  <c r="AB192" i="10"/>
  <c r="AA192" i="10"/>
  <c r="Z192" i="10"/>
  <c r="Y192" i="10"/>
  <c r="X192" i="10"/>
  <c r="W192" i="10"/>
  <c r="H192" i="10"/>
  <c r="F192" i="10"/>
  <c r="BA190" i="10"/>
  <c r="AZ190" i="10"/>
  <c r="AY190" i="10"/>
  <c r="AX190" i="10"/>
  <c r="AW190" i="10"/>
  <c r="AV190" i="10"/>
  <c r="AU190" i="10"/>
  <c r="AT190" i="10"/>
  <c r="AS190" i="10"/>
  <c r="AR190" i="10"/>
  <c r="AQ190" i="10"/>
  <c r="AP190" i="10"/>
  <c r="AO190" i="10"/>
  <c r="AN190" i="10"/>
  <c r="AM190" i="10"/>
  <c r="AL190" i="10"/>
  <c r="AK190" i="10"/>
  <c r="AJ190" i="10"/>
  <c r="AI190" i="10"/>
  <c r="AH190" i="10"/>
  <c r="AG190" i="10"/>
  <c r="AF190" i="10"/>
  <c r="AE190" i="10"/>
  <c r="AD190" i="10"/>
  <c r="AC190" i="10"/>
  <c r="AB190" i="10"/>
  <c r="AA190" i="10"/>
  <c r="Z190" i="10"/>
  <c r="Y190" i="10"/>
  <c r="X190" i="10"/>
  <c r="W190" i="10"/>
  <c r="BB190" i="10" s="1"/>
  <c r="BD190" i="10" s="1"/>
  <c r="H190" i="10"/>
  <c r="F190" i="10"/>
  <c r="BA188" i="10"/>
  <c r="AZ188" i="10"/>
  <c r="AY188" i="10"/>
  <c r="AX188" i="10"/>
  <c r="AW188" i="10"/>
  <c r="AV188" i="10"/>
  <c r="AU188" i="10"/>
  <c r="AT188" i="10"/>
  <c r="AS188" i="10"/>
  <c r="AR188" i="10"/>
  <c r="AQ188" i="10"/>
  <c r="AP188" i="10"/>
  <c r="AO188" i="10"/>
  <c r="AN188" i="10"/>
  <c r="AM188" i="10"/>
  <c r="AL188" i="10"/>
  <c r="BB188" i="10" s="1"/>
  <c r="BD188" i="10" s="1"/>
  <c r="AK188" i="10"/>
  <c r="AJ188" i="10"/>
  <c r="AI188" i="10"/>
  <c r="AH188" i="10"/>
  <c r="AG188" i="10"/>
  <c r="AF188" i="10"/>
  <c r="AE188" i="10"/>
  <c r="AD188" i="10"/>
  <c r="AC188" i="10"/>
  <c r="AB188" i="10"/>
  <c r="AA188" i="10"/>
  <c r="Z188" i="10"/>
  <c r="Y188" i="10"/>
  <c r="X188" i="10"/>
  <c r="W188" i="10"/>
  <c r="H188" i="10"/>
  <c r="F188" i="10"/>
  <c r="BA186" i="10"/>
  <c r="AZ186" i="10"/>
  <c r="AY186" i="10"/>
  <c r="AX186" i="10"/>
  <c r="AW186" i="10"/>
  <c r="AV186" i="10"/>
  <c r="AU186" i="10"/>
  <c r="AT186" i="10"/>
  <c r="AS186" i="10"/>
  <c r="AR186" i="10"/>
  <c r="AQ186" i="10"/>
  <c r="AP186" i="10"/>
  <c r="AO186" i="10"/>
  <c r="AN186" i="10"/>
  <c r="AM186" i="10"/>
  <c r="AL186" i="10"/>
  <c r="AK186" i="10"/>
  <c r="AJ186" i="10"/>
  <c r="AI186" i="10"/>
  <c r="AH186" i="10"/>
  <c r="AG186" i="10"/>
  <c r="AF186" i="10"/>
  <c r="AE186" i="10"/>
  <c r="AD186" i="10"/>
  <c r="AC186" i="10"/>
  <c r="AB186" i="10"/>
  <c r="AA186" i="10"/>
  <c r="Z186" i="10"/>
  <c r="Y186" i="10"/>
  <c r="X186" i="10"/>
  <c r="BB186" i="10" s="1"/>
  <c r="BD186" i="10" s="1"/>
  <c r="W186" i="10"/>
  <c r="H186" i="10"/>
  <c r="F186" i="10"/>
  <c r="BA184" i="10"/>
  <c r="AZ184" i="10"/>
  <c r="AY184" i="10"/>
  <c r="AX184" i="10"/>
  <c r="AW184" i="10"/>
  <c r="AV184" i="10"/>
  <c r="AU184" i="10"/>
  <c r="AT184" i="10"/>
  <c r="AS184" i="10"/>
  <c r="AR184" i="10"/>
  <c r="AQ184" i="10"/>
  <c r="AP184" i="10"/>
  <c r="AO184" i="10"/>
  <c r="AN184" i="10"/>
  <c r="AM184" i="10"/>
  <c r="AL184" i="10"/>
  <c r="AK184" i="10"/>
  <c r="AJ184" i="10"/>
  <c r="AI184" i="10"/>
  <c r="AH184" i="10"/>
  <c r="AG184" i="10"/>
  <c r="AF184" i="10"/>
  <c r="AE184" i="10"/>
  <c r="AD184" i="10"/>
  <c r="AC184" i="10"/>
  <c r="AB184" i="10"/>
  <c r="AA184" i="10"/>
  <c r="Z184" i="10"/>
  <c r="Y184" i="10"/>
  <c r="X184" i="10"/>
  <c r="W184" i="10"/>
  <c r="BB184" i="10" s="1"/>
  <c r="BD184" i="10" s="1"/>
  <c r="H184" i="10"/>
  <c r="F184" i="10"/>
  <c r="BA182" i="10"/>
  <c r="AZ182" i="10"/>
  <c r="AY182" i="10"/>
  <c r="AX182" i="10"/>
  <c r="AW182" i="10"/>
  <c r="AV182" i="10"/>
  <c r="AU182" i="10"/>
  <c r="AT182" i="10"/>
  <c r="AS182" i="10"/>
  <c r="AR182" i="10"/>
  <c r="AQ182" i="10"/>
  <c r="AP182" i="10"/>
  <c r="AO182" i="10"/>
  <c r="AN182" i="10"/>
  <c r="AM182" i="10"/>
  <c r="AL182" i="10"/>
  <c r="AK182" i="10"/>
  <c r="AJ182" i="10"/>
  <c r="AI182" i="10"/>
  <c r="AH182" i="10"/>
  <c r="AG182" i="10"/>
  <c r="AF182" i="10"/>
  <c r="AE182" i="10"/>
  <c r="AD182" i="10"/>
  <c r="AC182" i="10"/>
  <c r="AB182" i="10"/>
  <c r="AA182" i="10"/>
  <c r="Z182" i="10"/>
  <c r="Y182" i="10"/>
  <c r="X182" i="10"/>
  <c r="BB182" i="10" s="1"/>
  <c r="BD182" i="10" s="1"/>
  <c r="W182" i="10"/>
  <c r="H182" i="10"/>
  <c r="F182" i="10"/>
  <c r="BA180" i="10"/>
  <c r="AZ180" i="10"/>
  <c r="AY180" i="10"/>
  <c r="AX180" i="10"/>
  <c r="AW180" i="10"/>
  <c r="AV180" i="10"/>
  <c r="AU180" i="10"/>
  <c r="AT180" i="10"/>
  <c r="AS180" i="10"/>
  <c r="AR180" i="10"/>
  <c r="AQ180" i="10"/>
  <c r="AP180" i="10"/>
  <c r="AO180" i="10"/>
  <c r="AN180" i="10"/>
  <c r="AM180" i="10"/>
  <c r="AL180" i="10"/>
  <c r="AK180" i="10"/>
  <c r="AJ180" i="10"/>
  <c r="AI180" i="10"/>
  <c r="AH180" i="10"/>
  <c r="AG180" i="10"/>
  <c r="AF180" i="10"/>
  <c r="AE180" i="10"/>
  <c r="AD180" i="10"/>
  <c r="AC180" i="10"/>
  <c r="AB180" i="10"/>
  <c r="AA180" i="10"/>
  <c r="Z180" i="10"/>
  <c r="Y180" i="10"/>
  <c r="X180" i="10"/>
  <c r="W180" i="10"/>
  <c r="BB180" i="10" s="1"/>
  <c r="BD180" i="10" s="1"/>
  <c r="H180" i="10"/>
  <c r="F180" i="10"/>
  <c r="BA178" i="10"/>
  <c r="AZ178" i="10"/>
  <c r="AY178" i="10"/>
  <c r="AX178" i="10"/>
  <c r="AW178" i="10"/>
  <c r="AV178" i="10"/>
  <c r="AU178" i="10"/>
  <c r="AT178" i="10"/>
  <c r="AS178" i="10"/>
  <c r="AR178" i="10"/>
  <c r="AQ178" i="10"/>
  <c r="AP178" i="10"/>
  <c r="AO178" i="10"/>
  <c r="AN178" i="10"/>
  <c r="AM178" i="10"/>
  <c r="AL178" i="10"/>
  <c r="AK178" i="10"/>
  <c r="AJ178" i="10"/>
  <c r="AI178" i="10"/>
  <c r="AH178" i="10"/>
  <c r="AG178" i="10"/>
  <c r="AF178" i="10"/>
  <c r="AE178" i="10"/>
  <c r="AD178" i="10"/>
  <c r="AC178" i="10"/>
  <c r="BB178" i="10" s="1"/>
  <c r="BD178" i="10" s="1"/>
  <c r="AB178" i="10"/>
  <c r="AA178" i="10"/>
  <c r="Z178" i="10"/>
  <c r="Y178" i="10"/>
  <c r="X178" i="10"/>
  <c r="W178" i="10"/>
  <c r="H178" i="10"/>
  <c r="F178" i="10"/>
  <c r="BA176" i="10"/>
  <c r="AZ176" i="10"/>
  <c r="AY176" i="10"/>
  <c r="AX176" i="10"/>
  <c r="AW176" i="10"/>
  <c r="AV176" i="10"/>
  <c r="AU176" i="10"/>
  <c r="AT176" i="10"/>
  <c r="AS176" i="10"/>
  <c r="AR176" i="10"/>
  <c r="AQ176" i="10"/>
  <c r="AP176" i="10"/>
  <c r="AO176" i="10"/>
  <c r="AN176" i="10"/>
  <c r="AM176" i="10"/>
  <c r="AL176" i="10"/>
  <c r="AK176" i="10"/>
  <c r="AJ176" i="10"/>
  <c r="AI176" i="10"/>
  <c r="AH176" i="10"/>
  <c r="AG176" i="10"/>
  <c r="AF176" i="10"/>
  <c r="AE176" i="10"/>
  <c r="AD176" i="10"/>
  <c r="AC176" i="10"/>
  <c r="AB176" i="10"/>
  <c r="AA176" i="10"/>
  <c r="Z176" i="10"/>
  <c r="Y176" i="10"/>
  <c r="X176" i="10"/>
  <c r="W176" i="10"/>
  <c r="BB176" i="10" s="1"/>
  <c r="BD176" i="10" s="1"/>
  <c r="H176" i="10"/>
  <c r="F176" i="10"/>
  <c r="BA174" i="10"/>
  <c r="AZ174" i="10"/>
  <c r="AY174" i="10"/>
  <c r="AX174" i="10"/>
  <c r="AW174" i="10"/>
  <c r="AV174" i="10"/>
  <c r="AU174" i="10"/>
  <c r="AT174" i="10"/>
  <c r="AS174" i="10"/>
  <c r="AR174" i="10"/>
  <c r="AQ174" i="10"/>
  <c r="AP174" i="10"/>
  <c r="AO174" i="10"/>
  <c r="AN174" i="10"/>
  <c r="AM174" i="10"/>
  <c r="AL174" i="10"/>
  <c r="AK174" i="10"/>
  <c r="BB174" i="10" s="1"/>
  <c r="BD174" i="10" s="1"/>
  <c r="AJ174" i="10"/>
  <c r="AI174" i="10"/>
  <c r="AH174" i="10"/>
  <c r="AG174" i="10"/>
  <c r="AF174" i="10"/>
  <c r="AE174" i="10"/>
  <c r="AD174" i="10"/>
  <c r="AC174" i="10"/>
  <c r="AB174" i="10"/>
  <c r="AA174" i="10"/>
  <c r="Z174" i="10"/>
  <c r="Y174" i="10"/>
  <c r="X174" i="10"/>
  <c r="W174" i="10"/>
  <c r="H174" i="10"/>
  <c r="F174" i="10"/>
  <c r="BA172" i="10"/>
  <c r="AZ172" i="10"/>
  <c r="AY172" i="10"/>
  <c r="AX172" i="10"/>
  <c r="AW172" i="10"/>
  <c r="AV172" i="10"/>
  <c r="AU172" i="10"/>
  <c r="AT172" i="10"/>
  <c r="AS172" i="10"/>
  <c r="AR172" i="10"/>
  <c r="AQ172" i="10"/>
  <c r="AP172" i="10"/>
  <c r="AO172" i="10"/>
  <c r="AN172" i="10"/>
  <c r="AM172" i="10"/>
  <c r="AL172" i="10"/>
  <c r="AK172" i="10"/>
  <c r="AJ172" i="10"/>
  <c r="AI172" i="10"/>
  <c r="AH172" i="10"/>
  <c r="AG172" i="10"/>
  <c r="AF172" i="10"/>
  <c r="AE172" i="10"/>
  <c r="AD172" i="10"/>
  <c r="AC172" i="10"/>
  <c r="AB172" i="10"/>
  <c r="AA172" i="10"/>
  <c r="Z172" i="10"/>
  <c r="Y172" i="10"/>
  <c r="X172" i="10"/>
  <c r="BB172" i="10" s="1"/>
  <c r="BD172" i="10" s="1"/>
  <c r="W172" i="10"/>
  <c r="H172" i="10"/>
  <c r="F172" i="10"/>
  <c r="BA170" i="10"/>
  <c r="AZ170" i="10"/>
  <c r="AY170" i="10"/>
  <c r="AX170" i="10"/>
  <c r="AW170" i="10"/>
  <c r="AV170" i="10"/>
  <c r="AU170" i="10"/>
  <c r="AT170" i="10"/>
  <c r="AS170" i="10"/>
  <c r="AR170" i="10"/>
  <c r="AQ170" i="10"/>
  <c r="AP170" i="10"/>
  <c r="AO170" i="10"/>
  <c r="AN170" i="10"/>
  <c r="AM170" i="10"/>
  <c r="AL170" i="10"/>
  <c r="AK170" i="10"/>
  <c r="AJ170" i="10"/>
  <c r="AI170" i="10"/>
  <c r="AH170" i="10"/>
  <c r="AG170" i="10"/>
  <c r="AF170" i="10"/>
  <c r="AE170" i="10"/>
  <c r="AD170" i="10"/>
  <c r="AC170" i="10"/>
  <c r="AB170" i="10"/>
  <c r="AA170" i="10"/>
  <c r="Z170" i="10"/>
  <c r="Y170" i="10"/>
  <c r="X170" i="10"/>
  <c r="W170" i="10"/>
  <c r="BB170" i="10" s="1"/>
  <c r="BD170" i="10" s="1"/>
  <c r="H170" i="10"/>
  <c r="F170" i="10"/>
  <c r="BA168" i="10"/>
  <c r="AZ168" i="10"/>
  <c r="AY168" i="10"/>
  <c r="AX168" i="10"/>
  <c r="AW168" i="10"/>
  <c r="AV168" i="10"/>
  <c r="AU168" i="10"/>
  <c r="AT168" i="10"/>
  <c r="AS168" i="10"/>
  <c r="AR168" i="10"/>
  <c r="AQ168" i="10"/>
  <c r="AP168" i="10"/>
  <c r="AO168" i="10"/>
  <c r="AN168" i="10"/>
  <c r="AM168" i="10"/>
  <c r="AL168" i="10"/>
  <c r="AK168" i="10"/>
  <c r="AJ168" i="10"/>
  <c r="AI168" i="10"/>
  <c r="AH168" i="10"/>
  <c r="AG168" i="10"/>
  <c r="AF168" i="10"/>
  <c r="AE168" i="10"/>
  <c r="AD168" i="10"/>
  <c r="AC168" i="10"/>
  <c r="AB168" i="10"/>
  <c r="AA168" i="10"/>
  <c r="Z168" i="10"/>
  <c r="Y168" i="10"/>
  <c r="X168" i="10"/>
  <c r="BB168" i="10" s="1"/>
  <c r="BD168" i="10" s="1"/>
  <c r="W168" i="10"/>
  <c r="H168" i="10"/>
  <c r="F168" i="10"/>
  <c r="BA166" i="10"/>
  <c r="AZ166" i="10"/>
  <c r="AY166" i="10"/>
  <c r="AX166" i="10"/>
  <c r="AW166" i="10"/>
  <c r="AV166" i="10"/>
  <c r="AU166" i="10"/>
  <c r="AT166" i="10"/>
  <c r="AS166" i="10"/>
  <c r="AR166" i="10"/>
  <c r="AQ166" i="10"/>
  <c r="AP166" i="10"/>
  <c r="AO166" i="10"/>
  <c r="AN166" i="10"/>
  <c r="AM166" i="10"/>
  <c r="AL166" i="10"/>
  <c r="AK166" i="10"/>
  <c r="AJ166" i="10"/>
  <c r="AI166" i="10"/>
  <c r="AH166" i="10"/>
  <c r="AG166" i="10"/>
  <c r="AF166" i="10"/>
  <c r="AE166" i="10"/>
  <c r="AD166" i="10"/>
  <c r="AC166" i="10"/>
  <c r="AB166" i="10"/>
  <c r="AA166" i="10"/>
  <c r="Z166" i="10"/>
  <c r="BB166" i="10" s="1"/>
  <c r="BD166" i="10" s="1"/>
  <c r="Y166" i="10"/>
  <c r="X166" i="10"/>
  <c r="W166" i="10"/>
  <c r="H166" i="10"/>
  <c r="F166" i="10"/>
  <c r="BA164" i="10"/>
  <c r="AZ164" i="10"/>
  <c r="AY164" i="10"/>
  <c r="AX164" i="10"/>
  <c r="AW164" i="10"/>
  <c r="AV164" i="10"/>
  <c r="AU164" i="10"/>
  <c r="AT164" i="10"/>
  <c r="AS164" i="10"/>
  <c r="AR164" i="10"/>
  <c r="AQ164" i="10"/>
  <c r="AP164" i="10"/>
  <c r="AO164" i="10"/>
  <c r="AN164" i="10"/>
  <c r="AM164" i="10"/>
  <c r="AL164" i="10"/>
  <c r="AK164" i="10"/>
  <c r="AJ164" i="10"/>
  <c r="AI164" i="10"/>
  <c r="AH164" i="10"/>
  <c r="AG164" i="10"/>
  <c r="AF164" i="10"/>
  <c r="AE164" i="10"/>
  <c r="AD164" i="10"/>
  <c r="AC164" i="10"/>
  <c r="BB164" i="10" s="1"/>
  <c r="BD164" i="10" s="1"/>
  <c r="AB164" i="10"/>
  <c r="AA164" i="10"/>
  <c r="Z164" i="10"/>
  <c r="Y164" i="10"/>
  <c r="X164" i="10"/>
  <c r="W164" i="10"/>
  <c r="H164" i="10"/>
  <c r="F164" i="10"/>
  <c r="BA162" i="10"/>
  <c r="AZ162" i="10"/>
  <c r="AY162" i="10"/>
  <c r="AX162" i="10"/>
  <c r="AW162" i="10"/>
  <c r="AV162" i="10"/>
  <c r="AU162" i="10"/>
  <c r="AT162" i="10"/>
  <c r="AS162" i="10"/>
  <c r="AR162" i="10"/>
  <c r="AQ162" i="10"/>
  <c r="AP162" i="10"/>
  <c r="AO162" i="10"/>
  <c r="AN162" i="10"/>
  <c r="AM162" i="10"/>
  <c r="AL162" i="10"/>
  <c r="AK162" i="10"/>
  <c r="AJ162" i="10"/>
  <c r="AI162" i="10"/>
  <c r="AH162" i="10"/>
  <c r="AG162" i="10"/>
  <c r="AF162" i="10"/>
  <c r="AE162" i="10"/>
  <c r="AD162" i="10"/>
  <c r="AC162" i="10"/>
  <c r="AB162" i="10"/>
  <c r="AA162" i="10"/>
  <c r="Z162" i="10"/>
  <c r="Y162" i="10"/>
  <c r="X162" i="10"/>
  <c r="W162" i="10"/>
  <c r="BB162" i="10" s="1"/>
  <c r="BD162" i="10" s="1"/>
  <c r="H162" i="10"/>
  <c r="F162" i="10"/>
  <c r="BA160" i="10"/>
  <c r="AZ160" i="10"/>
  <c r="AY160" i="10"/>
  <c r="AX160" i="10"/>
  <c r="AW160" i="10"/>
  <c r="AV160" i="10"/>
  <c r="AU160" i="10"/>
  <c r="AT160" i="10"/>
  <c r="AS160" i="10"/>
  <c r="AR160" i="10"/>
  <c r="AQ160" i="10"/>
  <c r="AP160" i="10"/>
  <c r="AO160" i="10"/>
  <c r="AN160" i="10"/>
  <c r="AM160" i="10"/>
  <c r="AL160" i="10"/>
  <c r="AK160" i="10"/>
  <c r="BB160" i="10" s="1"/>
  <c r="BD160" i="10" s="1"/>
  <c r="AJ160" i="10"/>
  <c r="AI160" i="10"/>
  <c r="AH160" i="10"/>
  <c r="AG160" i="10"/>
  <c r="AF160" i="10"/>
  <c r="AE160" i="10"/>
  <c r="AD160" i="10"/>
  <c r="AC160" i="10"/>
  <c r="AB160" i="10"/>
  <c r="AA160" i="10"/>
  <c r="Z160" i="10"/>
  <c r="Y160" i="10"/>
  <c r="X160" i="10"/>
  <c r="W160" i="10"/>
  <c r="H160" i="10"/>
  <c r="F160" i="10"/>
  <c r="BA158" i="10"/>
  <c r="AZ158" i="10"/>
  <c r="AY158" i="10"/>
  <c r="AX158" i="10"/>
  <c r="AW158" i="10"/>
  <c r="AV158" i="10"/>
  <c r="AU158" i="10"/>
  <c r="AT158" i="10"/>
  <c r="AS158" i="10"/>
  <c r="AR158" i="10"/>
  <c r="AQ158" i="10"/>
  <c r="AP158" i="10"/>
  <c r="AO158" i="10"/>
  <c r="AN158" i="10"/>
  <c r="AM158" i="10"/>
  <c r="AL158" i="10"/>
  <c r="AK158" i="10"/>
  <c r="AJ158" i="10"/>
  <c r="AI158" i="10"/>
  <c r="AH158" i="10"/>
  <c r="AG158" i="10"/>
  <c r="AF158" i="10"/>
  <c r="AE158" i="10"/>
  <c r="AD158" i="10"/>
  <c r="AC158" i="10"/>
  <c r="AB158" i="10"/>
  <c r="AA158" i="10"/>
  <c r="Z158" i="10"/>
  <c r="Y158" i="10"/>
  <c r="X158" i="10"/>
  <c r="W158" i="10"/>
  <c r="BB158" i="10" s="1"/>
  <c r="BD158" i="10" s="1"/>
  <c r="H158" i="10"/>
  <c r="F158" i="10"/>
  <c r="BA156" i="10"/>
  <c r="AZ156" i="10"/>
  <c r="AY156" i="10"/>
  <c r="AX156" i="10"/>
  <c r="AW156" i="10"/>
  <c r="AV156" i="10"/>
  <c r="AU156" i="10"/>
  <c r="AT156" i="10"/>
  <c r="AS156" i="10"/>
  <c r="AR156" i="10"/>
  <c r="AQ156" i="10"/>
  <c r="AP156" i="10"/>
  <c r="AO156" i="10"/>
  <c r="AN156" i="10"/>
  <c r="AM156" i="10"/>
  <c r="AL156" i="10"/>
  <c r="AK156" i="10"/>
  <c r="AJ156" i="10"/>
  <c r="AI156" i="10"/>
  <c r="AH156" i="10"/>
  <c r="AG156" i="10"/>
  <c r="AF156" i="10"/>
  <c r="AE156" i="10"/>
  <c r="AD156" i="10"/>
  <c r="AC156" i="10"/>
  <c r="AB156" i="10"/>
  <c r="AA156" i="10"/>
  <c r="Z156" i="10"/>
  <c r="Y156" i="10"/>
  <c r="X156" i="10"/>
  <c r="W156" i="10"/>
  <c r="BB156" i="10" s="1"/>
  <c r="BD156" i="10" s="1"/>
  <c r="H156" i="10"/>
  <c r="F156" i="10"/>
  <c r="BA154" i="10"/>
  <c r="AZ154" i="10"/>
  <c r="AY154" i="10"/>
  <c r="AX154" i="10"/>
  <c r="AW154" i="10"/>
  <c r="AV154" i="10"/>
  <c r="AU154" i="10"/>
  <c r="AT154" i="10"/>
  <c r="AS154" i="10"/>
  <c r="AR154" i="10"/>
  <c r="AQ154" i="10"/>
  <c r="AP154" i="10"/>
  <c r="AO154" i="10"/>
  <c r="AN154" i="10"/>
  <c r="AM154" i="10"/>
  <c r="AL154" i="10"/>
  <c r="AK154" i="10"/>
  <c r="AJ154" i="10"/>
  <c r="AI154" i="10"/>
  <c r="AH154" i="10"/>
  <c r="AG154" i="10"/>
  <c r="AF154" i="10"/>
  <c r="AE154" i="10"/>
  <c r="AD154" i="10"/>
  <c r="AC154" i="10"/>
  <c r="AB154" i="10"/>
  <c r="AA154" i="10"/>
  <c r="Z154" i="10"/>
  <c r="Y154" i="10"/>
  <c r="X154" i="10"/>
  <c r="BB154" i="10" s="1"/>
  <c r="BD154" i="10" s="1"/>
  <c r="W154" i="10"/>
  <c r="H154" i="10"/>
  <c r="F154" i="10"/>
  <c r="BA152" i="10"/>
  <c r="AZ152" i="10"/>
  <c r="AY152" i="10"/>
  <c r="AX152" i="10"/>
  <c r="AW152" i="10"/>
  <c r="AV152" i="10"/>
  <c r="AU152" i="10"/>
  <c r="AT152" i="10"/>
  <c r="AS152" i="10"/>
  <c r="AR152" i="10"/>
  <c r="AQ152" i="10"/>
  <c r="AP152" i="10"/>
  <c r="AO152" i="10"/>
  <c r="AN152" i="10"/>
  <c r="AM152" i="10"/>
  <c r="AL152" i="10"/>
  <c r="AK152" i="10"/>
  <c r="AJ152" i="10"/>
  <c r="AI152" i="10"/>
  <c r="AH152" i="10"/>
  <c r="AG152" i="10"/>
  <c r="AF152" i="10"/>
  <c r="AE152" i="10"/>
  <c r="AD152" i="10"/>
  <c r="AC152" i="10"/>
  <c r="AB152" i="10"/>
  <c r="AA152" i="10"/>
  <c r="Z152" i="10"/>
  <c r="BB152" i="10" s="1"/>
  <c r="BD152" i="10" s="1"/>
  <c r="Y152" i="10"/>
  <c r="X152" i="10"/>
  <c r="W152" i="10"/>
  <c r="H152" i="10"/>
  <c r="F152" i="10"/>
  <c r="BA150" i="10"/>
  <c r="AZ150" i="10"/>
  <c r="AY150" i="10"/>
  <c r="AX150" i="10"/>
  <c r="AW150" i="10"/>
  <c r="AV150" i="10"/>
  <c r="AU150" i="10"/>
  <c r="AT150" i="10"/>
  <c r="AS150" i="10"/>
  <c r="AR150" i="10"/>
  <c r="AQ150" i="10"/>
  <c r="AP150" i="10"/>
  <c r="AO150" i="10"/>
  <c r="AN150" i="10"/>
  <c r="AM150" i="10"/>
  <c r="AL150" i="10"/>
  <c r="AK150" i="10"/>
  <c r="AJ150" i="10"/>
  <c r="AI150" i="10"/>
  <c r="AH150" i="10"/>
  <c r="AG150" i="10"/>
  <c r="AF150" i="10"/>
  <c r="AE150" i="10"/>
  <c r="AD150" i="10"/>
  <c r="AC150" i="10"/>
  <c r="AB150" i="10"/>
  <c r="BB150" i="10" s="1"/>
  <c r="BD150" i="10" s="1"/>
  <c r="AA150" i="10"/>
  <c r="Z150" i="10"/>
  <c r="Y150" i="10"/>
  <c r="X150" i="10"/>
  <c r="W150" i="10"/>
  <c r="H150" i="10"/>
  <c r="F150" i="10"/>
  <c r="BA148" i="10"/>
  <c r="AZ148" i="10"/>
  <c r="AY148" i="10"/>
  <c r="AX148" i="10"/>
  <c r="AW148" i="10"/>
  <c r="AV148" i="10"/>
  <c r="AU148" i="10"/>
  <c r="AT148" i="10"/>
  <c r="AS148" i="10"/>
  <c r="AR148" i="10"/>
  <c r="AQ148" i="10"/>
  <c r="AP148" i="10"/>
  <c r="AO148" i="10"/>
  <c r="AN148" i="10"/>
  <c r="AM148" i="10"/>
  <c r="AL148" i="10"/>
  <c r="AK148" i="10"/>
  <c r="AJ148" i="10"/>
  <c r="AI148" i="10"/>
  <c r="AH148" i="10"/>
  <c r="AG148" i="10"/>
  <c r="AF148" i="10"/>
  <c r="AE148" i="10"/>
  <c r="AD148" i="10"/>
  <c r="AC148" i="10"/>
  <c r="AB148" i="10"/>
  <c r="AA148" i="10"/>
  <c r="Z148" i="10"/>
  <c r="Y148" i="10"/>
  <c r="X148" i="10"/>
  <c r="W148" i="10"/>
  <c r="BB148" i="10" s="1"/>
  <c r="BD148" i="10" s="1"/>
  <c r="H148" i="10"/>
  <c r="F148" i="10"/>
  <c r="BA146" i="10"/>
  <c r="AZ146" i="10"/>
  <c r="AY146" i="10"/>
  <c r="AX146" i="10"/>
  <c r="AW146" i="10"/>
  <c r="AV146" i="10"/>
  <c r="AU146" i="10"/>
  <c r="AT146" i="10"/>
  <c r="AS146" i="10"/>
  <c r="AR146" i="10"/>
  <c r="AQ146" i="10"/>
  <c r="AP146" i="10"/>
  <c r="AO146" i="10"/>
  <c r="AN146" i="10"/>
  <c r="AM146" i="10"/>
  <c r="AL146" i="10"/>
  <c r="AK146" i="10"/>
  <c r="BB146" i="10" s="1"/>
  <c r="BD146" i="10" s="1"/>
  <c r="AJ146" i="10"/>
  <c r="AI146" i="10"/>
  <c r="AH146" i="10"/>
  <c r="AG146" i="10"/>
  <c r="AF146" i="10"/>
  <c r="AE146" i="10"/>
  <c r="AD146" i="10"/>
  <c r="AC146" i="10"/>
  <c r="AB146" i="10"/>
  <c r="AA146" i="10"/>
  <c r="Z146" i="10"/>
  <c r="Y146" i="10"/>
  <c r="X146" i="10"/>
  <c r="W146" i="10"/>
  <c r="H146" i="10"/>
  <c r="F146" i="10"/>
  <c r="BA144" i="10"/>
  <c r="AZ144" i="10"/>
  <c r="AY144" i="10"/>
  <c r="AX144" i="10"/>
  <c r="AW144" i="10"/>
  <c r="AV144" i="10"/>
  <c r="AU144" i="10"/>
  <c r="AT144" i="10"/>
  <c r="AS144" i="10"/>
  <c r="AR144" i="10"/>
  <c r="AQ144" i="10"/>
  <c r="AP144" i="10"/>
  <c r="AO144" i="10"/>
  <c r="AN144" i="10"/>
  <c r="AM144" i="10"/>
  <c r="AL144" i="10"/>
  <c r="AK144" i="10"/>
  <c r="AJ144" i="10"/>
  <c r="AI144" i="10"/>
  <c r="AH144" i="10"/>
  <c r="AG144" i="10"/>
  <c r="AF144" i="10"/>
  <c r="AE144" i="10"/>
  <c r="AD144" i="10"/>
  <c r="AC144" i="10"/>
  <c r="AB144" i="10"/>
  <c r="AA144" i="10"/>
  <c r="Z144" i="10"/>
  <c r="Y144" i="10"/>
  <c r="X144" i="10"/>
  <c r="W144" i="10"/>
  <c r="BB144" i="10" s="1"/>
  <c r="BD144" i="10" s="1"/>
  <c r="H144" i="10"/>
  <c r="F144" i="10"/>
  <c r="BA142" i="10"/>
  <c r="AZ142" i="10"/>
  <c r="AY142" i="10"/>
  <c r="AX142" i="10"/>
  <c r="AW142" i="10"/>
  <c r="AV142" i="10"/>
  <c r="AU142" i="10"/>
  <c r="AT142" i="10"/>
  <c r="AS142" i="10"/>
  <c r="AR142" i="10"/>
  <c r="AQ142" i="10"/>
  <c r="AP142" i="10"/>
  <c r="AO142" i="10"/>
  <c r="AN142" i="10"/>
  <c r="AM142" i="10"/>
  <c r="AL142" i="10"/>
  <c r="AK142" i="10"/>
  <c r="AJ142" i="10"/>
  <c r="AI142" i="10"/>
  <c r="AH142" i="10"/>
  <c r="AG142" i="10"/>
  <c r="AF142" i="10"/>
  <c r="AE142" i="10"/>
  <c r="AD142" i="10"/>
  <c r="AC142" i="10"/>
  <c r="AB142" i="10"/>
  <c r="AA142" i="10"/>
  <c r="Z142" i="10"/>
  <c r="Y142" i="10"/>
  <c r="BB142" i="10" s="1"/>
  <c r="BD142" i="10" s="1"/>
  <c r="X142" i="10"/>
  <c r="W142" i="10"/>
  <c r="H142" i="10"/>
  <c r="F142" i="10"/>
  <c r="BA140" i="10"/>
  <c r="AZ140" i="10"/>
  <c r="AY140" i="10"/>
  <c r="AX140" i="10"/>
  <c r="AW140" i="10"/>
  <c r="AV140" i="10"/>
  <c r="AU140" i="10"/>
  <c r="AT140" i="10"/>
  <c r="AS140" i="10"/>
  <c r="AR140" i="10"/>
  <c r="AQ140" i="10"/>
  <c r="AP140" i="10"/>
  <c r="AO140" i="10"/>
  <c r="AN140" i="10"/>
  <c r="AM140" i="10"/>
  <c r="AL140" i="10"/>
  <c r="AK140" i="10"/>
  <c r="AJ140" i="10"/>
  <c r="AI140" i="10"/>
  <c r="AH140" i="10"/>
  <c r="AG140" i="10"/>
  <c r="AF140" i="10"/>
  <c r="AE140" i="10"/>
  <c r="AD140" i="10"/>
  <c r="AC140" i="10"/>
  <c r="AB140" i="10"/>
  <c r="AA140" i="10"/>
  <c r="Z140" i="10"/>
  <c r="Y140" i="10"/>
  <c r="X140" i="10"/>
  <c r="BB140" i="10" s="1"/>
  <c r="BD140" i="10" s="1"/>
  <c r="W140" i="10"/>
  <c r="H140" i="10"/>
  <c r="F140" i="10"/>
  <c r="BA138" i="10"/>
  <c r="AZ138" i="10"/>
  <c r="AY138" i="10"/>
  <c r="AX138" i="10"/>
  <c r="AW138" i="10"/>
  <c r="AV138" i="10"/>
  <c r="AU138" i="10"/>
  <c r="AT138" i="10"/>
  <c r="AS138" i="10"/>
  <c r="AR138" i="10"/>
  <c r="AQ138" i="10"/>
  <c r="AP138" i="10"/>
  <c r="AO138" i="10"/>
  <c r="AN138" i="10"/>
  <c r="AM138" i="10"/>
  <c r="AL138" i="10"/>
  <c r="AK138" i="10"/>
  <c r="AJ138" i="10"/>
  <c r="AI138" i="10"/>
  <c r="AH138" i="10"/>
  <c r="AG138" i="10"/>
  <c r="AF138" i="10"/>
  <c r="AE138" i="10"/>
  <c r="AD138" i="10"/>
  <c r="AC138" i="10"/>
  <c r="AB138" i="10"/>
  <c r="AA138" i="10"/>
  <c r="Z138" i="10"/>
  <c r="BB138" i="10" s="1"/>
  <c r="BD138" i="10" s="1"/>
  <c r="Y138" i="10"/>
  <c r="X138" i="10"/>
  <c r="W138" i="10"/>
  <c r="H138" i="10"/>
  <c r="F138" i="10"/>
  <c r="BA136" i="10"/>
  <c r="AZ136" i="10"/>
  <c r="AY136" i="10"/>
  <c r="AX136" i="10"/>
  <c r="AW136" i="10"/>
  <c r="AV136" i="10"/>
  <c r="AU136" i="10"/>
  <c r="AT136" i="10"/>
  <c r="AS136" i="10"/>
  <c r="AR136" i="10"/>
  <c r="AQ136" i="10"/>
  <c r="AP136" i="10"/>
  <c r="AO136" i="10"/>
  <c r="AN136" i="10"/>
  <c r="AM136" i="10"/>
  <c r="AL136" i="10"/>
  <c r="AK136" i="10"/>
  <c r="AJ136" i="10"/>
  <c r="AI136" i="10"/>
  <c r="AH136" i="10"/>
  <c r="AG136" i="10"/>
  <c r="AF136" i="10"/>
  <c r="AE136" i="10"/>
  <c r="AD136" i="10"/>
  <c r="AC136" i="10"/>
  <c r="AB136" i="10"/>
  <c r="BB136" i="10" s="1"/>
  <c r="BD136" i="10" s="1"/>
  <c r="AA136" i="10"/>
  <c r="Z136" i="10"/>
  <c r="Y136" i="10"/>
  <c r="X136" i="10"/>
  <c r="W136" i="10"/>
  <c r="H136" i="10"/>
  <c r="F136" i="10"/>
  <c r="BA134" i="10"/>
  <c r="AZ134" i="10"/>
  <c r="AY134" i="10"/>
  <c r="AX134" i="10"/>
  <c r="AW134" i="10"/>
  <c r="AV134" i="10"/>
  <c r="AU134" i="10"/>
  <c r="AT134" i="10"/>
  <c r="AS134" i="10"/>
  <c r="AR134" i="10"/>
  <c r="AQ134" i="10"/>
  <c r="AP134" i="10"/>
  <c r="AO134" i="10"/>
  <c r="AN134" i="10"/>
  <c r="AM134" i="10"/>
  <c r="AL134" i="10"/>
  <c r="AK134" i="10"/>
  <c r="AJ134" i="10"/>
  <c r="AI134" i="10"/>
  <c r="AH134" i="10"/>
  <c r="AG134" i="10"/>
  <c r="AF134" i="10"/>
  <c r="AE134" i="10"/>
  <c r="AD134" i="10"/>
  <c r="BB134" i="10" s="1"/>
  <c r="BD134" i="10" s="1"/>
  <c r="AC134" i="10"/>
  <c r="AB134" i="10"/>
  <c r="AA134" i="10"/>
  <c r="Z134" i="10"/>
  <c r="Y134" i="10"/>
  <c r="X134" i="10"/>
  <c r="W134" i="10"/>
  <c r="H134" i="10"/>
  <c r="F134" i="10"/>
  <c r="BA132" i="10"/>
  <c r="AZ132" i="10"/>
  <c r="AY132" i="10"/>
  <c r="AX132" i="10"/>
  <c r="AW132" i="10"/>
  <c r="AV132" i="10"/>
  <c r="AU132" i="10"/>
  <c r="AT132" i="10"/>
  <c r="AS132" i="10"/>
  <c r="AR132" i="10"/>
  <c r="AQ132" i="10"/>
  <c r="AP132" i="10"/>
  <c r="AO132" i="10"/>
  <c r="AN132" i="10"/>
  <c r="AM132" i="10"/>
  <c r="AL132" i="10"/>
  <c r="AK132" i="10"/>
  <c r="BB132" i="10" s="1"/>
  <c r="BD132" i="10" s="1"/>
  <c r="AJ132" i="10"/>
  <c r="AI132" i="10"/>
  <c r="AH132" i="10"/>
  <c r="AG132" i="10"/>
  <c r="AF132" i="10"/>
  <c r="AE132" i="10"/>
  <c r="AD132" i="10"/>
  <c r="AC132" i="10"/>
  <c r="AB132" i="10"/>
  <c r="AA132" i="10"/>
  <c r="Z132" i="10"/>
  <c r="Y132" i="10"/>
  <c r="X132" i="10"/>
  <c r="W132" i="10"/>
  <c r="H132" i="10"/>
  <c r="F132" i="10"/>
  <c r="BA130" i="10"/>
  <c r="AZ130" i="10"/>
  <c r="AY130" i="10"/>
  <c r="AX130" i="10"/>
  <c r="AW130" i="10"/>
  <c r="AV130" i="10"/>
  <c r="AU130" i="10"/>
  <c r="AT130" i="10"/>
  <c r="AS130" i="10"/>
  <c r="AR130" i="10"/>
  <c r="AQ130" i="10"/>
  <c r="AP130" i="10"/>
  <c r="AO130" i="10"/>
  <c r="AN130" i="10"/>
  <c r="AM130" i="10"/>
  <c r="AL130" i="10"/>
  <c r="AK130" i="10"/>
  <c r="AJ130" i="10"/>
  <c r="AI130" i="10"/>
  <c r="AH130" i="10"/>
  <c r="AG130" i="10"/>
  <c r="AF130" i="10"/>
  <c r="AE130" i="10"/>
  <c r="AD130" i="10"/>
  <c r="AC130" i="10"/>
  <c r="AB130" i="10"/>
  <c r="AA130" i="10"/>
  <c r="Z130" i="10"/>
  <c r="Y130" i="10"/>
  <c r="X130" i="10"/>
  <c r="W130" i="10"/>
  <c r="BB130" i="10" s="1"/>
  <c r="BD130" i="10" s="1"/>
  <c r="H130" i="10"/>
  <c r="F130" i="10"/>
  <c r="BA128" i="10"/>
  <c r="AZ128" i="10"/>
  <c r="AY128" i="10"/>
  <c r="AX128" i="10"/>
  <c r="AW128" i="10"/>
  <c r="AV128" i="10"/>
  <c r="AU128" i="10"/>
  <c r="AT128" i="10"/>
  <c r="AS128" i="10"/>
  <c r="AR128" i="10"/>
  <c r="AQ128" i="10"/>
  <c r="AP128" i="10"/>
  <c r="AO128" i="10"/>
  <c r="AN128" i="10"/>
  <c r="AM128" i="10"/>
  <c r="AL128" i="10"/>
  <c r="AK128" i="10"/>
  <c r="AJ128" i="10"/>
  <c r="AI128" i="10"/>
  <c r="AH128" i="10"/>
  <c r="AG128" i="10"/>
  <c r="AF128" i="10"/>
  <c r="AE128" i="10"/>
  <c r="AD128" i="10"/>
  <c r="AC128" i="10"/>
  <c r="AB128" i="10"/>
  <c r="AA128" i="10"/>
  <c r="Z128" i="10"/>
  <c r="Y128" i="10"/>
  <c r="BB128" i="10" s="1"/>
  <c r="BD128" i="10" s="1"/>
  <c r="X128" i="10"/>
  <c r="W128" i="10"/>
  <c r="H128" i="10"/>
  <c r="F128" i="10"/>
  <c r="BA126" i="10"/>
  <c r="AZ126" i="10"/>
  <c r="AY126" i="10"/>
  <c r="AX126" i="10"/>
  <c r="AW126" i="10"/>
  <c r="AV126" i="10"/>
  <c r="AU126" i="10"/>
  <c r="AT126" i="10"/>
  <c r="AS126" i="10"/>
  <c r="AR126" i="10"/>
  <c r="AQ126" i="10"/>
  <c r="AP126" i="10"/>
  <c r="AO126" i="10"/>
  <c r="AN126" i="10"/>
  <c r="AM126" i="10"/>
  <c r="AL126" i="10"/>
  <c r="AK126" i="10"/>
  <c r="AJ126" i="10"/>
  <c r="AI126" i="10"/>
  <c r="AH126" i="10"/>
  <c r="AG126" i="10"/>
  <c r="AF126" i="10"/>
  <c r="AE126" i="10"/>
  <c r="AD126" i="10"/>
  <c r="AC126" i="10"/>
  <c r="AB126" i="10"/>
  <c r="AA126" i="10"/>
  <c r="Z126" i="10"/>
  <c r="Y126" i="10"/>
  <c r="X126" i="10"/>
  <c r="W126" i="10"/>
  <c r="BB126" i="10" s="1"/>
  <c r="BD126" i="10" s="1"/>
  <c r="H126" i="10"/>
  <c r="F126" i="10"/>
  <c r="BA124" i="10"/>
  <c r="AZ124" i="10"/>
  <c r="AY124" i="10"/>
  <c r="AX124" i="10"/>
  <c r="AW124" i="10"/>
  <c r="AV124" i="10"/>
  <c r="AU124" i="10"/>
  <c r="AT124" i="10"/>
  <c r="AS124" i="10"/>
  <c r="AR124" i="10"/>
  <c r="AQ124" i="10"/>
  <c r="AP124" i="10"/>
  <c r="AO124" i="10"/>
  <c r="AN124" i="10"/>
  <c r="AM124" i="10"/>
  <c r="AL124" i="10"/>
  <c r="AK124" i="10"/>
  <c r="AJ124" i="10"/>
  <c r="AI124" i="10"/>
  <c r="AH124" i="10"/>
  <c r="AG124" i="10"/>
  <c r="AF124" i="10"/>
  <c r="AE124" i="10"/>
  <c r="AD124" i="10"/>
  <c r="AC124" i="10"/>
  <c r="AB124" i="10"/>
  <c r="AA124" i="10"/>
  <c r="Z124" i="10"/>
  <c r="BB124" i="10" s="1"/>
  <c r="BD124" i="10" s="1"/>
  <c r="Y124" i="10"/>
  <c r="X124" i="10"/>
  <c r="W124" i="10"/>
  <c r="H124" i="10"/>
  <c r="F124" i="10"/>
  <c r="BA122" i="10"/>
  <c r="AZ122" i="10"/>
  <c r="AY122" i="10"/>
  <c r="AX122" i="10"/>
  <c r="AW122" i="10"/>
  <c r="AV122" i="10"/>
  <c r="AU122" i="10"/>
  <c r="AT122" i="10"/>
  <c r="AS122" i="10"/>
  <c r="AR122" i="10"/>
  <c r="AQ122" i="10"/>
  <c r="AP122" i="10"/>
  <c r="AO122" i="10"/>
  <c r="AN122" i="10"/>
  <c r="AM122" i="10"/>
  <c r="AL122" i="10"/>
  <c r="AK122" i="10"/>
  <c r="AJ122" i="10"/>
  <c r="AI122" i="10"/>
  <c r="AH122" i="10"/>
  <c r="AG122" i="10"/>
  <c r="AF122" i="10"/>
  <c r="AE122" i="10"/>
  <c r="AD122" i="10"/>
  <c r="AC122" i="10"/>
  <c r="AB122" i="10"/>
  <c r="BB122" i="10" s="1"/>
  <c r="BD122" i="10" s="1"/>
  <c r="AA122" i="10"/>
  <c r="Z122" i="10"/>
  <c r="Y122" i="10"/>
  <c r="X122" i="10"/>
  <c r="W122" i="10"/>
  <c r="H122" i="10"/>
  <c r="F122" i="10"/>
  <c r="BA120" i="10"/>
  <c r="AZ120" i="10"/>
  <c r="AY120" i="10"/>
  <c r="AX120" i="10"/>
  <c r="AW120" i="10"/>
  <c r="AV120" i="10"/>
  <c r="AU120" i="10"/>
  <c r="AT120" i="10"/>
  <c r="AS120" i="10"/>
  <c r="AR120" i="10"/>
  <c r="AQ120" i="10"/>
  <c r="AP120" i="10"/>
  <c r="AO120" i="10"/>
  <c r="AN120" i="10"/>
  <c r="AM120" i="10"/>
  <c r="AL120" i="10"/>
  <c r="AK120" i="10"/>
  <c r="AJ120" i="10"/>
  <c r="AI120" i="10"/>
  <c r="AH120" i="10"/>
  <c r="AG120" i="10"/>
  <c r="AF120" i="10"/>
  <c r="AE120" i="10"/>
  <c r="AD120" i="10"/>
  <c r="BB120" i="10" s="1"/>
  <c r="BD120" i="10" s="1"/>
  <c r="AC120" i="10"/>
  <c r="AB120" i="10"/>
  <c r="AA120" i="10"/>
  <c r="Z120" i="10"/>
  <c r="Y120" i="10"/>
  <c r="X120" i="10"/>
  <c r="W120" i="10"/>
  <c r="H120" i="10"/>
  <c r="F120" i="10"/>
  <c r="BA118" i="10"/>
  <c r="AZ118" i="10"/>
  <c r="AY118" i="10"/>
  <c r="AX118" i="10"/>
  <c r="AW118" i="10"/>
  <c r="AV118" i="10"/>
  <c r="AU118" i="10"/>
  <c r="AT118" i="10"/>
  <c r="AS118" i="10"/>
  <c r="AR118" i="10"/>
  <c r="AQ118" i="10"/>
  <c r="AP118" i="10"/>
  <c r="AO118" i="10"/>
  <c r="AN118" i="10"/>
  <c r="AM118" i="10"/>
  <c r="AL118" i="10"/>
  <c r="AK118" i="10"/>
  <c r="AJ118" i="10"/>
  <c r="AI118" i="10"/>
  <c r="AH118" i="10"/>
  <c r="AG118" i="10"/>
  <c r="BB118" i="10" s="1"/>
  <c r="BD118" i="10" s="1"/>
  <c r="AF118" i="10"/>
  <c r="AE118" i="10"/>
  <c r="AD118" i="10"/>
  <c r="AC118" i="10"/>
  <c r="AB118" i="10"/>
  <c r="AA118" i="10"/>
  <c r="Z118" i="10"/>
  <c r="Y118" i="10"/>
  <c r="X118" i="10"/>
  <c r="W118" i="10"/>
  <c r="H118" i="10"/>
  <c r="F118" i="10"/>
  <c r="BA116" i="10"/>
  <c r="AZ116" i="10"/>
  <c r="AY116" i="10"/>
  <c r="AX116" i="10"/>
  <c r="AW116" i="10"/>
  <c r="AV116" i="10"/>
  <c r="AU116" i="10"/>
  <c r="AT116" i="10"/>
  <c r="AS116" i="10"/>
  <c r="AR116" i="10"/>
  <c r="AQ116" i="10"/>
  <c r="AP116" i="10"/>
  <c r="AO116" i="10"/>
  <c r="AN116" i="10"/>
  <c r="AM116" i="10"/>
  <c r="AL116" i="10"/>
  <c r="AK116" i="10"/>
  <c r="AJ116" i="10"/>
  <c r="AI116" i="10"/>
  <c r="AH116" i="10"/>
  <c r="AG116" i="10"/>
  <c r="AF116" i="10"/>
  <c r="AE116" i="10"/>
  <c r="AD116" i="10"/>
  <c r="AC116" i="10"/>
  <c r="AB116" i="10"/>
  <c r="AA116" i="10"/>
  <c r="Z116" i="10"/>
  <c r="Y116" i="10"/>
  <c r="X116" i="10"/>
  <c r="W116" i="10"/>
  <c r="BB116" i="10" s="1"/>
  <c r="BD116" i="10" s="1"/>
  <c r="H116" i="10"/>
  <c r="F116" i="10"/>
  <c r="BA114" i="10"/>
  <c r="AZ114" i="10"/>
  <c r="AY114" i="10"/>
  <c r="AX114" i="10"/>
  <c r="AW114" i="10"/>
  <c r="AV114" i="10"/>
  <c r="AU114" i="10"/>
  <c r="AT114" i="10"/>
  <c r="AS114" i="10"/>
  <c r="AR114" i="10"/>
  <c r="AQ114" i="10"/>
  <c r="AP114" i="10"/>
  <c r="AO114" i="10"/>
  <c r="AN114" i="10"/>
  <c r="AM114" i="10"/>
  <c r="AL114" i="10"/>
  <c r="AK114" i="10"/>
  <c r="AJ114" i="10"/>
  <c r="AI114" i="10"/>
  <c r="AH114" i="10"/>
  <c r="AG114" i="10"/>
  <c r="AF114" i="10"/>
  <c r="AE114" i="10"/>
  <c r="AD114" i="10"/>
  <c r="AC114" i="10"/>
  <c r="AB114" i="10"/>
  <c r="AA114" i="10"/>
  <c r="Z114" i="10"/>
  <c r="Y114" i="10"/>
  <c r="BB114" i="10" s="1"/>
  <c r="BD114" i="10" s="1"/>
  <c r="X114" i="10"/>
  <c r="W114" i="10"/>
  <c r="H114" i="10"/>
  <c r="F114" i="10"/>
  <c r="BA112" i="10"/>
  <c r="AZ112" i="10"/>
  <c r="AY112" i="10"/>
  <c r="AX112" i="10"/>
  <c r="AW112" i="10"/>
  <c r="AV112" i="10"/>
  <c r="AU112" i="10"/>
  <c r="AT112" i="10"/>
  <c r="AS112" i="10"/>
  <c r="AR112" i="10"/>
  <c r="AQ112" i="10"/>
  <c r="AP112" i="10"/>
  <c r="AO112" i="10"/>
  <c r="AN112" i="10"/>
  <c r="AM112" i="10"/>
  <c r="AL112" i="10"/>
  <c r="AK112" i="10"/>
  <c r="AJ112" i="10"/>
  <c r="AI112" i="10"/>
  <c r="AH112" i="10"/>
  <c r="AG112" i="10"/>
  <c r="AF112" i="10"/>
  <c r="AE112" i="10"/>
  <c r="AD112" i="10"/>
  <c r="AC112" i="10"/>
  <c r="AB112" i="10"/>
  <c r="AA112" i="10"/>
  <c r="Z112" i="10"/>
  <c r="Y112" i="10"/>
  <c r="X112" i="10"/>
  <c r="W112" i="10"/>
  <c r="BB112" i="10" s="1"/>
  <c r="BD112" i="10" s="1"/>
  <c r="H112" i="10"/>
  <c r="F112" i="10"/>
  <c r="BA110" i="10"/>
  <c r="AZ110" i="10"/>
  <c r="AY110" i="10"/>
  <c r="AX110" i="10"/>
  <c r="AW110" i="10"/>
  <c r="AV110" i="10"/>
  <c r="AU110" i="10"/>
  <c r="AT110" i="10"/>
  <c r="AS110" i="10"/>
  <c r="AR110" i="10"/>
  <c r="AQ110" i="10"/>
  <c r="AP110" i="10"/>
  <c r="AO110" i="10"/>
  <c r="AN110" i="10"/>
  <c r="AM110" i="10"/>
  <c r="AL110" i="10"/>
  <c r="AK110" i="10"/>
  <c r="AJ110" i="10"/>
  <c r="AI110" i="10"/>
  <c r="AH110" i="10"/>
  <c r="AG110" i="10"/>
  <c r="AF110" i="10"/>
  <c r="AE110" i="10"/>
  <c r="AD110" i="10"/>
  <c r="AC110" i="10"/>
  <c r="AB110" i="10"/>
  <c r="AA110" i="10"/>
  <c r="Z110" i="10"/>
  <c r="Y110" i="10"/>
  <c r="BB110" i="10" s="1"/>
  <c r="BD110" i="10" s="1"/>
  <c r="X110" i="10"/>
  <c r="W110" i="10"/>
  <c r="H110" i="10"/>
  <c r="F110" i="10"/>
  <c r="BA108" i="10"/>
  <c r="AZ108" i="10"/>
  <c r="AY108" i="10"/>
  <c r="AX108" i="10"/>
  <c r="AW108" i="10"/>
  <c r="AV108" i="10"/>
  <c r="AU108" i="10"/>
  <c r="AT108" i="10"/>
  <c r="AS108" i="10"/>
  <c r="AR108" i="10"/>
  <c r="AQ108" i="10"/>
  <c r="AP108" i="10"/>
  <c r="AO108" i="10"/>
  <c r="AN108" i="10"/>
  <c r="AM108" i="10"/>
  <c r="AL108" i="10"/>
  <c r="AK108" i="10"/>
  <c r="AJ108" i="10"/>
  <c r="AI108" i="10"/>
  <c r="AH108" i="10"/>
  <c r="AG108" i="10"/>
  <c r="AF108" i="10"/>
  <c r="AE108" i="10"/>
  <c r="AD108" i="10"/>
  <c r="AC108" i="10"/>
  <c r="AB108" i="10"/>
  <c r="BB108" i="10" s="1"/>
  <c r="BD108" i="10" s="1"/>
  <c r="AA108" i="10"/>
  <c r="Z108" i="10"/>
  <c r="Y108" i="10"/>
  <c r="X108" i="10"/>
  <c r="W108" i="10"/>
  <c r="H108" i="10"/>
  <c r="F108" i="10"/>
  <c r="BA106" i="10"/>
  <c r="AZ106" i="10"/>
  <c r="AY106" i="10"/>
  <c r="AX106" i="10"/>
  <c r="AW106" i="10"/>
  <c r="AV106" i="10"/>
  <c r="AU106" i="10"/>
  <c r="AT106" i="10"/>
  <c r="AS106" i="10"/>
  <c r="AR106" i="10"/>
  <c r="AQ106" i="10"/>
  <c r="AP106" i="10"/>
  <c r="AO106" i="10"/>
  <c r="AN106" i="10"/>
  <c r="AM106" i="10"/>
  <c r="AL106" i="10"/>
  <c r="AK106" i="10"/>
  <c r="AJ106" i="10"/>
  <c r="AI106" i="10"/>
  <c r="AH106" i="10"/>
  <c r="AG106" i="10"/>
  <c r="AF106" i="10"/>
  <c r="AE106" i="10"/>
  <c r="AD106" i="10"/>
  <c r="BB106" i="10" s="1"/>
  <c r="BD106" i="10" s="1"/>
  <c r="AC106" i="10"/>
  <c r="AB106" i="10"/>
  <c r="AA106" i="10"/>
  <c r="Z106" i="10"/>
  <c r="Y106" i="10"/>
  <c r="X106" i="10"/>
  <c r="W106" i="10"/>
  <c r="H106" i="10"/>
  <c r="F106" i="10"/>
  <c r="BA104" i="10"/>
  <c r="AZ104" i="10"/>
  <c r="AY104" i="10"/>
  <c r="AX104" i="10"/>
  <c r="AW104" i="10"/>
  <c r="AV104" i="10"/>
  <c r="AU104" i="10"/>
  <c r="AT104" i="10"/>
  <c r="AS104" i="10"/>
  <c r="AR104" i="10"/>
  <c r="AQ104" i="10"/>
  <c r="AP104" i="10"/>
  <c r="AO104" i="10"/>
  <c r="AN104" i="10"/>
  <c r="AM104" i="10"/>
  <c r="AL104" i="10"/>
  <c r="AK104" i="10"/>
  <c r="AJ104" i="10"/>
  <c r="AI104" i="10"/>
  <c r="AH104" i="10"/>
  <c r="AG104" i="10"/>
  <c r="AF104" i="10"/>
  <c r="BB104" i="10" s="1"/>
  <c r="BD104" i="10" s="1"/>
  <c r="AE104" i="10"/>
  <c r="AD104" i="10"/>
  <c r="AC104" i="10"/>
  <c r="AB104" i="10"/>
  <c r="AA104" i="10"/>
  <c r="Z104" i="10"/>
  <c r="Y104" i="10"/>
  <c r="X104" i="10"/>
  <c r="W104" i="10"/>
  <c r="H104" i="10"/>
  <c r="F104" i="10"/>
  <c r="BA102" i="10"/>
  <c r="AZ102" i="10"/>
  <c r="AY102" i="10"/>
  <c r="AX102" i="10"/>
  <c r="AW102" i="10"/>
  <c r="AV102" i="10"/>
  <c r="AU102" i="10"/>
  <c r="AT102" i="10"/>
  <c r="AS102" i="10"/>
  <c r="AR102" i="10"/>
  <c r="AQ102" i="10"/>
  <c r="AP102" i="10"/>
  <c r="AO102" i="10"/>
  <c r="AN102" i="10"/>
  <c r="AM102" i="10"/>
  <c r="AL102" i="10"/>
  <c r="BB102" i="10" s="1"/>
  <c r="BD102" i="10" s="1"/>
  <c r="AK102" i="10"/>
  <c r="AJ102" i="10"/>
  <c r="AI102" i="10"/>
  <c r="AH102" i="10"/>
  <c r="AG102" i="10"/>
  <c r="AF102" i="10"/>
  <c r="AE102" i="10"/>
  <c r="AD102" i="10"/>
  <c r="AC102" i="10"/>
  <c r="AB102" i="10"/>
  <c r="AA102" i="10"/>
  <c r="Z102" i="10"/>
  <c r="Y102" i="10"/>
  <c r="X102" i="10"/>
  <c r="W102" i="10"/>
  <c r="H102" i="10"/>
  <c r="F102" i="10"/>
  <c r="BA100" i="10"/>
  <c r="AZ100" i="10"/>
  <c r="AY100" i="10"/>
  <c r="AX100" i="10"/>
  <c r="AW100" i="10"/>
  <c r="AV100" i="10"/>
  <c r="AU100" i="10"/>
  <c r="AT100" i="10"/>
  <c r="AS100" i="10"/>
  <c r="AR100" i="10"/>
  <c r="AQ100" i="10"/>
  <c r="AP100" i="10"/>
  <c r="AO100" i="10"/>
  <c r="AN100" i="10"/>
  <c r="AM100" i="10"/>
  <c r="AL100" i="10"/>
  <c r="AK100" i="10"/>
  <c r="AJ100" i="10"/>
  <c r="AI100" i="10"/>
  <c r="AH100" i="10"/>
  <c r="AG100" i="10"/>
  <c r="AF100" i="10"/>
  <c r="AE100" i="10"/>
  <c r="AD100" i="10"/>
  <c r="AC100" i="10"/>
  <c r="AB100" i="10"/>
  <c r="AA100" i="10"/>
  <c r="Z100" i="10"/>
  <c r="Y100" i="10"/>
  <c r="BB100" i="10" s="1"/>
  <c r="BD100" i="10" s="1"/>
  <c r="X100" i="10"/>
  <c r="W100" i="10"/>
  <c r="H100" i="10"/>
  <c r="F100" i="10"/>
  <c r="BA98" i="10"/>
  <c r="AZ98" i="10"/>
  <c r="AY98" i="10"/>
  <c r="AX98" i="10"/>
  <c r="AW98" i="10"/>
  <c r="AV98" i="10"/>
  <c r="AU98" i="10"/>
  <c r="AT98" i="10"/>
  <c r="AS98" i="10"/>
  <c r="AR98" i="10"/>
  <c r="AQ98" i="10"/>
  <c r="AP98" i="10"/>
  <c r="AO98" i="10"/>
  <c r="AN98" i="10"/>
  <c r="AM98" i="10"/>
  <c r="AL98" i="10"/>
  <c r="AK98" i="10"/>
  <c r="AJ98" i="10"/>
  <c r="AI98" i="10"/>
  <c r="AH98" i="10"/>
  <c r="AG98" i="10"/>
  <c r="AF98" i="10"/>
  <c r="AE98" i="10"/>
  <c r="AD98" i="10"/>
  <c r="AC98" i="10"/>
  <c r="AB98" i="10"/>
  <c r="AA98" i="10"/>
  <c r="Z98" i="10"/>
  <c r="Y98" i="10"/>
  <c r="X98" i="10"/>
  <c r="W98" i="10"/>
  <c r="BB98" i="10" s="1"/>
  <c r="BD98" i="10" s="1"/>
  <c r="H98" i="10"/>
  <c r="F98" i="10"/>
  <c r="BA96" i="10"/>
  <c r="AZ96" i="10"/>
  <c r="AY96" i="10"/>
  <c r="AX96" i="10"/>
  <c r="AW96" i="10"/>
  <c r="AV96" i="10"/>
  <c r="AU96" i="10"/>
  <c r="AT96" i="10"/>
  <c r="AS96" i="10"/>
  <c r="AR96" i="10"/>
  <c r="AQ96" i="10"/>
  <c r="AP96" i="10"/>
  <c r="AO96" i="10"/>
  <c r="AN96" i="10"/>
  <c r="AM96" i="10"/>
  <c r="AL96" i="10"/>
  <c r="AK96" i="10"/>
  <c r="AJ96" i="10"/>
  <c r="AI96" i="10"/>
  <c r="AH96" i="10"/>
  <c r="AG96" i="10"/>
  <c r="AF96" i="10"/>
  <c r="AE96" i="10"/>
  <c r="AD96" i="10"/>
  <c r="AC96" i="10"/>
  <c r="AB96" i="10"/>
  <c r="AA96" i="10"/>
  <c r="Z96" i="10"/>
  <c r="Y96" i="10"/>
  <c r="BB96" i="10" s="1"/>
  <c r="BD96" i="10" s="1"/>
  <c r="X96" i="10"/>
  <c r="W96" i="10"/>
  <c r="H96" i="10"/>
  <c r="F96" i="10"/>
  <c r="BA94" i="10"/>
  <c r="AZ94" i="10"/>
  <c r="AY94" i="10"/>
  <c r="AX94" i="10"/>
  <c r="AW94" i="10"/>
  <c r="AV94" i="10"/>
  <c r="AU94" i="10"/>
  <c r="AT94" i="10"/>
  <c r="AS94" i="10"/>
  <c r="AR94" i="10"/>
  <c r="AQ94" i="10"/>
  <c r="AP94" i="10"/>
  <c r="AO94" i="10"/>
  <c r="AN94" i="10"/>
  <c r="AM94" i="10"/>
  <c r="AL94" i="10"/>
  <c r="AK94" i="10"/>
  <c r="AJ94" i="10"/>
  <c r="AI94" i="10"/>
  <c r="AH94" i="10"/>
  <c r="AG94" i="10"/>
  <c r="AF94" i="10"/>
  <c r="AE94" i="10"/>
  <c r="AD94" i="10"/>
  <c r="AC94" i="10"/>
  <c r="AB94" i="10"/>
  <c r="AA94" i="10"/>
  <c r="Z94" i="10"/>
  <c r="Y94" i="10"/>
  <c r="X94" i="10"/>
  <c r="W94" i="10"/>
  <c r="BB94" i="10" s="1"/>
  <c r="BD94" i="10" s="1"/>
  <c r="H94" i="10"/>
  <c r="F94" i="10"/>
  <c r="BA92" i="10"/>
  <c r="AZ92" i="10"/>
  <c r="AY92" i="10"/>
  <c r="AX92" i="10"/>
  <c r="AW92" i="10"/>
  <c r="AV92" i="10"/>
  <c r="AU92" i="10"/>
  <c r="AT92" i="10"/>
  <c r="AS92" i="10"/>
  <c r="AR92" i="10"/>
  <c r="AQ92" i="10"/>
  <c r="AP92" i="10"/>
  <c r="AO92" i="10"/>
  <c r="AN92" i="10"/>
  <c r="AM92" i="10"/>
  <c r="AL92" i="10"/>
  <c r="AK92" i="10"/>
  <c r="AJ92" i="10"/>
  <c r="AI92" i="10"/>
  <c r="AH92" i="10"/>
  <c r="AG92" i="10"/>
  <c r="AF92" i="10"/>
  <c r="AE92" i="10"/>
  <c r="AD92" i="10"/>
  <c r="BB92" i="10" s="1"/>
  <c r="BD92" i="10" s="1"/>
  <c r="AC92" i="10"/>
  <c r="AB92" i="10"/>
  <c r="AA92" i="10"/>
  <c r="Z92" i="10"/>
  <c r="Y92" i="10"/>
  <c r="X92" i="10"/>
  <c r="W92" i="10"/>
  <c r="H92" i="10"/>
  <c r="F92" i="10"/>
  <c r="BA90" i="10"/>
  <c r="AZ90" i="10"/>
  <c r="AY90" i="10"/>
  <c r="AX90" i="10"/>
  <c r="AW90" i="10"/>
  <c r="AV90" i="10"/>
  <c r="AU90" i="10"/>
  <c r="AT90" i="10"/>
  <c r="AS90" i="10"/>
  <c r="AR90" i="10"/>
  <c r="AQ90" i="10"/>
  <c r="AP90" i="10"/>
  <c r="AO90" i="10"/>
  <c r="AN90" i="10"/>
  <c r="AM90" i="10"/>
  <c r="AL90" i="10"/>
  <c r="AK90" i="10"/>
  <c r="AJ90" i="10"/>
  <c r="AI90" i="10"/>
  <c r="AH90" i="10"/>
  <c r="AG90" i="10"/>
  <c r="BB90" i="10" s="1"/>
  <c r="BD90" i="10" s="1"/>
  <c r="AF90" i="10"/>
  <c r="AE90" i="10"/>
  <c r="AD90" i="10"/>
  <c r="AC90" i="10"/>
  <c r="AB90" i="10"/>
  <c r="AA90" i="10"/>
  <c r="Z90" i="10"/>
  <c r="Y90" i="10"/>
  <c r="X90" i="10"/>
  <c r="W90" i="10"/>
  <c r="H90" i="10"/>
  <c r="F90" i="10"/>
  <c r="BA88" i="10"/>
  <c r="AZ88" i="10"/>
  <c r="AY88" i="10"/>
  <c r="AX88" i="10"/>
  <c r="AW88" i="10"/>
  <c r="AV88" i="10"/>
  <c r="AU88" i="10"/>
  <c r="AT88" i="10"/>
  <c r="AS88" i="10"/>
  <c r="AR88" i="10"/>
  <c r="AQ88" i="10"/>
  <c r="AP88" i="10"/>
  <c r="AO88" i="10"/>
  <c r="AN88" i="10"/>
  <c r="AM88" i="10"/>
  <c r="AL88" i="10"/>
  <c r="BB88" i="10" s="1"/>
  <c r="BD88" i="10" s="1"/>
  <c r="AK88" i="10"/>
  <c r="AJ88" i="10"/>
  <c r="AI88" i="10"/>
  <c r="AH88" i="10"/>
  <c r="AG88" i="10"/>
  <c r="AF88" i="10"/>
  <c r="AE88" i="10"/>
  <c r="AD88" i="10"/>
  <c r="AC88" i="10"/>
  <c r="AB88" i="10"/>
  <c r="AA88" i="10"/>
  <c r="Z88" i="10"/>
  <c r="Y88" i="10"/>
  <c r="X88" i="10"/>
  <c r="W88" i="10"/>
  <c r="H88" i="10"/>
  <c r="F88" i="10"/>
  <c r="BA86" i="10"/>
  <c r="AZ86" i="10"/>
  <c r="AY86" i="10"/>
  <c r="AX86" i="10"/>
  <c r="AW86" i="10"/>
  <c r="AV86" i="10"/>
  <c r="AU86" i="10"/>
  <c r="AT86" i="10"/>
  <c r="AS86" i="10"/>
  <c r="AR86" i="10"/>
  <c r="AQ86" i="10"/>
  <c r="AP86" i="10"/>
  <c r="AO86" i="10"/>
  <c r="AN86" i="10"/>
  <c r="AM86" i="10"/>
  <c r="AL86" i="10"/>
  <c r="AK86" i="10"/>
  <c r="AJ86" i="10"/>
  <c r="AI86" i="10"/>
  <c r="AH86" i="10"/>
  <c r="AG86" i="10"/>
  <c r="AF86" i="10"/>
  <c r="AE86" i="10"/>
  <c r="AD86" i="10"/>
  <c r="AC86" i="10"/>
  <c r="AB86" i="10"/>
  <c r="AA86" i="10"/>
  <c r="Z86" i="10"/>
  <c r="Y86" i="10"/>
  <c r="X86" i="10"/>
  <c r="BB86" i="10" s="1"/>
  <c r="BD86" i="10" s="1"/>
  <c r="W86" i="10"/>
  <c r="H86" i="10"/>
  <c r="F86" i="10"/>
  <c r="BA84" i="10"/>
  <c r="AZ84" i="10"/>
  <c r="AY84" i="10"/>
  <c r="AX84" i="10"/>
  <c r="AW84" i="10"/>
  <c r="AV84" i="10"/>
  <c r="AU84" i="10"/>
  <c r="AT84" i="10"/>
  <c r="AS84" i="10"/>
  <c r="AR84" i="10"/>
  <c r="AQ84" i="10"/>
  <c r="AP84" i="10"/>
  <c r="AO84" i="10"/>
  <c r="AN84" i="10"/>
  <c r="AM84" i="10"/>
  <c r="AL84" i="10"/>
  <c r="AK84" i="10"/>
  <c r="AJ84" i="10"/>
  <c r="AI84" i="10"/>
  <c r="AH84" i="10"/>
  <c r="AG84" i="10"/>
  <c r="AF84" i="10"/>
  <c r="AE84" i="10"/>
  <c r="AD84" i="10"/>
  <c r="AC84" i="10"/>
  <c r="AB84" i="10"/>
  <c r="AA84" i="10"/>
  <c r="Z84" i="10"/>
  <c r="Y84" i="10"/>
  <c r="X84" i="10"/>
  <c r="W84" i="10"/>
  <c r="BB84" i="10" s="1"/>
  <c r="BD84" i="10" s="1"/>
  <c r="H84" i="10"/>
  <c r="F84" i="10"/>
  <c r="BA82" i="10"/>
  <c r="AZ82" i="10"/>
  <c r="AY82" i="10"/>
  <c r="AX82" i="10"/>
  <c r="AW82" i="10"/>
  <c r="AV82" i="10"/>
  <c r="AU82" i="10"/>
  <c r="AT82" i="10"/>
  <c r="AS82" i="10"/>
  <c r="AR82" i="10"/>
  <c r="AQ82" i="10"/>
  <c r="AP82" i="10"/>
  <c r="AO82" i="10"/>
  <c r="AN82" i="10"/>
  <c r="AM82" i="10"/>
  <c r="AL82" i="10"/>
  <c r="AK82" i="10"/>
  <c r="AJ82" i="10"/>
  <c r="AI82" i="10"/>
  <c r="AH82" i="10"/>
  <c r="AG82" i="10"/>
  <c r="AF82" i="10"/>
  <c r="AE82" i="10"/>
  <c r="AD82" i="10"/>
  <c r="AC82" i="10"/>
  <c r="AB82" i="10"/>
  <c r="AA82" i="10"/>
  <c r="Z82" i="10"/>
  <c r="BB82" i="10" s="1"/>
  <c r="BD82" i="10" s="1"/>
  <c r="Y82" i="10"/>
  <c r="X82" i="10"/>
  <c r="W82" i="10"/>
  <c r="H82" i="10"/>
  <c r="F82" i="10"/>
  <c r="BA80" i="10"/>
  <c r="AZ80" i="10"/>
  <c r="AY80" i="10"/>
  <c r="AX80" i="10"/>
  <c r="AW80" i="10"/>
  <c r="AV80" i="10"/>
  <c r="AU80" i="10"/>
  <c r="AT80" i="10"/>
  <c r="AS80" i="10"/>
  <c r="AR80" i="10"/>
  <c r="AQ80" i="10"/>
  <c r="AP80" i="10"/>
  <c r="AO80" i="10"/>
  <c r="AN80" i="10"/>
  <c r="AM80" i="10"/>
  <c r="AL80" i="10"/>
  <c r="AK80" i="10"/>
  <c r="AJ80" i="10"/>
  <c r="AI80" i="10"/>
  <c r="AH80" i="10"/>
  <c r="AG80" i="10"/>
  <c r="AF80" i="10"/>
  <c r="AE80" i="10"/>
  <c r="AD80" i="10"/>
  <c r="AC80" i="10"/>
  <c r="AB80" i="10"/>
  <c r="BB80" i="10" s="1"/>
  <c r="BD80" i="10" s="1"/>
  <c r="AA80" i="10"/>
  <c r="Z80" i="10"/>
  <c r="Y80" i="10"/>
  <c r="X80" i="10"/>
  <c r="W80" i="10"/>
  <c r="H80" i="10"/>
  <c r="F80" i="10"/>
  <c r="BA78" i="10"/>
  <c r="AZ78" i="10"/>
  <c r="AY78" i="10"/>
  <c r="AX78" i="10"/>
  <c r="AW78" i="10"/>
  <c r="AV78" i="10"/>
  <c r="AU78" i="10"/>
  <c r="AT78" i="10"/>
  <c r="AS78" i="10"/>
  <c r="AR78" i="10"/>
  <c r="AQ78" i="10"/>
  <c r="AP78" i="10"/>
  <c r="AO78" i="10"/>
  <c r="AN78" i="10"/>
  <c r="AM78" i="10"/>
  <c r="AL78" i="10"/>
  <c r="AK78" i="10"/>
  <c r="AJ78" i="10"/>
  <c r="AI78" i="10"/>
  <c r="AH78" i="10"/>
  <c r="AG78" i="10"/>
  <c r="AF78" i="10"/>
  <c r="AE78" i="10"/>
  <c r="AD78" i="10"/>
  <c r="BB78" i="10" s="1"/>
  <c r="BD78" i="10" s="1"/>
  <c r="AC78" i="10"/>
  <c r="AB78" i="10"/>
  <c r="AA78" i="10"/>
  <c r="Z78" i="10"/>
  <c r="Y78" i="10"/>
  <c r="X78" i="10"/>
  <c r="W78" i="10"/>
  <c r="H78" i="10"/>
  <c r="F78" i="10"/>
  <c r="BA76" i="10"/>
  <c r="AZ76" i="10"/>
  <c r="AY76" i="10"/>
  <c r="AX76" i="10"/>
  <c r="AW76" i="10"/>
  <c r="AV76" i="10"/>
  <c r="AU76" i="10"/>
  <c r="AT76" i="10"/>
  <c r="AS76" i="10"/>
  <c r="AR76" i="10"/>
  <c r="AQ76" i="10"/>
  <c r="AP76" i="10"/>
  <c r="AO76" i="10"/>
  <c r="AN76" i="10"/>
  <c r="AM76" i="10"/>
  <c r="AL76" i="10"/>
  <c r="AK76" i="10"/>
  <c r="BB76" i="10" s="1"/>
  <c r="BD76" i="10" s="1"/>
  <c r="AJ76" i="10"/>
  <c r="AI76" i="10"/>
  <c r="AH76" i="10"/>
  <c r="AG76" i="10"/>
  <c r="AF76" i="10"/>
  <c r="AE76" i="10"/>
  <c r="AD76" i="10"/>
  <c r="AC76" i="10"/>
  <c r="AB76" i="10"/>
  <c r="AA76" i="10"/>
  <c r="Z76" i="10"/>
  <c r="Y76" i="10"/>
  <c r="X76" i="10"/>
  <c r="W76" i="10"/>
  <c r="H76" i="10"/>
  <c r="F76" i="10"/>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B74" i="10" s="1"/>
  <c r="BD74" i="10" s="1"/>
  <c r="H74" i="10"/>
  <c r="F74" i="10"/>
  <c r="BA72" i="10"/>
  <c r="AZ72" i="10"/>
  <c r="AY72" i="10"/>
  <c r="AX72"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BB72" i="10" s="1"/>
  <c r="BD72" i="10" s="1"/>
  <c r="X72" i="10"/>
  <c r="W72" i="10"/>
  <c r="H72" i="10"/>
  <c r="F72" i="10"/>
  <c r="BA70" i="10"/>
  <c r="AZ70" i="10"/>
  <c r="AY70" i="10"/>
  <c r="AX70"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BB70" i="10" s="1"/>
  <c r="BD70" i="10" s="1"/>
  <c r="H70" i="10"/>
  <c r="F70" i="10"/>
  <c r="BA68" i="10"/>
  <c r="AZ68" i="10"/>
  <c r="AY68" i="10"/>
  <c r="AX68"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BB68" i="10" s="1"/>
  <c r="BD68" i="10" s="1"/>
  <c r="Y68" i="10"/>
  <c r="X68" i="10"/>
  <c r="W68" i="10"/>
  <c r="H68" i="10"/>
  <c r="F68" i="10"/>
  <c r="BA66" i="10"/>
  <c r="AZ66" i="10"/>
  <c r="AY66" i="10"/>
  <c r="AX66" i="10"/>
  <c r="AW66" i="10"/>
  <c r="AV66" i="10"/>
  <c r="AU66" i="10"/>
  <c r="AT66" i="10"/>
  <c r="AS66" i="10"/>
  <c r="AR66" i="10"/>
  <c r="AQ66" i="10"/>
  <c r="AP66" i="10"/>
  <c r="AO66" i="10"/>
  <c r="AN66" i="10"/>
  <c r="AM66" i="10"/>
  <c r="AL66" i="10"/>
  <c r="AK66" i="10"/>
  <c r="AJ66" i="10"/>
  <c r="AI66" i="10"/>
  <c r="AH66" i="10"/>
  <c r="AG66" i="10"/>
  <c r="AF66" i="10"/>
  <c r="AE66" i="10"/>
  <c r="AD66" i="10"/>
  <c r="AC66" i="10"/>
  <c r="AB66" i="10"/>
  <c r="BB66" i="10" s="1"/>
  <c r="BD66" i="10" s="1"/>
  <c r="AA66" i="10"/>
  <c r="Z66" i="10"/>
  <c r="Y66" i="10"/>
  <c r="X66" i="10"/>
  <c r="W66" i="10"/>
  <c r="H66" i="10"/>
  <c r="F66" i="10"/>
  <c r="BA64" i="10"/>
  <c r="AZ64" i="10"/>
  <c r="AY64" i="10"/>
  <c r="AX64" i="10"/>
  <c r="AW64" i="10"/>
  <c r="AV64" i="10"/>
  <c r="AU64" i="10"/>
  <c r="AT64" i="10"/>
  <c r="AS64" i="10"/>
  <c r="AR64" i="10"/>
  <c r="AQ64" i="10"/>
  <c r="AP64" i="10"/>
  <c r="AO64" i="10"/>
  <c r="AN64" i="10"/>
  <c r="AM64" i="10"/>
  <c r="AL64" i="10"/>
  <c r="AK64" i="10"/>
  <c r="AJ64" i="10"/>
  <c r="AI64" i="10"/>
  <c r="AH64" i="10"/>
  <c r="AG64" i="10"/>
  <c r="AF64" i="10"/>
  <c r="AE64" i="10"/>
  <c r="AD64" i="10"/>
  <c r="BB64" i="10" s="1"/>
  <c r="BD64" i="10" s="1"/>
  <c r="AC64" i="10"/>
  <c r="AB64" i="10"/>
  <c r="AA64" i="10"/>
  <c r="Z64" i="10"/>
  <c r="Y64" i="10"/>
  <c r="X64" i="10"/>
  <c r="W64" i="10"/>
  <c r="H64" i="10"/>
  <c r="F64" i="10"/>
  <c r="BA62" i="10"/>
  <c r="AZ62" i="10"/>
  <c r="AY62" i="10"/>
  <c r="AX62" i="10"/>
  <c r="AW62" i="10"/>
  <c r="AV62" i="10"/>
  <c r="AU62" i="10"/>
  <c r="AT62" i="10"/>
  <c r="AS62" i="10"/>
  <c r="AR62" i="10"/>
  <c r="AQ62" i="10"/>
  <c r="AP62" i="10"/>
  <c r="AO62" i="10"/>
  <c r="AN62" i="10"/>
  <c r="AM62" i="10"/>
  <c r="AL62" i="10"/>
  <c r="AK62" i="10"/>
  <c r="AJ62" i="10"/>
  <c r="AI62" i="10"/>
  <c r="AH62" i="10"/>
  <c r="AG62" i="10"/>
  <c r="BB62" i="10" s="1"/>
  <c r="BD62" i="10" s="1"/>
  <c r="AF62" i="10"/>
  <c r="AE62" i="10"/>
  <c r="AD62" i="10"/>
  <c r="AC62" i="10"/>
  <c r="AB62" i="10"/>
  <c r="AA62" i="10"/>
  <c r="Z62" i="10"/>
  <c r="Y62" i="10"/>
  <c r="X62" i="10"/>
  <c r="W62" i="10"/>
  <c r="H62" i="10"/>
  <c r="F62" i="10"/>
  <c r="BA60" i="10"/>
  <c r="AZ60" i="10"/>
  <c r="AY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BB60" i="10" s="1"/>
  <c r="BD60" i="10" s="1"/>
  <c r="H60" i="10"/>
  <c r="F60" i="10"/>
  <c r="BA58" i="10"/>
  <c r="AZ58" i="10"/>
  <c r="AY58" i="10"/>
  <c r="AX58"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Z58" i="10"/>
  <c r="Y58" i="10"/>
  <c r="BB58" i="10" s="1"/>
  <c r="BD58" i="10" s="1"/>
  <c r="X58" i="10"/>
  <c r="W58" i="10"/>
  <c r="H58" i="10"/>
  <c r="F58" i="10"/>
  <c r="BA56" i="10"/>
  <c r="AZ56" i="10"/>
  <c r="AY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BB56" i="10" s="1"/>
  <c r="BD56" i="10" s="1"/>
  <c r="H56" i="10"/>
  <c r="F56" i="10"/>
  <c r="BA54" i="10"/>
  <c r="AZ54" i="10"/>
  <c r="AY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BB54" i="10" s="1"/>
  <c r="BD54" i="10" s="1"/>
  <c r="X54" i="10"/>
  <c r="W54" i="10"/>
  <c r="H54" i="10"/>
  <c r="F54" i="10"/>
  <c r="BA52" i="10"/>
  <c r="AZ52" i="10"/>
  <c r="AY52" i="10"/>
  <c r="AX52" i="10"/>
  <c r="AW52" i="10"/>
  <c r="AV52" i="10"/>
  <c r="AU52" i="10"/>
  <c r="AT52" i="10"/>
  <c r="AS52" i="10"/>
  <c r="AR52" i="10"/>
  <c r="AQ52" i="10"/>
  <c r="AP52" i="10"/>
  <c r="AO52" i="10"/>
  <c r="AN52" i="10"/>
  <c r="AM52" i="10"/>
  <c r="AL52" i="10"/>
  <c r="AK52" i="10"/>
  <c r="AJ52" i="10"/>
  <c r="AI52" i="10"/>
  <c r="AH52" i="10"/>
  <c r="AG52" i="10"/>
  <c r="AF52" i="10"/>
  <c r="AE52" i="10"/>
  <c r="AD52" i="10"/>
  <c r="AC52" i="10"/>
  <c r="AB52" i="10"/>
  <c r="BB52" i="10" s="1"/>
  <c r="BD52" i="10" s="1"/>
  <c r="AA52" i="10"/>
  <c r="Z52" i="10"/>
  <c r="Y52" i="10"/>
  <c r="X52" i="10"/>
  <c r="W52" i="10"/>
  <c r="H52" i="10"/>
  <c r="F52" i="10"/>
  <c r="BA50" i="10"/>
  <c r="AZ50" i="10"/>
  <c r="AY50" i="10"/>
  <c r="AX50" i="10"/>
  <c r="AW50" i="10"/>
  <c r="AV50" i="10"/>
  <c r="AU50" i="10"/>
  <c r="AT50" i="10"/>
  <c r="AS50" i="10"/>
  <c r="AR50" i="10"/>
  <c r="AQ50" i="10"/>
  <c r="AP50" i="10"/>
  <c r="AO50" i="10"/>
  <c r="AN50" i="10"/>
  <c r="AM50" i="10"/>
  <c r="AL50" i="10"/>
  <c r="AK50" i="10"/>
  <c r="AJ50" i="10"/>
  <c r="AI50" i="10"/>
  <c r="AH50" i="10"/>
  <c r="AG50" i="10"/>
  <c r="AF50" i="10"/>
  <c r="AE50" i="10"/>
  <c r="BB50" i="10" s="1"/>
  <c r="BD50" i="10" s="1"/>
  <c r="AD50" i="10"/>
  <c r="AC50" i="10"/>
  <c r="AB50" i="10"/>
  <c r="AA50" i="10"/>
  <c r="Z50" i="10"/>
  <c r="Y50" i="10"/>
  <c r="X50" i="10"/>
  <c r="W50" i="10"/>
  <c r="H50" i="10"/>
  <c r="F50" i="10"/>
  <c r="BA48" i="10"/>
  <c r="AZ48" i="10"/>
  <c r="AY48" i="10"/>
  <c r="AX48" i="10"/>
  <c r="AW48" i="10"/>
  <c r="AV48" i="10"/>
  <c r="AU48" i="10"/>
  <c r="AT48" i="10"/>
  <c r="AS48" i="10"/>
  <c r="AR48" i="10"/>
  <c r="AQ48" i="10"/>
  <c r="AP48" i="10"/>
  <c r="AO48" i="10"/>
  <c r="AN48" i="10"/>
  <c r="AM48" i="10"/>
  <c r="AL48" i="10"/>
  <c r="AK48" i="10"/>
  <c r="BB48" i="10" s="1"/>
  <c r="BD48" i="10" s="1"/>
  <c r="AJ48" i="10"/>
  <c r="AI48" i="10"/>
  <c r="AH48" i="10"/>
  <c r="AG48" i="10"/>
  <c r="AF48" i="10"/>
  <c r="AE48" i="10"/>
  <c r="AD48" i="10"/>
  <c r="AC48" i="10"/>
  <c r="AB48" i="10"/>
  <c r="AA48" i="10"/>
  <c r="Z48" i="10"/>
  <c r="Y48" i="10"/>
  <c r="X48" i="10"/>
  <c r="W48" i="10"/>
  <c r="H48" i="10"/>
  <c r="F48" i="10"/>
  <c r="BA46" i="10"/>
  <c r="AZ46" i="10"/>
  <c r="AY46" i="10"/>
  <c r="AX46"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Z46" i="10"/>
  <c r="Y46" i="10"/>
  <c r="X46" i="10"/>
  <c r="W46" i="10"/>
  <c r="BB46" i="10" s="1"/>
  <c r="BD46" i="10" s="1"/>
  <c r="H46" i="10"/>
  <c r="F46" i="10"/>
  <c r="BA44" i="10"/>
  <c r="AZ44" i="10"/>
  <c r="AY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BB44" i="10" s="1"/>
  <c r="BD44" i="10" s="1"/>
  <c r="H44" i="10"/>
  <c r="F44" i="10"/>
  <c r="BA42" i="10"/>
  <c r="AZ42" i="10"/>
  <c r="AY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BB42" i="10" s="1"/>
  <c r="BD42" i="10" s="1"/>
  <c r="W42" i="10"/>
  <c r="H42" i="10"/>
  <c r="F42" i="10"/>
  <c r="BA40" i="10"/>
  <c r="AZ40" i="10"/>
  <c r="AY40" i="10"/>
  <c r="AX40"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Z40" i="10"/>
  <c r="BB40" i="10" s="1"/>
  <c r="BD40" i="10" s="1"/>
  <c r="Y40" i="10"/>
  <c r="X40" i="10"/>
  <c r="W40" i="10"/>
  <c r="H40" i="10"/>
  <c r="F40" i="10"/>
  <c r="BA38" i="10"/>
  <c r="AZ38" i="10"/>
  <c r="AY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BB38" i="10" s="1"/>
  <c r="BD38" i="10" s="1"/>
  <c r="AA38" i="10"/>
  <c r="Z38" i="10"/>
  <c r="Y38" i="10"/>
  <c r="X38" i="10"/>
  <c r="W38" i="10"/>
  <c r="H38" i="10"/>
  <c r="F38" i="10"/>
  <c r="BA36" i="10"/>
  <c r="AZ36" i="10"/>
  <c r="AY36" i="10"/>
  <c r="AX36" i="10"/>
  <c r="AW36" i="10"/>
  <c r="AV36" i="10"/>
  <c r="AU36" i="10"/>
  <c r="AT36" i="10"/>
  <c r="AS36" i="10"/>
  <c r="AR36" i="10"/>
  <c r="AQ36" i="10"/>
  <c r="AP36" i="10"/>
  <c r="AO36" i="10"/>
  <c r="AN36" i="10"/>
  <c r="AM36" i="10"/>
  <c r="AL36" i="10"/>
  <c r="AK36" i="10"/>
  <c r="AJ36" i="10"/>
  <c r="AI36" i="10"/>
  <c r="AH36" i="10"/>
  <c r="AG36" i="10"/>
  <c r="AF36" i="10"/>
  <c r="AE36" i="10"/>
  <c r="BB36" i="10" s="1"/>
  <c r="BD36" i="10" s="1"/>
  <c r="AD36" i="10"/>
  <c r="AC36" i="10"/>
  <c r="AB36" i="10"/>
  <c r="AA36" i="10"/>
  <c r="Z36" i="10"/>
  <c r="Y36" i="10"/>
  <c r="X36" i="10"/>
  <c r="W36" i="10"/>
  <c r="H36" i="10"/>
  <c r="F36" i="10"/>
  <c r="BA34" i="10"/>
  <c r="AZ34" i="10"/>
  <c r="AY34" i="10"/>
  <c r="AX34" i="10"/>
  <c r="AW34" i="10"/>
  <c r="AV34" i="10"/>
  <c r="AU34" i="10"/>
  <c r="AT34" i="10"/>
  <c r="AS34" i="10"/>
  <c r="AR34" i="10"/>
  <c r="AQ34" i="10"/>
  <c r="AP34" i="10"/>
  <c r="AO34" i="10"/>
  <c r="AN34" i="10"/>
  <c r="AM34" i="10"/>
  <c r="AL34" i="10"/>
  <c r="BB34" i="10" s="1"/>
  <c r="BD34" i="10" s="1"/>
  <c r="AK34" i="10"/>
  <c r="AJ34" i="10"/>
  <c r="AI34" i="10"/>
  <c r="AH34" i="10"/>
  <c r="AG34" i="10"/>
  <c r="AF34" i="10"/>
  <c r="AE34" i="10"/>
  <c r="AD34" i="10"/>
  <c r="AC34" i="10"/>
  <c r="AB34" i="10"/>
  <c r="AA34" i="10"/>
  <c r="Z34" i="10"/>
  <c r="Y34" i="10"/>
  <c r="X34" i="10"/>
  <c r="W34" i="10"/>
  <c r="H34" i="10"/>
  <c r="F34" i="10"/>
  <c r="BA32" i="10"/>
  <c r="AZ32" i="10"/>
  <c r="AY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BB32" i="10" s="1"/>
  <c r="BD32" i="10" s="1"/>
  <c r="W32" i="10"/>
  <c r="H32" i="10"/>
  <c r="F32" i="10"/>
  <c r="BA30" i="10"/>
  <c r="AZ30" i="10"/>
  <c r="AY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BB30" i="10" s="1"/>
  <c r="BD30" i="10" s="1"/>
  <c r="H30" i="10"/>
  <c r="F30" i="10"/>
  <c r="BA28" i="10"/>
  <c r="AZ28" i="10"/>
  <c r="AY28" i="10"/>
  <c r="AX28" i="10"/>
  <c r="AW28" i="10"/>
  <c r="AV28" i="10"/>
  <c r="AU28" i="10"/>
  <c r="AT28" i="10"/>
  <c r="AS28" i="10"/>
  <c r="AR28" i="10"/>
  <c r="AQ28" i="10"/>
  <c r="AP28" i="10"/>
  <c r="AO28" i="10"/>
  <c r="AN28" i="10"/>
  <c r="AM28" i="10"/>
  <c r="AL28" i="10"/>
  <c r="AK28" i="10"/>
  <c r="AJ28" i="10"/>
  <c r="AI28" i="10"/>
  <c r="AH28" i="10"/>
  <c r="AG28" i="10"/>
  <c r="AF28" i="10"/>
  <c r="AE28" i="10"/>
  <c r="AD28" i="10"/>
  <c r="AC28" i="10"/>
  <c r="AB28" i="10"/>
  <c r="AA28" i="10"/>
  <c r="Z28" i="10"/>
  <c r="Y28" i="10"/>
  <c r="BB28" i="10" s="1"/>
  <c r="BD28" i="10" s="1"/>
  <c r="X28" i="10"/>
  <c r="W28" i="10"/>
  <c r="H28" i="10"/>
  <c r="F28" i="10"/>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BB26" i="10" s="1"/>
  <c r="BD26" i="10" s="1"/>
  <c r="H26" i="10"/>
  <c r="F26" i="10"/>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BB24" i="10" s="1"/>
  <c r="BD24" i="10" s="1"/>
  <c r="AB24" i="10"/>
  <c r="AA24" i="10"/>
  <c r="Z24" i="10"/>
  <c r="Y24" i="10"/>
  <c r="X24" i="10"/>
  <c r="W24" i="10"/>
  <c r="H24" i="10"/>
  <c r="F24" i="10"/>
  <c r="BA22" i="10"/>
  <c r="AZ22" i="10"/>
  <c r="AY22" i="10"/>
  <c r="AX22" i="10"/>
  <c r="AW22" i="10"/>
  <c r="AV22" i="10"/>
  <c r="AU22" i="10"/>
  <c r="AT22" i="10"/>
  <c r="AS22" i="10"/>
  <c r="AR22" i="10"/>
  <c r="AQ22" i="10"/>
  <c r="AP22" i="10"/>
  <c r="AO22" i="10"/>
  <c r="AN22" i="10"/>
  <c r="AM22" i="10"/>
  <c r="AL22" i="10"/>
  <c r="AK22" i="10"/>
  <c r="AJ22" i="10"/>
  <c r="AI22" i="10"/>
  <c r="AH22" i="10"/>
  <c r="AG22" i="10"/>
  <c r="AF22" i="10"/>
  <c r="BB22" i="10" s="1"/>
  <c r="BD22" i="10" s="1"/>
  <c r="AE22" i="10"/>
  <c r="AD22" i="10"/>
  <c r="AC22" i="10"/>
  <c r="AB22" i="10"/>
  <c r="AA22" i="10"/>
  <c r="Z22" i="10"/>
  <c r="Y22" i="10"/>
  <c r="X22" i="10"/>
  <c r="W22" i="10"/>
  <c r="H22" i="10"/>
  <c r="F22" i="10"/>
  <c r="B21" i="10"/>
  <c r="B23" i="10" s="1"/>
  <c r="B25" i="10" s="1"/>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B77" i="10" s="1"/>
  <c r="B79" i="10" s="1"/>
  <c r="B81" i="10" s="1"/>
  <c r="B83" i="10" s="1"/>
  <c r="B85" i="10" s="1"/>
  <c r="B87" i="10" s="1"/>
  <c r="B89" i="10" s="1"/>
  <c r="B91" i="10" s="1"/>
  <c r="B93" i="10" s="1"/>
  <c r="B95" i="10" s="1"/>
  <c r="B97" i="10" s="1"/>
  <c r="B99" i="10" s="1"/>
  <c r="B101" i="10" s="1"/>
  <c r="B103" i="10" s="1"/>
  <c r="B105" i="10" s="1"/>
  <c r="B107" i="10" s="1"/>
  <c r="B109" i="10" s="1"/>
  <c r="B111" i="10" s="1"/>
  <c r="B113" i="10" s="1"/>
  <c r="B115" i="10" s="1"/>
  <c r="B117" i="10" s="1"/>
  <c r="B119" i="10" s="1"/>
  <c r="B121" i="10" s="1"/>
  <c r="B123" i="10" s="1"/>
  <c r="B125" i="10" s="1"/>
  <c r="B127" i="10" s="1"/>
  <c r="B129" i="10" s="1"/>
  <c r="B131" i="10" s="1"/>
  <c r="B133" i="10" s="1"/>
  <c r="B135" i="10" s="1"/>
  <c r="B137" i="10" s="1"/>
  <c r="B139" i="10" s="1"/>
  <c r="B141" i="10" s="1"/>
  <c r="B143" i="10" s="1"/>
  <c r="B145" i="10" s="1"/>
  <c r="B147" i="10" s="1"/>
  <c r="B149" i="10" s="1"/>
  <c r="B151" i="10" s="1"/>
  <c r="B153" i="10" s="1"/>
  <c r="B155" i="10" s="1"/>
  <c r="B157" i="10" s="1"/>
  <c r="B159" i="10" s="1"/>
  <c r="B161" i="10" s="1"/>
  <c r="B163" i="10" s="1"/>
  <c r="B165" i="10" s="1"/>
  <c r="B167" i="10" s="1"/>
  <c r="B169" i="10" s="1"/>
  <c r="B171" i="10" s="1"/>
  <c r="B173" i="10" s="1"/>
  <c r="B175" i="10" s="1"/>
  <c r="B177" i="10" s="1"/>
  <c r="B179" i="10" s="1"/>
  <c r="B181" i="10" s="1"/>
  <c r="B183" i="10" s="1"/>
  <c r="B185" i="10" s="1"/>
  <c r="B187" i="10" s="1"/>
  <c r="B189" i="10" s="1"/>
  <c r="B191" i="10" s="1"/>
  <c r="B193" i="10" s="1"/>
  <c r="B195" i="10" s="1"/>
  <c r="B197" i="10" s="1"/>
  <c r="B199" i="10" s="1"/>
  <c r="B201" i="10" s="1"/>
  <c r="B203" i="10" s="1"/>
  <c r="B205" i="10" s="1"/>
  <c r="B207" i="10" s="1"/>
  <c r="B209" i="10" s="1"/>
  <c r="B211" i="10" s="1"/>
  <c r="B213" i="10" s="1"/>
  <c r="B215" i="10" s="1"/>
  <c r="BA20" i="10"/>
  <c r="AZ20" i="10"/>
  <c r="AY20" i="10"/>
  <c r="AX20"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BB20" i="10" s="1"/>
  <c r="BD20" i="10" s="1"/>
  <c r="W20" i="10"/>
  <c r="H20" i="10"/>
  <c r="F20" i="10"/>
  <c r="B19" i="10"/>
  <c r="BA18" i="10"/>
  <c r="AZ18" i="10"/>
  <c r="AY18" i="10"/>
  <c r="AX18"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Z18" i="10"/>
  <c r="Y18" i="10"/>
  <c r="X18" i="10"/>
  <c r="W18" i="10"/>
  <c r="H18" i="10"/>
  <c r="F18" i="10"/>
  <c r="B17" i="10"/>
  <c r="BA15" i="10"/>
  <c r="BA16" i="10" s="1"/>
  <c r="AZ15" i="10"/>
  <c r="AZ16" i="10" s="1"/>
  <c r="AY15" i="10"/>
  <c r="AY16" i="10" s="1"/>
  <c r="AJ15" i="10"/>
  <c r="AJ16" i="10" s="1"/>
  <c r="BA14" i="10"/>
  <c r="AZ14" i="10"/>
  <c r="AY14" i="10"/>
  <c r="BB12" i="10"/>
  <c r="AF2" i="10"/>
  <c r="AX15" i="10" s="1"/>
  <c r="AX16" i="10" s="1"/>
  <c r="H52" i="4"/>
  <c r="P21" i="4" s="1"/>
  <c r="H50" i="4"/>
  <c r="H48" i="4"/>
  <c r="P20" i="4" s="1"/>
  <c r="H46" i="4"/>
  <c r="N20" i="4" s="1"/>
  <c r="H44" i="4"/>
  <c r="P19" i="4" s="1"/>
  <c r="H42" i="4"/>
  <c r="N19" i="4" s="1"/>
  <c r="H40" i="4"/>
  <c r="P18" i="4" s="1"/>
  <c r="H38" i="4"/>
  <c r="N18" i="4" s="1"/>
  <c r="H36" i="4"/>
  <c r="P17" i="4" s="1"/>
  <c r="L34" i="4"/>
  <c r="H34" i="4"/>
  <c r="N17" i="4" s="1"/>
  <c r="L32" i="4"/>
  <c r="P33" i="4" s="1"/>
  <c r="H32" i="4"/>
  <c r="P16" i="4" s="1"/>
  <c r="H30" i="4"/>
  <c r="N16" i="4" s="1"/>
  <c r="H28" i="4"/>
  <c r="P15" i="4" s="1"/>
  <c r="H26" i="4"/>
  <c r="N15" i="4" s="1"/>
  <c r="H24" i="4"/>
  <c r="P14" i="4" s="1"/>
  <c r="H22" i="4"/>
  <c r="N21" i="4"/>
  <c r="H20" i="4"/>
  <c r="P13" i="4" s="1"/>
  <c r="H18" i="4"/>
  <c r="N13" i="4" s="1"/>
  <c r="H16" i="4"/>
  <c r="P12" i="4" s="1"/>
  <c r="N14" i="4"/>
  <c r="H14" i="4"/>
  <c r="N12" i="4"/>
  <c r="H12" i="4"/>
  <c r="P11" i="4" s="1"/>
  <c r="H10" i="4"/>
  <c r="N11" i="4" s="1"/>
  <c r="H52" i="3"/>
  <c r="P21" i="3" s="1"/>
  <c r="H50" i="3"/>
  <c r="N21" i="3" s="1"/>
  <c r="H48" i="3"/>
  <c r="P20" i="3" s="1"/>
  <c r="H46" i="3"/>
  <c r="H44" i="3"/>
  <c r="P19" i="3" s="1"/>
  <c r="H42" i="3"/>
  <c r="N19" i="3" s="1"/>
  <c r="H40" i="3"/>
  <c r="P18" i="3" s="1"/>
  <c r="H38" i="3"/>
  <c r="N18" i="3" s="1"/>
  <c r="H36" i="3"/>
  <c r="P17" i="3" s="1"/>
  <c r="L34" i="3"/>
  <c r="H34" i="3"/>
  <c r="N17" i="3" s="1"/>
  <c r="L32" i="3"/>
  <c r="P33" i="3" s="1"/>
  <c r="H32" i="3"/>
  <c r="P16" i="3" s="1"/>
  <c r="H30" i="3"/>
  <c r="N16" i="3" s="1"/>
  <c r="H28" i="3"/>
  <c r="H26" i="3"/>
  <c r="H24" i="3"/>
  <c r="P14" i="3" s="1"/>
  <c r="H22" i="3"/>
  <c r="N14" i="3" s="1"/>
  <c r="N20" i="3"/>
  <c r="H20" i="3"/>
  <c r="H18" i="3"/>
  <c r="N13" i="3" s="1"/>
  <c r="H16" i="3"/>
  <c r="P12" i="3" s="1"/>
  <c r="P15" i="3"/>
  <c r="N15" i="3"/>
  <c r="H14" i="3"/>
  <c r="N12" i="3" s="1"/>
  <c r="P13" i="3"/>
  <c r="H12" i="3"/>
  <c r="P11" i="3" s="1"/>
  <c r="H10" i="3"/>
  <c r="N11" i="3" s="1"/>
  <c r="H52" i="2"/>
  <c r="P21" i="2" s="1"/>
  <c r="H50" i="2"/>
  <c r="N21" i="2" s="1"/>
  <c r="H48" i="2"/>
  <c r="H46" i="2"/>
  <c r="N20" i="2" s="1"/>
  <c r="H44" i="2"/>
  <c r="P19" i="2" s="1"/>
  <c r="H42" i="2"/>
  <c r="N19" i="2" s="1"/>
  <c r="H40" i="2"/>
  <c r="P18" i="2" s="1"/>
  <c r="H38" i="2"/>
  <c r="N18" i="2" s="1"/>
  <c r="H36" i="2"/>
  <c r="L34" i="2"/>
  <c r="H34" i="2"/>
  <c r="N17" i="2" s="1"/>
  <c r="L32" i="2"/>
  <c r="P33" i="2" s="1"/>
  <c r="H32" i="2"/>
  <c r="P16" i="2" s="1"/>
  <c r="H30" i="2"/>
  <c r="H28" i="2"/>
  <c r="P15" i="2" s="1"/>
  <c r="H26" i="2"/>
  <c r="N15" i="2" s="1"/>
  <c r="H24" i="2"/>
  <c r="P14" i="2" s="1"/>
  <c r="H22" i="2"/>
  <c r="N14" i="2" s="1"/>
  <c r="P20" i="2"/>
  <c r="H20" i="2"/>
  <c r="H18" i="2"/>
  <c r="N13" i="2" s="1"/>
  <c r="P17" i="2"/>
  <c r="N16" i="2"/>
  <c r="H16" i="2"/>
  <c r="P12" i="2" s="1"/>
  <c r="H14" i="2"/>
  <c r="N12" i="2" s="1"/>
  <c r="P13" i="2"/>
  <c r="H12" i="2"/>
  <c r="P11" i="2" s="1"/>
  <c r="H10" i="2"/>
  <c r="N11" i="2" s="1"/>
  <c r="U236" i="10" l="1"/>
  <c r="AQ222" i="10" s="1"/>
  <c r="M83" i="13"/>
  <c r="BD24" i="13"/>
  <c r="O83" i="13" s="1"/>
  <c r="P22" i="3"/>
  <c r="W15" i="10"/>
  <c r="W16" i="10" s="1"/>
  <c r="AQ15" i="10"/>
  <c r="AQ16" i="10" s="1"/>
  <c r="Y15" i="10"/>
  <c r="Y16" i="10" s="1"/>
  <c r="AT15" i="10"/>
  <c r="AT16" i="10" s="1"/>
  <c r="AB15" i="10"/>
  <c r="AB16" i="10" s="1"/>
  <c r="AU15" i="10"/>
  <c r="AU16" i="10" s="1"/>
  <c r="BB68" i="13"/>
  <c r="BD68" i="13" s="1"/>
  <c r="AN15" i="10"/>
  <c r="AN16" i="10" s="1"/>
  <c r="AS15" i="10"/>
  <c r="AS16" i="10" s="1"/>
  <c r="P22" i="2"/>
  <c r="AA15" i="10"/>
  <c r="AA16" i="10" s="1"/>
  <c r="N22" i="3"/>
  <c r="AC15" i="10"/>
  <c r="AC16" i="10" s="1"/>
  <c r="AV15" i="10"/>
  <c r="AV16" i="10" s="1"/>
  <c r="AE225" i="10"/>
  <c r="AD15" i="10"/>
  <c r="AD16" i="10" s="1"/>
  <c r="AK15" i="10"/>
  <c r="AK16" i="10" s="1"/>
  <c r="AE15" i="10"/>
  <c r="AE16" i="10" s="1"/>
  <c r="BB72" i="13"/>
  <c r="BD72" i="13" s="1"/>
  <c r="AF15" i="10"/>
  <c r="AF16" i="10" s="1"/>
  <c r="AC83" i="13"/>
  <c r="BB18" i="10"/>
  <c r="BD18" i="10" s="1"/>
  <c r="AI15" i="10"/>
  <c r="AI16" i="10" s="1"/>
  <c r="AE83" i="13"/>
  <c r="M85" i="13"/>
  <c r="AL15" i="10"/>
  <c r="AL16" i="10" s="1"/>
  <c r="O85" i="13"/>
  <c r="AC85" i="13"/>
  <c r="AK91" i="13"/>
  <c r="AF96" i="13" s="1"/>
  <c r="AK96" i="13" s="1"/>
  <c r="AV82" i="13" s="1"/>
  <c r="BB74" i="13"/>
  <c r="BD74" i="13" s="1"/>
  <c r="AM15" i="10"/>
  <c r="AM16" i="10" s="1"/>
  <c r="AO15" i="10"/>
  <c r="AO16" i="10" s="1"/>
  <c r="X15" i="10"/>
  <c r="X16" i="10" s="1"/>
  <c r="AR15" i="10"/>
  <c r="AR16" i="10" s="1"/>
  <c r="BB64" i="13"/>
  <c r="BD64" i="13" s="1"/>
  <c r="AE84" i="13" s="1"/>
  <c r="BB18" i="13"/>
  <c r="BD18" i="13" s="1"/>
  <c r="X15" i="13"/>
  <c r="X16" i="13" s="1"/>
  <c r="AO15" i="13"/>
  <c r="AO16" i="13" s="1"/>
  <c r="AP15" i="13"/>
  <c r="AP16" i="13" s="1"/>
  <c r="Z15" i="13"/>
  <c r="Z16" i="13" s="1"/>
  <c r="AN15" i="13"/>
  <c r="AN16" i="13" s="1"/>
  <c r="Y15" i="13"/>
  <c r="Y16" i="13" s="1"/>
  <c r="AD15" i="13"/>
  <c r="AD16" i="13" s="1"/>
  <c r="AT15" i="13"/>
  <c r="AT16" i="13" s="1"/>
  <c r="AE15" i="13"/>
  <c r="AE16" i="13" s="1"/>
  <c r="AU15" i="13"/>
  <c r="AU16" i="13" s="1"/>
  <c r="AF15" i="13"/>
  <c r="AF16" i="13" s="1"/>
  <c r="AV15" i="13"/>
  <c r="AV16" i="13" s="1"/>
  <c r="AG15" i="13"/>
  <c r="AG16" i="13" s="1"/>
  <c r="AW15" i="13"/>
  <c r="AW16" i="13" s="1"/>
  <c r="BE8" i="13"/>
  <c r="AH15" i="13"/>
  <c r="AH16" i="13" s="1"/>
  <c r="AX15" i="13"/>
  <c r="AX16" i="13" s="1"/>
  <c r="AI15" i="13"/>
  <c r="AI16" i="13" s="1"/>
  <c r="AJ15" i="13"/>
  <c r="AJ16" i="13" s="1"/>
  <c r="AK15" i="13"/>
  <c r="AK16" i="13" s="1"/>
  <c r="AL15" i="13"/>
  <c r="AL16" i="13" s="1"/>
  <c r="W15" i="13"/>
  <c r="W16" i="13" s="1"/>
  <c r="AM15" i="13"/>
  <c r="AM16" i="13" s="1"/>
  <c r="AA15" i="13"/>
  <c r="AA16" i="13" s="1"/>
  <c r="AB15" i="13"/>
  <c r="AB16" i="13" s="1"/>
  <c r="AR15" i="13"/>
  <c r="AR16" i="13" s="1"/>
  <c r="AQ15" i="13"/>
  <c r="AQ16" i="13" s="1"/>
  <c r="AC15" i="13"/>
  <c r="AC16" i="13" s="1"/>
  <c r="Z15" i="10"/>
  <c r="Z16" i="10" s="1"/>
  <c r="AP15" i="10"/>
  <c r="AP16" i="10" s="1"/>
  <c r="AG15" i="10"/>
  <c r="AG16" i="10" s="1"/>
  <c r="AW15" i="10"/>
  <c r="AW16" i="10" s="1"/>
  <c r="BE8" i="10"/>
  <c r="AH15" i="10"/>
  <c r="AH16" i="10" s="1"/>
  <c r="AC223" i="10"/>
  <c r="AE223" i="10"/>
  <c r="AC225" i="10"/>
  <c r="M222" i="10"/>
  <c r="O222" i="10"/>
  <c r="AC222" i="10"/>
  <c r="AE222" i="10"/>
  <c r="M223" i="10"/>
  <c r="O223" i="10"/>
  <c r="M224" i="10"/>
  <c r="O224" i="10"/>
  <c r="AC224" i="10"/>
  <c r="AE224" i="10"/>
  <c r="M225" i="10"/>
  <c r="O225" i="10"/>
  <c r="U96" i="13"/>
  <c r="AQ82" i="13" s="1"/>
  <c r="BA222" i="10"/>
  <c r="M86" i="13"/>
  <c r="AC84" i="13"/>
  <c r="BD22" i="13"/>
  <c r="O82" i="13" s="1"/>
  <c r="BD38" i="13"/>
  <c r="N22" i="2"/>
  <c r="N22" i="4"/>
  <c r="P22" i="4"/>
  <c r="BA82" i="13" l="1"/>
  <c r="AC82" i="13"/>
  <c r="AC86" i="13" s="1"/>
  <c r="AE82" i="13"/>
  <c r="AE86" i="13" s="1"/>
  <c r="O86" i="13"/>
  <c r="AE226" i="10"/>
  <c r="AC226" i="10"/>
  <c r="O226" i="10"/>
  <c r="M226" i="10"/>
</calcChain>
</file>

<file path=xl/sharedStrings.xml><?xml version="1.0" encoding="utf-8"?>
<sst xmlns="http://schemas.openxmlformats.org/spreadsheetml/2006/main" count="4329" uniqueCount="1051">
  <si>
    <t>■職員の欠員による減算の状況</t>
    <rPh sb="1" eb="3">
      <t>ショクイン</t>
    </rPh>
    <rPh sb="4" eb="6">
      <t>ケツイン</t>
    </rPh>
    <rPh sb="9" eb="11">
      <t>ゲンサン</t>
    </rPh>
    <rPh sb="12" eb="14">
      <t>ジョウキョウ</t>
    </rPh>
    <phoneticPr fontId="2"/>
  </si>
  <si>
    <t>■入居継続支援加算</t>
    <rPh sb="1" eb="3">
      <t>ニュウキョ</t>
    </rPh>
    <rPh sb="3" eb="5">
      <t>ケイゾク</t>
    </rPh>
    <rPh sb="5" eb="7">
      <t>シエン</t>
    </rPh>
    <rPh sb="7" eb="9">
      <t>カサン</t>
    </rPh>
    <phoneticPr fontId="2"/>
  </si>
  <si>
    <t>・介護福祉士の割合が分かる資料</t>
    <rPh sb="1" eb="3">
      <t>カイゴ</t>
    </rPh>
    <rPh sb="3" eb="6">
      <t>フクシシ</t>
    </rPh>
    <rPh sb="7" eb="9">
      <t>ワリアイ</t>
    </rPh>
    <rPh sb="10" eb="11">
      <t>ワ</t>
    </rPh>
    <rPh sb="13" eb="15">
      <t>シリョウ</t>
    </rPh>
    <phoneticPr fontId="2"/>
  </si>
  <si>
    <t>・入居者の状況が分かる資料</t>
    <rPh sb="1" eb="4">
      <t>ニュウキョシャ</t>
    </rPh>
    <rPh sb="5" eb="7">
      <t>ジョウキョウ</t>
    </rPh>
    <rPh sb="8" eb="9">
      <t>ワ</t>
    </rPh>
    <rPh sb="11" eb="13">
      <t>シリョウ</t>
    </rPh>
    <phoneticPr fontId="2"/>
  </si>
  <si>
    <t>■生活機能向上連携加算</t>
    <rPh sb="1" eb="3">
      <t>セイカツ</t>
    </rPh>
    <rPh sb="3" eb="5">
      <t>キノウ</t>
    </rPh>
    <rPh sb="5" eb="7">
      <t>コウジョウ</t>
    </rPh>
    <rPh sb="7" eb="9">
      <t>レンケイ</t>
    </rPh>
    <rPh sb="9" eb="11">
      <t>カサン</t>
    </rPh>
    <phoneticPr fontId="2"/>
  </si>
  <si>
    <t>■テクノロジーの導入（入居継続支援加算関係）</t>
    <rPh sb="8" eb="10">
      <t>ドウニュウ</t>
    </rPh>
    <rPh sb="11" eb="13">
      <t>ニュウキョ</t>
    </rPh>
    <rPh sb="13" eb="15">
      <t>ケイゾク</t>
    </rPh>
    <rPh sb="15" eb="17">
      <t>シエン</t>
    </rPh>
    <rPh sb="17" eb="19">
      <t>カサン</t>
    </rPh>
    <rPh sb="19" eb="21">
      <t>カンケイ</t>
    </rPh>
    <phoneticPr fontId="2"/>
  </si>
  <si>
    <t>・訪問リハ事業所、通所リハ事業所、リハビリ実施医療提供施設（原則として許可病床数200床未満）と連携していることが分かる契約書等（協定書を含む。）の写し</t>
    <rPh sb="1" eb="3">
      <t>ホウモン</t>
    </rPh>
    <rPh sb="5" eb="8">
      <t>ジギョウショ</t>
    </rPh>
    <rPh sb="9" eb="11">
      <t>ツウショ</t>
    </rPh>
    <rPh sb="13" eb="16">
      <t>ジギョウショ</t>
    </rPh>
    <rPh sb="21" eb="23">
      <t>ジッシ</t>
    </rPh>
    <rPh sb="23" eb="25">
      <t>イリョウ</t>
    </rPh>
    <rPh sb="25" eb="27">
      <t>テイキョウ</t>
    </rPh>
    <rPh sb="27" eb="29">
      <t>シセツ</t>
    </rPh>
    <rPh sb="30" eb="32">
      <t>ゲンソク</t>
    </rPh>
    <rPh sb="35" eb="37">
      <t>キョカ</t>
    </rPh>
    <rPh sb="37" eb="40">
      <t>ビョウショウスウ</t>
    </rPh>
    <rPh sb="43" eb="44">
      <t>ショウ</t>
    </rPh>
    <rPh sb="44" eb="46">
      <t>ミマン</t>
    </rPh>
    <rPh sb="48" eb="50">
      <t>レンケイ</t>
    </rPh>
    <rPh sb="57" eb="58">
      <t>ワ</t>
    </rPh>
    <rPh sb="60" eb="63">
      <t>ケイヤクショ</t>
    </rPh>
    <rPh sb="63" eb="64">
      <t>トウ</t>
    </rPh>
    <rPh sb="65" eb="68">
      <t>キョウテイショ</t>
    </rPh>
    <rPh sb="69" eb="70">
      <t>フク</t>
    </rPh>
    <rPh sb="74" eb="75">
      <t>ウツ</t>
    </rPh>
    <phoneticPr fontId="2"/>
  </si>
  <si>
    <t>■個別機能訓練加算</t>
    <rPh sb="1" eb="3">
      <t>コベツ</t>
    </rPh>
    <rPh sb="3" eb="5">
      <t>キノウ</t>
    </rPh>
    <rPh sb="5" eb="7">
      <t>クンレン</t>
    </rPh>
    <rPh sb="7" eb="9">
      <t>カサン</t>
    </rPh>
    <phoneticPr fontId="2"/>
  </si>
  <si>
    <t>・オンコール体制マニュアル（緊急時）</t>
    <rPh sb="6" eb="8">
      <t>タイセイ</t>
    </rPh>
    <rPh sb="14" eb="17">
      <t>キンキュウジ</t>
    </rPh>
    <phoneticPr fontId="2"/>
  </si>
  <si>
    <t>・重度化した場合における対応に係る指針</t>
    <rPh sb="1" eb="4">
      <t>ジュウドカ</t>
    </rPh>
    <rPh sb="6" eb="8">
      <t>バアイ</t>
    </rPh>
    <rPh sb="12" eb="14">
      <t>タイオウ</t>
    </rPh>
    <rPh sb="15" eb="16">
      <t>カカ</t>
    </rPh>
    <rPh sb="17" eb="19">
      <t>シシン</t>
    </rPh>
    <phoneticPr fontId="2"/>
  </si>
  <si>
    <t>■看取り介護加算（※夜間看護体制加算の届出をしている施設のみ届出可能）</t>
    <rPh sb="1" eb="3">
      <t>ミト</t>
    </rPh>
    <rPh sb="4" eb="6">
      <t>カイゴ</t>
    </rPh>
    <rPh sb="6" eb="8">
      <t>カサン</t>
    </rPh>
    <rPh sb="10" eb="12">
      <t>ヤカン</t>
    </rPh>
    <rPh sb="12" eb="14">
      <t>カンゴ</t>
    </rPh>
    <rPh sb="14" eb="16">
      <t>タイセイ</t>
    </rPh>
    <rPh sb="16" eb="18">
      <t>カサン</t>
    </rPh>
    <rPh sb="19" eb="21">
      <t>トドケデ</t>
    </rPh>
    <rPh sb="26" eb="28">
      <t>シセツ</t>
    </rPh>
    <rPh sb="30" eb="32">
      <t>トドケデ</t>
    </rPh>
    <rPh sb="32" eb="34">
      <t>カノウ</t>
    </rPh>
    <phoneticPr fontId="2"/>
  </si>
  <si>
    <t>・看取りに関する指針</t>
    <rPh sb="1" eb="3">
      <t>ミト</t>
    </rPh>
    <rPh sb="5" eb="6">
      <t>カン</t>
    </rPh>
    <rPh sb="8" eb="10">
      <t>シシン</t>
    </rPh>
    <phoneticPr fontId="2"/>
  </si>
  <si>
    <t>■認知症専門ケア加算</t>
    <rPh sb="1" eb="4">
      <t>ニンチショウ</t>
    </rPh>
    <rPh sb="4" eb="6">
      <t>センモン</t>
    </rPh>
    <rPh sb="8" eb="10">
      <t>カサン</t>
    </rPh>
    <phoneticPr fontId="2"/>
  </si>
  <si>
    <t>■サービス提供体制強化加算</t>
    <rPh sb="5" eb="7">
      <t>テイキョウ</t>
    </rPh>
    <rPh sb="7" eb="9">
      <t>タイセイ</t>
    </rPh>
    <rPh sb="9" eb="11">
      <t>キョウカ</t>
    </rPh>
    <rPh sb="11" eb="13">
      <t>カサン</t>
    </rPh>
    <phoneticPr fontId="2"/>
  </si>
  <si>
    <t>（</t>
    <phoneticPr fontId="2"/>
  </si>
  <si>
    <t>参考計算書（Ａ）
有資格者の割合の計算用</t>
    <rPh sb="0" eb="2">
      <t>サンコウ</t>
    </rPh>
    <rPh sb="2" eb="4">
      <t>ケイサン</t>
    </rPh>
    <rPh sb="4" eb="5">
      <t>ショ</t>
    </rPh>
    <rPh sb="9" eb="13">
      <t>ユウシカクシャ</t>
    </rPh>
    <rPh sb="14" eb="16">
      <t>ワリアイ</t>
    </rPh>
    <rPh sb="17" eb="19">
      <t>ケイサン</t>
    </rPh>
    <rPh sb="19" eb="20">
      <t>ヨウ</t>
    </rPh>
    <phoneticPr fontId="5"/>
  </si>
  <si>
    <t>事業所名</t>
    <rPh sb="0" eb="3">
      <t>ジギョウショ</t>
    </rPh>
    <rPh sb="3" eb="4">
      <t>メイ</t>
    </rPh>
    <phoneticPr fontId="2"/>
  </si>
  <si>
    <t>事業所番号</t>
    <rPh sb="0" eb="3">
      <t>ジギョウショ</t>
    </rPh>
    <rPh sb="3" eb="5">
      <t>バンゴウ</t>
    </rPh>
    <phoneticPr fontId="2"/>
  </si>
  <si>
    <r>
      <t>　「介護福祉士の割合の算出」について、常勤換算方法により算出した前年度（３月を除く）の平均を用いて計算します。
　</t>
    </r>
    <r>
      <rPr>
        <b/>
        <u/>
        <sz val="9"/>
        <rFont val="ＭＳ Ｐ明朝"/>
        <family val="1"/>
        <charset val="128"/>
      </rPr>
      <t>勤続年数１０年以上の介護福祉士の状況の計算の際は、表中「介護福祉士」を「勤続年数１０年以上の介護福祉士」と読み替えてご使用ください。</t>
    </r>
    <r>
      <rPr>
        <sz val="9"/>
        <rFont val="ＭＳ Ｐ明朝"/>
        <family val="1"/>
        <charset val="128"/>
      </rPr>
      <t xml:space="preserve">
　（例）令和３年度については、令和２年4月から令和３年2月までの常勤換算により算出した毎月の数値の平均をもって判断します。
</t>
    </r>
    <r>
      <rPr>
        <sz val="9"/>
        <color rgb="FFFF0000"/>
        <rFont val="ＭＳ Ｐ明朝"/>
        <family val="1"/>
        <charset val="128"/>
      </rPr>
      <t>　　　　※なお、常勤換算人数の計算に当たっては、計算の都度、小数点第２位以下は切り捨てて計算してください。</t>
    </r>
    <rPh sb="2" eb="4">
      <t>カイゴ</t>
    </rPh>
    <rPh sb="4" eb="7">
      <t>フクシシ</t>
    </rPh>
    <rPh sb="8" eb="10">
      <t>ワリアイ</t>
    </rPh>
    <rPh sb="11" eb="13">
      <t>サンシュツ</t>
    </rPh>
    <rPh sb="19" eb="21">
      <t>ジョウキン</t>
    </rPh>
    <rPh sb="21" eb="23">
      <t>カンサン</t>
    </rPh>
    <rPh sb="23" eb="25">
      <t>ホウホウ</t>
    </rPh>
    <rPh sb="28" eb="30">
      <t>サンシュツ</t>
    </rPh>
    <rPh sb="32" eb="35">
      <t>ゼンネンド</t>
    </rPh>
    <rPh sb="37" eb="38">
      <t>ガツ</t>
    </rPh>
    <rPh sb="39" eb="40">
      <t>ノゾ</t>
    </rPh>
    <rPh sb="43" eb="45">
      <t>ヘイキン</t>
    </rPh>
    <rPh sb="46" eb="47">
      <t>モチ</t>
    </rPh>
    <rPh sb="49" eb="51">
      <t>ケイサン</t>
    </rPh>
    <rPh sb="126" eb="127">
      <t>レイ</t>
    </rPh>
    <rPh sb="131" eb="133">
      <t>ネンド</t>
    </rPh>
    <rPh sb="139" eb="141">
      <t>レイ</t>
    </rPh>
    <rPh sb="142" eb="143">
      <t>ネン</t>
    </rPh>
    <rPh sb="144" eb="145">
      <t>ガツ</t>
    </rPh>
    <rPh sb="147" eb="149">
      <t>レイ</t>
    </rPh>
    <rPh sb="150" eb="151">
      <t>ネン</t>
    </rPh>
    <rPh sb="152" eb="153">
      <t>ガツ</t>
    </rPh>
    <rPh sb="156" eb="158">
      <t>ジョウキン</t>
    </rPh>
    <rPh sb="158" eb="160">
      <t>カンサン</t>
    </rPh>
    <rPh sb="163" eb="165">
      <t>サンシュツ</t>
    </rPh>
    <rPh sb="167" eb="169">
      <t>マイツキ</t>
    </rPh>
    <rPh sb="170" eb="172">
      <t>スウチ</t>
    </rPh>
    <rPh sb="173" eb="175">
      <t>ヘイキン</t>
    </rPh>
    <rPh sb="179" eb="181">
      <t>ハンダン</t>
    </rPh>
    <phoneticPr fontId="5"/>
  </si>
  <si>
    <t>１　各月ごとに、実績数を元に常勤換算方法により、人数を計算してください。
　　※常勤換算人数は自動計算</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rPh sb="40" eb="42">
      <t>ジョウキン</t>
    </rPh>
    <rPh sb="42" eb="44">
      <t>カンサン</t>
    </rPh>
    <rPh sb="44" eb="46">
      <t>ニンズウ</t>
    </rPh>
    <rPh sb="47" eb="49">
      <t>ジドウ</t>
    </rPh>
    <rPh sb="49" eb="51">
      <t>ケイサン</t>
    </rPh>
    <phoneticPr fontId="5"/>
  </si>
  <si>
    <t>２　常勤換算後の人数（自動転記）の合計を実績月数で割って平均を計算し、【Ｄ】【Ｅ】に入力してください。
　※小数点２位以下切り捨て</t>
    <rPh sb="2" eb="4">
      <t>ジョウキン</t>
    </rPh>
    <rPh sb="4" eb="6">
      <t>カンサン</t>
    </rPh>
    <rPh sb="6" eb="7">
      <t>ゴ</t>
    </rPh>
    <rPh sb="8" eb="10">
      <t>ニンズウ</t>
    </rPh>
    <rPh sb="11" eb="13">
      <t>ジドウ</t>
    </rPh>
    <rPh sb="13" eb="15">
      <t>テンキ</t>
    </rPh>
    <rPh sb="17" eb="19">
      <t>ゴウケイ</t>
    </rPh>
    <rPh sb="20" eb="22">
      <t>ジッセキ</t>
    </rPh>
    <rPh sb="22" eb="24">
      <t>ツキスウ</t>
    </rPh>
    <rPh sb="25" eb="26">
      <t>ワ</t>
    </rPh>
    <rPh sb="28" eb="30">
      <t>ヘイキン</t>
    </rPh>
    <rPh sb="31" eb="33">
      <t>ケイサン</t>
    </rPh>
    <rPh sb="42" eb="44">
      <t>ニュウリョク</t>
    </rPh>
    <rPh sb="54" eb="57">
      <t>ショウスウテン</t>
    </rPh>
    <rPh sb="58" eb="59">
      <t>イ</t>
    </rPh>
    <rPh sb="59" eb="61">
      <t>イカ</t>
    </rPh>
    <rPh sb="61" eb="62">
      <t>キ</t>
    </rPh>
    <rPh sb="63" eb="64">
      <t>ス</t>
    </rPh>
    <phoneticPr fontId="5"/>
  </si>
  <si>
    <t>４月</t>
    <rPh sb="1" eb="2">
      <t>ガツ</t>
    </rPh>
    <phoneticPr fontId="5"/>
  </si>
  <si>
    <t>常勤職員の
勤務時間
【Ａ】</t>
    <rPh sb="0" eb="2">
      <t>ジョウキン</t>
    </rPh>
    <rPh sb="2" eb="4">
      <t>ショクイン</t>
    </rPh>
    <rPh sb="6" eb="8">
      <t>キンム</t>
    </rPh>
    <rPh sb="8" eb="10">
      <t>ジカン</t>
    </rPh>
    <phoneticPr fontId="2"/>
  </si>
  <si>
    <t>介護職員の総勤務時間数</t>
    <rPh sb="0" eb="2">
      <t>カイゴ</t>
    </rPh>
    <rPh sb="2" eb="4">
      <t>ショクイン</t>
    </rPh>
    <rPh sb="5" eb="6">
      <t>ソウ</t>
    </rPh>
    <rPh sb="6" eb="8">
      <t>キンム</t>
    </rPh>
    <rPh sb="8" eb="10">
      <t>ジカン</t>
    </rPh>
    <rPh sb="10" eb="11">
      <t>スウ</t>
    </rPh>
    <phoneticPr fontId="5"/>
  </si>
  <si>
    <t>⇒</t>
    <phoneticPr fontId="5"/>
  </si>
  <si>
    <t>（ァ）</t>
    <phoneticPr fontId="5"/>
  </si>
  <si>
    <t>時間</t>
    <rPh sb="0" eb="2">
      <t>ジカン</t>
    </rPh>
    <phoneticPr fontId="5"/>
  </si>
  <si>
    <t>常勤換算人数</t>
    <rPh sb="0" eb="2">
      <t>ジョウキン</t>
    </rPh>
    <rPh sb="2" eb="4">
      <t>カンサン</t>
    </rPh>
    <rPh sb="4" eb="6">
      <t>ニンズウ</t>
    </rPh>
    <phoneticPr fontId="5"/>
  </si>
  <si>
    <t>（常勤換算人数の計算）</t>
    <rPh sb="1" eb="3">
      <t>ジョウキン</t>
    </rPh>
    <rPh sb="3" eb="5">
      <t>カンサン</t>
    </rPh>
    <rPh sb="5" eb="7">
      <t>ニンズウ</t>
    </rPh>
    <rPh sb="8" eb="10">
      <t>ケイサン</t>
    </rPh>
    <phoneticPr fontId="5"/>
  </si>
  <si>
    <t>(ァ)÷【A】　＝</t>
    <phoneticPr fontId="5"/>
  </si>
  <si>
    <t>1)</t>
    <phoneticPr fontId="5"/>
  </si>
  <si>
    <t>人</t>
    <rPh sb="0" eb="1">
      <t>ニン</t>
    </rPh>
    <phoneticPr fontId="5"/>
  </si>
  <si>
    <t>介護職員</t>
    <rPh sb="0" eb="2">
      <t>カイゴ</t>
    </rPh>
    <rPh sb="2" eb="4">
      <t>ショクイン</t>
    </rPh>
    <phoneticPr fontId="5"/>
  </si>
  <si>
    <t>介護福祉士</t>
    <rPh sb="0" eb="2">
      <t>カイゴ</t>
    </rPh>
    <rPh sb="2" eb="4">
      <t>フクシ</t>
    </rPh>
    <rPh sb="4" eb="5">
      <t>シ</t>
    </rPh>
    <phoneticPr fontId="5"/>
  </si>
  <si>
    <t>時間</t>
    <rPh sb="0" eb="2">
      <t>ジカン</t>
    </rPh>
    <phoneticPr fontId="2"/>
  </si>
  <si>
    <t>介護福祉士の総勤務時間数</t>
    <rPh sb="6" eb="7">
      <t>ソウ</t>
    </rPh>
    <rPh sb="7" eb="9">
      <t>キンム</t>
    </rPh>
    <rPh sb="9" eb="11">
      <t>ジカン</t>
    </rPh>
    <rPh sb="11" eb="12">
      <t>スウ</t>
    </rPh>
    <phoneticPr fontId="5"/>
  </si>
  <si>
    <t>（イ）</t>
    <phoneticPr fontId="5"/>
  </si>
  <si>
    <t>４月</t>
    <rPh sb="1" eb="2">
      <t>ガツ</t>
    </rPh>
    <phoneticPr fontId="2"/>
  </si>
  <si>
    <t>2)</t>
    <phoneticPr fontId="5"/>
  </si>
  <si>
    <t>(イ)÷【A】　＝</t>
    <phoneticPr fontId="5"/>
  </si>
  <si>
    <t>５月</t>
    <rPh sb="1" eb="2">
      <t>ガツ</t>
    </rPh>
    <phoneticPr fontId="2"/>
  </si>
  <si>
    <t>3)</t>
    <phoneticPr fontId="5"/>
  </si>
  <si>
    <t>4)</t>
    <phoneticPr fontId="5"/>
  </si>
  <si>
    <t>５月</t>
    <rPh sb="1" eb="2">
      <t>ガツ</t>
    </rPh>
    <phoneticPr fontId="5"/>
  </si>
  <si>
    <t>（ア）</t>
    <phoneticPr fontId="5"/>
  </si>
  <si>
    <t>６月</t>
    <rPh sb="1" eb="2">
      <t>ガツ</t>
    </rPh>
    <phoneticPr fontId="2"/>
  </si>
  <si>
    <t>5)</t>
    <phoneticPr fontId="5"/>
  </si>
  <si>
    <t>6)</t>
    <phoneticPr fontId="5"/>
  </si>
  <si>
    <t>（ア）÷【Ａ】　＝</t>
  </si>
  <si>
    <t>７月</t>
  </si>
  <si>
    <t>7)</t>
    <phoneticPr fontId="5"/>
  </si>
  <si>
    <t>8)</t>
    <phoneticPr fontId="5"/>
  </si>
  <si>
    <t>８月</t>
  </si>
  <si>
    <t>9)</t>
    <phoneticPr fontId="5"/>
  </si>
  <si>
    <t>10)</t>
    <phoneticPr fontId="5"/>
  </si>
  <si>
    <t>（イ）÷【Ａ】　＝</t>
  </si>
  <si>
    <t>９月</t>
  </si>
  <si>
    <t>11)</t>
    <phoneticPr fontId="5"/>
  </si>
  <si>
    <t>12)</t>
    <phoneticPr fontId="5"/>
  </si>
  <si>
    <t>１０月</t>
  </si>
  <si>
    <t>13)</t>
    <phoneticPr fontId="5"/>
  </si>
  <si>
    <t>14)</t>
    <phoneticPr fontId="5"/>
  </si>
  <si>
    <t>１１月</t>
  </si>
  <si>
    <t>15)</t>
    <phoneticPr fontId="5"/>
  </si>
  <si>
    <t>16)</t>
    <phoneticPr fontId="5"/>
  </si>
  <si>
    <t>１２月</t>
  </si>
  <si>
    <t>17)</t>
    <phoneticPr fontId="5"/>
  </si>
  <si>
    <t>18)</t>
    <phoneticPr fontId="5"/>
  </si>
  <si>
    <t>１月</t>
  </si>
  <si>
    <t>19)</t>
    <phoneticPr fontId="5"/>
  </si>
  <si>
    <t>20)</t>
    <phoneticPr fontId="5"/>
  </si>
  <si>
    <t>７月</t>
    <rPh sb="1" eb="2">
      <t>ガツ</t>
    </rPh>
    <phoneticPr fontId="2"/>
  </si>
  <si>
    <t>２月</t>
  </si>
  <si>
    <t>21)</t>
    <phoneticPr fontId="5"/>
  </si>
  <si>
    <t>22)</t>
    <phoneticPr fontId="5"/>
  </si>
  <si>
    <t>合計</t>
    <rPh sb="0" eb="2">
      <t>ゴウケイ</t>
    </rPh>
    <phoneticPr fontId="5"/>
  </si>
  <si>
    <t>【B】</t>
    <phoneticPr fontId="2"/>
  </si>
  <si>
    <t>【C】</t>
    <phoneticPr fontId="2"/>
  </si>
  <si>
    <t>（【B】÷実績月数）</t>
    <rPh sb="5" eb="7">
      <t>ジッセキ</t>
    </rPh>
    <rPh sb="7" eb="8">
      <t>ツキ</t>
    </rPh>
    <rPh sb="8" eb="9">
      <t>スウ</t>
    </rPh>
    <phoneticPr fontId="5"/>
  </si>
  <si>
    <t>（【C】÷実績月数）</t>
    <rPh sb="5" eb="7">
      <t>ジッセキ</t>
    </rPh>
    <rPh sb="7" eb="9">
      <t>ツキスウ</t>
    </rPh>
    <phoneticPr fontId="5"/>
  </si>
  <si>
    <t>８月</t>
    <rPh sb="1" eb="2">
      <t>ガツ</t>
    </rPh>
    <phoneticPr fontId="2"/>
  </si>
  <si>
    <t>１月当たりの平均値</t>
    <rPh sb="1" eb="2">
      <t>ツキ</t>
    </rPh>
    <rPh sb="2" eb="3">
      <t>ア</t>
    </rPh>
    <rPh sb="6" eb="9">
      <t>ヘイキンチ</t>
    </rPh>
    <phoneticPr fontId="5"/>
  </si>
  <si>
    <t>【D】</t>
    <phoneticPr fontId="2"/>
  </si>
  <si>
    <t>【E】</t>
    <phoneticPr fontId="2"/>
  </si>
  <si>
    <t>９月</t>
    <rPh sb="1" eb="2">
      <t>ガツ</t>
    </rPh>
    <phoneticPr fontId="2"/>
  </si>
  <si>
    <t>【以下は自動計算】</t>
    <rPh sb="1" eb="3">
      <t>イカ</t>
    </rPh>
    <rPh sb="4" eb="6">
      <t>ジドウ</t>
    </rPh>
    <rPh sb="6" eb="8">
      <t>ケイサン</t>
    </rPh>
    <phoneticPr fontId="2"/>
  </si>
  <si>
    <t>【E】</t>
    <phoneticPr fontId="5"/>
  </si>
  <si>
    <t>10月</t>
    <rPh sb="2" eb="3">
      <t>ガツ</t>
    </rPh>
    <phoneticPr fontId="2"/>
  </si>
  <si>
    <t>×100%＝</t>
    <phoneticPr fontId="5"/>
  </si>
  <si>
    <t>％【F】</t>
    <phoneticPr fontId="5"/>
  </si>
  <si>
    <t>【D】</t>
    <phoneticPr fontId="5"/>
  </si>
  <si>
    <t>★上記【F】の数値が、サービス種類ごとに定められる割合以上であれば、算定できます。</t>
    <rPh sb="1" eb="3">
      <t>ジョウキ</t>
    </rPh>
    <rPh sb="7" eb="9">
      <t>スウチ</t>
    </rPh>
    <rPh sb="15" eb="17">
      <t>シュルイ</t>
    </rPh>
    <rPh sb="20" eb="21">
      <t>サダ</t>
    </rPh>
    <rPh sb="25" eb="27">
      <t>ワリアイ</t>
    </rPh>
    <rPh sb="27" eb="29">
      <t>イジョウ</t>
    </rPh>
    <rPh sb="34" eb="36">
      <t>サンテイ</t>
    </rPh>
    <phoneticPr fontId="5"/>
  </si>
  <si>
    <t>11月</t>
    <rPh sb="2" eb="3">
      <t>ガツ</t>
    </rPh>
    <phoneticPr fontId="2"/>
  </si>
  <si>
    <t>12月</t>
    <rPh sb="2" eb="3">
      <t>ガツ</t>
    </rPh>
    <phoneticPr fontId="2"/>
  </si>
  <si>
    <t>１月</t>
    <rPh sb="1" eb="2">
      <t>ガツ</t>
    </rPh>
    <phoneticPr fontId="2"/>
  </si>
  <si>
    <t>２月</t>
    <rPh sb="1" eb="2">
      <t>ガツ</t>
    </rPh>
    <phoneticPr fontId="5"/>
  </si>
  <si>
    <t>参考計算書（Ｂ）
勤続７年以上職員の割合の計算用</t>
    <rPh sb="0" eb="2">
      <t>サンコウ</t>
    </rPh>
    <rPh sb="2" eb="4">
      <t>ケイサン</t>
    </rPh>
    <rPh sb="4" eb="5">
      <t>ショ</t>
    </rPh>
    <rPh sb="9" eb="11">
      <t>キンゾク</t>
    </rPh>
    <rPh sb="12" eb="13">
      <t>ネン</t>
    </rPh>
    <rPh sb="13" eb="15">
      <t>イジョウ</t>
    </rPh>
    <rPh sb="15" eb="17">
      <t>ショクイン</t>
    </rPh>
    <rPh sb="18" eb="20">
      <t>ワリアイ</t>
    </rPh>
    <rPh sb="21" eb="23">
      <t>ケイサン</t>
    </rPh>
    <rPh sb="23" eb="24">
      <t>ヨウ</t>
    </rPh>
    <phoneticPr fontId="5"/>
  </si>
  <si>
    <r>
      <t xml:space="preserve">　「勤続７年以上職員の割合の算出」について、常勤換算方法により算出した前年度（３月を除く）の平均を用いて計算します。
　（例）令和３年度については、令和２年4月から令和３年2月までの常勤換算により算出した毎月の数値の平均をもって判断します。
</t>
    </r>
    <r>
      <rPr>
        <sz val="9"/>
        <color rgb="FFFF0000"/>
        <rFont val="ＭＳ Ｐ明朝"/>
        <family val="1"/>
        <charset val="128"/>
      </rPr>
      <t>　　　　※なお、常勤換算人数の計算に当たっては、計算の都度、小数点第２位以下は切り捨てて計算してください。</t>
    </r>
    <rPh sb="61" eb="62">
      <t>レイ</t>
    </rPh>
    <phoneticPr fontId="5"/>
  </si>
  <si>
    <t>１　各月ごとに、実績数を元に常勤換算方法により、人数を計算してください。
　　※常勤換算人数は自動計算
　　※直接提供職員とは、『生活相談員、看護職員、介護職員、機能訓練指導員』を指します。</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rPh sb="40" eb="42">
      <t>ジョウキン</t>
    </rPh>
    <rPh sb="42" eb="44">
      <t>カンサン</t>
    </rPh>
    <rPh sb="44" eb="46">
      <t>ニンズウ</t>
    </rPh>
    <rPh sb="47" eb="49">
      <t>ジドウ</t>
    </rPh>
    <rPh sb="49" eb="51">
      <t>ケイサン</t>
    </rPh>
    <phoneticPr fontId="5"/>
  </si>
  <si>
    <t>直接提供職員の総勤務時間数</t>
    <rPh sb="0" eb="2">
      <t>チョクセツ</t>
    </rPh>
    <rPh sb="2" eb="4">
      <t>テイキョウ</t>
    </rPh>
    <rPh sb="4" eb="6">
      <t>ショクイン</t>
    </rPh>
    <rPh sb="7" eb="8">
      <t>ソウ</t>
    </rPh>
    <rPh sb="8" eb="10">
      <t>キンム</t>
    </rPh>
    <rPh sb="10" eb="12">
      <t>ジカン</t>
    </rPh>
    <rPh sb="12" eb="13">
      <t>スウ</t>
    </rPh>
    <phoneticPr fontId="5"/>
  </si>
  <si>
    <t>(ァ)÷【Ａ】　＝</t>
    <phoneticPr fontId="5"/>
  </si>
  <si>
    <t>直接提供職員</t>
    <rPh sb="0" eb="2">
      <t>チョクセツ</t>
    </rPh>
    <rPh sb="2" eb="4">
      <t>テイキョウ</t>
    </rPh>
    <rPh sb="4" eb="6">
      <t>ショクイン</t>
    </rPh>
    <phoneticPr fontId="5"/>
  </si>
  <si>
    <t>勤続７年以上</t>
    <rPh sb="0" eb="2">
      <t>キンゾク</t>
    </rPh>
    <rPh sb="3" eb="4">
      <t>ネン</t>
    </rPh>
    <rPh sb="4" eb="6">
      <t>イジョウ</t>
    </rPh>
    <phoneticPr fontId="5"/>
  </si>
  <si>
    <t>勤続７年以上直接提供職員の総勤務時間数</t>
    <rPh sb="0" eb="2">
      <t>キンゾク</t>
    </rPh>
    <rPh sb="3" eb="6">
      <t>ネンイジョウ</t>
    </rPh>
    <rPh sb="6" eb="8">
      <t>チョクセツ</t>
    </rPh>
    <rPh sb="8" eb="10">
      <t>テイキョウ</t>
    </rPh>
    <rPh sb="10" eb="12">
      <t>ショクイン</t>
    </rPh>
    <rPh sb="13" eb="14">
      <t>ソウ</t>
    </rPh>
    <rPh sb="14" eb="16">
      <t>キンム</t>
    </rPh>
    <rPh sb="16" eb="18">
      <t>ジカン</t>
    </rPh>
    <rPh sb="18" eb="19">
      <t>スウ</t>
    </rPh>
    <phoneticPr fontId="5"/>
  </si>
  <si>
    <t>参考計算書（Ｃ）
常勤職員の割合の計算用</t>
    <rPh sb="0" eb="2">
      <t>サンコウ</t>
    </rPh>
    <rPh sb="2" eb="4">
      <t>ケイサン</t>
    </rPh>
    <rPh sb="4" eb="5">
      <t>ショ</t>
    </rPh>
    <rPh sb="9" eb="11">
      <t>ジョウキン</t>
    </rPh>
    <rPh sb="11" eb="13">
      <t>ショクイン</t>
    </rPh>
    <rPh sb="14" eb="16">
      <t>ワリアイ</t>
    </rPh>
    <rPh sb="17" eb="19">
      <t>ケイサン</t>
    </rPh>
    <rPh sb="19" eb="20">
      <t>ヨウ</t>
    </rPh>
    <phoneticPr fontId="5"/>
  </si>
  <si>
    <t>介護・看護職員の総勤務時間数</t>
    <rPh sb="0" eb="2">
      <t>カイゴ</t>
    </rPh>
    <rPh sb="3" eb="5">
      <t>カンゴ</t>
    </rPh>
    <rPh sb="5" eb="7">
      <t>ショクイン</t>
    </rPh>
    <rPh sb="8" eb="9">
      <t>ソウ</t>
    </rPh>
    <rPh sb="9" eb="11">
      <t>キンム</t>
    </rPh>
    <rPh sb="11" eb="13">
      <t>ジカン</t>
    </rPh>
    <rPh sb="13" eb="14">
      <t>スウ</t>
    </rPh>
    <phoneticPr fontId="5"/>
  </si>
  <si>
    <t>介護・看護職員</t>
    <rPh sb="0" eb="2">
      <t>カイゴ</t>
    </rPh>
    <rPh sb="3" eb="5">
      <t>カンゴ</t>
    </rPh>
    <rPh sb="5" eb="7">
      <t>ショクイン</t>
    </rPh>
    <phoneticPr fontId="5"/>
  </si>
  <si>
    <t>常勤職員</t>
    <rPh sb="0" eb="2">
      <t>ジョウキン</t>
    </rPh>
    <rPh sb="2" eb="4">
      <t>ショクイン</t>
    </rPh>
    <phoneticPr fontId="5"/>
  </si>
  <si>
    <t>常勤職員の総勤務時間数</t>
    <rPh sb="0" eb="2">
      <t>ジョウキン</t>
    </rPh>
    <rPh sb="2" eb="4">
      <t>ショクイン</t>
    </rPh>
    <rPh sb="5" eb="6">
      <t>ソウ</t>
    </rPh>
    <rPh sb="6" eb="8">
      <t>キンム</t>
    </rPh>
    <rPh sb="8" eb="10">
      <t>ジカン</t>
    </rPh>
    <rPh sb="10" eb="11">
      <t>スウ</t>
    </rPh>
    <phoneticPr fontId="5"/>
  </si>
  <si>
    <r>
      <t>介護・看護職員のうち、常勤職員が</t>
    </r>
    <r>
      <rPr>
        <b/>
        <sz val="10"/>
        <rFont val="ＭＳ Ｐゴシック"/>
        <family val="3"/>
        <charset val="128"/>
      </rPr>
      <t>７５％以上</t>
    </r>
    <rPh sb="0" eb="2">
      <t>カイゴ</t>
    </rPh>
    <rPh sb="3" eb="5">
      <t>カンゴ</t>
    </rPh>
    <rPh sb="5" eb="7">
      <t>ショクイン</t>
    </rPh>
    <rPh sb="11" eb="13">
      <t>ジョウキン</t>
    </rPh>
    <rPh sb="13" eb="15">
      <t>ショクイン</t>
    </rPh>
    <rPh sb="19" eb="21">
      <t>イジョウ</t>
    </rPh>
    <phoneticPr fontId="5"/>
  </si>
  <si>
    <r>
      <t xml:space="preserve">　「常勤職員の割合の算出」について、常勤換算方法により算出した前年度（３月を除く）の平均を用いて計算します。
　（例）令和3年度については、令和２年4月から令和３年2月までの常勤換算により算出した毎月の数値の平均をもって判断します。
</t>
    </r>
    <r>
      <rPr>
        <sz val="9"/>
        <color rgb="FFFF0000"/>
        <rFont val="ＭＳ Ｐ明朝"/>
        <family val="1"/>
        <charset val="128"/>
      </rPr>
      <t>　　　　※なお、常勤換算人数の計算に当たっては、計算の都度、小数点第２位以下は切り捨てて計算してください。</t>
    </r>
    <rPh sb="57" eb="58">
      <t>レイ</t>
    </rPh>
    <phoneticPr fontId="5"/>
  </si>
  <si>
    <t>・資格証の写し（該当職種全員分）　※減算あり→なしに変更する場合のみ</t>
    <rPh sb="1" eb="3">
      <t>シカク</t>
    </rPh>
    <rPh sb="3" eb="4">
      <t>ショウ</t>
    </rPh>
    <rPh sb="5" eb="6">
      <t>ウツ</t>
    </rPh>
    <rPh sb="8" eb="10">
      <t>ガイトウ</t>
    </rPh>
    <rPh sb="10" eb="12">
      <t>ショクシュ</t>
    </rPh>
    <rPh sb="12" eb="14">
      <t>ゼンイン</t>
    </rPh>
    <rPh sb="14" eb="15">
      <t>ブン</t>
    </rPh>
    <phoneticPr fontId="2"/>
  </si>
  <si>
    <t>・資格証の写し（看護職員全員分）</t>
    <rPh sb="1" eb="3">
      <t>シカク</t>
    </rPh>
    <rPh sb="3" eb="4">
      <t>ショウ</t>
    </rPh>
    <rPh sb="5" eb="6">
      <t>ウツ</t>
    </rPh>
    <rPh sb="8" eb="10">
      <t>カンゴ</t>
    </rPh>
    <rPh sb="10" eb="12">
      <t>ショクイン</t>
    </rPh>
    <rPh sb="12" eb="14">
      <t>ゼンイン</t>
    </rPh>
    <rPh sb="14" eb="15">
      <t>ブン</t>
    </rPh>
    <phoneticPr fontId="2"/>
  </si>
  <si>
    <t>・資格証の写し（機能訓練指導員全員分）</t>
    <rPh sb="1" eb="3">
      <t>シカク</t>
    </rPh>
    <rPh sb="3" eb="4">
      <t>ショウ</t>
    </rPh>
    <rPh sb="5" eb="6">
      <t>ウツ</t>
    </rPh>
    <rPh sb="8" eb="10">
      <t>キノウ</t>
    </rPh>
    <rPh sb="10" eb="12">
      <t>クンレン</t>
    </rPh>
    <rPh sb="12" eb="15">
      <t>シドウイン</t>
    </rPh>
    <rPh sb="15" eb="17">
      <t>ゼンイン</t>
    </rPh>
    <rPh sb="17" eb="18">
      <t>ブン</t>
    </rPh>
    <phoneticPr fontId="2"/>
  </si>
  <si>
    <t>※令和６年３月１５日付老老発０３１５第４号「科学的介護情報システム（LIFE）関連加算に関する基本的な考え方並びに事務処理手順及び様式例の提示について」を参照すること。</t>
    <rPh sb="1" eb="3">
      <t>レイワ</t>
    </rPh>
    <rPh sb="4" eb="5">
      <t>ネン</t>
    </rPh>
    <rPh sb="6" eb="7">
      <t>ガツ</t>
    </rPh>
    <rPh sb="9" eb="10">
      <t>ニチ</t>
    </rPh>
    <rPh sb="10" eb="11">
      <t>ヅケ</t>
    </rPh>
    <rPh sb="11" eb="13">
      <t>ロウロウ</t>
    </rPh>
    <rPh sb="13" eb="14">
      <t>ハッ</t>
    </rPh>
    <rPh sb="18" eb="19">
      <t>ダイ</t>
    </rPh>
    <rPh sb="20" eb="21">
      <t>ゴウ</t>
    </rPh>
    <rPh sb="22" eb="24">
      <t>カガク</t>
    </rPh>
    <rPh sb="77" eb="79">
      <t>サンショウ</t>
    </rPh>
    <phoneticPr fontId="2"/>
  </si>
  <si>
    <t>・認知症介護実践リーダー研修の修了証の写し　※加算（Ⅰ）の場合</t>
    <rPh sb="1" eb="4">
      <t>ニンチショウ</t>
    </rPh>
    <rPh sb="4" eb="6">
      <t>カイゴ</t>
    </rPh>
    <rPh sb="6" eb="8">
      <t>ジッセン</t>
    </rPh>
    <rPh sb="12" eb="14">
      <t>ケンシュウ</t>
    </rPh>
    <rPh sb="15" eb="18">
      <t>シュウリョウショウ</t>
    </rPh>
    <rPh sb="19" eb="20">
      <t>ウツ</t>
    </rPh>
    <phoneticPr fontId="2"/>
  </si>
  <si>
    <t>・認知症介護指導者養成研修等の修了証の写し　※加算（Ⅱ）の場合</t>
    <rPh sb="1" eb="4">
      <t>ニンチショウ</t>
    </rPh>
    <rPh sb="4" eb="6">
      <t>カイゴ</t>
    </rPh>
    <rPh sb="6" eb="9">
      <t>シドウシャ</t>
    </rPh>
    <rPh sb="9" eb="11">
      <t>ヨウセイ</t>
    </rPh>
    <rPh sb="11" eb="13">
      <t>ケンシュウ</t>
    </rPh>
    <rPh sb="13" eb="14">
      <t>トウ</t>
    </rPh>
    <rPh sb="15" eb="18">
      <t>シュウリョウショウ</t>
    </rPh>
    <rPh sb="19" eb="20">
      <t>ウツ</t>
    </rPh>
    <phoneticPr fontId="2"/>
  </si>
  <si>
    <t>※加算（Ⅰ）の場合【介護福祉士の割合（70％以上）】</t>
    <phoneticPr fontId="2"/>
  </si>
  <si>
    <t>※加算（Ⅰ）の場合【勤続年数10年以上介護福祉士の割合（25％以上）】</t>
  </si>
  <si>
    <t>※加算（Ⅱ）の場合【介護福祉士の割合（60％以上）】</t>
  </si>
  <si>
    <t>※加算（Ⅲ）の場合【介護福祉士の割合（50％以上）】</t>
    <phoneticPr fontId="2"/>
  </si>
  <si>
    <t>※加算（Ⅲ）の場合【勤続年数７年以上職員の割合（30％以上）】</t>
    <phoneticPr fontId="2"/>
  </si>
  <si>
    <t>※加算（Ⅲ）の場合【常勤職員の割合（75％以上）】</t>
    <phoneticPr fontId="2"/>
  </si>
  <si>
    <t>＜添付書類＞</t>
    <rPh sb="1" eb="3">
      <t>テンプ</t>
    </rPh>
    <rPh sb="3" eb="5">
      <t>ショルイ</t>
    </rPh>
    <phoneticPr fontId="2"/>
  </si>
  <si>
    <t>＜共通＞</t>
    <rPh sb="1" eb="3">
      <t>キョウツウ</t>
    </rPh>
    <phoneticPr fontId="2"/>
  </si>
  <si>
    <t>（別紙２）</t>
    <rPh sb="1" eb="3">
      <t>ベッシ</t>
    </rPh>
    <phoneticPr fontId="5"/>
  </si>
  <si>
    <t>受付番号</t>
    <phoneticPr fontId="5"/>
  </si>
  <si>
    <t>介護給付費算定に係る体制等に関する届出書＜指定事業者用＞</t>
    <phoneticPr fontId="5"/>
  </si>
  <si>
    <t>令和</t>
    <rPh sb="0" eb="2">
      <t>レイワ</t>
    </rPh>
    <phoneticPr fontId="5"/>
  </si>
  <si>
    <t>年</t>
    <rPh sb="0" eb="1">
      <t>ネン</t>
    </rPh>
    <phoneticPr fontId="5"/>
  </si>
  <si>
    <t>月</t>
    <rPh sb="0" eb="1">
      <t>ゲツ</t>
    </rPh>
    <phoneticPr fontId="5"/>
  </si>
  <si>
    <t>日</t>
    <rPh sb="0" eb="1">
      <t>ヒ</t>
    </rPh>
    <phoneticPr fontId="5"/>
  </si>
  <si>
    <t>知事</t>
    <rPh sb="0" eb="2">
      <t>チジ</t>
    </rPh>
    <phoneticPr fontId="5"/>
  </si>
  <si>
    <t>殿</t>
    <rPh sb="0" eb="1">
      <t>ドノ</t>
    </rPh>
    <phoneticPr fontId="5"/>
  </si>
  <si>
    <t>所在地</t>
    <phoneticPr fontId="5"/>
  </si>
  <si>
    <t>名　称</t>
    <phoneticPr fontId="5"/>
  </si>
  <si>
    <t>このことについて、関係書類を添えて以下のとおり届け出ます。</t>
    <phoneticPr fontId="5"/>
  </si>
  <si>
    <t>事業所所在地市町村番号</t>
    <phoneticPr fontId="5"/>
  </si>
  <si>
    <t>届　出　者</t>
    <phoneticPr fontId="5"/>
  </si>
  <si>
    <t>フリガナ</t>
  </si>
  <si>
    <t>名　　称</t>
    <phoneticPr fontId="5"/>
  </si>
  <si>
    <t>主たる事務所の所在地</t>
    <phoneticPr fontId="5"/>
  </si>
  <si>
    <t>(郵便番号</t>
    <phoneticPr fontId="5"/>
  </si>
  <si>
    <t>ー</t>
    <phoneticPr fontId="5"/>
  </si>
  <si>
    <t>）</t>
    <phoneticPr fontId="5"/>
  </si>
  <si>
    <t>　　　　　</t>
    <phoneticPr fontId="5"/>
  </si>
  <si>
    <t>県</t>
    <rPh sb="0" eb="1">
      <t>ケン</t>
    </rPh>
    <phoneticPr fontId="5"/>
  </si>
  <si>
    <t>群市</t>
    <rPh sb="0" eb="1">
      <t>グン</t>
    </rPh>
    <rPh sb="1" eb="2">
      <t>シ</t>
    </rPh>
    <phoneticPr fontId="5"/>
  </si>
  <si>
    <t>　(ビルの名称等)</t>
    <phoneticPr fontId="5"/>
  </si>
  <si>
    <t>連 絡 先</t>
    <phoneticPr fontId="5"/>
  </si>
  <si>
    <t>電話番号</t>
  </si>
  <si>
    <t>FAX番号</t>
  </si>
  <si>
    <t>法人の種別</t>
    <phoneticPr fontId="5"/>
  </si>
  <si>
    <t>法人所轄庁</t>
  </si>
  <si>
    <t>代表者の職・氏名</t>
    <phoneticPr fontId="5"/>
  </si>
  <si>
    <t>職名</t>
  </si>
  <si>
    <t>氏名</t>
  </si>
  <si>
    <t>代表者の住所</t>
  </si>
  <si>
    <t>事業所・施設の状況</t>
  </si>
  <si>
    <t>フリガナ</t>
    <phoneticPr fontId="5"/>
  </si>
  <si>
    <t>事業所・施設の名称</t>
    <phoneticPr fontId="5"/>
  </si>
  <si>
    <t>主たる事業所・施設の所在地</t>
    <phoneticPr fontId="5"/>
  </si>
  <si>
    <t>主たる事業所の所在地以外の場所で一部実施する場合の出張所等の所在地</t>
    <phoneticPr fontId="5"/>
  </si>
  <si>
    <t>管理者の氏名</t>
  </si>
  <si>
    <t>管理者の住所</t>
  </si>
  <si>
    <t>届出を行う事業所・施設の種類</t>
  </si>
  <si>
    <t>同一所在地において行う　　　　　　　　　　　　　　　事業等の種類</t>
    <phoneticPr fontId="5"/>
  </si>
  <si>
    <t>実施事業</t>
  </si>
  <si>
    <t>指定（許可）</t>
    <rPh sb="0" eb="2">
      <t>シテイ</t>
    </rPh>
    <rPh sb="3" eb="5">
      <t>キョカ</t>
    </rPh>
    <phoneticPr fontId="5"/>
  </si>
  <si>
    <t>異動等の区分</t>
  </si>
  <si>
    <t>異動（予定）</t>
    <phoneticPr fontId="5"/>
  </si>
  <si>
    <t>異動項目</t>
    <phoneticPr fontId="5"/>
  </si>
  <si>
    <t>年月日</t>
    <rPh sb="0" eb="3">
      <t>ネンガッピ</t>
    </rPh>
    <phoneticPr fontId="5"/>
  </si>
  <si>
    <t>(※変更の場合)</t>
    <rPh sb="2" eb="4">
      <t>ヘンコウ</t>
    </rPh>
    <rPh sb="5" eb="7">
      <t>バアイ</t>
    </rPh>
    <phoneticPr fontId="5"/>
  </si>
  <si>
    <t>指定居宅サービス</t>
  </si>
  <si>
    <t>訪問介護</t>
  </si>
  <si>
    <t>□</t>
  </si>
  <si>
    <t>1新規</t>
  </si>
  <si>
    <t>2変更</t>
    <phoneticPr fontId="5"/>
  </si>
  <si>
    <t>3終了</t>
    <phoneticPr fontId="5"/>
  </si>
  <si>
    <t>訪問入浴介護</t>
  </si>
  <si>
    <t>訪問看護</t>
  </si>
  <si>
    <t>訪問ﾘﾊﾋﾞﾘﾃｰｼｮﾝ</t>
    <phoneticPr fontId="5"/>
  </si>
  <si>
    <t>居宅療養管理指導</t>
  </si>
  <si>
    <t>通所介護</t>
  </si>
  <si>
    <t>通所ﾘﾊﾋﾞﾘﾃｰｼｮﾝ</t>
    <phoneticPr fontId="5"/>
  </si>
  <si>
    <t>短期入所生活介護</t>
  </si>
  <si>
    <t>短期入所療養介護</t>
  </si>
  <si>
    <t>特定施設入居者生活介護</t>
    <rPh sb="5" eb="6">
      <t>キョ</t>
    </rPh>
    <phoneticPr fontId="5"/>
  </si>
  <si>
    <t>福祉用具貸与</t>
  </si>
  <si>
    <t>介護予防訪問入浴介護</t>
    <rPh sb="0" eb="2">
      <t>カイゴ</t>
    </rPh>
    <rPh sb="2" eb="4">
      <t>ヨボウ</t>
    </rPh>
    <phoneticPr fontId="5"/>
  </si>
  <si>
    <t>介護予防訪問看護</t>
    <rPh sb="0" eb="2">
      <t>カイゴ</t>
    </rPh>
    <rPh sb="2" eb="4">
      <t>ヨボウ</t>
    </rPh>
    <phoneticPr fontId="5"/>
  </si>
  <si>
    <t>介護予防訪問ﾘﾊﾋﾞﾘﾃｰｼｮﾝ</t>
    <rPh sb="0" eb="2">
      <t>カイゴ</t>
    </rPh>
    <rPh sb="2" eb="4">
      <t>ヨボウ</t>
    </rPh>
    <phoneticPr fontId="5"/>
  </si>
  <si>
    <t>介護予防居宅療養管理指導</t>
    <rPh sb="0" eb="2">
      <t>カイゴ</t>
    </rPh>
    <rPh sb="2" eb="4">
      <t>ヨボウ</t>
    </rPh>
    <phoneticPr fontId="5"/>
  </si>
  <si>
    <t>介護予防通所ﾘﾊﾋﾞﾘﾃｰｼｮﾝ</t>
    <rPh sb="0" eb="2">
      <t>カイゴ</t>
    </rPh>
    <rPh sb="2" eb="4">
      <t>ヨボウ</t>
    </rPh>
    <phoneticPr fontId="5"/>
  </si>
  <si>
    <t>介護予防短期入所生活介護</t>
    <rPh sb="0" eb="2">
      <t>カイゴ</t>
    </rPh>
    <rPh sb="2" eb="4">
      <t>ヨボウ</t>
    </rPh>
    <phoneticPr fontId="5"/>
  </si>
  <si>
    <t>介護予防短期入所療養介護</t>
    <rPh sb="0" eb="2">
      <t>カイゴ</t>
    </rPh>
    <rPh sb="2" eb="4">
      <t>ヨボウ</t>
    </rPh>
    <phoneticPr fontId="5"/>
  </si>
  <si>
    <t>介護予防特定施設入居者生活介護</t>
    <rPh sb="0" eb="2">
      <t>カイゴ</t>
    </rPh>
    <rPh sb="2" eb="4">
      <t>ヨボウ</t>
    </rPh>
    <rPh sb="9" eb="10">
      <t>キョ</t>
    </rPh>
    <phoneticPr fontId="5"/>
  </si>
  <si>
    <t>介護予防福祉用具貸与</t>
    <rPh sb="0" eb="2">
      <t>カイゴ</t>
    </rPh>
    <rPh sb="2" eb="4">
      <t>ヨボウ</t>
    </rPh>
    <phoneticPr fontId="5"/>
  </si>
  <si>
    <t>施設</t>
  </si>
  <si>
    <t>介護老人福祉施設</t>
  </si>
  <si>
    <t>介護老人保健施設</t>
  </si>
  <si>
    <t>介護医療院</t>
    <rPh sb="0" eb="2">
      <t>カイゴ</t>
    </rPh>
    <rPh sb="2" eb="4">
      <t>イリョウ</t>
    </rPh>
    <rPh sb="4" eb="5">
      <t>イン</t>
    </rPh>
    <phoneticPr fontId="5"/>
  </si>
  <si>
    <t>介護保険事業所番号</t>
  </si>
  <si>
    <t>医療機関コード等</t>
    <rPh sb="0" eb="2">
      <t>イリョウ</t>
    </rPh>
    <rPh sb="2" eb="4">
      <t>キカン</t>
    </rPh>
    <rPh sb="7" eb="8">
      <t>トウ</t>
    </rPh>
    <phoneticPr fontId="5"/>
  </si>
  <si>
    <t>特記事項</t>
  </si>
  <si>
    <t>変　更　前</t>
    <phoneticPr fontId="5"/>
  </si>
  <si>
    <t>変　更　後</t>
    <rPh sb="4" eb="5">
      <t>ゴ</t>
    </rPh>
    <phoneticPr fontId="5"/>
  </si>
  <si>
    <t>関係書類</t>
  </si>
  <si>
    <t>別添のとおり</t>
  </si>
  <si>
    <t>備考1　「受付番号」「事業所所在市町村番号」欄には記載しないでください。</t>
    <phoneticPr fontId="5"/>
  </si>
  <si>
    <t>　　2　「法人の種別」欄は、申請者が法人である場合に、「社会福祉法人」「医療法人」「社団法人」「財団法人」</t>
    <phoneticPr fontId="5"/>
  </si>
  <si>
    <t>　　　「株式会社」「有限会社」等の別を記入してください。</t>
    <phoneticPr fontId="5"/>
  </si>
  <si>
    <t>　　3　「法人所轄庁」欄は、申請者が認可法人である場合に、その主務官庁の名称を記載してください。</t>
    <phoneticPr fontId="5"/>
  </si>
  <si>
    <t>　　4　「実施事業」欄は、該当する欄に「〇」を記入してください。</t>
    <phoneticPr fontId="5"/>
  </si>
  <si>
    <t>　　5　「異動等の区分」欄には、今回届出を行う事業所・施設について該当する数字の横の□を■にしてください。</t>
    <rPh sb="40" eb="41">
      <t>ヨコ</t>
    </rPh>
    <phoneticPr fontId="5"/>
  </si>
  <si>
    <t>　　6　「異動項目」欄には、(別紙1，1－2)「介護給付費算定に係る体制等状況一覧表」に掲げる項目（施設等の区分、</t>
    <phoneticPr fontId="5"/>
  </si>
  <si>
    <t>人員配置区分、その他該当する体制等、割引）を記載してください。</t>
    <phoneticPr fontId="5"/>
  </si>
  <si>
    <t>　　7　「特記事項」欄には、異動の状況について具体的に記載してください。</t>
    <phoneticPr fontId="5"/>
  </si>
  <si>
    <t>　　8　「主たる事業所の所在地以外の場所で一部実施する場合の出張所等の所在地」について、複数の出張所等を有する場合は、</t>
    <phoneticPr fontId="5"/>
  </si>
  <si>
    <t>　　　適宜欄を補正して、全ての出張所等の状況について記載してください。</t>
    <phoneticPr fontId="5"/>
  </si>
  <si>
    <t>東京都知事</t>
    <rPh sb="0" eb="2">
      <t>トウキョウ</t>
    </rPh>
    <rPh sb="2" eb="3">
      <t>ト</t>
    </rPh>
    <rPh sb="3" eb="5">
      <t>チジ</t>
    </rPh>
    <phoneticPr fontId="5"/>
  </si>
  <si>
    <t>（別紙１－１）</t>
    <rPh sb="1" eb="3">
      <t>ベッシ</t>
    </rPh>
    <phoneticPr fontId="5"/>
  </si>
  <si>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5"/>
  </si>
  <si>
    <t>事 業 所 番 号</t>
  </si>
  <si>
    <t>提供サービス</t>
    <phoneticPr fontId="5"/>
  </si>
  <si>
    <t>施設等の区分</t>
  </si>
  <si>
    <t>人員配置区分</t>
  </si>
  <si>
    <t>そ　 　　の　 　　他　　 　該　　 　当　　 　す 　　　る 　　　体 　　　制 　　　等</t>
    <phoneticPr fontId="5"/>
  </si>
  <si>
    <t>LIFEへの登録</t>
    <rPh sb="6" eb="8">
      <t>トウロク</t>
    </rPh>
    <phoneticPr fontId="5"/>
  </si>
  <si>
    <t>割 引</t>
  </si>
  <si>
    <t>各サービス共通</t>
  </si>
  <si>
    <t>地域区分</t>
  </si>
  <si>
    <t>１　１級地</t>
  </si>
  <si>
    <t>６　２級地</t>
  </si>
  <si>
    <t>７　３級地</t>
  </si>
  <si>
    <t>２　４級地</t>
  </si>
  <si>
    <t>３　５級地</t>
  </si>
  <si>
    <t>４　６級地</t>
  </si>
  <si>
    <t>９　７級地</t>
  </si>
  <si>
    <t>５　その他</t>
  </si>
  <si>
    <t>職員の欠員による減算の状況</t>
  </si>
  <si>
    <t>１ なし</t>
    <phoneticPr fontId="5"/>
  </si>
  <si>
    <t>２ 看護職員</t>
    <rPh sb="2" eb="4">
      <t>カンゴ</t>
    </rPh>
    <rPh sb="4" eb="6">
      <t>ショクイン</t>
    </rPh>
    <phoneticPr fontId="5"/>
  </si>
  <si>
    <t>３ 介護職員</t>
    <rPh sb="2" eb="4">
      <t>カイゴ</t>
    </rPh>
    <rPh sb="4" eb="6">
      <t>ショクイン</t>
    </rPh>
    <phoneticPr fontId="5"/>
  </si>
  <si>
    <t>１　なし</t>
  </si>
  <si>
    <t>身体拘束廃止取組の有無</t>
    <phoneticPr fontId="5"/>
  </si>
  <si>
    <t>１ 減算型</t>
    <phoneticPr fontId="5"/>
  </si>
  <si>
    <t>２ 基準型</t>
    <rPh sb="2" eb="4">
      <t>キジュン</t>
    </rPh>
    <rPh sb="4" eb="5">
      <t>ガタ</t>
    </rPh>
    <phoneticPr fontId="5"/>
  </si>
  <si>
    <t>２　あり</t>
  </si>
  <si>
    <t>高齢者虐待防止措置実施の有無</t>
    <phoneticPr fontId="5"/>
  </si>
  <si>
    <t>２ 基準型</t>
    <phoneticPr fontId="5"/>
  </si>
  <si>
    <t>業務継続計画策定の有無</t>
    <phoneticPr fontId="5"/>
  </si>
  <si>
    <t>入居継続支援加算</t>
    <rPh sb="0" eb="2">
      <t>ニュウキョ</t>
    </rPh>
    <rPh sb="2" eb="4">
      <t>ケイゾク</t>
    </rPh>
    <rPh sb="4" eb="6">
      <t>シエン</t>
    </rPh>
    <phoneticPr fontId="5"/>
  </si>
  <si>
    <t>２ 加算Ⅰ</t>
    <phoneticPr fontId="5"/>
  </si>
  <si>
    <t>３ 加算Ⅱ</t>
    <phoneticPr fontId="5"/>
  </si>
  <si>
    <t>テクノロジーの導入
（入居継続支援加算関係）</t>
    <rPh sb="11" eb="13">
      <t>ニュウキョ</t>
    </rPh>
    <rPh sb="13" eb="15">
      <t>ケイゾク</t>
    </rPh>
    <rPh sb="15" eb="17">
      <t>シエン</t>
    </rPh>
    <rPh sb="17" eb="19">
      <t>カサン</t>
    </rPh>
    <rPh sb="19" eb="21">
      <t>カンケイ</t>
    </rPh>
    <phoneticPr fontId="5"/>
  </si>
  <si>
    <t>２ あり</t>
    <phoneticPr fontId="5"/>
  </si>
  <si>
    <t>生活機能向上連携加算</t>
    <phoneticPr fontId="5"/>
  </si>
  <si>
    <t>３ 加算Ⅰ</t>
    <phoneticPr fontId="5"/>
  </si>
  <si>
    <t>２ 加算Ⅱ</t>
    <phoneticPr fontId="5"/>
  </si>
  <si>
    <t>１　有料老人ホーム（介護専用型）</t>
  </si>
  <si>
    <t>個別機能訓練加算</t>
    <rPh sb="0" eb="2">
      <t>コベツ</t>
    </rPh>
    <rPh sb="6" eb="8">
      <t>カサン</t>
    </rPh>
    <phoneticPr fontId="5"/>
  </si>
  <si>
    <t>２　軽費老人ホーム（介護専用型）</t>
  </si>
  <si>
    <t>１　一般型</t>
  </si>
  <si>
    <t>ADL維持等加算〔申出〕の有無</t>
  </si>
  <si>
    <t>特定施設入居者生活介護</t>
    <phoneticPr fontId="5"/>
  </si>
  <si>
    <t>３　養護老人ホーム（介護専用型）</t>
  </si>
  <si>
    <t>２　外部サービス</t>
  </si>
  <si>
    <t>３ 加算Ⅰ</t>
    <rPh sb="2" eb="4">
      <t>カサン</t>
    </rPh>
    <phoneticPr fontId="5"/>
  </si>
  <si>
    <t>５　有料老人ホーム（混合型）</t>
  </si>
  <si>
    <t>　　利用型</t>
  </si>
  <si>
    <t>若年性認知症入居者受入加算</t>
    <phoneticPr fontId="5"/>
  </si>
  <si>
    <t>６　軽費老人ホーム（混合型）</t>
  </si>
  <si>
    <t>科学的介護推進体制加算</t>
    <rPh sb="0" eb="3">
      <t>カガクテキ</t>
    </rPh>
    <rPh sb="3" eb="5">
      <t>カイゴ</t>
    </rPh>
    <rPh sb="5" eb="7">
      <t>スイシン</t>
    </rPh>
    <rPh sb="7" eb="9">
      <t>タイセイ</t>
    </rPh>
    <rPh sb="9" eb="11">
      <t>カサン</t>
    </rPh>
    <phoneticPr fontId="5"/>
  </si>
  <si>
    <t>７　養護老人ホーム（混合型）</t>
  </si>
  <si>
    <t>看取り介護加算</t>
    <rPh sb="0" eb="2">
      <t>ミト</t>
    </rPh>
    <rPh sb="3" eb="5">
      <t>カイゴ</t>
    </rPh>
    <rPh sb="5" eb="7">
      <t>カサン</t>
    </rPh>
    <phoneticPr fontId="5"/>
  </si>
  <si>
    <t>認知症専門ケア加算</t>
    <rPh sb="0" eb="3">
      <t>ニンチショウ</t>
    </rPh>
    <rPh sb="3" eb="5">
      <t>センモン</t>
    </rPh>
    <rPh sb="7" eb="9">
      <t>カサン</t>
    </rPh>
    <phoneticPr fontId="5"/>
  </si>
  <si>
    <t>生産性向上推進体制加算</t>
    <phoneticPr fontId="5"/>
  </si>
  <si>
    <t>サービス提供体制強化加算</t>
    <phoneticPr fontId="5"/>
  </si>
  <si>
    <t>６ 加算Ⅰ</t>
    <phoneticPr fontId="5"/>
  </si>
  <si>
    <t>７ 加算Ⅲ</t>
    <phoneticPr fontId="5"/>
  </si>
  <si>
    <t>介護職員処遇改善加算</t>
    <rPh sb="0" eb="2">
      <t>カイゴ</t>
    </rPh>
    <rPh sb="2" eb="4">
      <t>ショクイン</t>
    </rPh>
    <rPh sb="4" eb="6">
      <t>ショグウ</t>
    </rPh>
    <rPh sb="6" eb="8">
      <t>カイゼン</t>
    </rPh>
    <rPh sb="8" eb="10">
      <t>カサン</t>
    </rPh>
    <phoneticPr fontId="5"/>
  </si>
  <si>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</si>
  <si>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5"/>
  </si>
  <si>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</si>
  <si>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5"/>
  </si>
  <si>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5"/>
  </si>
  <si>
    <t>　　　　（別紙８）を添付して下さい。</t>
    <phoneticPr fontId="5"/>
  </si>
  <si>
    <t>　　　８　人員配置に係る届出については、勤務体制がわかる書類（「従業者の勤務の体制及び勤務形態一覧表」（別紙７）又はこれに準じた勤務割表等）を添付してください。</t>
    <phoneticPr fontId="5"/>
  </si>
  <si>
    <t>　　　９ 「割引｣を｢あり｣と記載する場合は「指定居宅サービス事業所等による介護給付費の割引に係る割引率の設定について」（別紙５）を添付してください。</t>
    <rPh sb="33" eb="34">
      <t>ショ</t>
    </rPh>
    <phoneticPr fontId="5"/>
  </si>
  <si>
    <t>　　　　　また、「認知症チームケア推進加算」については、「認知症チームケア推進加算に係る届出書」（別紙42）を添付してください。</t>
    <phoneticPr fontId="5"/>
  </si>
  <si>
    <t>　　　13「その他該当する体制等」欄で人員配置に係る加算（減算）の届出については、それぞれ加算（減算）の要件となる職員の配置状況や勤務体制がわかる書類を添付してください。</t>
    <phoneticPr fontId="5"/>
  </si>
  <si>
    <t>　　　　　　（例）－「機能訓練指導体制」…機能訓練指導員、「リハビリテーションの加算状況」…リハビリテーション従事者、</t>
    <phoneticPr fontId="5"/>
  </si>
  <si>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</si>
  <si>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5"/>
  </si>
  <si>
    <t>　　　20 「送迎体制」については、実際に利用者の送迎が可能な場合に記載してください。</t>
    <phoneticPr fontId="5"/>
  </si>
  <si>
    <t>　　　27「特定診療費項目」「リハビリテーション提供体制」については、これらに相当する診療報酬の算定のために届け出た届出書の写しを添付してください。</t>
    <phoneticPr fontId="5"/>
  </si>
  <si>
    <t>　　　28 「職員の欠員による減算の状況」については、以下の要領で記載してください。</t>
    <phoneticPr fontId="5"/>
  </si>
  <si>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5"/>
  </si>
  <si>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</si>
  <si>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5"/>
  </si>
  <si>
    <t>　　　　　　　　　　ただし、事業所・施設が以下の地域に所在する場合は、「その他該当する体制等」欄のみ選択する。（人員配置区分欄の変更は行わない。）</t>
  </si>
  <si>
    <t>　　　　　　　　　　＜厚生労働大臣が定める地域＞</t>
    <rPh sb="13" eb="15">
      <t>ロウドウ</t>
    </rPh>
    <phoneticPr fontId="5"/>
  </si>
  <si>
    <t>　　　　　　　　　　　厚生労働大臣が定める地域は、人口５万人未満の市町村であって次に掲げる地域をその区域内に有する市町村の区域とする。</t>
    <rPh sb="13" eb="15">
      <t>ロウドウ</t>
    </rPh>
    <phoneticPr fontId="5"/>
  </si>
  <si>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</si>
  <si>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</si>
  <si>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</si>
  <si>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</si>
  <si>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5"/>
  </si>
  <si>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</si>
  <si>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</si>
  <si>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5"/>
  </si>
  <si>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</si>
  <si>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5"/>
  </si>
  <si>
    <t>備考　１　この表は、事業所所在地以外の場所で一部事業を実施する出張所等がある場合について記載することとし、複数出張所等を有する場合は出張所ごとに提出してください。</t>
  </si>
  <si>
    <t>（別紙１－２）</t>
    <phoneticPr fontId="5"/>
  </si>
  <si>
    <t>介 護 給 付 費 算 定 に 係 る 体 制 等 状 況 一 覧 表 （介護予防サービス）</t>
    <rPh sb="37" eb="38">
      <t>スケ</t>
    </rPh>
    <rPh sb="38" eb="39">
      <t>ユズル</t>
    </rPh>
    <rPh sb="39" eb="40">
      <t>ヨ</t>
    </rPh>
    <rPh sb="40" eb="41">
      <t>ボウ</t>
    </rPh>
    <phoneticPr fontId="5"/>
  </si>
  <si>
    <t>提供サービス</t>
  </si>
  <si>
    <t>そ　 　　の　 　　他　　 　該　　 　当　　 　す 　　　る 　　　体 　　　制 　　　等</t>
  </si>
  <si>
    <t>介護予防特定施設入居者</t>
  </si>
  <si>
    <t>１　有料老人ホーム</t>
  </si>
  <si>
    <t>生活介護</t>
  </si>
  <si>
    <t>２　軽費老人ホーム</t>
  </si>
  <si>
    <t>３　養護老人ホーム</t>
  </si>
  <si>
    <t>備考　（別紙１－２）介護予防サービス</t>
    <rPh sb="0" eb="2">
      <t>ビコウ</t>
    </rPh>
    <rPh sb="10" eb="12">
      <t>カイゴ</t>
    </rPh>
    <rPh sb="12" eb="14">
      <t>ヨボウ</t>
    </rPh>
    <phoneticPr fontId="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</si>
  <si>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5"/>
  </si>
  <si>
    <t>　　　６　人員配置に係る届出については、勤務体制がわかる書類（「従業者の勤務の体制及び勤務形態一覧表」（別紙７）又はこれに準じた勤務割表等）を添付してください。</t>
    <phoneticPr fontId="5"/>
  </si>
  <si>
    <t>　　　７ 「割引｣を｢あり｣と記載する場合は「指定居宅サービス事業所等による介護給付費の割引に係る割引率の設定について」（別紙５）を添付してください。</t>
    <rPh sb="33" eb="34">
      <t>ショ</t>
    </rPh>
    <phoneticPr fontId="5"/>
  </si>
  <si>
    <t>　　　11　「その他該当する体制等」欄で人員配置に係る加算（減算）の届出については、それぞれ加算（減算）の要件となる職員の配置状況や勤務体制がわかる書類を添付してください。</t>
    <phoneticPr fontId="5"/>
  </si>
  <si>
    <t>　　　　　　「医師の配置」…医師、「夜間勤務条件基準」…夜勤を行う看護師（准看護師）と介護職員の配置状況　等</t>
  </si>
  <si>
    <t>　　　12 「送迎体制」については、実際に利用者の送迎が可能な場合に記載してください。</t>
    <phoneticPr fontId="5"/>
  </si>
  <si>
    <t>　　　15 「特定診療費項目」「リハビリテーション提供体制」については、これらに相当する診療報酬の算定のために届け出た届出書の写しを添付してください。</t>
    <phoneticPr fontId="5"/>
  </si>
  <si>
    <t>　　　16 「職員の欠員による減算の状況」については、以下の要領で記載してください。</t>
    <phoneticPr fontId="5"/>
  </si>
  <si>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</si>
  <si>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5"/>
  </si>
  <si>
    <t>　　　　　　　　選択する。（（１）が優先する。）</t>
    <phoneticPr fontId="5"/>
  </si>
  <si>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5"/>
  </si>
  <si>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5"/>
  </si>
  <si>
    <t>備考　（別紙１－２）介護予防サービス　サテライト事業所</t>
    <rPh sb="0" eb="2">
      <t>ビコウ</t>
    </rPh>
    <rPh sb="10" eb="12">
      <t>カイゴ</t>
    </rPh>
    <rPh sb="12" eb="14">
      <t>ヨボウ</t>
    </rPh>
    <rPh sb="24" eb="27">
      <t>ジギョウショ</t>
    </rPh>
    <phoneticPr fontId="5"/>
  </si>
  <si>
    <t>介護給付費算定に係る体制等に関する届出書　提出書類一覧
（特定施設入居者生活介護、介護予防特定施設入居者生活介護）</t>
    <rPh sb="0" eb="2">
      <t>カイゴ</t>
    </rPh>
    <rPh sb="2" eb="4">
      <t>キュウフ</t>
    </rPh>
    <rPh sb="4" eb="5">
      <t>ヒ</t>
    </rPh>
    <rPh sb="5" eb="7">
      <t>サンテイ</t>
    </rPh>
    <rPh sb="8" eb="9">
      <t>カカ</t>
    </rPh>
    <rPh sb="10" eb="12">
      <t>タイセイ</t>
    </rPh>
    <rPh sb="12" eb="13">
      <t>トウ</t>
    </rPh>
    <rPh sb="14" eb="15">
      <t>カン</t>
    </rPh>
    <rPh sb="17" eb="18">
      <t>トドケ</t>
    </rPh>
    <rPh sb="18" eb="19">
      <t>デ</t>
    </rPh>
    <rPh sb="19" eb="20">
      <t>ショ</t>
    </rPh>
    <rPh sb="21" eb="23">
      <t>テイシュツ</t>
    </rPh>
    <rPh sb="23" eb="25">
      <t>ショルイ</t>
    </rPh>
    <rPh sb="25" eb="27">
      <t>イチラン</t>
    </rPh>
    <rPh sb="29" eb="31">
      <t>トクテイ</t>
    </rPh>
    <rPh sb="31" eb="33">
      <t>シセツ</t>
    </rPh>
    <rPh sb="33" eb="35">
      <t>ニュウキョ</t>
    </rPh>
    <rPh sb="35" eb="36">
      <t>シャ</t>
    </rPh>
    <rPh sb="36" eb="38">
      <t>セイカツ</t>
    </rPh>
    <rPh sb="38" eb="40">
      <t>カイゴ</t>
    </rPh>
    <rPh sb="41" eb="43">
      <t>カイゴ</t>
    </rPh>
    <rPh sb="43" eb="45">
      <t>ヨボウ</t>
    </rPh>
    <rPh sb="45" eb="47">
      <t>トクテイ</t>
    </rPh>
    <rPh sb="47" eb="49">
      <t>シセツ</t>
    </rPh>
    <rPh sb="49" eb="52">
      <t>ニュウキョシャ</t>
    </rPh>
    <rPh sb="52" eb="54">
      <t>セイカツ</t>
    </rPh>
    <rPh sb="54" eb="56">
      <t>カイゴ</t>
    </rPh>
    <phoneticPr fontId="2"/>
  </si>
  <si>
    <t>※特定施設入居者生活介護（短期利用含む。）の場合</t>
    <rPh sb="1" eb="12">
      <t>トクテイシセツニュウキョシャセイカツカイゴ</t>
    </rPh>
    <rPh sb="13" eb="15">
      <t>タンキ</t>
    </rPh>
    <rPh sb="15" eb="17">
      <t>リヨウ</t>
    </rPh>
    <rPh sb="17" eb="18">
      <t>フク</t>
    </rPh>
    <rPh sb="22" eb="24">
      <t>バアイ</t>
    </rPh>
    <phoneticPr fontId="2"/>
  </si>
  <si>
    <t>※介護予防特定施設入居者生活介護の場合</t>
    <rPh sb="1" eb="3">
      <t>カイゴ</t>
    </rPh>
    <rPh sb="3" eb="5">
      <t>ヨボウ</t>
    </rPh>
    <rPh sb="5" eb="16">
      <t>トクテイシセツニュウキョシャセイカツカイゴ</t>
    </rPh>
    <rPh sb="17" eb="19">
      <t>バアイ</t>
    </rPh>
    <phoneticPr fontId="2"/>
  </si>
  <si>
    <t>＜加算ごとの必要書類＞</t>
    <rPh sb="1" eb="3">
      <t>カサン</t>
    </rPh>
    <rPh sb="6" eb="8">
      <t>ヒツヨウ</t>
    </rPh>
    <rPh sb="8" eb="10">
      <t>ショルイ</t>
    </rPh>
    <phoneticPr fontId="2"/>
  </si>
  <si>
    <t>※協力医療機関連携加算については、体制届・加算届の提出は必要ありませんが、指定基準において定める協力医療機関に関する届出を行っている必要があります。</t>
    <rPh sb="1" eb="3">
      <t>キョウリョク</t>
    </rPh>
    <rPh sb="3" eb="5">
      <t>イリョウ</t>
    </rPh>
    <rPh sb="5" eb="7">
      <t>キカン</t>
    </rPh>
    <rPh sb="7" eb="9">
      <t>レンケイ</t>
    </rPh>
    <rPh sb="9" eb="11">
      <t>カサン</t>
    </rPh>
    <rPh sb="17" eb="19">
      <t>タイセイ</t>
    </rPh>
    <rPh sb="19" eb="20">
      <t>トドケ</t>
    </rPh>
    <rPh sb="21" eb="23">
      <t>カサン</t>
    </rPh>
    <rPh sb="23" eb="24">
      <t>トドケ</t>
    </rPh>
    <rPh sb="25" eb="27">
      <t>テイシュツ</t>
    </rPh>
    <rPh sb="28" eb="30">
      <t>ヒツヨウ</t>
    </rPh>
    <rPh sb="37" eb="39">
      <t>シテイ</t>
    </rPh>
    <rPh sb="39" eb="41">
      <t>キジュン</t>
    </rPh>
    <rPh sb="45" eb="46">
      <t>サダ</t>
    </rPh>
    <rPh sb="48" eb="50">
      <t>キョウリョク</t>
    </rPh>
    <rPh sb="50" eb="52">
      <t>イリョウ</t>
    </rPh>
    <rPh sb="52" eb="54">
      <t>キカン</t>
    </rPh>
    <rPh sb="55" eb="56">
      <t>カン</t>
    </rPh>
    <rPh sb="58" eb="59">
      <t>トド</t>
    </rPh>
    <rPh sb="59" eb="60">
      <t>デ</t>
    </rPh>
    <rPh sb="61" eb="62">
      <t>オコナ</t>
    </rPh>
    <rPh sb="66" eb="68">
      <t>ヒツヨウ</t>
    </rPh>
    <phoneticPr fontId="2"/>
  </si>
  <si>
    <t>※口腔・栄養スクリーニング加算については、体制届・加算届の提出は必要ありません。</t>
    <rPh sb="1" eb="3">
      <t>コウクウ</t>
    </rPh>
    <rPh sb="4" eb="6">
      <t>エイヨウ</t>
    </rPh>
    <rPh sb="13" eb="15">
      <t>カサン</t>
    </rPh>
    <rPh sb="21" eb="23">
      <t>タイセイ</t>
    </rPh>
    <rPh sb="23" eb="24">
      <t>トドケ</t>
    </rPh>
    <rPh sb="25" eb="27">
      <t>カサン</t>
    </rPh>
    <rPh sb="27" eb="28">
      <t>トドケ</t>
    </rPh>
    <rPh sb="29" eb="31">
      <t>テイシュツ</t>
    </rPh>
    <rPh sb="32" eb="34">
      <t>ヒツヨウ</t>
    </rPh>
    <phoneticPr fontId="2"/>
  </si>
  <si>
    <t>※退院・退所時連携加算については、体制届・加算届の提出は必要ありません。</t>
    <rPh sb="1" eb="3">
      <t>タイイン</t>
    </rPh>
    <rPh sb="4" eb="6">
      <t>タイショ</t>
    </rPh>
    <rPh sb="6" eb="7">
      <t>ジ</t>
    </rPh>
    <rPh sb="7" eb="9">
      <t>レンケイ</t>
    </rPh>
    <rPh sb="9" eb="11">
      <t>カサン</t>
    </rPh>
    <phoneticPr fontId="2"/>
  </si>
  <si>
    <t>※退居時情報提供加算については、体制届・加算届の提出は必要ありません。</t>
    <rPh sb="1" eb="3">
      <t>タイキョ</t>
    </rPh>
    <rPh sb="3" eb="4">
      <t>ジ</t>
    </rPh>
    <rPh sb="4" eb="6">
      <t>ジョウホウ</t>
    </rPh>
    <rPh sb="6" eb="8">
      <t>テイキョウ</t>
    </rPh>
    <rPh sb="8" eb="10">
      <t>カサン</t>
    </rPh>
    <phoneticPr fontId="2"/>
  </si>
  <si>
    <t>■身体拘束廃止取組の有無　（添付書類なし）</t>
    <rPh sb="1" eb="3">
      <t>シンタイ</t>
    </rPh>
    <rPh sb="3" eb="5">
      <t>コウソク</t>
    </rPh>
    <rPh sb="5" eb="7">
      <t>ハイシ</t>
    </rPh>
    <rPh sb="7" eb="8">
      <t>ト</t>
    </rPh>
    <rPh sb="8" eb="9">
      <t>ク</t>
    </rPh>
    <rPh sb="10" eb="12">
      <t>ウム</t>
    </rPh>
    <phoneticPr fontId="2"/>
  </si>
  <si>
    <t>■ADL維持等加算〔申出〕の有無　（添付書類なし）</t>
    <rPh sb="4" eb="6">
      <t>イジ</t>
    </rPh>
    <rPh sb="6" eb="7">
      <t>トウ</t>
    </rPh>
    <rPh sb="7" eb="9">
      <t>カサン</t>
    </rPh>
    <rPh sb="10" eb="11">
      <t>モウ</t>
    </rPh>
    <rPh sb="11" eb="12">
      <t>デ</t>
    </rPh>
    <rPh sb="14" eb="16">
      <t>ウム</t>
    </rPh>
    <phoneticPr fontId="2"/>
  </si>
  <si>
    <t>■若年性認知症入居者受入加算　（添付書類なし）</t>
    <rPh sb="1" eb="4">
      <t>ジャクネンセイ</t>
    </rPh>
    <rPh sb="4" eb="7">
      <t>ニンチショウ</t>
    </rPh>
    <rPh sb="7" eb="10">
      <t>ニュウキョシャ</t>
    </rPh>
    <rPh sb="10" eb="11">
      <t>ウ</t>
    </rPh>
    <rPh sb="11" eb="12">
      <t>イ</t>
    </rPh>
    <rPh sb="12" eb="14">
      <t>カサン</t>
    </rPh>
    <phoneticPr fontId="2"/>
  </si>
  <si>
    <t>■科学的介護推進体制加算　（添付書類なし）</t>
    <rPh sb="1" eb="4">
      <t>カガクテキ</t>
    </rPh>
    <rPh sb="4" eb="6">
      <t>カイゴ</t>
    </rPh>
    <rPh sb="6" eb="8">
      <t>スイシン</t>
    </rPh>
    <rPh sb="8" eb="10">
      <t>タイセイ</t>
    </rPh>
    <rPh sb="10" eb="12">
      <t>カサン</t>
    </rPh>
    <phoneticPr fontId="2"/>
  </si>
  <si>
    <t>夜間看護体制加算</t>
    <rPh sb="0" eb="2">
      <t>ヤカン</t>
    </rPh>
    <rPh sb="2" eb="4">
      <t>カンゴ</t>
    </rPh>
    <rPh sb="4" eb="6">
      <t>タイセイ</t>
    </rPh>
    <rPh sb="6" eb="8">
      <t>カサン</t>
    </rPh>
    <phoneticPr fontId="5"/>
  </si>
  <si>
    <t>２ 加算Ⅱ</t>
    <rPh sb="2" eb="4">
      <t>カサン</t>
    </rPh>
    <phoneticPr fontId="5"/>
  </si>
  <si>
    <t>高齢者施設等感染対策向上加算Ⅰ</t>
    <phoneticPr fontId="5"/>
  </si>
  <si>
    <t>高齢者施設等感染対策向上加算Ⅱ</t>
    <phoneticPr fontId="5"/>
  </si>
  <si>
    <t>　　　　（令和６年９月サービス提供分までは別紙29、令和６年10月サービス提供分以降は別紙29－２）又は「介護老人保健施設（療養型）の基本施設サービス費及び療養体制維持特別加算（Ⅱ）に係る届出」（別紙29－３）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5"/>
  </si>
  <si>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４）を添付してください。</t>
    <phoneticPr fontId="5"/>
  </si>
  <si>
    <t>　　　５　介護医療院における「施設等の区分」に係る届出については、「Ⅰ型介護医療院の基本施設サービス費に係る届出」（別紙30）又は「Ⅱ型介護医療院の基本施設サービス費に係る届出」（別紙30－２）を添付してください。</t>
    <rPh sb="63" eb="64">
      <t>マタ</t>
    </rPh>
    <phoneticPr fontId="5"/>
  </si>
  <si>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5"/>
  </si>
  <si>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地域密着型特定施設入居者生活介護、地域密着型介護老人福祉施設入所者生活介護、介護老人福祉施設、介護老人保健施設、介護医療院）」（別紙12-２）」を添付してください。</t>
    <rPh sb="7" eb="10">
      <t>ニンチショウ</t>
    </rPh>
    <rPh sb="10" eb="12">
      <t>センモン</t>
    </rPh>
    <rPh sb="14" eb="16">
      <t>カサン</t>
    </rPh>
    <rPh sb="24" eb="27">
      <t>ニンチショウ</t>
    </rPh>
    <rPh sb="27" eb="29">
      <t>センモン</t>
    </rPh>
    <rPh sb="31" eb="33">
      <t>カサン</t>
    </rPh>
    <phoneticPr fontId="5"/>
  </si>
  <si>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5"/>
  </si>
  <si>
    <t>　　　12 「看護体制強化加算」については、「看護体制強化加算に係る届出書」（別紙19）を添付してください。</t>
    <phoneticPr fontId="5"/>
  </si>
  <si>
    <t>　　　15 「生活相談員配置等加算」については、「生活相談員配置等加算に係る届出書」（別紙21）を添付してください。</t>
    <phoneticPr fontId="5"/>
  </si>
  <si>
    <t>　　　16 　「入浴介助加算」については、「浴室の平面図等」及び入浴介助加算（Ⅰ）の要件である研修を実施または、実施することが分かる資料等を添付してください。</t>
    <phoneticPr fontId="5"/>
  </si>
  <si>
    <t>　　　17 「中重度者ケア体制加算」については、「中重度者ケア体制加算に係る届出書」（別紙22）及び「利用者の割合に関する計算書」（別紙22-２）を添付してください。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5"/>
  </si>
  <si>
    <t>　　　18 「認知症加算」については、「認知症加算に係る届出書」（別紙23）及び「利用者の割合に関する計算書」（別紙23-２）を添付してください。</t>
    <rPh sb="7" eb="10">
      <t>ニンチショウ</t>
    </rPh>
    <rPh sb="20" eb="23">
      <t>ニンチショウ</t>
    </rPh>
    <rPh sb="38" eb="39">
      <t>オヨ</t>
    </rPh>
    <rPh sb="56" eb="58">
      <t>ベッシ</t>
    </rPh>
    <phoneticPr fontId="5"/>
  </si>
  <si>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5"/>
  </si>
  <si>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5"/>
  </si>
  <si>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5"/>
  </si>
  <si>
    <t>　　　23 「看護体制加算」については、「看護体制加算に係る届出書」（別紙25-２）を、「看取り介護体制」については、「看取り介護体制に係る届出書」（別紙34）を、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5"/>
  </si>
  <si>
    <t>　　　　「看取り介護加算」については、「看取り介護体制に係る届出書」（別紙34-２）を添付してください。</t>
    <phoneticPr fontId="5"/>
  </si>
  <si>
    <t>　　　　　また、「看取り連携体制加算」については、「看取り連携体制加算に係る届出書」（別紙13）を添付してください。</t>
    <phoneticPr fontId="5"/>
  </si>
  <si>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5"/>
  </si>
  <si>
    <t>　　　25　訪問介護における「特定事業所加算」については、「加算（Ⅰ）～（Ⅳ）」は「特定事業所加算（Ⅰ）～（Ⅳ）に係る届出書（別紙10）」を、「加算（Ⅰ）、（Ⅲ）」の重度要介護者等対応要件の①を選択する
　　　　　場合は、「重度要介護者等対応要件の割合に関する計算書（特定事業所加算（Ⅰ）・（Ⅲ）」（別紙9-３）を、「加算（Ⅴ）」は「特定事業所加算（Ⅴ）に係る届出書」（別紙9-２）を添付してください。</t>
    <rPh sb="6" eb="8">
      <t>ホウモン</t>
    </rPh>
    <rPh sb="8" eb="10">
      <t>カイゴ</t>
    </rPh>
    <rPh sb="15" eb="17">
      <t>トクテイ</t>
    </rPh>
    <rPh sb="17" eb="20">
      <t>ジギョウショ</t>
    </rPh>
    <rPh sb="20" eb="22">
      <t>カサン</t>
    </rPh>
    <phoneticPr fontId="5"/>
  </si>
  <si>
    <t>　　　26 「サービス提供体制強化加算」については、「サービス提供体制強化加算に関する届出書」（別紙14）～（別紙14-６）までのいずれかを添付してください。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5"/>
  </si>
  <si>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5"/>
  </si>
  <si>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マネジメント加算に係る届出書（居宅介護支援事業所）」（別紙36）を、「特定事業所加算（A）」については、「特定事業所加算(A)に係る届出書（居宅介護支援事業所）」（別紙36-２）を添付してください。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5"/>
  </si>
  <si>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5"/>
  </si>
  <si>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5"/>
  </si>
  <si>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5"/>
  </si>
  <si>
    <t>　　　33 「テクノロジーの導入」については、「テクノロジーの導入による日常生活継続支援加算に関する届出書」（別紙37-２）、「テクノロジーの導入による入居継続支援加算に関する届出書」（別紙32-２）、「テクノロジーの導入による夜勤職員
　　　　配置加算に係る届出書」（別紙27）のいずれかを添付してください。</t>
    <rPh sb="14" eb="16">
      <t>ドウニュウ</t>
    </rPh>
    <rPh sb="93" eb="95">
      <t>ベッシ</t>
    </rPh>
    <phoneticPr fontId="5"/>
  </si>
  <si>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5"/>
  </si>
  <si>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5"/>
  </si>
  <si>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5"/>
  </si>
  <si>
    <t>　　　37「高齢者施設等感染対策向上加算Ⅰ」 「高齢者施設等感染対策向上加算Ⅱ」については、「高齢者施設等感染対策向上加算に係る届出書」（別紙35）を添付してください。</t>
    <phoneticPr fontId="5"/>
  </si>
  <si>
    <t>　　　38「専門管理加算」については、「専門管理加算に係る届出書」（様式17）を添付してください。</t>
    <phoneticPr fontId="5"/>
  </si>
  <si>
    <t>　　　39「遠隔死亡診断補助加算」については、「遠隔死亡診断補助加算に係る届出書」（別紙18）を添付してください。</t>
    <phoneticPr fontId="5"/>
  </si>
  <si>
    <t>　　　40「生産性向上推進体制加算」については、「生産性向上推進体制加算に係る届出書」（別紙28）を添付してください。</t>
    <phoneticPr fontId="5"/>
  </si>
  <si>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5"/>
  </si>
  <si>
    <t xml:space="preserve">         42「ケアプランデータ連携システムの活用及び事務職員の配置の体制」については、要件を満たし、かつ居宅介護支援費（Ⅱ）を算定する場合は「２　あり」を選択してください。</t>
    <phoneticPr fontId="5"/>
  </si>
  <si>
    <t xml:space="preserve">         43「口腔連携強化加算」については、「口腔連携強化加算に関する届出書」（別紙11）を添付してください。</t>
    <phoneticPr fontId="5"/>
  </si>
  <si>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5"/>
  </si>
  <si>
    <t>　　４　短期入所療養介護にあっては、同一の施設区分で事業の実施が複数の病棟にわたる場合は、病棟ごとに届け出てください。</t>
    <phoneticPr fontId="5"/>
  </si>
  <si>
    <t>　　　８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地域密着型特定施設入居者生活介護、地域密着型介護老人福祉施設入所者生活介護、介護老人福祉施設、介護老人保健施設、介護医療院）」（別紙12－２）」を添付してください。</t>
    <phoneticPr fontId="5"/>
  </si>
  <si>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5"/>
  </si>
  <si>
    <t>　　　10　「看護体制強化加算」については、「看護体制強化加算に係る届出書」（別紙19）を添付してください。</t>
    <phoneticPr fontId="5"/>
  </si>
  <si>
    <t>　　　13 「生活相談員配置等加算」については、「生活相談員配置等加算に係る届出書」（別紙21）を添付してください。</t>
    <phoneticPr fontId="5"/>
  </si>
  <si>
    <t>　　　14「サービス提供体制強化加算」については、「サービス提供体制強化加算に関する届出書」（別紙14）～（別紙14－６）までのいずれかを添付してください。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5"/>
  </si>
  <si>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5"/>
  </si>
  <si>
    <t>　　　17「高齢者施設等感染対策向上加算Ⅰ」 「高齢者施設等感染対策向上加算Ⅱ」については、「高齢者施設等感染対策向上加算に係る届出書」（別紙35）を添付してください。</t>
    <phoneticPr fontId="5"/>
  </si>
  <si>
    <t>　　　18「生産性向上推進体制加算」については、「生産性向上推進体制加算に係る届出書」（別紙28）を添付してください。</t>
    <phoneticPr fontId="5"/>
  </si>
  <si>
    <t xml:space="preserve">         19「口腔連携強化加算」については、「口腔連携強化加算に関する届出書」（別紙11）を添付してください。</t>
    <phoneticPr fontId="5"/>
  </si>
  <si>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5"/>
  </si>
  <si>
    <t>　　４　介護予防短期入所療養介護にあっては、同一の施設区分で事業の実施が複数の病棟にわたる場合は、病棟ごとに届け出てください。</t>
    <rPh sb="4" eb="6">
      <t>カイゴ</t>
    </rPh>
    <rPh sb="6" eb="8">
      <t>ヨボウ</t>
    </rPh>
    <phoneticPr fontId="5"/>
  </si>
  <si>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5"/>
  </si>
  <si>
    <t>（参考様式1）</t>
    <rPh sb="1" eb="3">
      <t>サンコウ</t>
    </rPh>
    <rPh sb="3" eb="5">
      <t>ヨウシキ</t>
    </rPh>
    <phoneticPr fontId="5"/>
  </si>
  <si>
    <t>従業者の勤務の体制及び勤務形態一覧表　</t>
  </si>
  <si>
    <t>サービス種別（</t>
    <rPh sb="4" eb="6">
      <t>シュベツ</t>
    </rPh>
    <phoneticPr fontId="2"/>
  </si>
  <si>
    <t>特定施設入居者生活介護</t>
    <rPh sb="0" eb="2">
      <t>トクテイ</t>
    </rPh>
    <rPh sb="2" eb="4">
      <t>シセツ</t>
    </rPh>
    <rPh sb="4" eb="7">
      <t>ニュウキョシャ</t>
    </rPh>
    <rPh sb="7" eb="9">
      <t>セイカツ</t>
    </rPh>
    <rPh sb="9" eb="11">
      <t>カイゴ</t>
    </rPh>
    <phoneticPr fontId="2"/>
  </si>
  <si>
    <t>）</t>
    <phoneticPr fontId="2"/>
  </si>
  <si>
    <t>令和</t>
    <rPh sb="0" eb="2">
      <t>レイワ</t>
    </rPh>
    <phoneticPr fontId="2"/>
  </si>
  <si>
    <t>(</t>
    <phoneticPr fontId="2"/>
  </si>
  <si>
    <t>)</t>
    <phoneticPr fontId="2"/>
  </si>
  <si>
    <t>年</t>
    <rPh sb="0" eb="1">
      <t>ネン</t>
    </rPh>
    <phoneticPr fontId="2"/>
  </si>
  <si>
    <t>月</t>
    <rPh sb="0" eb="1">
      <t>ゲツ</t>
    </rPh>
    <phoneticPr fontId="2"/>
  </si>
  <si>
    <t>事業所名（</t>
    <rPh sb="0" eb="3">
      <t>ジギョウショ</t>
    </rPh>
    <rPh sb="3" eb="4">
      <t>メイ</t>
    </rPh>
    <phoneticPr fontId="2"/>
  </si>
  <si>
    <t>(1)</t>
    <phoneticPr fontId="2"/>
  </si>
  <si>
    <t>４週</t>
  </si>
  <si>
    <t>(2)</t>
    <phoneticPr fontId="2"/>
  </si>
  <si>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</si>
  <si>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</si>
  <si>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時間/週</t>
    <rPh sb="0" eb="2">
      <t>ジカン</t>
    </rPh>
    <rPh sb="3" eb="4">
      <t>シュウ</t>
    </rPh>
    <phoneticPr fontId="2"/>
  </si>
  <si>
    <t>時間/月</t>
    <rPh sb="0" eb="2">
      <t>ジカン</t>
    </rPh>
    <rPh sb="3" eb="4">
      <t>ツキ</t>
    </rPh>
    <phoneticPr fontId="2"/>
  </si>
  <si>
    <t>当月の日数</t>
    <rPh sb="0" eb="2">
      <t>トウゲツ</t>
    </rPh>
    <rPh sb="3" eb="5">
      <t>ニッスウ</t>
    </rPh>
    <phoneticPr fontId="2"/>
  </si>
  <si>
    <t>日</t>
    <rPh sb="0" eb="1">
      <t>ニチ</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</si>
  <si>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</si>
  <si>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</si>
  <si>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</si>
  <si>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No</t>
    <phoneticPr fontId="2"/>
  </si>
  <si>
    <t>(5) 
職種</t>
    <phoneticPr fontId="5"/>
  </si>
  <si>
    <t>(6)
勤務
形態</t>
    <phoneticPr fontId="5"/>
  </si>
  <si>
    <t>(7) 資格</t>
    <rPh sb="4" eb="6">
      <t>シカク</t>
    </rPh>
    <phoneticPr fontId="2"/>
  </si>
  <si>
    <t>(8) 氏　名</t>
    <phoneticPr fontId="5"/>
  </si>
  <si>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</si>
  <si>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5"/>
  </si>
  <si>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</si>
  <si>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</si>
  <si>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</si>
  <si>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</si>
  <si>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</si>
  <si>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</si>
  <si>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シフト記号</t>
    <rPh sb="3" eb="5">
      <t>キゴウ</t>
    </rPh>
    <phoneticPr fontId="45"/>
  </si>
  <si>
    <t>勤務時間数</t>
    <rPh sb="0" eb="2">
      <t>キンム</t>
    </rPh>
    <rPh sb="2" eb="5">
      <t>ジカンスウ</t>
    </rPh>
    <phoneticPr fontId="2"/>
  </si>
  <si>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</si>
  <si>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①看護職員</t>
    <rPh sb="1" eb="3">
      <t>カンゴ</t>
    </rPh>
    <rPh sb="3" eb="5">
      <t>ショクイン</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</si>
  <si>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</si>
  <si>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</si>
  <si>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</si>
  <si>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</si>
  <si>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</si>
  <si>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</si>
  <si>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</si>
  <si>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</si>
  <si>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</si>
  <si>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看護職員</t>
    <rPh sb="0" eb="2">
      <t>カンゴ</t>
    </rPh>
    <rPh sb="2" eb="4">
      <t>ショクイン</t>
    </rPh>
    <phoneticPr fontId="2"/>
  </si>
  <si>
    <t>介護職員</t>
    <rPh sb="0" eb="2">
      <t>カイゴ</t>
    </rPh>
    <rPh sb="2" eb="4">
      <t>ショクイン</t>
    </rPh>
    <phoneticPr fontId="2"/>
  </si>
  <si>
    <t>合計</t>
    <rPh sb="0" eb="2">
      <t>ゴウケイ</t>
    </rPh>
    <phoneticPr fontId="2"/>
  </si>
  <si>
    <t>A</t>
    <phoneticPr fontId="2"/>
  </si>
  <si>
    <t>＋</t>
    <phoneticPr fontId="2"/>
  </si>
  <si>
    <t>＝</t>
    <phoneticPr fontId="2"/>
  </si>
  <si>
    <t>B</t>
    <phoneticPr fontId="2"/>
  </si>
  <si>
    <t>C</t>
    <phoneticPr fontId="2"/>
  </si>
  <si>
    <t>-</t>
    <phoneticPr fontId="2"/>
  </si>
  <si>
    <t>D</t>
    <phoneticPr fontId="2"/>
  </si>
  <si>
    <t>（勤務形態の記号）</t>
    <rPh sb="1" eb="3">
      <t>キンム</t>
    </rPh>
    <rPh sb="3" eb="5">
      <t>ケイタイ</t>
    </rPh>
    <rPh sb="6" eb="8">
      <t>キゴウ</t>
    </rPh>
    <phoneticPr fontId="2"/>
  </si>
  <si>
    <t>記号</t>
    <rPh sb="0" eb="2">
      <t>キゴウ</t>
    </rPh>
    <phoneticPr fontId="2"/>
  </si>
  <si>
    <t>区分</t>
    <rPh sb="0" eb="2">
      <t>クブン</t>
    </rPh>
    <phoneticPr fontId="2"/>
  </si>
  <si>
    <t>常勤で専従</t>
    <rPh sb="0" eb="2">
      <t>ジョウキン</t>
    </rPh>
    <rPh sb="3" eb="5">
      <t>センジュウ</t>
    </rPh>
    <phoneticPr fontId="2"/>
  </si>
  <si>
    <t>■ 常勤換算方法による人数</t>
    <rPh sb="2" eb="4">
      <t>ジョウキン</t>
    </rPh>
    <rPh sb="4" eb="6">
      <t>カンサン</t>
    </rPh>
    <rPh sb="6" eb="8">
      <t>ホウホウ</t>
    </rPh>
    <rPh sb="11" eb="13">
      <t>ニンズウ</t>
    </rPh>
    <phoneticPr fontId="2"/>
  </si>
  <si>
    <t>基準：</t>
    <rPh sb="0" eb="2">
      <t>キジュン</t>
    </rPh>
    <phoneticPr fontId="2"/>
  </si>
  <si>
    <t>週</t>
  </si>
  <si>
    <t>常勤で兼務</t>
    <rPh sb="0" eb="2">
      <t>ジョウキン</t>
    </rPh>
    <rPh sb="3" eb="5">
      <t>ケンム</t>
    </rPh>
    <phoneticPr fontId="2"/>
  </si>
  <si>
    <t>常勤換算の</t>
    <rPh sb="0" eb="2">
      <t>ジョウキン</t>
    </rPh>
    <rPh sb="2" eb="4">
      <t>カンサン</t>
    </rPh>
    <phoneticPr fontId="2"/>
  </si>
  <si>
    <t>常勤の従業者が</t>
    <rPh sb="0" eb="2">
      <t>ジョウキン</t>
    </rPh>
    <rPh sb="3" eb="6">
      <t>ジュウギョウシャ</t>
    </rPh>
    <phoneticPr fontId="2"/>
  </si>
  <si>
    <t>非常勤で専従</t>
    <rPh sb="0" eb="3">
      <t>ヒジョウキン</t>
    </rPh>
    <rPh sb="4" eb="6">
      <t>センジュウ</t>
    </rPh>
    <phoneticPr fontId="2"/>
  </si>
  <si>
    <t>常勤換算後の人数</t>
    <rPh sb="0" eb="2">
      <t>ジョウキン</t>
    </rPh>
    <rPh sb="2" eb="4">
      <t>カンサン</t>
    </rPh>
    <rPh sb="4" eb="5">
      <t>ゴ</t>
    </rPh>
    <rPh sb="6" eb="8">
      <t>ニンズウ</t>
    </rPh>
    <phoneticPr fontId="2"/>
  </si>
  <si>
    <t>非常勤で兼務</t>
    <rPh sb="0" eb="3">
      <t>ヒジョウキン</t>
    </rPh>
    <rPh sb="4" eb="6">
      <t>ケンム</t>
    </rPh>
    <phoneticPr fontId="2"/>
  </si>
  <si>
    <t>÷</t>
    <phoneticPr fontId="2"/>
  </si>
  <si>
    <t>（小数点第2位以下切り捨て）</t>
    <rPh sb="1" eb="4">
      <t>ショウスウテン</t>
    </rPh>
    <rPh sb="4" eb="5">
      <t>ダイ</t>
    </rPh>
    <rPh sb="6" eb="7">
      <t>イ</t>
    </rPh>
    <rPh sb="7" eb="9">
      <t>イカ</t>
    </rPh>
    <rPh sb="9" eb="10">
      <t>キ</t>
    </rPh>
    <rPh sb="11" eb="12">
      <t>ス</t>
    </rPh>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</si>
  <si>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</si>
  <si>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</si>
  <si>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常勤の従業者の人数</t>
  </si>
  <si>
    <t>常勤換算方法による人数</t>
    <rPh sb="0" eb="2">
      <t>ジョウキン</t>
    </rPh>
    <rPh sb="2" eb="4">
      <t>カンサン</t>
    </rPh>
    <rPh sb="4" eb="6">
      <t>ホウホウ</t>
    </rPh>
    <rPh sb="9" eb="11">
      <t>ニンズウ</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</si>
  <si>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</si>
  <si>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</si>
  <si>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</si>
  <si>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</si>
  <si>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勤務時間</t>
    <rPh sb="0" eb="2">
      <t>キンム</t>
    </rPh>
    <rPh sb="2" eb="4">
      <t>ジカン</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</si>
  <si>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</si>
  <si>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</si>
  <si>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</si>
  <si>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うち、休憩時間</t>
    <rPh sb="3" eb="5">
      <t>キュウケイ</t>
    </rPh>
    <rPh sb="5" eb="7">
      <t>ジカン</t>
    </rPh>
    <phoneticPr fontId="2"/>
  </si>
  <si>
    <t>a</t>
    <phoneticPr fontId="2"/>
  </si>
  <si>
    <t>：</t>
    <phoneticPr fontId="2"/>
  </si>
  <si>
    <t>～</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</si>
  <si>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</si>
  <si>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</si>
  <si>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</si>
  <si>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</si>
  <si>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</si>
  <si>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</si>
  <si>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</si>
  <si>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</si>
  <si>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</si>
  <si>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</si>
  <si>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</si>
  <si>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</si>
  <si>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</si>
  <si>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</si>
  <si>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</si>
  <si>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</si>
  <si>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</si>
  <si>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</si>
  <si>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</si>
  <si>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</si>
  <si>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</si>
  <si>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</si>
  <si>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</si>
  <si>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</si>
  <si>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</si>
  <si>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</si>
  <si>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</si>
  <si>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</si>
  <si>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</si>
  <si>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</si>
  <si>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</si>
  <si>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ag</t>
    <phoneticPr fontId="2"/>
  </si>
  <si>
    <t>ah</t>
    <phoneticPr fontId="2"/>
  </si>
  <si>
    <t>ai</t>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</si>
  <si>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</si>
  <si>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</si>
  <si>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</si>
  <si>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</si>
  <si>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</si>
  <si>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</si>
  <si>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≪提出不要≫</t>
    <rPh sb="1" eb="3">
      <t>テイシュツ</t>
    </rPh>
    <rPh sb="3" eb="5">
      <t>フヨウ</t>
    </rPh>
    <phoneticPr fontId="2"/>
  </si>
  <si>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5"/>
  </si>
  <si>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</si>
  <si>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</si>
  <si>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</si>
  <si>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</si>
  <si>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</si>
  <si>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</si>
  <si>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</si>
  <si>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</si>
  <si>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</si>
  <si>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新規又は再開の場合は、推定数を入力してください。</t>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</si>
  <si>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</si>
  <si>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xml:space="preserve"> 　　 記入の順序は、職種ごとにまとめてください。</t>
    <rPh sb="4" eb="6">
      <t>キニュウ</t>
    </rPh>
    <rPh sb="7" eb="9">
      <t>ジュンジョ</t>
    </rPh>
    <rPh sb="11" eb="13">
      <t>ショクシュ</t>
    </rPh>
    <phoneticPr fontId="2"/>
  </si>
  <si>
    <t>職種名</t>
    <rPh sb="0" eb="2">
      <t>ショクシュ</t>
    </rPh>
    <rPh sb="2" eb="3">
      <t>メイ</t>
    </rPh>
    <phoneticPr fontId="2"/>
  </si>
  <si>
    <t>管理者</t>
    <rPh sb="0" eb="3">
      <t>カンリシャ</t>
    </rPh>
    <phoneticPr fontId="2"/>
  </si>
  <si>
    <t>生活相談員</t>
    <rPh sb="0" eb="2">
      <t>セイカツ</t>
    </rPh>
    <rPh sb="2" eb="5">
      <t>ソウダンイン</t>
    </rPh>
    <phoneticPr fontId="2"/>
  </si>
  <si>
    <t>機能訓練指導員</t>
    <rPh sb="0" eb="2">
      <t>キノウ</t>
    </rPh>
    <rPh sb="2" eb="4">
      <t>クンレン</t>
    </rPh>
    <rPh sb="4" eb="7">
      <t>シドウイン</t>
    </rPh>
    <phoneticPr fontId="2"/>
  </si>
  <si>
    <t>計画作成担当者</t>
    <rPh sb="0" eb="2">
      <t>ケイカク</t>
    </rPh>
    <rPh sb="2" eb="4">
      <t>サクセイ</t>
    </rPh>
    <rPh sb="4" eb="7">
      <t>タントウシャ</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</si>
  <si>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</si>
  <si>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</si>
  <si>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非常勤で兼務</t>
    <rPh sb="0" eb="1">
      <t>ヒ</t>
    </rPh>
    <rPh sb="1" eb="3">
      <t>ジョウキン</t>
    </rPh>
    <rPh sb="4" eb="6">
      <t>ケンム</t>
    </rPh>
    <phoneticPr fontId="2"/>
  </si>
  <si>
    <t>（注）常勤・非常勤の区分について</t>
    <rPh sb="1" eb="2">
      <t>チュウ</t>
    </rPh>
    <rPh sb="3" eb="5">
      <t>ジョウキン</t>
    </rPh>
    <rPh sb="6" eb="9">
      <t>ヒジョウキン</t>
    </rPh>
    <rPh sb="10" eb="12">
      <t>クブン</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</si>
  <si>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</si>
  <si>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</si>
  <si>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</si>
  <si>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</si>
  <si>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</si>
  <si>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</si>
  <si>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</si>
  <si>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 指定基準の確認に際しては、４週分の入力で差し支えありません。</t>
  </si>
  <si>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</si>
  <si>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</si>
  <si>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</si>
  <si>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</si>
  <si>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</si>
  <si>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その他、特記事項欄としてもご活用ください。</t>
    <rPh sb="6" eb="7">
      <t>タ</t>
    </rPh>
    <rPh sb="8" eb="10">
      <t>トッキ</t>
    </rPh>
    <rPh sb="10" eb="12">
      <t>ジコウ</t>
    </rPh>
    <rPh sb="12" eb="13">
      <t>ラン</t>
    </rPh>
    <rPh sb="18" eb="20">
      <t>カツヨウ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</si>
  <si>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</si>
  <si>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</si>
  <si>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</si>
  <si>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</si>
  <si>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</si>
  <si>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</si>
  <si>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</si>
  <si>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</si>
  <si>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t>
    <phoneticPr fontId="2"/>
  </si>
  <si>
    <t>(4) 
職種</t>
    <phoneticPr fontId="5"/>
  </si>
  <si>
    <t>(5)
勤務
形態</t>
    <phoneticPr fontId="5"/>
  </si>
  <si>
    <t>(6) 資格</t>
    <rPh sb="4" eb="6">
      <t>シカク</t>
    </rPh>
    <phoneticPr fontId="2"/>
  </si>
  <si>
    <t>(7) 氏　名</t>
    <phoneticPr fontId="5"/>
  </si>
  <si>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</si>
  <si>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5"/>
  </si>
  <si>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</si>
  <si>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t>A</t>
  </si>
  <si>
    <t>ー</t>
  </si>
  <si>
    <t>厚労　太郎</t>
    <rPh sb="0" eb="2">
      <t>コウロウ</t>
    </rPh>
    <rPh sb="3" eb="5">
      <t>タロウ</t>
    </rPh>
    <phoneticPr fontId="2"/>
  </si>
  <si>
    <t>b</t>
  </si>
  <si>
    <t>社会福祉主事任用資格</t>
    <rPh sb="0" eb="2">
      <t>シャカイ</t>
    </rPh>
    <rPh sb="2" eb="4">
      <t>フクシ</t>
    </rPh>
    <rPh sb="4" eb="6">
      <t>シュジ</t>
    </rPh>
    <rPh sb="6" eb="8">
      <t>ニンヨウ</t>
    </rPh>
    <rPh sb="8" eb="10">
      <t>シカク</t>
    </rPh>
    <phoneticPr fontId="2"/>
  </si>
  <si>
    <t>○○　A男</t>
    <rPh sb="4" eb="5">
      <t>オトコ</t>
    </rPh>
    <phoneticPr fontId="2"/>
  </si>
  <si>
    <t>看護師</t>
    <rPh sb="0" eb="3">
      <t>カンゴシ</t>
    </rPh>
    <phoneticPr fontId="43"/>
  </si>
  <si>
    <t>○○　B子</t>
    <rPh sb="4" eb="5">
      <t>コ</t>
    </rPh>
    <phoneticPr fontId="2"/>
  </si>
  <si>
    <t>B</t>
  </si>
  <si>
    <t>看護師</t>
    <rPh sb="0" eb="3">
      <t>カンゴシ</t>
    </rPh>
    <phoneticPr fontId="2"/>
  </si>
  <si>
    <t>○○　C太</t>
    <rPh sb="4" eb="5">
      <t>タ</t>
    </rPh>
    <phoneticPr fontId="2"/>
  </si>
  <si>
    <t>f</t>
  </si>
  <si>
    <t>○○　D美</t>
    <rPh sb="4" eb="5">
      <t>ウツク</t>
    </rPh>
    <phoneticPr fontId="2"/>
  </si>
  <si>
    <t>○○　E太</t>
    <phoneticPr fontId="2"/>
  </si>
  <si>
    <t>○○　E子</t>
    <rPh sb="4" eb="5">
      <t>コ</t>
    </rPh>
    <phoneticPr fontId="2"/>
  </si>
  <si>
    <t>介護福祉士</t>
    <rPh sb="0" eb="2">
      <t>カイゴ</t>
    </rPh>
    <rPh sb="2" eb="5">
      <t>フクシシ</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</si>
  <si>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</si>
  <si>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</si>
  <si>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</si>
  <si>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</si>
  <si>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</si>
  <si>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d</t>
  </si>
  <si>
    <t>C</t>
  </si>
  <si>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</si>
  <si>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</si>
  <si>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</si>
  <si>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</si>
  <si>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</si>
  <si>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i</t>
  </si>
  <si>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</si>
  <si>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</si>
  <si>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</si>
  <si>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</si>
  <si>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</si>
  <si>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</si>
  <si>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</si>
  <si>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</si>
  <si>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</si>
  <si>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</si>
  <si>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</si>
  <si>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</si>
  <si>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rPh sb="1" eb="3">
      <t>ヤキン</t>
    </rPh>
    <rPh sb="10" eb="11">
      <t>ヨク</t>
    </rPh>
    <rPh sb="15" eb="17">
      <t>キンム</t>
    </rPh>
    <phoneticPr fontId="2"/>
  </si>
  <si>
    <t>（夜勤）16:00～翌9:00勤務</t>
    <phoneticPr fontId="2"/>
  </si>
  <si>
    <t>1日に2回勤務する場合</t>
    <rPh sb="1" eb="2">
      <t>ニチ</t>
    </rPh>
    <rPh sb="4" eb="5">
      <t>カイ</t>
    </rPh>
    <rPh sb="5" eb="7">
      <t>キンム</t>
    </rPh>
    <rPh sb="9" eb="11">
      <t>バアイ</t>
    </rPh>
    <phoneticPr fontId="2"/>
  </si>
  <si>
    <t>1日に2回勤務する場合</t>
    <phoneticPr fontId="2"/>
  </si>
  <si>
    <t>１．サービス種別</t>
    <rPh sb="6" eb="8">
      <t>シュベツ</t>
    </rPh>
    <phoneticPr fontId="2"/>
  </si>
  <si>
    <t>サービス種別</t>
    <rPh sb="4" eb="6">
      <t>シュベツ</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</si>
  <si>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</si>
  <si>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</si>
  <si>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</si>
  <si>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</si>
  <si>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</si>
  <si>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</si>
  <si>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</si>
  <si>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ー</t>
    <phoneticPr fontId="2"/>
  </si>
  <si>
    <t>２．職種名・資格名称</t>
    <rPh sb="2" eb="4">
      <t>ショクシュ</t>
    </rPh>
    <rPh sb="4" eb="5">
      <t>メイ</t>
    </rPh>
    <rPh sb="6" eb="8">
      <t>シカク</t>
    </rPh>
    <rPh sb="8" eb="10">
      <t>メイショウ</t>
    </rPh>
    <phoneticPr fontId="2"/>
  </si>
  <si>
    <t>資格</t>
    <rPh sb="0" eb="2">
      <t>シカク</t>
    </rPh>
    <phoneticPr fontId="2"/>
  </si>
  <si>
    <t>理学療法士</t>
    <rPh sb="0" eb="2">
      <t>リガク</t>
    </rPh>
    <rPh sb="2" eb="5">
      <t>リョウホウシ</t>
    </rPh>
    <phoneticPr fontId="2"/>
  </si>
  <si>
    <t>介護支援専門員</t>
    <rPh sb="0" eb="2">
      <t>カイゴ</t>
    </rPh>
    <rPh sb="2" eb="4">
      <t>シエン</t>
    </rPh>
    <rPh sb="4" eb="7">
      <t>センモンイン</t>
    </rPh>
    <phoneticPr fontId="2"/>
  </si>
  <si>
    <t>准看護師</t>
    <rPh sb="0" eb="4">
      <t>ジュンカンゴシ</t>
    </rPh>
    <phoneticPr fontId="2"/>
  </si>
  <si>
    <t>作業療法士</t>
    <rPh sb="0" eb="2">
      <t>サギョウ</t>
    </rPh>
    <rPh sb="2" eb="5">
      <t>リョウホウシ</t>
    </rPh>
    <phoneticPr fontId="2"/>
  </si>
  <si>
    <t>言語聴覚士</t>
    <rPh sb="0" eb="2">
      <t>ゲンゴ</t>
    </rPh>
    <rPh sb="2" eb="5">
      <t>チョウカクシ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</si>
  <si>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</si>
  <si>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</si>
  <si>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</si>
  <si>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</si>
  <si>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【自治体の皆様へ】</t>
    <rPh sb="1" eb="4">
      <t>ジチタイ</t>
    </rPh>
    <rPh sb="5" eb="7">
      <t>ミナサマ</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</si>
  <si>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</si>
  <si>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21行目・・・「職種」</t>
    <rPh sb="3" eb="5">
      <t>ギョウメ</t>
    </rPh>
    <rPh sb="9" eb="11">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</si>
  <si>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</si>
  <si>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</si>
  <si>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</si>
  <si>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</si>
  <si>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</si>
  <si>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</si>
  <si>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</si>
  <si>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</si>
  <si>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</si>
  <si>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</si>
  <si>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</si>
  <si>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</si>
  <si>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</si>
  <si>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</si>
  <si>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（別紙５）</t>
    <phoneticPr fontId="5"/>
  </si>
  <si>
    <t>事業所・施設名</t>
    <rPh sb="0" eb="3">
      <t>ジギョウショ</t>
    </rPh>
    <rPh sb="4" eb="6">
      <t>シセツ</t>
    </rPh>
    <rPh sb="6" eb="7">
      <t>メイ</t>
    </rPh>
    <phoneticPr fontId="5"/>
  </si>
  <si>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5"/>
  </si>
  <si>
    <t>　1　割引率等</t>
    <rPh sb="3" eb="6">
      <t>ワリビキリツ</t>
    </rPh>
    <rPh sb="6" eb="7">
      <t>トウ</t>
    </rPh>
    <phoneticPr fontId="5"/>
  </si>
  <si>
    <t>事業所番号</t>
    <rPh sb="0" eb="3">
      <t>ジギョウショ</t>
    </rPh>
    <rPh sb="3" eb="5">
      <t>バンゴウ</t>
    </rPh>
    <phoneticPr fontId="5"/>
  </si>
  <si>
    <t>サービスの種類</t>
    <rPh sb="5" eb="7">
      <t>シュルイ</t>
    </rPh>
    <phoneticPr fontId="5"/>
  </si>
  <si>
    <t>割引率</t>
    <rPh sb="0" eb="2">
      <t>ワリビキ</t>
    </rPh>
    <rPh sb="2" eb="3">
      <t>リツ</t>
    </rPh>
    <phoneticPr fontId="5"/>
  </si>
  <si>
    <t>適用条件</t>
    <rPh sb="0" eb="2">
      <t>テキヨウ</t>
    </rPh>
    <rPh sb="2" eb="4">
      <t>ジョウケン</t>
    </rPh>
    <phoneticPr fontId="5"/>
  </si>
  <si>
    <t>（例）10</t>
    <rPh sb="1" eb="2">
      <t>レイ</t>
    </rPh>
    <phoneticPr fontId="5"/>
  </si>
  <si>
    <t>％</t>
  </si>
  <si>
    <t>　（例）毎日　午後２時から午後４時まで</t>
    <rPh sb="2" eb="3">
      <t>レイ</t>
    </rPh>
    <rPh sb="4" eb="6">
      <t>マイニチ</t>
    </rPh>
    <rPh sb="7" eb="9">
      <t>ゴゴ</t>
    </rPh>
    <rPh sb="10" eb="11">
      <t>ジ</t>
    </rPh>
    <rPh sb="13" eb="15">
      <t>ゴゴ</t>
    </rPh>
    <rPh sb="16" eb="17">
      <t>ジ</t>
    </rPh>
    <phoneticPr fontId="5"/>
  </si>
  <si>
    <t>特定施設入居者生活介護</t>
    <rPh sb="0" eb="2">
      <t>トクテイ</t>
    </rPh>
    <rPh sb="2" eb="4">
      <t>シセツ</t>
    </rPh>
    <rPh sb="4" eb="7">
      <t>ニュウキョシャ</t>
    </rPh>
    <rPh sb="7" eb="9">
      <t>セイカツ</t>
    </rPh>
    <rPh sb="9" eb="11">
      <t>カイゴ</t>
    </rPh>
    <phoneticPr fontId="5"/>
  </si>
  <si>
    <t>介護老人福祉施設</t>
    <rPh sb="0" eb="2">
      <t>カイゴ</t>
    </rPh>
    <rPh sb="2" eb="4">
      <t>ロウジン</t>
    </rPh>
    <rPh sb="4" eb="6">
      <t>フクシ</t>
    </rPh>
    <rPh sb="6" eb="8">
      <t>シセツ</t>
    </rPh>
    <phoneticPr fontId="5"/>
  </si>
  <si>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</si>
  <si>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</si>
  <si>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　　記載してください。</t>
    <phoneticPr fontId="5"/>
  </si>
  <si>
    <t>　2　適用開始年月日</t>
    <rPh sb="3" eb="5">
      <t>テキヨウ</t>
    </rPh>
    <rPh sb="5" eb="7">
      <t>カイシ</t>
    </rPh>
    <rPh sb="7" eb="10">
      <t>ネンガッピ</t>
    </rPh>
    <phoneticPr fontId="5"/>
  </si>
  <si>
    <t>月</t>
    <rPh sb="0" eb="1">
      <t>ガツ</t>
    </rPh>
    <phoneticPr fontId="5"/>
  </si>
  <si>
    <t>日</t>
    <rPh sb="0" eb="1">
      <t>ニチ</t>
    </rPh>
    <phoneticPr fontId="5"/>
  </si>
  <si>
    <t>（別紙12-２）</t>
    <phoneticPr fontId="5"/>
  </si>
  <si>
    <t>認知症専門ケア加算に係る届出書</t>
    <rPh sb="0" eb="3">
      <t>ニンチショウ</t>
    </rPh>
    <rPh sb="3" eb="5">
      <t>センモン</t>
    </rPh>
    <rPh sb="7" eb="9">
      <t>カサン</t>
    </rPh>
    <rPh sb="10" eb="11">
      <t>カカ</t>
    </rPh>
    <rPh sb="12" eb="15">
      <t>トドケデショ</t>
    </rPh>
    <phoneticPr fontId="5"/>
  </si>
  <si>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5"/>
  </si>
  <si>
    <t>事 業 所 名</t>
    <phoneticPr fontId="5"/>
  </si>
  <si>
    <t>異動等区分</t>
    <phoneticPr fontId="5"/>
  </si>
  <si>
    <t>１　新規</t>
    <phoneticPr fontId="5"/>
  </si>
  <si>
    <t>２　変更</t>
    <phoneticPr fontId="5"/>
  </si>
  <si>
    <t>３　終了</t>
    <phoneticPr fontId="5"/>
  </si>
  <si>
    <t>施 設 種 別</t>
    <rPh sb="0" eb="1">
      <t>セ</t>
    </rPh>
    <rPh sb="2" eb="3">
      <t>セツ</t>
    </rPh>
    <rPh sb="4" eb="5">
      <t>シュ</t>
    </rPh>
    <rPh sb="6" eb="7">
      <t>ベツ</t>
    </rPh>
    <phoneticPr fontId="5"/>
  </si>
  <si>
    <t>１（介護予防）短期入所生活介護　</t>
    <rPh sb="2" eb="4">
      <t>カイゴ</t>
    </rPh>
    <rPh sb="4" eb="6">
      <t>ヨボウ</t>
    </rPh>
    <phoneticPr fontId="5"/>
  </si>
  <si>
    <t>２（介護予防）短期入所療養介護</t>
    <phoneticPr fontId="5"/>
  </si>
  <si>
    <t>４（介護予防）認知症対応型共同生活介護</t>
    <phoneticPr fontId="5"/>
  </si>
  <si>
    <t>５　地域密着型特定施設入居者生活介護　</t>
    <phoneticPr fontId="5"/>
  </si>
  <si>
    <t>６　地域密着型介護老人福祉施設入所者生活介護　</t>
    <phoneticPr fontId="5"/>
  </si>
  <si>
    <t>７　介護老人福祉施設</t>
    <phoneticPr fontId="5"/>
  </si>
  <si>
    <t>８　介護老人保健施設</t>
    <phoneticPr fontId="5"/>
  </si>
  <si>
    <t>９　介護医療院</t>
    <phoneticPr fontId="5"/>
  </si>
  <si>
    <t>届 出 項 目</t>
    <phoneticPr fontId="5"/>
  </si>
  <si>
    <t>１　認知症専門ケア加算（Ⅰ）　　　</t>
    <phoneticPr fontId="5"/>
  </si>
  <si>
    <t>２　認知症専門ケア加算（Ⅱ）</t>
  </si>
  <si>
    <t>有</t>
    <rPh sb="0" eb="1">
      <t>ア</t>
    </rPh>
    <phoneticPr fontId="5"/>
  </si>
  <si>
    <t>・</t>
    <phoneticPr fontId="5"/>
  </si>
  <si>
    <t>無</t>
    <rPh sb="0" eb="1">
      <t>ナ</t>
    </rPh>
    <phoneticPr fontId="5"/>
  </si>
  <si>
    <t>１．認知症専門ケア加算（Ⅰ）に係る届出内容</t>
    <rPh sb="15" eb="16">
      <t>カカ</t>
    </rPh>
    <rPh sb="17" eb="18">
      <t>トド</t>
    </rPh>
    <rPh sb="18" eb="19">
      <t>デ</t>
    </rPh>
    <rPh sb="19" eb="21">
      <t>ナイヨウ</t>
    </rPh>
    <phoneticPr fontId="5"/>
  </si>
  <si>
    <t>(1)</t>
    <phoneticPr fontId="5"/>
  </si>
  <si>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5"/>
  </si>
  <si>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</si>
  <si>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5"/>
  </si>
  <si>
    <t>人</t>
    <rPh sb="0" eb="1">
      <t>ヒト</t>
    </rPh>
    <phoneticPr fontId="5"/>
  </si>
  <si>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5"/>
  </si>
  <si>
    <t>③　②÷①×100</t>
    <phoneticPr fontId="5"/>
  </si>
  <si>
    <t>％</t>
    <phoneticPr fontId="5"/>
  </si>
  <si>
    <t>注　届出日の属する月の前３月の各月末時点の利用者又は入所者の数（訪問サービスでは</t>
    <rPh sb="24" eb="25">
      <t>マタ</t>
    </rPh>
    <rPh sb="26" eb="29">
      <t>ニュウショシャ</t>
    </rPh>
    <rPh sb="32" eb="34">
      <t>ホウモン</t>
    </rPh>
    <phoneticPr fontId="5"/>
  </si>
  <si>
    <t>前３月間の利用実人員数又は利用延べ人数）の平均で算定。</t>
    <phoneticPr fontId="5"/>
  </si>
  <si>
    <t>(2)</t>
    <phoneticPr fontId="5"/>
  </si>
  <si>
    <t>認知症介護に係る専門的な研修を修了している者を、日常生活自立度のランクⅢ、</t>
    <phoneticPr fontId="5"/>
  </si>
  <si>
    <t>Ⅳ又はMに該当する者の数に応じて必要数以上配置し、チームとして専門的な</t>
    <phoneticPr fontId="5"/>
  </si>
  <si>
    <t>認知症ケアを実施している</t>
    <rPh sb="0" eb="3">
      <t>ニンチショウ</t>
    </rPh>
    <rPh sb="6" eb="8">
      <t>ジッシ</t>
    </rPh>
    <phoneticPr fontId="5"/>
  </si>
  <si>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5"/>
  </si>
  <si>
    <t>【参考】</t>
    <rPh sb="1" eb="3">
      <t>サンコウ</t>
    </rPh>
    <phoneticPr fontId="5"/>
  </si>
  <si>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5"/>
  </si>
  <si>
    <t>研修修了者の必要数</t>
    <rPh sb="0" eb="2">
      <t>ケンシュウ</t>
    </rPh>
    <rPh sb="2" eb="5">
      <t>シュウリョウシャ</t>
    </rPh>
    <rPh sb="6" eb="9">
      <t>ヒツヨウスウ</t>
    </rPh>
    <phoneticPr fontId="5"/>
  </si>
  <si>
    <t>20人未満</t>
    <rPh sb="2" eb="3">
      <t>ニン</t>
    </rPh>
    <rPh sb="3" eb="5">
      <t>ミマン</t>
    </rPh>
    <phoneticPr fontId="5"/>
  </si>
  <si>
    <t>１以上</t>
    <rPh sb="1" eb="3">
      <t>イジョウ</t>
    </rPh>
    <phoneticPr fontId="5"/>
  </si>
  <si>
    <t>20以上30未満</t>
    <rPh sb="2" eb="4">
      <t>イジョウ</t>
    </rPh>
    <rPh sb="6" eb="8">
      <t>ミマン</t>
    </rPh>
    <phoneticPr fontId="5"/>
  </si>
  <si>
    <t>２以上</t>
    <rPh sb="1" eb="3">
      <t>イジョウ</t>
    </rPh>
    <phoneticPr fontId="5"/>
  </si>
  <si>
    <t>30以上40未満</t>
    <rPh sb="2" eb="4">
      <t>イジョウ</t>
    </rPh>
    <rPh sb="6" eb="8">
      <t>ミマン</t>
    </rPh>
    <phoneticPr fontId="5"/>
  </si>
  <si>
    <t>３以上</t>
    <rPh sb="1" eb="3">
      <t>イジョウ</t>
    </rPh>
    <phoneticPr fontId="5"/>
  </si>
  <si>
    <t>40以上50未満</t>
    <rPh sb="2" eb="4">
      <t>イジョウ</t>
    </rPh>
    <rPh sb="6" eb="8">
      <t>ミマン</t>
    </rPh>
    <phoneticPr fontId="5"/>
  </si>
  <si>
    <t>４以上</t>
    <rPh sb="1" eb="3">
      <t>イジョウ</t>
    </rPh>
    <phoneticPr fontId="5"/>
  </si>
  <si>
    <t>50以上60未満</t>
    <rPh sb="2" eb="4">
      <t>イジョウ</t>
    </rPh>
    <rPh sb="6" eb="8">
      <t>ミマン</t>
    </rPh>
    <phoneticPr fontId="5"/>
  </si>
  <si>
    <t>５以上</t>
    <rPh sb="1" eb="3">
      <t>イジョウ</t>
    </rPh>
    <phoneticPr fontId="5"/>
  </si>
  <si>
    <t>60以上70未満</t>
    <rPh sb="2" eb="4">
      <t>イジョウ</t>
    </rPh>
    <rPh sb="6" eb="8">
      <t>ミマン</t>
    </rPh>
    <phoneticPr fontId="5"/>
  </si>
  <si>
    <t>６以上</t>
    <rPh sb="1" eb="3">
      <t>イジョウ</t>
    </rPh>
    <phoneticPr fontId="5"/>
  </si>
  <si>
    <t>～</t>
    <phoneticPr fontId="5"/>
  </si>
  <si>
    <t>(3)</t>
    <phoneticPr fontId="5"/>
  </si>
  <si>
    <t>従業者に対して、認知症ケアに関する留意事項の伝達又は技術的指導に係る会議を</t>
    <phoneticPr fontId="5"/>
  </si>
  <si>
    <t>定期的に開催している</t>
    <phoneticPr fontId="5"/>
  </si>
  <si>
    <t>２．認知症専門ケア加算（Ⅱ）に係る届出内容</t>
    <rPh sb="15" eb="16">
      <t>カカ</t>
    </rPh>
    <rPh sb="17" eb="18">
      <t>トド</t>
    </rPh>
    <rPh sb="18" eb="19">
      <t>デ</t>
    </rPh>
    <rPh sb="19" eb="21">
      <t>ナイヨウ</t>
    </rPh>
    <phoneticPr fontId="5"/>
  </si>
  <si>
    <t>認知症専門ケア加算（Ⅰ）の基準のいずれにも該当している</t>
    <phoneticPr fontId="5"/>
  </si>
  <si>
    <t>※認知症専門ケア加算（Ⅰ）に係る届出内容(1)～(3)も記入すること。</t>
    <rPh sb="14" eb="15">
      <t>カカ</t>
    </rPh>
    <rPh sb="16" eb="18">
      <t>トドケデ</t>
    </rPh>
    <rPh sb="18" eb="20">
      <t>ナイヨウ</t>
    </rPh>
    <rPh sb="28" eb="30">
      <t>キニュウ</t>
    </rPh>
    <phoneticPr fontId="5"/>
  </si>
  <si>
    <t>認知症介護の指導に係る専門的な研修を修了している者を１名以上配置し、</t>
    <phoneticPr fontId="5"/>
  </si>
  <si>
    <t>事業所又は施設全体の認知症ケアの指導等を実施している</t>
    <rPh sb="0" eb="3">
      <t>ジギョウショ</t>
    </rPh>
    <rPh sb="3" eb="4">
      <t>マタ</t>
    </rPh>
    <phoneticPr fontId="5"/>
  </si>
  <si>
    <t>事業所又は施設において介護職員、看護職員ごとの認知症ケアに関する研修計画を</t>
    <rPh sb="3" eb="4">
      <t>マタ</t>
    </rPh>
    <rPh sb="5" eb="7">
      <t>シセツ</t>
    </rPh>
    <phoneticPr fontId="5"/>
  </si>
  <si>
    <t>作成し、当該計画に従い、研修を実施又は実施を予定している</t>
    <phoneticPr fontId="5"/>
  </si>
  <si>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5"/>
  </si>
  <si>
    <t>すること。</t>
  </si>
  <si>
    <t>備考２　「認知症介護に係る専門的な研修」とは、認知症介護実践リーダー研修及び認知症看護に係る適切な</t>
    <rPh sb="0" eb="2">
      <t>ビコウ</t>
    </rPh>
    <phoneticPr fontId="5"/>
  </si>
  <si>
    <t>研修を、「認知症介護の指導に係る専門的な研修」とは、認知症介護指導者養成研修及び認知症看護に係る</t>
    <phoneticPr fontId="5"/>
  </si>
  <si>
    <t>適切な研修を指す。</t>
    <phoneticPr fontId="5"/>
  </si>
  <si>
    <t>※認知症看護に係る適切な研修：</t>
    <rPh sb="1" eb="4">
      <t>ニンチショウ</t>
    </rPh>
    <rPh sb="4" eb="6">
      <t>カンゴ</t>
    </rPh>
    <rPh sb="7" eb="8">
      <t>カカ</t>
    </rPh>
    <rPh sb="9" eb="11">
      <t>テキセツ</t>
    </rPh>
    <rPh sb="12" eb="14">
      <t>ケンシュウ</t>
    </rPh>
    <phoneticPr fontId="5"/>
  </si>
  <si>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</si>
  <si>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5"/>
  </si>
  <si>
    <t>　「精神看護」の専門看護師教育課程</t>
    <phoneticPr fontId="5"/>
  </si>
  <si>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5"/>
  </si>
  <si>
    <t>　（認定証が発行されている者に限る）</t>
    <phoneticPr fontId="5"/>
  </si>
  <si>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5"/>
  </si>
  <si>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5"/>
  </si>
  <si>
    <t>護に係る専門的な研修」及び「認知症介護の指導に係る専門的な研修」の修了者をそれぞれ１名配置したこ</t>
    <phoneticPr fontId="5"/>
  </si>
  <si>
    <t>とになる。</t>
    <phoneticPr fontId="5"/>
  </si>
  <si>
    <t>（別紙14－6）</t>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</si>
  <si>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</si>
  <si>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5"/>
  </si>
  <si>
    <t>1　事 業 所 名</t>
    <phoneticPr fontId="5"/>
  </si>
  <si>
    <t>2　異 動 区 分</t>
    <rPh sb="2" eb="3">
      <t>イ</t>
    </rPh>
    <rPh sb="4" eb="5">
      <t>ドウ</t>
    </rPh>
    <rPh sb="6" eb="7">
      <t>ク</t>
    </rPh>
    <rPh sb="8" eb="9">
      <t>ブン</t>
    </rPh>
    <phoneticPr fontId="5"/>
  </si>
  <si>
    <t>1　新規</t>
    <phoneticPr fontId="5"/>
  </si>
  <si>
    <t>2　変更</t>
    <phoneticPr fontId="5"/>
  </si>
  <si>
    <t>3　終了</t>
    <phoneticPr fontId="5"/>
  </si>
  <si>
    <t>3　施 設 種 別</t>
    <rPh sb="2" eb="3">
      <t>シ</t>
    </rPh>
    <rPh sb="4" eb="5">
      <t>セツ</t>
    </rPh>
    <rPh sb="6" eb="7">
      <t>シュ</t>
    </rPh>
    <rPh sb="8" eb="9">
      <t>ベツ</t>
    </rPh>
    <phoneticPr fontId="5"/>
  </si>
  <si>
    <t>1　（介護予防）特定施設入居者生活介護</t>
    <phoneticPr fontId="5"/>
  </si>
  <si>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5"/>
  </si>
  <si>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5"/>
  </si>
  <si>
    <t>4　届 出 項 目</t>
    <rPh sb="2" eb="3">
      <t>トド</t>
    </rPh>
    <rPh sb="4" eb="5">
      <t>デ</t>
    </rPh>
    <rPh sb="6" eb="7">
      <t>コウ</t>
    </rPh>
    <rPh sb="8" eb="9">
      <t>メ</t>
    </rPh>
    <phoneticPr fontId="5"/>
  </si>
  <si>
    <t>1 サービス提供体制強化加算（Ⅰ）</t>
    <rPh sb="6" eb="8">
      <t>テイキョウ</t>
    </rPh>
    <rPh sb="8" eb="10">
      <t>タイセイ</t>
    </rPh>
    <rPh sb="10" eb="12">
      <t>キョウカ</t>
    </rPh>
    <rPh sb="12" eb="14">
      <t>カサン</t>
    </rPh>
    <phoneticPr fontId="5"/>
  </si>
  <si>
    <t>2 サービス提供体制強化加算（Ⅱ）</t>
    <rPh sb="6" eb="8">
      <t>テイキョウ</t>
    </rPh>
    <rPh sb="8" eb="10">
      <t>タイセイ</t>
    </rPh>
    <rPh sb="10" eb="12">
      <t>キョウカ</t>
    </rPh>
    <rPh sb="12" eb="14">
      <t>カサン</t>
    </rPh>
    <phoneticPr fontId="5"/>
  </si>
  <si>
    <t>3 サービス提供体制強化加算（Ⅲ）</t>
    <rPh sb="6" eb="8">
      <t>テイキョウ</t>
    </rPh>
    <rPh sb="8" eb="10">
      <t>タイセイ</t>
    </rPh>
    <rPh sb="10" eb="12">
      <t>キョウカ</t>
    </rPh>
    <rPh sb="12" eb="14">
      <t>カサン</t>
    </rPh>
    <phoneticPr fontId="5"/>
  </si>
  <si>
    <t>5　介護職員等の状況</t>
    <rPh sb="2" eb="4">
      <t>カイゴ</t>
    </rPh>
    <rPh sb="4" eb="6">
      <t>ショクイン</t>
    </rPh>
    <rPh sb="6" eb="7">
      <t>トウ</t>
    </rPh>
    <rPh sb="8" eb="10">
      <t>ジョウキョウ</t>
    </rPh>
    <phoneticPr fontId="5"/>
  </si>
  <si>
    <t>（１）サービス提供体制強化加算（Ⅰ）</t>
    <rPh sb="7" eb="9">
      <t>テイキョウ</t>
    </rPh>
    <rPh sb="9" eb="11">
      <t>タイセイ</t>
    </rPh>
    <rPh sb="11" eb="13">
      <t>キョウカ</t>
    </rPh>
    <rPh sb="13" eb="15">
      <t>カサン</t>
    </rPh>
    <phoneticPr fontId="5"/>
  </si>
  <si>
    <t>介護福祉士等の
状況</t>
    <rPh sb="0" eb="2">
      <t>カイゴ</t>
    </rPh>
    <rPh sb="2" eb="5">
      <t>フクシシ</t>
    </rPh>
    <rPh sb="5" eb="6">
      <t>トウ</t>
    </rPh>
    <rPh sb="8" eb="10">
      <t>ジョウキョウ</t>
    </rPh>
    <phoneticPr fontId="5"/>
  </si>
  <si>
    <t>①に占める②の割合が70％以上</t>
    <rPh sb="2" eb="3">
      <t>シ</t>
    </rPh>
    <rPh sb="7" eb="9">
      <t>ワリアイ</t>
    </rPh>
    <rPh sb="13" eb="15">
      <t>イジョウ</t>
    </rPh>
    <phoneticPr fontId="5"/>
  </si>
  <si>
    <t>①</t>
    <phoneticPr fontId="5"/>
  </si>
  <si>
    <t>介護職員の総数（常勤換算）</t>
    <rPh sb="0" eb="2">
      <t>カイゴ</t>
    </rPh>
    <rPh sb="2" eb="4">
      <t>ショクイン</t>
    </rPh>
    <rPh sb="5" eb="7">
      <t>ソウスウ</t>
    </rPh>
    <rPh sb="8" eb="10">
      <t>ジョウキン</t>
    </rPh>
    <rPh sb="10" eb="12">
      <t>カンサン</t>
    </rPh>
    <phoneticPr fontId="5"/>
  </si>
  <si>
    <t>②</t>
    <phoneticPr fontId="5"/>
  </si>
  <si>
    <t>①のうち介護福祉士の総数（常勤換算）</t>
    <rPh sb="4" eb="6">
      <t>カイゴ</t>
    </rPh>
    <rPh sb="6" eb="9">
      <t>フクシシ</t>
    </rPh>
    <rPh sb="10" eb="12">
      <t>ソウスウ</t>
    </rPh>
    <rPh sb="13" eb="15">
      <t>ジョウキン</t>
    </rPh>
    <rPh sb="15" eb="17">
      <t>カンサン</t>
    </rPh>
    <phoneticPr fontId="5"/>
  </si>
  <si>
    <t>又は</t>
    <rPh sb="0" eb="1">
      <t>マタ</t>
    </rPh>
    <phoneticPr fontId="5"/>
  </si>
  <si>
    <t>①に占める③の割合が25％以上</t>
    <rPh sb="2" eb="3">
      <t>シ</t>
    </rPh>
    <rPh sb="7" eb="9">
      <t>ワリアイ</t>
    </rPh>
    <rPh sb="13" eb="15">
      <t>イジョウ</t>
    </rPh>
    <phoneticPr fontId="5"/>
  </si>
  <si>
    <t>③</t>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</si>
  <si>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</si>
  <si>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サービスの質の向上に資する
取組の状況</t>
    <rPh sb="5" eb="6">
      <t>シツ</t>
    </rPh>
    <rPh sb="7" eb="9">
      <t>コウジョウ</t>
    </rPh>
    <rPh sb="10" eb="11">
      <t>シ</t>
    </rPh>
    <rPh sb="14" eb="15">
      <t>ト</t>
    </rPh>
    <rPh sb="15" eb="16">
      <t>ク</t>
    </rPh>
    <rPh sb="17" eb="19">
      <t>ジョウキョウ</t>
    </rPh>
    <phoneticPr fontId="5"/>
  </si>
  <si>
    <t>　※（介護予防）特定施設入居者生活介護、地域密着型特定施設入居者生活介護は記載</t>
    <rPh sb="37" eb="39">
      <t>キサイ</t>
    </rPh>
    <phoneticPr fontId="5"/>
  </si>
  <si>
    <t>（２）サービス提供体制強化加算（Ⅱ）</t>
    <rPh sb="7" eb="9">
      <t>テイキョウ</t>
    </rPh>
    <rPh sb="9" eb="11">
      <t>タイセイ</t>
    </rPh>
    <rPh sb="11" eb="13">
      <t>キョウカ</t>
    </rPh>
    <rPh sb="13" eb="15">
      <t>カサン</t>
    </rPh>
    <phoneticPr fontId="5"/>
  </si>
  <si>
    <t>①に占める②の割合が60％以上</t>
    <rPh sb="2" eb="3">
      <t>シ</t>
    </rPh>
    <rPh sb="7" eb="9">
      <t>ワリアイ</t>
    </rPh>
    <rPh sb="13" eb="15">
      <t>イジョウ</t>
    </rPh>
    <phoneticPr fontId="5"/>
  </si>
  <si>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5"/>
  </si>
  <si>
    <t xml:space="preserve"> 　　※介護福祉士等の状況、常勤職員の状況、勤続年数の状況のうち、いずれか１つを満たすこと。</t>
    <phoneticPr fontId="5"/>
  </si>
  <si>
    <t>①に占める②の割合が50％以上</t>
    <rPh sb="2" eb="3">
      <t>シ</t>
    </rPh>
    <rPh sb="7" eb="9">
      <t>ワリアイ</t>
    </rPh>
    <rPh sb="13" eb="15">
      <t>イジョウ</t>
    </rPh>
    <phoneticPr fontId="5"/>
  </si>
  <si>
    <t>常勤職員の
状況</t>
    <rPh sb="0" eb="2">
      <t>ジョウキン</t>
    </rPh>
    <rPh sb="2" eb="4">
      <t>ショクイン</t>
    </rPh>
    <rPh sb="6" eb="8">
      <t>ジョウキョウ</t>
    </rPh>
    <phoneticPr fontId="5"/>
  </si>
  <si>
    <t>①に占める②の割合が75％以上</t>
    <rPh sb="2" eb="3">
      <t>シ</t>
    </rPh>
    <rPh sb="7" eb="9">
      <t>ワリアイ</t>
    </rPh>
    <rPh sb="13" eb="15">
      <t>イジョウ</t>
    </rPh>
    <phoneticPr fontId="5"/>
  </si>
  <si>
    <t>看護・介護職員の総数（常勤換算）</t>
    <rPh sb="0" eb="2">
      <t>カンゴ</t>
    </rPh>
    <rPh sb="3" eb="5">
      <t>カイゴ</t>
    </rPh>
    <rPh sb="5" eb="7">
      <t>ショクイン</t>
    </rPh>
    <rPh sb="8" eb="10">
      <t>ソウスウ</t>
    </rPh>
    <rPh sb="11" eb="13">
      <t>ジョウキン</t>
    </rPh>
    <rPh sb="13" eb="15">
      <t>カンサン</t>
    </rPh>
    <phoneticPr fontId="5"/>
  </si>
  <si>
    <t>①のうち常勤の者の総数（常勤換算）</t>
    <rPh sb="4" eb="6">
      <t>ジョウキン</t>
    </rPh>
    <phoneticPr fontId="5"/>
  </si>
  <si>
    <t>勤続年数の状況</t>
    <rPh sb="0" eb="2">
      <t>キンゾク</t>
    </rPh>
    <rPh sb="2" eb="4">
      <t>ネンスウ</t>
    </rPh>
    <rPh sb="5" eb="7">
      <t>ジョウキョウ</t>
    </rPh>
    <phoneticPr fontId="5"/>
  </si>
  <si>
    <t>①に占める②の割合が30％以上</t>
    <rPh sb="2" eb="3">
      <t>シ</t>
    </rPh>
    <rPh sb="7" eb="9">
      <t>ワリアイ</t>
    </rPh>
    <rPh sb="13" eb="15">
      <t>イジョウ</t>
    </rPh>
    <phoneticPr fontId="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</si>
  <si>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5"/>
  </si>
  <si>
    <t>①のうち勤続年数７年以上の者の総数
（常勤換算）</t>
    <phoneticPr fontId="5"/>
  </si>
  <si>
    <t>備考</t>
    <rPh sb="0" eb="2">
      <t>ビコウ</t>
    </rPh>
    <phoneticPr fontId="5"/>
  </si>
  <si>
    <t>要件を満たすことが分かる根拠書類を準備し、指定権者からの求めがあった場合には、速やかに提出すること。</t>
    <phoneticPr fontId="5"/>
  </si>
  <si>
    <t>（別紙28）</t>
    <phoneticPr fontId="5"/>
  </si>
  <si>
    <t>令和　　年　　月　　日</t>
    <rPh sb="4" eb="5">
      <t>ネン</t>
    </rPh>
    <rPh sb="7" eb="8">
      <t>ガツ</t>
    </rPh>
    <rPh sb="10" eb="11">
      <t>ニチ</t>
    </rPh>
    <phoneticPr fontId="5"/>
  </si>
  <si>
    <t>生産性向上推進体制加算に係る届出書</t>
    <rPh sb="0" eb="3">
      <t>セイサンセイ</t>
    </rPh>
    <rPh sb="3" eb="11">
      <t>コウジョウスイシンタイセイカサン</t>
    </rPh>
    <rPh sb="9" eb="11">
      <t>カサン</t>
    </rPh>
    <rPh sb="12" eb="13">
      <t>カカ</t>
    </rPh>
    <rPh sb="14" eb="17">
      <t>トドケデショ</t>
    </rPh>
    <phoneticPr fontId="5"/>
  </si>
  <si>
    <t>異動等区分</t>
  </si>
  <si>
    <t>　1　新規　2　変更　3　終了</t>
    <phoneticPr fontId="5"/>
  </si>
  <si>
    <t>施 設 種 別</t>
    <rPh sb="0" eb="1">
      <t>シ</t>
    </rPh>
    <rPh sb="2" eb="3">
      <t>セツ</t>
    </rPh>
    <rPh sb="4" eb="5">
      <t>タネ</t>
    </rPh>
    <rPh sb="6" eb="7">
      <t>ベツ</t>
    </rPh>
    <phoneticPr fontId="5"/>
  </si>
  <si>
    <t>１　短期入所生活介護</t>
    <rPh sb="2" eb="6">
      <t>タンキニュウショ</t>
    </rPh>
    <rPh sb="6" eb="8">
      <t>セイカツ</t>
    </rPh>
    <rPh sb="8" eb="10">
      <t>カイゴ</t>
    </rPh>
    <phoneticPr fontId="5"/>
  </si>
  <si>
    <t>２　短期入所療養介護</t>
    <rPh sb="2" eb="4">
      <t>タンキ</t>
    </rPh>
    <rPh sb="4" eb="6">
      <t>ニュウショ</t>
    </rPh>
    <rPh sb="6" eb="8">
      <t>リョウヨウ</t>
    </rPh>
    <rPh sb="8" eb="10">
      <t>カイゴ</t>
    </rPh>
    <phoneticPr fontId="5"/>
  </si>
  <si>
    <t>３　特定施設入居者生活介護</t>
    <phoneticPr fontId="5"/>
  </si>
  <si>
    <t>４　小規模多機能型居宅介護</t>
    <phoneticPr fontId="5"/>
  </si>
  <si>
    <t>５　認知症対応型共同生活介護</t>
    <phoneticPr fontId="5"/>
  </si>
  <si>
    <t>６　地域密着型特定施設入居者生活介護</t>
    <rPh sb="2" eb="7">
      <t>チイキミッチャクガタ</t>
    </rPh>
    <phoneticPr fontId="5"/>
  </si>
  <si>
    <t>７　地域密着型介護老人福祉施設</t>
    <phoneticPr fontId="5"/>
  </si>
  <si>
    <t>８　看護小規模多機能型居宅介護</t>
    <phoneticPr fontId="5"/>
  </si>
  <si>
    <t>９　介護老人福祉施設</t>
    <phoneticPr fontId="5"/>
  </si>
  <si>
    <t>10　介護老人保健施設</t>
    <rPh sb="3" eb="5">
      <t>カイゴ</t>
    </rPh>
    <rPh sb="5" eb="7">
      <t>ロウジン</t>
    </rPh>
    <rPh sb="7" eb="9">
      <t>ホケン</t>
    </rPh>
    <rPh sb="9" eb="11">
      <t>シセツ</t>
    </rPh>
    <phoneticPr fontId="5"/>
  </si>
  <si>
    <t>11　介護医療院</t>
    <rPh sb="3" eb="5">
      <t>カイゴ</t>
    </rPh>
    <rPh sb="5" eb="7">
      <t>イリョウ</t>
    </rPh>
    <rPh sb="7" eb="8">
      <t>イン</t>
    </rPh>
    <phoneticPr fontId="5"/>
  </si>
  <si>
    <t>12　介護予防短期入所生活介護</t>
    <rPh sb="3" eb="5">
      <t>カイゴ</t>
    </rPh>
    <rPh sb="5" eb="7">
      <t>ヨボウ</t>
    </rPh>
    <rPh sb="7" eb="15">
      <t>タンキニュウショセイカツカイゴ</t>
    </rPh>
    <phoneticPr fontId="5"/>
  </si>
  <si>
    <t>13　介護予防短期入所療養介護</t>
    <rPh sb="3" eb="5">
      <t>カイゴ</t>
    </rPh>
    <rPh sb="5" eb="7">
      <t>ヨボウ</t>
    </rPh>
    <rPh sb="7" eb="9">
      <t>タンキ</t>
    </rPh>
    <rPh sb="9" eb="11">
      <t>ニュウショ</t>
    </rPh>
    <rPh sb="11" eb="13">
      <t>リョウヨウ</t>
    </rPh>
    <rPh sb="13" eb="15">
      <t>カイゴ</t>
    </rPh>
    <phoneticPr fontId="5"/>
  </si>
  <si>
    <t>14　介護予防特定施設入居者生活介護</t>
    <phoneticPr fontId="5"/>
  </si>
  <si>
    <t>15　介護予防小規模多機能型居宅介護</t>
    <phoneticPr fontId="5"/>
  </si>
  <si>
    <t>16　介護予防認知症対応型共同生活介護</t>
    <phoneticPr fontId="5"/>
  </si>
  <si>
    <t>届出区分</t>
    <rPh sb="0" eb="2">
      <t>トドケデ</t>
    </rPh>
    <rPh sb="2" eb="4">
      <t>クブン</t>
    </rPh>
    <phoneticPr fontId="5"/>
  </si>
  <si>
    <t>１　生産性向上推進体制加算（Ⅰ）　２　生産性向上推進体制加算（Ⅱ）</t>
    <phoneticPr fontId="5"/>
  </si>
  <si>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5"/>
  </si>
  <si>
    <t>① 加算（Ⅱ）のデータ等により業務改善の取組による成果を確認</t>
    <phoneticPr fontId="5"/>
  </si>
  <si>
    <t>有・無</t>
    <rPh sb="0" eb="1">
      <t>ウ</t>
    </rPh>
    <rPh sb="2" eb="3">
      <t>ム</t>
    </rPh>
    <phoneticPr fontId="5"/>
  </si>
  <si>
    <t>② 以下のⅰ～ⅲの項目の機器をすべて使用</t>
    <rPh sb="2" eb="4">
      <t>イカ</t>
    </rPh>
    <rPh sb="9" eb="11">
      <t>コウモク</t>
    </rPh>
    <rPh sb="12" eb="14">
      <t>キキ</t>
    </rPh>
    <rPh sb="18" eb="20">
      <t>シヨウ</t>
    </rPh>
    <phoneticPr fontId="5"/>
  </si>
  <si>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5"/>
  </si>
  <si>
    <t xml:space="preserve">　ⅱ 職員全員がインカム等のICTを使用 </t>
    <rPh sb="3" eb="5">
      <t>ショクイン</t>
    </rPh>
    <rPh sb="5" eb="7">
      <t>ゼンイン</t>
    </rPh>
    <rPh sb="12" eb="13">
      <t>トウ</t>
    </rPh>
    <rPh sb="18" eb="20">
      <t>シヨウ</t>
    </rPh>
    <phoneticPr fontId="5"/>
  </si>
  <si>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5"/>
  </si>
  <si>
    <t>（導入機器）</t>
    <rPh sb="1" eb="3">
      <t>ドウニュウ</t>
    </rPh>
    <rPh sb="3" eb="5">
      <t>キキ</t>
    </rPh>
    <phoneticPr fontId="5"/>
  </si>
  <si>
    <t>　</t>
    <phoneticPr fontId="5"/>
  </si>
  <si>
    <t>名　称</t>
    <rPh sb="0" eb="1">
      <t>ナ</t>
    </rPh>
    <rPh sb="2" eb="3">
      <t>ショウ</t>
    </rPh>
    <phoneticPr fontId="5"/>
  </si>
  <si>
    <t>製造事業者</t>
    <rPh sb="0" eb="2">
      <t>セイゾウ</t>
    </rPh>
    <rPh sb="2" eb="5">
      <t>ジギョウシャ</t>
    </rPh>
    <phoneticPr fontId="5"/>
  </si>
  <si>
    <t>用　途</t>
    <rPh sb="0" eb="1">
      <t>ヨウ</t>
    </rPh>
    <rPh sb="2" eb="3">
      <t>ト</t>
    </rPh>
    <phoneticPr fontId="5"/>
  </si>
  <si>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5"/>
  </si>
  <si>
    <t>④ 利用者の安全並びに介護サービスの質の確保及び職員の負担軽減に資する方策を検討するため</t>
    <phoneticPr fontId="5"/>
  </si>
  <si>
    <t>　 の委員会（以下「委員会」という。）において、以下のすべての項目について必要な検討を行い、</t>
    <phoneticPr fontId="5"/>
  </si>
  <si>
    <t>　 当該項目の実施を確認</t>
    <phoneticPr fontId="5"/>
  </si>
  <si>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</si>
  <si>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5"/>
  </si>
  <si>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5"/>
  </si>
  <si>
    <t>　 員に対する教育の実施</t>
    <phoneticPr fontId="5"/>
  </si>
  <si>
    <t>生産性向上推進体制加算（Ⅱ）に係る届出</t>
    <rPh sb="0" eb="3">
      <t>セイサンセイ</t>
    </rPh>
    <rPh sb="3" eb="11">
      <t>コウジョウスイシンタイセイカサン</t>
    </rPh>
    <rPh sb="15" eb="16">
      <t>カカ</t>
    </rPh>
    <rPh sb="17" eb="19">
      <t>トドケデ</t>
    </rPh>
    <phoneticPr fontId="5"/>
  </si>
  <si>
    <t>① 以下のⅰ～ⅲの項目の機器のうち１つ以上を使用</t>
    <rPh sb="2" eb="4">
      <t>イカ</t>
    </rPh>
    <rPh sb="9" eb="11">
      <t>コウモク</t>
    </rPh>
    <rPh sb="12" eb="14">
      <t>キキ</t>
    </rPh>
    <rPh sb="19" eb="21">
      <t>イジョウ</t>
    </rPh>
    <rPh sb="22" eb="24">
      <t>シヨウ</t>
    </rPh>
    <phoneticPr fontId="5"/>
  </si>
  <si>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5"/>
  </si>
  <si>
    <t>　入所（利用）者数</t>
    <rPh sb="1" eb="3">
      <t>ニュウショ</t>
    </rPh>
    <rPh sb="4" eb="6">
      <t>リヨウ</t>
    </rPh>
    <rPh sb="7" eb="8">
      <t>シャ</t>
    </rPh>
    <rPh sb="8" eb="9">
      <t>スウ</t>
    </rPh>
    <phoneticPr fontId="5"/>
  </si>
  <si>
    <t>　見守り機器を導入して見守りを行っている対象者数</t>
    <phoneticPr fontId="5"/>
  </si>
  <si>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5"/>
  </si>
  <si>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</si>
  <si>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5"/>
  </si>
  <si>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5"/>
  </si>
  <si>
    <t>　　　指定権者からの求めがあった場合には、速やかに提出すること。</t>
    <phoneticPr fontId="5"/>
  </si>
  <si>
    <t>備考３　本加算を算定する場合は、事業年度毎に取組の実績をオンラインで厚生労働省に報告すること。</t>
    <rPh sb="0" eb="2">
      <t>ビコウ</t>
    </rPh>
    <phoneticPr fontId="5"/>
  </si>
  <si>
    <t>備考４　届出にあたっては、別途通知（「生産性向上推進体制加算に関する基本的考え方並びに事務処理手順及び様式例</t>
    <rPh sb="0" eb="2">
      <t>ビコウ</t>
    </rPh>
    <phoneticPr fontId="5"/>
  </si>
  <si>
    <t>　　　等の提示について」）を参照すること。</t>
    <phoneticPr fontId="5"/>
  </si>
  <si>
    <t>（別紙32）</t>
    <phoneticPr fontId="5"/>
  </si>
  <si>
    <t>入居継続支援加算に係る届出書</t>
    <rPh sb="0" eb="2">
      <t>ニュウキョ</t>
    </rPh>
    <rPh sb="2" eb="4">
      <t>ケイゾク</t>
    </rPh>
    <rPh sb="4" eb="6">
      <t>シエン</t>
    </rPh>
    <rPh sb="6" eb="8">
      <t>カサン</t>
    </rPh>
    <rPh sb="9" eb="10">
      <t>カカ</t>
    </rPh>
    <rPh sb="11" eb="13">
      <t>トドケデ</t>
    </rPh>
    <rPh sb="13" eb="14">
      <t>ショ</t>
    </rPh>
    <phoneticPr fontId="5"/>
  </si>
  <si>
    <t>3　施 設 種 別</t>
    <rPh sb="2" eb="3">
      <t>シ</t>
    </rPh>
    <rPh sb="4" eb="5">
      <t>セツ</t>
    </rPh>
    <rPh sb="6" eb="7">
      <t>タネ</t>
    </rPh>
    <rPh sb="8" eb="9">
      <t>ベツ</t>
    </rPh>
    <phoneticPr fontId="5"/>
  </si>
  <si>
    <t>1 　特定施設入居者生活介護</t>
    <phoneticPr fontId="5"/>
  </si>
  <si>
    <t>2 　地域密着型特定施設入居者生活介護</t>
    <phoneticPr fontId="5"/>
  </si>
  <si>
    <t>4　届 出 区 分</t>
    <rPh sb="2" eb="3">
      <t>トドケ</t>
    </rPh>
    <rPh sb="4" eb="5">
      <t>デ</t>
    </rPh>
    <rPh sb="6" eb="7">
      <t>ク</t>
    </rPh>
    <rPh sb="8" eb="9">
      <t>ブン</t>
    </rPh>
    <phoneticPr fontId="5"/>
  </si>
  <si>
    <t>1　入居継続支援加算（Ⅰ）</t>
    <phoneticPr fontId="5"/>
  </si>
  <si>
    <t>2　入居継続支援加算（Ⅱ）</t>
    <phoneticPr fontId="5"/>
  </si>
  <si>
    <t>4　入居継続支援加算（Ⅰ）に係る届出</t>
    <rPh sb="2" eb="4">
      <t>ニュウキョ</t>
    </rPh>
    <rPh sb="4" eb="6">
      <t>ケイゾク</t>
    </rPh>
    <rPh sb="6" eb="8">
      <t>シエン</t>
    </rPh>
    <rPh sb="8" eb="10">
      <t>カサン</t>
    </rPh>
    <rPh sb="14" eb="15">
      <t>カカワ</t>
    </rPh>
    <rPh sb="16" eb="18">
      <t>トドケデ</t>
    </rPh>
    <phoneticPr fontId="5"/>
  </si>
  <si>
    <t>入居者の状況及び介護福祉士の状況
　</t>
    <rPh sb="4" eb="5">
      <t>ジョウ</t>
    </rPh>
    <rPh sb="6" eb="7">
      <t>オヨ</t>
    </rPh>
    <rPh sb="8" eb="10">
      <t>カイゴ</t>
    </rPh>
    <rPh sb="10" eb="11">
      <t>フク</t>
    </rPh>
    <rPh sb="14" eb="15">
      <t>ジョウ</t>
    </rPh>
    <rPh sb="15" eb="16">
      <t>キョウ</t>
    </rPh>
    <phoneticPr fontId="5"/>
  </si>
  <si>
    <t>入居者の状況</t>
    <rPh sb="0" eb="3">
      <t>ニュウキョシャ</t>
    </rPh>
    <rPh sb="4" eb="6">
      <t>ジョウキョウ</t>
    </rPh>
    <phoneticPr fontId="5"/>
  </si>
  <si>
    <t>　入居者（要介護）総数</t>
    <rPh sb="1" eb="3">
      <t>ニュウキョ</t>
    </rPh>
    <rPh sb="3" eb="4">
      <t>シャ</t>
    </rPh>
    <rPh sb="5" eb="8">
      <t>ヨウカイゴ</t>
    </rPh>
    <rPh sb="9" eb="11">
      <t>ソウスウ</t>
    </rPh>
    <phoneticPr fontId="5"/>
  </si>
  <si>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5"/>
  </si>
  <si>
    <t>→</t>
    <phoneticPr fontId="5"/>
  </si>
  <si>
    <t>　又は</t>
    <rPh sb="1" eb="2">
      <t>マタ</t>
    </rPh>
    <phoneticPr fontId="5"/>
  </si>
  <si>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5"/>
  </si>
  <si>
    <t>①に占める③の割合が
15％以上</t>
    <rPh sb="2" eb="3">
      <t>シ</t>
    </rPh>
    <rPh sb="7" eb="8">
      <t>ワリ</t>
    </rPh>
    <rPh sb="8" eb="9">
      <t>ゴウ</t>
    </rPh>
    <rPh sb="14" eb="16">
      <t>イジョウ</t>
    </rPh>
    <phoneticPr fontId="5"/>
  </si>
  <si>
    <t>看護職員の状況</t>
    <rPh sb="0" eb="2">
      <t>カンゴ</t>
    </rPh>
    <rPh sb="2" eb="4">
      <t>ショクイン</t>
    </rPh>
    <rPh sb="5" eb="7">
      <t>ジョウキョウ</t>
    </rPh>
    <phoneticPr fontId="5"/>
  </si>
  <si>
    <t>④</t>
    <phoneticPr fontId="5"/>
  </si>
  <si>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5"/>
  </si>
  <si>
    <t>※④は、③が「有」に該当する場合のみ届け出ること。</t>
    <rPh sb="7" eb="8">
      <t>ア</t>
    </rPh>
    <rPh sb="10" eb="12">
      <t>ガイトウ</t>
    </rPh>
    <rPh sb="14" eb="16">
      <t>バアイ</t>
    </rPh>
    <rPh sb="18" eb="19">
      <t>トド</t>
    </rPh>
    <rPh sb="20" eb="21">
      <t>デ</t>
    </rPh>
    <phoneticPr fontId="5"/>
  </si>
  <si>
    <t>介護福祉士の割合</t>
    <rPh sb="0" eb="2">
      <t>カイゴ</t>
    </rPh>
    <rPh sb="2" eb="5">
      <t>フクシシ</t>
    </rPh>
    <rPh sb="6" eb="8">
      <t>ワリアイ</t>
    </rPh>
    <phoneticPr fontId="5"/>
  </si>
  <si>
    <t>⑤</t>
    <phoneticPr fontId="5"/>
  </si>
  <si>
    <t>　介護福祉士数</t>
    <phoneticPr fontId="5"/>
  </si>
  <si>
    <t>　常勤換算</t>
    <rPh sb="1" eb="3">
      <t>ジョウキン</t>
    </rPh>
    <rPh sb="3" eb="5">
      <t>カンサン</t>
    </rPh>
    <phoneticPr fontId="5"/>
  </si>
  <si>
    <t>介護福祉士数：
入所者数が
１：６以上</t>
    <rPh sb="0" eb="2">
      <t>カイゴ</t>
    </rPh>
    <rPh sb="2" eb="5">
      <t>フクシシ</t>
    </rPh>
    <rPh sb="5" eb="6">
      <t>スウ</t>
    </rPh>
    <rPh sb="8" eb="11">
      <t>ニュウショシャ</t>
    </rPh>
    <rPh sb="11" eb="12">
      <t>スウ</t>
    </rPh>
    <rPh sb="17" eb="19">
      <t>イジョウ</t>
    </rPh>
    <phoneticPr fontId="5"/>
  </si>
  <si>
    <t>事業所の状況</t>
    <rPh sb="0" eb="3">
      <t>ジギョウショ</t>
    </rPh>
    <rPh sb="4" eb="6">
      <t>ジョウキョウ</t>
    </rPh>
    <phoneticPr fontId="5"/>
  </si>
  <si>
    <t>⑥</t>
    <phoneticPr fontId="5"/>
  </si>
  <si>
    <t>　人員基準欠如に該当していない。</t>
    <phoneticPr fontId="5"/>
  </si>
  <si>
    <t>5　入居継続支援加算（Ⅱ）に係る届出</t>
    <rPh sb="2" eb="4">
      <t>ニュウキョ</t>
    </rPh>
    <rPh sb="4" eb="6">
      <t>ケイゾク</t>
    </rPh>
    <rPh sb="6" eb="8">
      <t>シエン</t>
    </rPh>
    <rPh sb="8" eb="10">
      <t>カサン</t>
    </rPh>
    <rPh sb="14" eb="15">
      <t>カカワ</t>
    </rPh>
    <rPh sb="16" eb="18">
      <t>トドケデ</t>
    </rPh>
    <phoneticPr fontId="5"/>
  </si>
  <si>
    <t>①に占める②の割合が
５％以上</t>
    <rPh sb="2" eb="3">
      <t>シ</t>
    </rPh>
    <rPh sb="7" eb="8">
      <t>ワリ</t>
    </rPh>
    <rPh sb="8" eb="9">
      <t>ゴウ</t>
    </rPh>
    <rPh sb="13" eb="15">
      <t>イジョウ</t>
    </rPh>
    <phoneticPr fontId="5"/>
  </si>
  <si>
    <t>①に占める③の割合が
５％以上</t>
    <rPh sb="2" eb="3">
      <t>シ</t>
    </rPh>
    <rPh sb="7" eb="8">
      <t>ワリ</t>
    </rPh>
    <rPh sb="8" eb="9">
      <t>ゴウ</t>
    </rPh>
    <rPh sb="13" eb="15">
      <t>イジョウ</t>
    </rPh>
    <phoneticPr fontId="5"/>
  </si>
  <si>
    <t>※④は、③が「有」の場合に届け出ること。</t>
    <rPh sb="7" eb="8">
      <t>ア</t>
    </rPh>
    <rPh sb="10" eb="12">
      <t>バアイ</t>
    </rPh>
    <rPh sb="13" eb="14">
      <t>トド</t>
    </rPh>
    <rPh sb="15" eb="16">
      <t>デ</t>
    </rPh>
    <phoneticPr fontId="5"/>
  </si>
  <si>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5"/>
  </si>
  <si>
    <t>（別紙32－２）</t>
    <rPh sb="1" eb="3">
      <t>ベッシ</t>
    </rPh>
    <phoneticPr fontId="5"/>
  </si>
  <si>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5"/>
  </si>
  <si>
    <t>　5-1　入居継続支援加算（Ⅰ）に係る届出</t>
    <rPh sb="5" eb="7">
      <t>ニュウキョ</t>
    </rPh>
    <rPh sb="7" eb="9">
      <t>ケイゾク</t>
    </rPh>
    <rPh sb="9" eb="11">
      <t>シエン</t>
    </rPh>
    <rPh sb="11" eb="13">
      <t>カサン</t>
    </rPh>
    <rPh sb="17" eb="18">
      <t>カカ</t>
    </rPh>
    <rPh sb="19" eb="21">
      <t>トドケデ</t>
    </rPh>
    <phoneticPr fontId="5"/>
  </si>
  <si>
    <t>入居者（要介護）総数</t>
    <rPh sb="0" eb="2">
      <t>ニュウキョ</t>
    </rPh>
    <rPh sb="2" eb="3">
      <t>シャ</t>
    </rPh>
    <rPh sb="4" eb="7">
      <t>ヨウカイゴ</t>
    </rPh>
    <rPh sb="8" eb="10">
      <t>ソウスウ</t>
    </rPh>
    <phoneticPr fontId="5"/>
  </si>
  <si>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5"/>
  </si>
  <si>
    <t>①に占める②の割合が
１５％以上</t>
    <rPh sb="2" eb="3">
      <t>シ</t>
    </rPh>
    <rPh sb="7" eb="8">
      <t>ワリ</t>
    </rPh>
    <rPh sb="8" eb="9">
      <t>ゴウ</t>
    </rPh>
    <rPh sb="14" eb="16">
      <t>イジョウ</t>
    </rPh>
    <phoneticPr fontId="5"/>
  </si>
  <si>
    <t>①に占める③の割合が
１５％以上</t>
    <rPh sb="2" eb="3">
      <t>シ</t>
    </rPh>
    <rPh sb="7" eb="8">
      <t>ワリ</t>
    </rPh>
    <rPh sb="8" eb="9">
      <t>ゴウ</t>
    </rPh>
    <rPh sb="14" eb="16">
      <t>イジョウ</t>
    </rPh>
    <phoneticPr fontId="5"/>
  </si>
  <si>
    <t>介護福祉士数：入所者数が
１：７以上</t>
    <rPh sb="0" eb="2">
      <t>カイゴ</t>
    </rPh>
    <rPh sb="2" eb="5">
      <t>フクシシ</t>
    </rPh>
    <rPh sb="5" eb="6">
      <t>スウ</t>
    </rPh>
    <rPh sb="7" eb="10">
      <t>ニュウショシャ</t>
    </rPh>
    <rPh sb="10" eb="11">
      <t>スウ</t>
    </rPh>
    <rPh sb="16" eb="18">
      <t>イジョウ</t>
    </rPh>
    <phoneticPr fontId="5"/>
  </si>
  <si>
    <t>　5-2　入居継続支援加算（Ⅱ）に係る届出</t>
    <rPh sb="5" eb="7">
      <t>ニュウキョ</t>
    </rPh>
    <rPh sb="7" eb="9">
      <t>ケイゾク</t>
    </rPh>
    <rPh sb="9" eb="11">
      <t>シエン</t>
    </rPh>
    <rPh sb="11" eb="13">
      <t>カサン</t>
    </rPh>
    <rPh sb="17" eb="18">
      <t>カカ</t>
    </rPh>
    <rPh sb="19" eb="21">
      <t>トドケデ</t>
    </rPh>
    <phoneticPr fontId="5"/>
  </si>
  <si>
    <t>①に占める②の割合が５％以上</t>
    <rPh sb="2" eb="3">
      <t>シ</t>
    </rPh>
    <rPh sb="7" eb="8">
      <t>ワリ</t>
    </rPh>
    <rPh sb="8" eb="9">
      <t>ゴウ</t>
    </rPh>
    <rPh sb="12" eb="14">
      <t>イジョウ</t>
    </rPh>
    <phoneticPr fontId="5"/>
  </si>
  <si>
    <t>　5　テクノロ
　　ジーの使用
　　状況</t>
    <rPh sb="13" eb="15">
      <t>シヨウ</t>
    </rPh>
    <rPh sb="18" eb="20">
      <t>ジョウキョウ</t>
    </rPh>
    <phoneticPr fontId="5"/>
  </si>
  <si>
    <t>以下の①から④の取組をすべて実施していること。</t>
    <rPh sb="0" eb="2">
      <t>イカ</t>
    </rPh>
    <rPh sb="8" eb="10">
      <t>トリクミ</t>
    </rPh>
    <rPh sb="14" eb="16">
      <t>ジッシ</t>
    </rPh>
    <phoneticPr fontId="5"/>
  </si>
  <si>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5"/>
  </si>
  <si>
    <t>　ⅰ 入所者全員に見守り機器を使用</t>
    <rPh sb="3" eb="6">
      <t>ニュウショシャ</t>
    </rPh>
    <rPh sb="6" eb="8">
      <t>ゼンイン</t>
    </rPh>
    <rPh sb="9" eb="11">
      <t>ミマモ</t>
    </rPh>
    <rPh sb="12" eb="14">
      <t>キキ</t>
    </rPh>
    <rPh sb="15" eb="17">
      <t>シヨウ</t>
    </rPh>
    <phoneticPr fontId="5"/>
  </si>
  <si>
    <t>　ⅱ 職員全員がインカムを使用</t>
    <rPh sb="3" eb="5">
      <t>ショクイン</t>
    </rPh>
    <rPh sb="5" eb="7">
      <t>ゼンイン</t>
    </rPh>
    <rPh sb="13" eb="15">
      <t>シヨウ</t>
    </rPh>
    <phoneticPr fontId="5"/>
  </si>
  <si>
    <t>　ⅲ 介護記録ソフト、スマートフォン等のICTを使用</t>
    <rPh sb="3" eb="5">
      <t>カイゴ</t>
    </rPh>
    <rPh sb="5" eb="7">
      <t>キロク</t>
    </rPh>
    <rPh sb="18" eb="19">
      <t>トウ</t>
    </rPh>
    <rPh sb="24" eb="26">
      <t>シヨウ</t>
    </rPh>
    <phoneticPr fontId="5"/>
  </si>
  <si>
    <t>　ⅳ 移乗支援機器を使用</t>
    <rPh sb="3" eb="5">
      <t>イジョウ</t>
    </rPh>
    <rPh sb="5" eb="7">
      <t>シエン</t>
    </rPh>
    <rPh sb="7" eb="9">
      <t>キキ</t>
    </rPh>
    <rPh sb="10" eb="12">
      <t>シヨウ</t>
    </rPh>
    <phoneticPr fontId="5"/>
  </si>
  <si>
    <t>　（導入機器）</t>
    <rPh sb="2" eb="4">
      <t>ドウニュウ</t>
    </rPh>
    <rPh sb="4" eb="6">
      <t>キキ</t>
    </rPh>
    <phoneticPr fontId="5"/>
  </si>
  <si>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5"/>
  </si>
  <si>
    <t>　ⅰ  利用者の安全並びに介護サービスの質の確保及び職員の負担軽減に資する
　　 方策を検討するための委員会の設置</t>
    <rPh sb="34" eb="35">
      <t>シ</t>
    </rPh>
    <phoneticPr fontId="5"/>
  </si>
  <si>
    <t>　ⅱ 職員に対する十分な休憩時間の確保等の勤務・雇用条件への配慮</t>
    <phoneticPr fontId="5"/>
  </si>
  <si>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5"/>
  </si>
  <si>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5"/>
  </si>
  <si>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5"/>
  </si>
  <si>
    <t>④ ケアのアセスメント評価や人員体制の見直しをPDCAサイクルによって継続して実施</t>
    <phoneticPr fontId="5"/>
  </si>
  <si>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5"/>
  </si>
  <si>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5"/>
  </si>
  <si>
    <t>（別紙33）</t>
    <phoneticPr fontId="5"/>
  </si>
  <si>
    <t>１　特定施設入居者生活介護</t>
    <phoneticPr fontId="5"/>
  </si>
  <si>
    <t>２　地域密着型特定施設入居者生活介護</t>
    <phoneticPr fontId="5"/>
  </si>
  <si>
    <t>４．届 出 項 目</t>
    <rPh sb="2" eb="3">
      <t>トドケ</t>
    </rPh>
    <rPh sb="4" eb="5">
      <t>デ</t>
    </rPh>
    <rPh sb="6" eb="7">
      <t>コウ</t>
    </rPh>
    <rPh sb="8" eb="9">
      <t>メ</t>
    </rPh>
    <phoneticPr fontId="5"/>
  </si>
  <si>
    <t>１　夜間看護体制加算（Ⅰ）</t>
    <rPh sb="2" eb="4">
      <t>ヤカン</t>
    </rPh>
    <rPh sb="4" eb="6">
      <t>カンゴ</t>
    </rPh>
    <rPh sb="6" eb="10">
      <t>タイセイカサン</t>
    </rPh>
    <phoneticPr fontId="5"/>
  </si>
  <si>
    <t>２　夜間看護体制加算（Ⅱ）</t>
    <rPh sb="2" eb="4">
      <t>ヤカン</t>
    </rPh>
    <rPh sb="4" eb="6">
      <t>カンゴ</t>
    </rPh>
    <rPh sb="6" eb="10">
      <t>タイセイカサン</t>
    </rPh>
    <phoneticPr fontId="5"/>
  </si>
  <si>
    <t xml:space="preserve"> ５．夜間看護体制加算（Ⅰ）に係る届出内容</t>
    <rPh sb="3" eb="5">
      <t>ヤカン</t>
    </rPh>
    <rPh sb="7" eb="9">
      <t>タイセイ</t>
    </rPh>
    <rPh sb="15" eb="16">
      <t>カカ</t>
    </rPh>
    <rPh sb="17" eb="19">
      <t>トドケデ</t>
    </rPh>
    <rPh sb="19" eb="21">
      <t>ナイヨウ</t>
    </rPh>
    <phoneticPr fontId="5"/>
  </si>
  <si>
    <t>　保健師</t>
    <phoneticPr fontId="5"/>
  </si>
  <si>
    <t>　常勤</t>
    <phoneticPr fontId="5"/>
  </si>
  <si>
    <t>人</t>
  </si>
  <si>
    <t>　看護師</t>
    <phoneticPr fontId="5"/>
  </si>
  <si>
    <t>　准看護師</t>
    <rPh sb="1" eb="2">
      <t>ジュン</t>
    </rPh>
    <phoneticPr fontId="5"/>
  </si>
  <si>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5"/>
  </si>
  <si>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5"/>
  </si>
  <si>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5"/>
  </si>
  <si>
    <t xml:space="preserve"> ６．夜間看護体制加算（Ⅱ）に係る届出内容</t>
    <rPh sb="3" eb="5">
      <t>ヤカン</t>
    </rPh>
    <rPh sb="7" eb="9">
      <t>タイセイ</t>
    </rPh>
    <rPh sb="15" eb="16">
      <t>カカ</t>
    </rPh>
    <rPh sb="17" eb="19">
      <t>トドケデ</t>
    </rPh>
    <rPh sb="19" eb="21">
      <t>ナイヨウ</t>
    </rPh>
    <phoneticPr fontId="5"/>
  </si>
  <si>
    <t>　24時間常時連絡できる体制を整備している。</t>
    <phoneticPr fontId="5"/>
  </si>
  <si>
    <t>（別紙34－2）</t>
    <phoneticPr fontId="5"/>
  </si>
  <si>
    <t>看取り介護体制に係る届出書</t>
    <rPh sb="0" eb="2">
      <t>ミト</t>
    </rPh>
    <rPh sb="3" eb="5">
      <t>カイゴ</t>
    </rPh>
    <rPh sb="5" eb="7">
      <t>タイセイ</t>
    </rPh>
    <rPh sb="8" eb="9">
      <t>カカ</t>
    </rPh>
    <rPh sb="10" eb="13">
      <t>トドケデショ</t>
    </rPh>
    <phoneticPr fontId="5"/>
  </si>
  <si>
    <t>1 特定施設入居者生活介護</t>
    <phoneticPr fontId="5"/>
  </si>
  <si>
    <t>2 地域密着型特定施設入居者生活介護</t>
    <phoneticPr fontId="5"/>
  </si>
  <si>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5"/>
  </si>
  <si>
    <t>　看 護 師</t>
    <phoneticPr fontId="5"/>
  </si>
  <si>
    <t>連携する病院・診療所・訪問看護ステーション</t>
    <rPh sb="0" eb="2">
      <t>レンケイ</t>
    </rPh>
    <rPh sb="4" eb="6">
      <t>ビョウイン</t>
    </rPh>
    <rPh sb="7" eb="10">
      <t>シンリョウジョ</t>
    </rPh>
    <rPh sb="11" eb="13">
      <t>ホウモン</t>
    </rPh>
    <rPh sb="13" eb="15">
      <t>カンゴ</t>
    </rPh>
    <phoneticPr fontId="5"/>
  </si>
  <si>
    <t>病院・診療所・訪問看護ステーション名</t>
    <rPh sb="0" eb="2">
      <t>ビョウイン</t>
    </rPh>
    <rPh sb="3" eb="6">
      <t>シンリョウジョ</t>
    </rPh>
    <rPh sb="7" eb="9">
      <t>ホウモン</t>
    </rPh>
    <rPh sb="9" eb="11">
      <t>カンゴ</t>
    </rPh>
    <rPh sb="17" eb="18">
      <t>メイ</t>
    </rPh>
    <phoneticPr fontId="5"/>
  </si>
  <si>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5"/>
  </si>
  <si>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5"/>
  </si>
  <si>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5"/>
  </si>
  <si>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5"/>
  </si>
  <si>
    <t>　⑤　夜間看護体制加算の届出をしている。</t>
    <rPh sb="3" eb="5">
      <t>ヤカン</t>
    </rPh>
    <rPh sb="5" eb="7">
      <t>カンゴ</t>
    </rPh>
    <rPh sb="7" eb="9">
      <t>タイセイ</t>
    </rPh>
    <rPh sb="9" eb="11">
      <t>カサン</t>
    </rPh>
    <rPh sb="12" eb="14">
      <t>トドケデ</t>
    </rPh>
    <phoneticPr fontId="5"/>
  </si>
  <si>
    <t>（別紙35）</t>
    <phoneticPr fontId="5"/>
  </si>
  <si>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5"/>
  </si>
  <si>
    <t>1 （介護予防）特定施設入居者生活介護</t>
    <rPh sb="3" eb="5">
      <t>カイゴ</t>
    </rPh>
    <rPh sb="5" eb="7">
      <t>ヨボウ</t>
    </rPh>
    <phoneticPr fontId="5"/>
  </si>
  <si>
    <t>3 （介護予防）認知症対応型共同生活介護</t>
    <rPh sb="3" eb="5">
      <t>カイゴ</t>
    </rPh>
    <rPh sb="5" eb="7">
      <t>ヨボウ</t>
    </rPh>
    <phoneticPr fontId="5"/>
  </si>
  <si>
    <t>4　介護老人福祉施設</t>
    <rPh sb="2" eb="4">
      <t>カイゴ</t>
    </rPh>
    <rPh sb="4" eb="6">
      <t>ロウジン</t>
    </rPh>
    <rPh sb="6" eb="8">
      <t>フクシ</t>
    </rPh>
    <rPh sb="8" eb="10">
      <t>シセツ</t>
    </rPh>
    <phoneticPr fontId="5"/>
  </si>
  <si>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5"/>
  </si>
  <si>
    <t>6　介護老人保健施設</t>
    <rPh sb="2" eb="4">
      <t>カイゴ</t>
    </rPh>
    <rPh sb="4" eb="6">
      <t>ロウジン</t>
    </rPh>
    <rPh sb="6" eb="8">
      <t>ホケン</t>
    </rPh>
    <rPh sb="8" eb="10">
      <t>シセツ</t>
    </rPh>
    <phoneticPr fontId="5"/>
  </si>
  <si>
    <t>7　介護医療院</t>
    <rPh sb="2" eb="4">
      <t>カイゴ</t>
    </rPh>
    <rPh sb="4" eb="6">
      <t>イリョウ</t>
    </rPh>
    <rPh sb="6" eb="7">
      <t>イン</t>
    </rPh>
    <phoneticPr fontId="5"/>
  </si>
  <si>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5"/>
  </si>
  <si>
    <t>2　高齢者施設等感染対策向上加算（Ⅱ）</t>
    <phoneticPr fontId="5"/>
  </si>
  <si>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5"/>
  </si>
  <si>
    <t>連携している第二種協定指定医療機関</t>
    <rPh sb="0" eb="2">
      <t>レンケイ</t>
    </rPh>
    <rPh sb="6" eb="17">
      <t>ダイニシュキョウテイシテイイリョウキカン</t>
    </rPh>
    <phoneticPr fontId="5"/>
  </si>
  <si>
    <t>医療機関名</t>
    <rPh sb="0" eb="2">
      <t>イリョウキカンメイ</t>
    </rPh>
    <phoneticPr fontId="5"/>
  </si>
  <si>
    <t>医療機関コード</t>
    <rPh sb="0" eb="2">
      <t>イリョウ</t>
    </rPh>
    <rPh sb="2" eb="4">
      <t>キカン</t>
    </rPh>
    <phoneticPr fontId="5"/>
  </si>
  <si>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5"/>
  </si>
  <si>
    <t>　　　　医療機関名（※１）</t>
    <rPh sb="4" eb="6">
      <t>イリョウキカンメイ</t>
    </rPh>
    <phoneticPr fontId="5"/>
  </si>
  <si>
    <t>医療機関が届け出ている診療報酬</t>
    <rPh sb="0" eb="2">
      <t>イリョウ</t>
    </rPh>
    <rPh sb="2" eb="4">
      <t>キカン</t>
    </rPh>
    <rPh sb="5" eb="6">
      <t>トド</t>
    </rPh>
    <rPh sb="7" eb="8">
      <t>デ</t>
    </rPh>
    <rPh sb="11" eb="13">
      <t>シンリョウ</t>
    </rPh>
    <rPh sb="13" eb="15">
      <t>ホウシュウ</t>
    </rPh>
    <phoneticPr fontId="5"/>
  </si>
  <si>
    <t>1 感染対策向上加算１</t>
    <rPh sb="2" eb="4">
      <t>カンセン</t>
    </rPh>
    <rPh sb="4" eb="6">
      <t>タイサク</t>
    </rPh>
    <rPh sb="6" eb="8">
      <t>コウジョウ</t>
    </rPh>
    <rPh sb="8" eb="10">
      <t>カサン</t>
    </rPh>
    <phoneticPr fontId="5"/>
  </si>
  <si>
    <t>2 感染対策向上加算２</t>
    <rPh sb="2" eb="4">
      <t>カンセン</t>
    </rPh>
    <rPh sb="4" eb="6">
      <t>タイサク</t>
    </rPh>
    <rPh sb="6" eb="8">
      <t>コウジョウ</t>
    </rPh>
    <rPh sb="8" eb="10">
      <t>カサン</t>
    </rPh>
    <phoneticPr fontId="5"/>
  </si>
  <si>
    <t>3 感染対策向上加算３</t>
    <rPh sb="2" eb="4">
      <t>カンセン</t>
    </rPh>
    <rPh sb="4" eb="6">
      <t>タイサク</t>
    </rPh>
    <rPh sb="6" eb="8">
      <t>コウジョウ</t>
    </rPh>
    <rPh sb="8" eb="10">
      <t>カサン</t>
    </rPh>
    <phoneticPr fontId="5"/>
  </si>
  <si>
    <t>4 外来感染対策向上加算</t>
    <rPh sb="2" eb="4">
      <t>ガイライ</t>
    </rPh>
    <rPh sb="4" eb="6">
      <t>カンセン</t>
    </rPh>
    <rPh sb="6" eb="8">
      <t>タイサク</t>
    </rPh>
    <rPh sb="8" eb="10">
      <t>コウジョウ</t>
    </rPh>
    <rPh sb="10" eb="12">
      <t>カサン</t>
    </rPh>
    <phoneticPr fontId="5"/>
  </si>
  <si>
    <t>地域の医師会の名称（※１）</t>
    <rPh sb="0" eb="2">
      <t>チイキ</t>
    </rPh>
    <rPh sb="3" eb="6">
      <t>イシカイ</t>
    </rPh>
    <rPh sb="7" eb="9">
      <t>メイショウ</t>
    </rPh>
    <phoneticPr fontId="5"/>
  </si>
  <si>
    <t>院内感染対策に関する研修又は訓練に参加した日時</t>
    <phoneticPr fontId="5"/>
  </si>
  <si>
    <t>月</t>
    <rPh sb="0" eb="1">
      <t>ツキ</t>
    </rPh>
    <phoneticPr fontId="5"/>
  </si>
  <si>
    <t>6　高齢者施設等感染対策向上加算（Ⅱ）に係る届出</t>
    <rPh sb="20" eb="21">
      <t>カカ</t>
    </rPh>
    <rPh sb="22" eb="24">
      <t>トドケデ</t>
    </rPh>
    <phoneticPr fontId="5"/>
  </si>
  <si>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5"/>
  </si>
  <si>
    <t>実地指導を受けた日時</t>
    <rPh sb="0" eb="2">
      <t>ジッチ</t>
    </rPh>
    <rPh sb="2" eb="4">
      <t>シドウ</t>
    </rPh>
    <rPh sb="5" eb="6">
      <t>ウ</t>
    </rPh>
    <rPh sb="8" eb="10">
      <t>ニチジ</t>
    </rPh>
    <phoneticPr fontId="5"/>
  </si>
  <si>
    <t>備考１</t>
    <rPh sb="0" eb="2">
      <t>ビコウ</t>
    </rPh>
    <phoneticPr fontId="5"/>
  </si>
  <si>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5"/>
  </si>
  <si>
    <t>備考２</t>
    <phoneticPr fontId="5"/>
  </si>
  <si>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5"/>
  </si>
  <si>
    <t>備考３</t>
    <phoneticPr fontId="5"/>
  </si>
  <si>
    <t>高齢者施設等感染対策向上加算（Ⅰ）及び（Ⅱ）は併算定が可能である。</t>
    <rPh sb="17" eb="18">
      <t>オヨ</t>
    </rPh>
    <rPh sb="23" eb="24">
      <t>ヘイ</t>
    </rPh>
    <rPh sb="24" eb="26">
      <t>サンテイ</t>
    </rPh>
    <rPh sb="27" eb="29">
      <t>カノウ</t>
    </rPh>
    <phoneticPr fontId="5"/>
  </si>
  <si>
    <t>備考４</t>
    <phoneticPr fontId="5"/>
  </si>
  <si>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5"/>
  </si>
  <si>
    <t>（※１）</t>
    <phoneticPr fontId="5"/>
  </si>
  <si>
    <t>研修若しくは訓練を行った医療機関又は地域の医師会のいずれかを記載してください。</t>
    <rPh sb="2" eb="3">
      <t>モ</t>
    </rPh>
    <rPh sb="16" eb="17">
      <t>マタ</t>
    </rPh>
    <rPh sb="30" eb="32">
      <t>キサイ</t>
    </rPh>
    <phoneticPr fontId="5"/>
  </si>
  <si>
    <r>
      <t>３</t>
    </r>
    <r>
      <rPr>
        <sz val="10"/>
        <rFont val="HGSｺﾞｼｯｸM"/>
        <family val="3"/>
        <charset val="128"/>
      </rPr>
      <t>（介護予防）特定施設入居者生活介護　</t>
    </r>
    <rPh sb="2" eb="4">
      <t>カイゴ</t>
    </rPh>
    <rPh sb="4" eb="6">
      <t>ヨボウ</t>
    </rPh>
    <phoneticPr fontId="5"/>
  </si>
  <si>
    <t xml:space="preserve">  資するICTを使用 </t>
    <phoneticPr fontId="5"/>
  </si>
  <si>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5"/>
  </si>
  <si>
    <t>①に占める②の割合が
15％以上</t>
    <rPh sb="2" eb="3">
      <t>シ</t>
    </rPh>
    <rPh sb="7" eb="8">
      <t>ワリ</t>
    </rPh>
    <rPh sb="8" eb="9">
      <t>ゴウ</t>
    </rPh>
    <rPh sb="14" eb="16">
      <t>イジョウ</t>
    </rPh>
    <phoneticPr fontId="5"/>
  </si>
  <si>
    <t>夜間看護体制加算に係る届出書</t>
    <rPh sb="0" eb="2">
      <t>ヤカン</t>
    </rPh>
    <rPh sb="2" eb="4">
      <t>カンゴ</t>
    </rPh>
    <rPh sb="4" eb="6">
      <t>タイセイ</t>
    </rPh>
    <rPh sb="6" eb="8">
      <t>カサン</t>
    </rPh>
    <rPh sb="9" eb="10">
      <t>カカ</t>
    </rPh>
    <rPh sb="11" eb="13">
      <t>トドケデ</t>
    </rPh>
    <rPh sb="13" eb="14">
      <t>ショ</t>
    </rPh>
    <phoneticPr fontId="5"/>
  </si>
  <si>
    <t>１．事 業 所 名</t>
    <phoneticPr fontId="5"/>
  </si>
  <si>
    <t>２．異 動 区 分</t>
    <rPh sb="2" eb="3">
      <t>イ</t>
    </rPh>
    <rPh sb="4" eb="5">
      <t>ドウ</t>
    </rPh>
    <rPh sb="6" eb="7">
      <t>ク</t>
    </rPh>
    <rPh sb="8" eb="9">
      <t>ブン</t>
    </rPh>
    <phoneticPr fontId="5"/>
  </si>
  <si>
    <t>３．施 設 種 別</t>
    <rPh sb="2" eb="3">
      <t>シ</t>
    </rPh>
    <rPh sb="4" eb="5">
      <t>セツ</t>
    </rPh>
    <rPh sb="6" eb="7">
      <t>タネ</t>
    </rPh>
    <rPh sb="8" eb="9">
      <t>ベツ</t>
    </rPh>
    <phoneticPr fontId="5"/>
  </si>
  <si>
    <r>
      <t>○介護給付費算定に係る体制等状況一覧表</t>
    </r>
    <r>
      <rPr>
        <b/>
        <sz val="10"/>
        <color theme="1"/>
        <rFont val="游ゴシック"/>
        <family val="3"/>
        <charset val="128"/>
        <scheme val="minor"/>
      </rPr>
      <t>（居宅サービス・施設サービス・居宅介護支援）</t>
    </r>
    <r>
      <rPr>
        <b/>
        <sz val="12"/>
        <color rgb="FFFF0000"/>
        <rFont val="游ゴシック"/>
        <family val="3"/>
        <charset val="128"/>
        <scheme val="minor"/>
      </rPr>
      <t>（別紙１－１）</t>
    </r>
    <rPh sb="1" eb="3">
      <t>カイゴ</t>
    </rPh>
    <rPh sb="3" eb="5">
      <t>キュウフ</t>
    </rPh>
    <rPh sb="5" eb="6">
      <t>ヒ</t>
    </rPh>
    <rPh sb="6" eb="8">
      <t>サンテイ</t>
    </rPh>
    <rPh sb="9" eb="10">
      <t>カカ</t>
    </rPh>
    <rPh sb="11" eb="13">
      <t>タイセイ</t>
    </rPh>
    <rPh sb="13" eb="14">
      <t>トウ</t>
    </rPh>
    <rPh sb="14" eb="16">
      <t>ジョウキョウ</t>
    </rPh>
    <rPh sb="16" eb="18">
      <t>イチラン</t>
    </rPh>
    <rPh sb="18" eb="19">
      <t>ヒョウ</t>
    </rPh>
    <rPh sb="20" eb="22">
      <t>キョタク</t>
    </rPh>
    <rPh sb="27" eb="29">
      <t>シセツ</t>
    </rPh>
    <rPh sb="34" eb="36">
      <t>キョタク</t>
    </rPh>
    <rPh sb="36" eb="38">
      <t>カイゴ</t>
    </rPh>
    <rPh sb="38" eb="40">
      <t>シエン</t>
    </rPh>
    <rPh sb="42" eb="44">
      <t>ベッシ</t>
    </rPh>
    <phoneticPr fontId="2"/>
  </si>
  <si>
    <r>
      <t>○介護給付費算定に係る体制等に関する届出書＜指定事業者用＞</t>
    </r>
    <r>
      <rPr>
        <b/>
        <sz val="12"/>
        <color rgb="FFFF0000"/>
        <rFont val="游ゴシック"/>
        <family val="3"/>
        <charset val="128"/>
        <scheme val="minor"/>
      </rPr>
      <t>（別紙２）</t>
    </r>
    <rPh sb="1" eb="3">
      <t>カイゴ</t>
    </rPh>
    <rPh sb="3" eb="5">
      <t>キュウフ</t>
    </rPh>
    <rPh sb="5" eb="6">
      <t>ヒ</t>
    </rPh>
    <rPh sb="6" eb="8">
      <t>サンテイ</t>
    </rPh>
    <rPh sb="9" eb="10">
      <t>カカ</t>
    </rPh>
    <rPh sb="11" eb="13">
      <t>タイセイ</t>
    </rPh>
    <rPh sb="13" eb="14">
      <t>トウ</t>
    </rPh>
    <rPh sb="15" eb="16">
      <t>カン</t>
    </rPh>
    <rPh sb="18" eb="21">
      <t>トドケデショ</t>
    </rPh>
    <rPh sb="22" eb="24">
      <t>シテイ</t>
    </rPh>
    <rPh sb="24" eb="27">
      <t>ジギョウシャ</t>
    </rPh>
    <rPh sb="27" eb="28">
      <t>ヨウ</t>
    </rPh>
    <rPh sb="30" eb="32">
      <t>ベッシ</t>
    </rPh>
    <phoneticPr fontId="2"/>
  </si>
  <si>
    <r>
      <t>○介護給付費算定に係る体制等状況一覧表</t>
    </r>
    <r>
      <rPr>
        <b/>
        <sz val="10"/>
        <color theme="1"/>
        <rFont val="游ゴシック"/>
        <family val="3"/>
        <charset val="128"/>
        <scheme val="minor"/>
      </rPr>
      <t>（介護予防サービス）</t>
    </r>
    <r>
      <rPr>
        <b/>
        <sz val="12"/>
        <color rgb="FFFF0000"/>
        <rFont val="游ゴシック"/>
        <family val="3"/>
        <charset val="128"/>
        <scheme val="minor"/>
      </rPr>
      <t>（別紙１－２）</t>
    </r>
    <rPh sb="1" eb="3">
      <t>カイゴ</t>
    </rPh>
    <rPh sb="3" eb="5">
      <t>キュウフ</t>
    </rPh>
    <rPh sb="5" eb="6">
      <t>ヒ</t>
    </rPh>
    <rPh sb="6" eb="8">
      <t>サンテイ</t>
    </rPh>
    <rPh sb="9" eb="10">
      <t>カカ</t>
    </rPh>
    <rPh sb="11" eb="13">
      <t>タイセイ</t>
    </rPh>
    <rPh sb="13" eb="14">
      <t>トウ</t>
    </rPh>
    <rPh sb="14" eb="16">
      <t>ジョウキョウ</t>
    </rPh>
    <rPh sb="16" eb="18">
      <t>イチラン</t>
    </rPh>
    <rPh sb="18" eb="19">
      <t>ヒョウ</t>
    </rPh>
    <rPh sb="20" eb="22">
      <t>カイゴ</t>
    </rPh>
    <rPh sb="22" eb="24">
      <t>ヨボウ</t>
    </rPh>
    <rPh sb="30" eb="32">
      <t>ベッシ</t>
    </rPh>
    <phoneticPr fontId="2"/>
  </si>
  <si>
    <r>
      <t>・従業者の勤務の体制及び勤務形態一覧表</t>
    </r>
    <r>
      <rPr>
        <sz val="12"/>
        <color rgb="FFFF0000"/>
        <rFont val="游ゴシック"/>
        <family val="3"/>
        <charset val="128"/>
        <scheme val="minor"/>
      </rPr>
      <t>（参考様式１）</t>
    </r>
    <rPh sb="1" eb="4">
      <t>ジュウギョウシャ</t>
    </rPh>
    <rPh sb="5" eb="7">
      <t>キンム</t>
    </rPh>
    <rPh sb="8" eb="10">
      <t>タイセイ</t>
    </rPh>
    <rPh sb="10" eb="11">
      <t>オヨ</t>
    </rPh>
    <rPh sb="12" eb="14">
      <t>キンム</t>
    </rPh>
    <rPh sb="14" eb="16">
      <t>ケイタイ</t>
    </rPh>
    <rPh sb="16" eb="18">
      <t>イチラン</t>
    </rPh>
    <rPh sb="18" eb="19">
      <t>ヒョウ</t>
    </rPh>
    <phoneticPr fontId="2"/>
  </si>
  <si>
    <r>
      <t>・入居継続支援加算に係る届出書</t>
    </r>
    <r>
      <rPr>
        <sz val="12"/>
        <color rgb="FFFF0000"/>
        <rFont val="游ゴシック"/>
        <family val="3"/>
        <charset val="128"/>
        <scheme val="minor"/>
      </rPr>
      <t>（別紙32）</t>
    </r>
    <rPh sb="1" eb="3">
      <t>ニュウキョ</t>
    </rPh>
    <rPh sb="3" eb="5">
      <t>ケイゾク</t>
    </rPh>
    <rPh sb="5" eb="7">
      <t>シエン</t>
    </rPh>
    <rPh sb="7" eb="9">
      <t>カサン</t>
    </rPh>
    <rPh sb="10" eb="11">
      <t>カカ</t>
    </rPh>
    <rPh sb="12" eb="15">
      <t>トドケデショ</t>
    </rPh>
    <rPh sb="16" eb="18">
      <t>ベッシ</t>
    </rPh>
    <phoneticPr fontId="2"/>
  </si>
  <si>
    <r>
      <t>・「テクノロジーの導入による入居継続支援加算に関する届出書」</t>
    </r>
    <r>
      <rPr>
        <sz val="12"/>
        <color rgb="FFFF0000"/>
        <rFont val="游ゴシック"/>
        <family val="3"/>
        <charset val="128"/>
        <scheme val="minor"/>
      </rPr>
      <t>（別紙32-２）</t>
    </r>
    <phoneticPr fontId="2"/>
  </si>
  <si>
    <r>
      <t>・従業者の勤務の体制及び勤務形態一覧表（加算適用開始月のもの）</t>
    </r>
    <r>
      <rPr>
        <sz val="12"/>
        <color rgb="FFFF0000"/>
        <rFont val="游ゴシック"/>
        <family val="3"/>
        <charset val="128"/>
        <scheme val="minor"/>
      </rPr>
      <t>（参考様式１）</t>
    </r>
    <rPh sb="1" eb="4">
      <t>ジュウギョウシャ</t>
    </rPh>
    <rPh sb="5" eb="7">
      <t>キンム</t>
    </rPh>
    <rPh sb="8" eb="10">
      <t>タイセイ</t>
    </rPh>
    <rPh sb="10" eb="11">
      <t>オヨ</t>
    </rPh>
    <rPh sb="12" eb="14">
      <t>キンム</t>
    </rPh>
    <rPh sb="14" eb="16">
      <t>ケイタイ</t>
    </rPh>
    <rPh sb="16" eb="18">
      <t>イチラン</t>
    </rPh>
    <rPh sb="18" eb="19">
      <t>ヒョウ</t>
    </rPh>
    <rPh sb="20" eb="22">
      <t>カサン</t>
    </rPh>
    <rPh sb="22" eb="24">
      <t>テキヨウ</t>
    </rPh>
    <rPh sb="24" eb="26">
      <t>カイシ</t>
    </rPh>
    <rPh sb="26" eb="27">
      <t>ツキ</t>
    </rPh>
    <phoneticPr fontId="2"/>
  </si>
  <si>
    <r>
      <t>・夜間看護体制加算に係る届出書</t>
    </r>
    <r>
      <rPr>
        <sz val="12"/>
        <color rgb="FFFF0000"/>
        <rFont val="游ゴシック"/>
        <family val="3"/>
        <charset val="128"/>
        <scheme val="minor"/>
      </rPr>
      <t>（別紙33）</t>
    </r>
    <rPh sb="1" eb="3">
      <t>ヤカン</t>
    </rPh>
    <rPh sb="3" eb="5">
      <t>カンゴ</t>
    </rPh>
    <rPh sb="5" eb="7">
      <t>タイセイ</t>
    </rPh>
    <rPh sb="7" eb="9">
      <t>カサン</t>
    </rPh>
    <rPh sb="10" eb="11">
      <t>カカ</t>
    </rPh>
    <rPh sb="12" eb="15">
      <t>トドケデショ</t>
    </rPh>
    <rPh sb="16" eb="18">
      <t>ベッシ</t>
    </rPh>
    <phoneticPr fontId="2"/>
  </si>
  <si>
    <r>
      <t>・看取り介護体制に係る届出書</t>
    </r>
    <r>
      <rPr>
        <sz val="12"/>
        <color rgb="FFFF0000"/>
        <rFont val="游ゴシック"/>
        <family val="3"/>
        <charset val="128"/>
        <scheme val="minor"/>
      </rPr>
      <t>（別紙34－２）</t>
    </r>
    <rPh sb="1" eb="3">
      <t>ミト</t>
    </rPh>
    <rPh sb="4" eb="6">
      <t>カイゴ</t>
    </rPh>
    <rPh sb="6" eb="8">
      <t>タイセイ</t>
    </rPh>
    <rPh sb="9" eb="10">
      <t>カカ</t>
    </rPh>
    <rPh sb="11" eb="14">
      <t>トドケデショ</t>
    </rPh>
    <rPh sb="15" eb="17">
      <t>ベッシ</t>
    </rPh>
    <phoneticPr fontId="2"/>
  </si>
  <si>
    <r>
      <t>・認知症専門ケア加算に係る届出書</t>
    </r>
    <r>
      <rPr>
        <sz val="12"/>
        <color rgb="FFFF0000"/>
        <rFont val="游ゴシック"/>
        <family val="3"/>
        <charset val="128"/>
        <scheme val="minor"/>
      </rPr>
      <t>（別紙12－２）</t>
    </r>
    <rPh sb="1" eb="4">
      <t>ニンチショウ</t>
    </rPh>
    <rPh sb="4" eb="6">
      <t>センモン</t>
    </rPh>
    <rPh sb="8" eb="10">
      <t>カサン</t>
    </rPh>
    <rPh sb="11" eb="12">
      <t>カカ</t>
    </rPh>
    <rPh sb="13" eb="16">
      <t>トドケデショ</t>
    </rPh>
    <rPh sb="17" eb="19">
      <t>ベッシ</t>
    </rPh>
    <phoneticPr fontId="2"/>
  </si>
  <si>
    <r>
      <t>・高齢者施設等感染対策向上加算に係る届出書</t>
    </r>
    <r>
      <rPr>
        <sz val="12"/>
        <color rgb="FFFF0000"/>
        <rFont val="游ゴシック"/>
        <family val="3"/>
        <charset val="128"/>
        <scheme val="minor"/>
      </rPr>
      <t>（別紙35）</t>
    </r>
    <rPh sb="1" eb="4">
      <t>コウレイシャ</t>
    </rPh>
    <rPh sb="4" eb="6">
      <t>シセツ</t>
    </rPh>
    <rPh sb="6" eb="7">
      <t>トウ</t>
    </rPh>
    <rPh sb="7" eb="9">
      <t>カンセン</t>
    </rPh>
    <rPh sb="9" eb="11">
      <t>タイサク</t>
    </rPh>
    <rPh sb="11" eb="13">
      <t>コウジョウ</t>
    </rPh>
    <rPh sb="13" eb="15">
      <t>カサン</t>
    </rPh>
    <rPh sb="16" eb="17">
      <t>カカ</t>
    </rPh>
    <rPh sb="18" eb="21">
      <t>トドケデショ</t>
    </rPh>
    <rPh sb="22" eb="24">
      <t>ベッシ</t>
    </rPh>
    <phoneticPr fontId="2"/>
  </si>
  <si>
    <r>
      <t>・生産性向上推進体制加算に係る届出書</t>
    </r>
    <r>
      <rPr>
        <sz val="12"/>
        <color rgb="FFFF0000"/>
        <rFont val="游ゴシック"/>
        <family val="3"/>
        <charset val="128"/>
        <scheme val="minor"/>
      </rPr>
      <t>（別紙28）</t>
    </r>
    <rPh sb="1" eb="4">
      <t>セイサンセイ</t>
    </rPh>
    <rPh sb="4" eb="6">
      <t>コウジョウ</t>
    </rPh>
    <rPh sb="6" eb="8">
      <t>スイシン</t>
    </rPh>
    <rPh sb="8" eb="10">
      <t>タイセイ</t>
    </rPh>
    <rPh sb="10" eb="12">
      <t>カサン</t>
    </rPh>
    <rPh sb="13" eb="14">
      <t>カカ</t>
    </rPh>
    <rPh sb="15" eb="18">
      <t>トドケデショ</t>
    </rPh>
    <rPh sb="19" eb="21">
      <t>ベッシ</t>
    </rPh>
    <phoneticPr fontId="2"/>
  </si>
  <si>
    <r>
      <t>・サービス提供体制強化加算に関する届出書</t>
    </r>
    <r>
      <rPr>
        <sz val="12"/>
        <color rgb="FFFF0000"/>
        <rFont val="游ゴシック"/>
        <family val="3"/>
        <charset val="128"/>
        <scheme val="minor"/>
      </rPr>
      <t>（別紙14－６）</t>
    </r>
    <rPh sb="5" eb="7">
      <t>テイキョウ</t>
    </rPh>
    <rPh sb="7" eb="9">
      <t>タイセイ</t>
    </rPh>
    <rPh sb="9" eb="11">
      <t>キョウカ</t>
    </rPh>
    <rPh sb="11" eb="13">
      <t>カサン</t>
    </rPh>
    <rPh sb="14" eb="15">
      <t>カン</t>
    </rPh>
    <rPh sb="17" eb="20">
      <t>トドケデショ</t>
    </rPh>
    <rPh sb="21" eb="23">
      <t>ベッシ</t>
    </rPh>
    <phoneticPr fontId="2"/>
  </si>
  <si>
    <r>
      <t>・</t>
    </r>
    <r>
      <rPr>
        <sz val="12"/>
        <color rgb="FFFF0000"/>
        <rFont val="游ゴシック"/>
        <family val="3"/>
        <charset val="128"/>
        <scheme val="minor"/>
      </rPr>
      <t>参考計算書Ａ</t>
    </r>
    <phoneticPr fontId="2"/>
  </si>
  <si>
    <r>
      <t>・</t>
    </r>
    <r>
      <rPr>
        <sz val="12"/>
        <color rgb="FFFF0000"/>
        <rFont val="游ゴシック"/>
        <family val="3"/>
        <charset val="128"/>
        <scheme val="minor"/>
      </rPr>
      <t>参考計算書Ｂ</t>
    </r>
    <phoneticPr fontId="2"/>
  </si>
  <si>
    <r>
      <t>・</t>
    </r>
    <r>
      <rPr>
        <sz val="12"/>
        <color rgb="FFFF0000"/>
        <rFont val="游ゴシック"/>
        <family val="3"/>
        <charset val="128"/>
        <scheme val="minor"/>
      </rPr>
      <t>参考計算書Ｃ</t>
    </r>
    <phoneticPr fontId="2"/>
  </si>
  <si>
    <t>短期利用に係る届出書</t>
    <rPh sb="0" eb="2">
      <t>タンキ</t>
    </rPh>
    <rPh sb="2" eb="4">
      <t>リヨウ</t>
    </rPh>
    <rPh sb="5" eb="6">
      <t>カカ</t>
    </rPh>
    <rPh sb="7" eb="10">
      <t>トドケデショ</t>
    </rPh>
    <phoneticPr fontId="5"/>
  </si>
  <si>
    <t>（特定施設入居者生活介護）</t>
    <rPh sb="1" eb="3">
      <t>トクテイ</t>
    </rPh>
    <rPh sb="3" eb="5">
      <t>シセツ</t>
    </rPh>
    <rPh sb="5" eb="8">
      <t>ニュウキョシャ</t>
    </rPh>
    <rPh sb="8" eb="10">
      <t>セイカツ</t>
    </rPh>
    <rPh sb="10" eb="12">
      <t>カイゴ</t>
    </rPh>
    <phoneticPr fontId="5"/>
  </si>
  <si>
    <t>事業所名</t>
    <rPh sb="0" eb="3">
      <t>ジギョウショ</t>
    </rPh>
    <rPh sb="3" eb="4">
      <t>メイ</t>
    </rPh>
    <phoneticPr fontId="5"/>
  </si>
  <si>
    <t>　届出内容</t>
    <rPh sb="1" eb="2">
      <t>トドケ</t>
    </rPh>
    <rPh sb="2" eb="3">
      <t>デ</t>
    </rPh>
    <rPh sb="3" eb="5">
      <t>ナイヨウ</t>
    </rPh>
    <phoneticPr fontId="5"/>
  </si>
  <si>
    <t>入居定員</t>
    <rPh sb="0" eb="2">
      <t>ニュウキョ</t>
    </rPh>
    <rPh sb="2" eb="4">
      <t>テイイン</t>
    </rPh>
    <phoneticPr fontId="5"/>
  </si>
  <si>
    <t>短期利用者の上限人数</t>
    <rPh sb="0" eb="2">
      <t>タンキ</t>
    </rPh>
    <rPh sb="2" eb="5">
      <t>リヨウシャ</t>
    </rPh>
    <rPh sb="6" eb="8">
      <t>ジョウゲン</t>
    </rPh>
    <rPh sb="8" eb="10">
      <t>ニンズウ</t>
    </rPh>
    <phoneticPr fontId="5"/>
  </si>
  <si>
    <t>事業者が、指定居宅サービス、指定地域密着型サービス、指定居宅介護支援等の事業又は介護保険施設等の運営について３年以上の経験を有している。</t>
    <rPh sb="0" eb="3">
      <t>ジギョウシャ</t>
    </rPh>
    <rPh sb="5" eb="7">
      <t>シテイ</t>
    </rPh>
    <rPh sb="7" eb="9">
      <t>キョタク</t>
    </rPh>
    <rPh sb="14" eb="16">
      <t>シテイ</t>
    </rPh>
    <rPh sb="16" eb="18">
      <t>チイキ</t>
    </rPh>
    <rPh sb="18" eb="20">
      <t>ミッチャク</t>
    </rPh>
    <rPh sb="20" eb="21">
      <t>ガタ</t>
    </rPh>
    <rPh sb="26" eb="28">
      <t>シテイ</t>
    </rPh>
    <rPh sb="28" eb="30">
      <t>キョタク</t>
    </rPh>
    <rPh sb="30" eb="32">
      <t>カイゴ</t>
    </rPh>
    <rPh sb="32" eb="34">
      <t>シエン</t>
    </rPh>
    <rPh sb="34" eb="35">
      <t>トウ</t>
    </rPh>
    <rPh sb="36" eb="38">
      <t>ジギョウ</t>
    </rPh>
    <rPh sb="38" eb="39">
      <t>マタ</t>
    </rPh>
    <rPh sb="40" eb="42">
      <t>カイゴ</t>
    </rPh>
    <rPh sb="42" eb="44">
      <t>ホケン</t>
    </rPh>
    <rPh sb="44" eb="46">
      <t>シセツ</t>
    </rPh>
    <rPh sb="46" eb="47">
      <t>トウ</t>
    </rPh>
    <rPh sb="48" eb="50">
      <t>ウンエイ</t>
    </rPh>
    <rPh sb="55" eb="56">
      <t>ネン</t>
    </rPh>
    <rPh sb="56" eb="58">
      <t>イジョウ</t>
    </rPh>
    <rPh sb="59" eb="61">
      <t>ケイケン</t>
    </rPh>
    <rPh sb="62" eb="63">
      <t>ユウ</t>
    </rPh>
    <phoneticPr fontId="5"/>
  </si>
  <si>
    <t>はい・いいえ</t>
    <phoneticPr fontId="5"/>
  </si>
  <si>
    <t>入居定員の範囲内で、空いている居室等（定員が一人であるものに限る。）を利用するものであること。ただし、短期利用の入居者数は、１又は特定施設の入居定員の１０％以下である。</t>
    <rPh sb="0" eb="2">
      <t>ニュウキョ</t>
    </rPh>
    <rPh sb="2" eb="4">
      <t>テイイン</t>
    </rPh>
    <rPh sb="5" eb="8">
      <t>ハンイナイ</t>
    </rPh>
    <rPh sb="10" eb="11">
      <t>ア</t>
    </rPh>
    <rPh sb="15" eb="17">
      <t>キョシツ</t>
    </rPh>
    <rPh sb="17" eb="18">
      <t>トウ</t>
    </rPh>
    <rPh sb="19" eb="21">
      <t>テイイン</t>
    </rPh>
    <rPh sb="22" eb="24">
      <t>ヒトリ</t>
    </rPh>
    <rPh sb="30" eb="31">
      <t>カギ</t>
    </rPh>
    <rPh sb="35" eb="37">
      <t>リヨウ</t>
    </rPh>
    <rPh sb="51" eb="53">
      <t>タンキ</t>
    </rPh>
    <rPh sb="53" eb="55">
      <t>リヨウ</t>
    </rPh>
    <rPh sb="56" eb="59">
      <t>ニュウキョシャ</t>
    </rPh>
    <rPh sb="59" eb="60">
      <t>スウ</t>
    </rPh>
    <rPh sb="63" eb="64">
      <t>マタ</t>
    </rPh>
    <rPh sb="65" eb="67">
      <t>トクテイ</t>
    </rPh>
    <rPh sb="67" eb="69">
      <t>シセツ</t>
    </rPh>
    <rPh sb="70" eb="72">
      <t>ニュウキョ</t>
    </rPh>
    <rPh sb="72" eb="74">
      <t>テイイン</t>
    </rPh>
    <rPh sb="78" eb="80">
      <t>イカ</t>
    </rPh>
    <phoneticPr fontId="5"/>
  </si>
  <si>
    <t>利用開始に当たって、あらかじめ30日以内の利用期間を定めている。</t>
    <rPh sb="0" eb="2">
      <t>リヨウ</t>
    </rPh>
    <rPh sb="2" eb="4">
      <t>カイシ</t>
    </rPh>
    <rPh sb="5" eb="6">
      <t>ア</t>
    </rPh>
    <rPh sb="17" eb="18">
      <t>ニチ</t>
    </rPh>
    <rPh sb="18" eb="20">
      <t>イナイ</t>
    </rPh>
    <rPh sb="21" eb="23">
      <t>リヨウ</t>
    </rPh>
    <rPh sb="23" eb="25">
      <t>キカン</t>
    </rPh>
    <rPh sb="26" eb="27">
      <t>サダ</t>
    </rPh>
    <phoneticPr fontId="5"/>
  </si>
  <si>
    <t>家賃、敷金、介護等その他の日常生活上必要な便宜の供与の対価として
受領する費用を除くほか、権利金その他の金品を受領していない。</t>
    <rPh sb="0" eb="2">
      <t>ヤチン</t>
    </rPh>
    <rPh sb="3" eb="5">
      <t>シキキン</t>
    </rPh>
    <rPh sb="6" eb="8">
      <t>カイゴ</t>
    </rPh>
    <rPh sb="8" eb="9">
      <t>トウ</t>
    </rPh>
    <rPh sb="11" eb="12">
      <t>タ</t>
    </rPh>
    <rPh sb="13" eb="15">
      <t>ニチジョウ</t>
    </rPh>
    <rPh sb="15" eb="17">
      <t>セイカツ</t>
    </rPh>
    <rPh sb="17" eb="18">
      <t>ジョウ</t>
    </rPh>
    <rPh sb="18" eb="20">
      <t>ヒツヨウ</t>
    </rPh>
    <rPh sb="21" eb="23">
      <t>ベンギ</t>
    </rPh>
    <rPh sb="24" eb="26">
      <t>キョウヨ</t>
    </rPh>
    <rPh sb="27" eb="29">
      <t>タイカ</t>
    </rPh>
    <rPh sb="33" eb="35">
      <t>ジュリョウ</t>
    </rPh>
    <rPh sb="37" eb="39">
      <t>ヒヨウ</t>
    </rPh>
    <rPh sb="40" eb="41">
      <t>ノゾ</t>
    </rPh>
    <rPh sb="45" eb="48">
      <t>ケンリキン</t>
    </rPh>
    <rPh sb="50" eb="51">
      <t>タ</t>
    </rPh>
    <rPh sb="52" eb="54">
      <t>キンピン</t>
    </rPh>
    <rPh sb="55" eb="57">
      <t>ジュリョウ</t>
    </rPh>
    <phoneticPr fontId="5"/>
  </si>
  <si>
    <t>介護保険法等に基づく勧告、命令、指示を受けたことがある場合にあっては
当該勧告等を受けた日から起算して５年以上の期間が経過している。</t>
    <rPh sb="0" eb="2">
      <t>カイゴ</t>
    </rPh>
    <rPh sb="2" eb="4">
      <t>ホケン</t>
    </rPh>
    <rPh sb="4" eb="5">
      <t>ホウ</t>
    </rPh>
    <rPh sb="5" eb="6">
      <t>トウ</t>
    </rPh>
    <rPh sb="7" eb="8">
      <t>モト</t>
    </rPh>
    <rPh sb="10" eb="12">
      <t>カンコク</t>
    </rPh>
    <rPh sb="13" eb="15">
      <t>メイレイ</t>
    </rPh>
    <rPh sb="16" eb="18">
      <t>シジ</t>
    </rPh>
    <rPh sb="19" eb="20">
      <t>ウ</t>
    </rPh>
    <rPh sb="27" eb="29">
      <t>バアイ</t>
    </rPh>
    <rPh sb="35" eb="37">
      <t>トウガイ</t>
    </rPh>
    <rPh sb="37" eb="39">
      <t>カンコク</t>
    </rPh>
    <rPh sb="39" eb="40">
      <t>トウ</t>
    </rPh>
    <rPh sb="41" eb="42">
      <t>ウ</t>
    </rPh>
    <rPh sb="44" eb="45">
      <t>ヒ</t>
    </rPh>
    <rPh sb="47" eb="49">
      <t>キサン</t>
    </rPh>
    <rPh sb="52" eb="53">
      <t>ネン</t>
    </rPh>
    <rPh sb="53" eb="55">
      <t>イジョウ</t>
    </rPh>
    <rPh sb="56" eb="58">
      <t>キカン</t>
    </rPh>
    <rPh sb="59" eb="61">
      <t>ケイカ</t>
    </rPh>
    <phoneticPr fontId="5"/>
  </si>
  <si>
    <t>※短期利用に係る入居契約書を添付すること。</t>
    <rPh sb="1" eb="3">
      <t>タンキ</t>
    </rPh>
    <rPh sb="3" eb="5">
      <t>リヨウ</t>
    </rPh>
    <rPh sb="6" eb="7">
      <t>カカ</t>
    </rPh>
    <rPh sb="8" eb="10">
      <t>ニュウキョ</t>
    </rPh>
    <rPh sb="10" eb="12">
      <t>ケイヤク</t>
    </rPh>
    <rPh sb="12" eb="13">
      <t>ショ</t>
    </rPh>
    <rPh sb="14" eb="16">
      <t>テンプ</t>
    </rPh>
    <phoneticPr fontId="5"/>
  </si>
  <si>
    <t>　　　</t>
    <phoneticPr fontId="5"/>
  </si>
  <si>
    <t>人</t>
    <rPh sb="0" eb="1">
      <t>ヒト</t>
    </rPh>
    <phoneticPr fontId="2"/>
  </si>
  <si>
    <r>
      <t>■高齢者虐待防止措置実施の有無　（添付書類なし）</t>
    </r>
    <r>
      <rPr>
        <b/>
        <sz val="10"/>
        <color theme="1"/>
        <rFont val="游ゴシック"/>
        <family val="3"/>
        <charset val="128"/>
        <scheme val="minor"/>
      </rPr>
      <t>※届出がない場合は「減算型」とみなされます。</t>
    </r>
    <rPh sb="1" eb="4">
      <t>コウレイシャ</t>
    </rPh>
    <rPh sb="4" eb="6">
      <t>ギャクタイ</t>
    </rPh>
    <rPh sb="6" eb="8">
      <t>ボウシ</t>
    </rPh>
    <rPh sb="8" eb="10">
      <t>ソチ</t>
    </rPh>
    <rPh sb="10" eb="12">
      <t>ジッシ</t>
    </rPh>
    <rPh sb="13" eb="15">
      <t>ウム</t>
    </rPh>
    <rPh sb="25" eb="27">
      <t>トドケデ</t>
    </rPh>
    <rPh sb="30" eb="32">
      <t>バアイ</t>
    </rPh>
    <rPh sb="34" eb="36">
      <t>ゲンサン</t>
    </rPh>
    <rPh sb="36" eb="37">
      <t>ガタ</t>
    </rPh>
    <phoneticPr fontId="2"/>
  </si>
  <si>
    <r>
      <t>■業務継続計画策定の有無　（添付書類なし）</t>
    </r>
    <r>
      <rPr>
        <b/>
        <sz val="10"/>
        <color theme="1"/>
        <rFont val="游ゴシック"/>
        <family val="3"/>
        <charset val="128"/>
        <scheme val="minor"/>
      </rPr>
      <t>※届出がない場合は「減算型」とみなされます。</t>
    </r>
    <rPh sb="1" eb="3">
      <t>ギョウム</t>
    </rPh>
    <rPh sb="3" eb="5">
      <t>ケイゾク</t>
    </rPh>
    <rPh sb="5" eb="7">
      <t>ケイカク</t>
    </rPh>
    <rPh sb="7" eb="9">
      <t>サクテイ</t>
    </rPh>
    <rPh sb="10" eb="12">
      <t>ウム</t>
    </rPh>
    <phoneticPr fontId="2"/>
  </si>
  <si>
    <r>
      <t>■生産性向上推進体制加算　</t>
    </r>
    <r>
      <rPr>
        <b/>
        <sz val="10"/>
        <color theme="1"/>
        <rFont val="游ゴシック"/>
        <family val="3"/>
        <charset val="128"/>
        <scheme val="minor"/>
      </rPr>
      <t>※届出がない場合は「なし」とみなされます。</t>
    </r>
    <rPh sb="1" eb="4">
      <t>セイサンセイ</t>
    </rPh>
    <rPh sb="4" eb="6">
      <t>コウジョウ</t>
    </rPh>
    <rPh sb="6" eb="8">
      <t>スイシン</t>
    </rPh>
    <rPh sb="8" eb="10">
      <t>タイセイ</t>
    </rPh>
    <rPh sb="10" eb="12">
      <t>カサン</t>
    </rPh>
    <phoneticPr fontId="2"/>
  </si>
  <si>
    <r>
      <t>■高齢者施設等感染対策向上加算Ⅰ　</t>
    </r>
    <r>
      <rPr>
        <b/>
        <sz val="10"/>
        <color theme="1"/>
        <rFont val="游ゴシック"/>
        <family val="3"/>
        <charset val="128"/>
        <scheme val="minor"/>
      </rPr>
      <t>※届出がない場合は「なし」とみなされます。</t>
    </r>
    <rPh sb="1" eb="4">
      <t>コウレイシャ</t>
    </rPh>
    <rPh sb="4" eb="6">
      <t>シセツ</t>
    </rPh>
    <rPh sb="6" eb="7">
      <t>トウ</t>
    </rPh>
    <rPh sb="7" eb="9">
      <t>カンセン</t>
    </rPh>
    <rPh sb="9" eb="11">
      <t>タイサク</t>
    </rPh>
    <rPh sb="11" eb="13">
      <t>コウジョウ</t>
    </rPh>
    <rPh sb="13" eb="15">
      <t>カサン</t>
    </rPh>
    <phoneticPr fontId="2"/>
  </si>
  <si>
    <r>
      <t>■高齢者施設等感染対策向上加算Ⅱ　</t>
    </r>
    <r>
      <rPr>
        <b/>
        <sz val="10"/>
        <color theme="1"/>
        <rFont val="游ゴシック"/>
        <family val="3"/>
        <charset val="128"/>
        <scheme val="minor"/>
      </rPr>
      <t>※届出がない場合は「なし」とみなされます。</t>
    </r>
    <rPh sb="1" eb="4">
      <t>コウレイシャ</t>
    </rPh>
    <rPh sb="4" eb="6">
      <t>シセツ</t>
    </rPh>
    <rPh sb="6" eb="7">
      <t>トウ</t>
    </rPh>
    <rPh sb="7" eb="9">
      <t>カンセン</t>
    </rPh>
    <rPh sb="9" eb="11">
      <t>タイサク</t>
    </rPh>
    <rPh sb="11" eb="13">
      <t>コウジョウ</t>
    </rPh>
    <rPh sb="13" eb="15">
      <t>カサン</t>
    </rPh>
    <phoneticPr fontId="2"/>
  </si>
  <si>
    <r>
      <t>■夜間看護体制加算　</t>
    </r>
    <r>
      <rPr>
        <b/>
        <sz val="10"/>
        <color theme="1"/>
        <rFont val="游ゴシック"/>
        <family val="3"/>
        <charset val="128"/>
        <scheme val="minor"/>
      </rPr>
      <t>※加算（Ⅰ）を取得する場合には新たな届出が必要です。</t>
    </r>
    <rPh sb="1" eb="3">
      <t>ヤカン</t>
    </rPh>
    <rPh sb="3" eb="5">
      <t>カンゴ</t>
    </rPh>
    <rPh sb="5" eb="7">
      <t>タイセイ</t>
    </rPh>
    <rPh sb="7" eb="9">
      <t>カサン</t>
    </rPh>
    <rPh sb="11" eb="13">
      <t>カサン</t>
    </rPh>
    <rPh sb="17" eb="19">
      <t>シュトク</t>
    </rPh>
    <rPh sb="21" eb="23">
      <t>バアイ</t>
    </rPh>
    <rPh sb="25" eb="26">
      <t>アラ</t>
    </rPh>
    <rPh sb="28" eb="30">
      <t>トドケデ</t>
    </rPh>
    <rPh sb="31" eb="33">
      <t>ヒツヨウ</t>
    </rPh>
    <phoneticPr fontId="2"/>
  </si>
  <si>
    <t>7 加算Ⅰ</t>
    <phoneticPr fontId="5"/>
  </si>
  <si>
    <t>8 加算Ⅱ</t>
    <phoneticPr fontId="5"/>
  </si>
  <si>
    <t>9 加算Ⅲ</t>
    <phoneticPr fontId="5"/>
  </si>
  <si>
    <t>A加算Ⅳ</t>
    <rPh sb="1" eb="3">
      <t>カサン</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</si>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</sst>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_);[Red]\(0.00\)"/>
    <numFmt numFmtId="177" formatCode="#,##0_ "/>
    <numFmt numFmtId="178" formatCode="0.0_);[Red]\(0.0\)"/>
    <numFmt numFmtId="179" formatCode="0.0_ "/>
    <numFmt numFmtId="180" formatCode="0.0"/>
    <numFmt numFmtId="181" formatCode="0.00_ "/>
    <numFmt numFmtId="182" formatCode="#,##0.00_ "/>
    <numFmt numFmtId="183" formatCode="#,##0.0#"/>
    <numFmt numFmtId="184" formatCode="#,##0.##"/>
    <numFmt numFmtId="185" formatCode="#,##0.0&quot;人&quot;"/>
    <numFmt numFmtId="186" formatCode="#,##0&quot;人&quot;"/>
    <numFmt numFmtId="187" formatCode="0.0%"/>
    <numFmt numFmtId="188" formatCode="[&lt;=999]000;[&lt;=9999]000\-00;000\-0000"/>
  </numFmts>
  <fonts count="6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4"/>
      <name val="HG創英角ｺﾞｼｯｸUB"/>
      <family val="3"/>
      <charset val="128"/>
    </font>
    <font>
      <sz val="6"/>
      <name val="ＭＳ Ｐゴシック"/>
      <family val="3"/>
      <charset val="128"/>
    </font>
    <font>
      <sz val="9"/>
      <name val="ＭＳ Ｐゴシック"/>
      <family val="3"/>
      <charset val="128"/>
    </font>
    <font>
      <sz val="14"/>
      <name val="ＭＳ Ｐゴシック"/>
      <family val="3"/>
      <charset val="128"/>
    </font>
    <font>
      <sz val="9"/>
      <name val="ＭＳ Ｐ明朝"/>
      <family val="1"/>
      <charset val="128"/>
    </font>
    <font>
      <b/>
      <u/>
      <sz val="9"/>
      <name val="ＭＳ Ｐ明朝"/>
      <family val="1"/>
      <charset val="128"/>
    </font>
    <font>
      <sz val="9"/>
      <color rgb="FFFF0000"/>
      <name val="ＭＳ Ｐ明朝"/>
      <family val="1"/>
      <charset val="128"/>
    </font>
    <font>
      <strike/>
      <sz val="9"/>
      <name val="ＭＳ Ｐゴシック"/>
      <family val="3"/>
      <charset val="128"/>
    </font>
    <font>
      <b/>
      <sz val="9"/>
      <name val="ＭＳ Ｐゴシック"/>
      <family val="3"/>
      <charset val="128"/>
    </font>
    <font>
      <strike/>
      <sz val="12"/>
      <name val="ＭＳ Ｐゴシック"/>
      <family val="3"/>
      <charset val="128"/>
    </font>
    <font>
      <sz val="9"/>
      <name val="HGP創英角ｺﾞｼｯｸUB"/>
      <family val="3"/>
      <charset val="128"/>
    </font>
    <font>
      <sz val="8"/>
      <name val="ＭＳ Ｐゴシック"/>
      <family val="3"/>
      <charset val="128"/>
    </font>
    <font>
      <b/>
      <sz val="9"/>
      <name val="ＭＳ ゴシック"/>
      <family val="3"/>
      <charset val="128"/>
    </font>
    <font>
      <sz val="9"/>
      <color rgb="FFFF0000"/>
      <name val="ＭＳ ゴシック"/>
      <family val="3"/>
      <charset val="128"/>
    </font>
    <font>
      <sz val="9"/>
      <name val="ＭＳ 明朝"/>
      <family val="1"/>
      <charset val="128"/>
    </font>
    <font>
      <b/>
      <sz val="11"/>
      <color rgb="FFFF0000"/>
      <name val="ＭＳ ゴシック"/>
      <family val="3"/>
      <charset val="128"/>
    </font>
    <font>
      <sz val="8"/>
      <name val="ＭＳ Ｐ明朝"/>
      <family val="1"/>
      <charset val="128"/>
    </font>
    <font>
      <b/>
      <sz val="8"/>
      <name val="ＭＳ Ｐゴシック"/>
      <family val="3"/>
      <charset val="128"/>
    </font>
    <font>
      <sz val="11"/>
      <color indexed="10"/>
      <name val="ＭＳ Ｐゴシック"/>
      <family val="3"/>
      <charset val="128"/>
    </font>
    <font>
      <sz val="9"/>
      <color indexed="10"/>
      <name val="ＭＳ Ｐゴシック"/>
      <family val="3"/>
      <charset val="128"/>
    </font>
    <font>
      <b/>
      <sz val="11"/>
      <name val="ＭＳ Ｐゴシック"/>
      <family val="3"/>
      <charset val="128"/>
    </font>
    <font>
      <sz val="10"/>
      <name val="ＭＳ Ｐゴシック"/>
      <family val="3"/>
      <charset val="128"/>
    </font>
    <font>
      <sz val="10"/>
      <name val="HG創英角ﾎﾟｯﾌﾟ体"/>
      <family val="3"/>
      <charset val="128"/>
    </font>
    <font>
      <b/>
      <sz val="10"/>
      <name val="ＭＳ Ｐゴシック"/>
      <family val="3"/>
      <charset val="128"/>
    </font>
    <font>
      <sz val="12"/>
      <name val="HG創英角ｺﾞｼｯｸUB"/>
      <family val="3"/>
      <charset val="128"/>
    </font>
    <font>
      <sz val="9"/>
      <name val="HG創英角ﾎﾟｯﾌﾟ体"/>
      <family val="3"/>
      <charset val="128"/>
    </font>
    <font>
      <b/>
      <sz val="9"/>
      <color rgb="FFFF0000"/>
      <name val="ＭＳ ゴシック"/>
      <family val="3"/>
      <charset val="128"/>
    </font>
    <font>
      <sz val="8"/>
      <name val="ＭＳ 明朝"/>
      <family val="1"/>
      <charset val="128"/>
    </font>
    <font>
      <sz val="11"/>
      <name val="HGSｺﾞｼｯｸM"/>
      <family val="3"/>
      <charset val="128"/>
    </font>
    <font>
      <sz val="10"/>
      <name val="HGSｺﾞｼｯｸM"/>
      <family val="3"/>
      <charset val="128"/>
    </font>
    <font>
      <sz val="16"/>
      <name val="HGSｺﾞｼｯｸM"/>
      <family val="3"/>
      <charset val="128"/>
    </font>
    <font>
      <sz val="11"/>
      <color rgb="FFFF0000"/>
      <name val="HGSｺﾞｼｯｸM"/>
      <family val="3"/>
      <charset val="128"/>
    </font>
    <font>
      <b/>
      <sz val="12"/>
      <name val="HGSｺﾞｼｯｸM"/>
      <family val="3"/>
      <charset val="128"/>
    </font>
    <font>
      <strike/>
      <sz val="11"/>
      <name val="ＭＳ Ｐゴシック"/>
      <family val="3"/>
      <charset val="128"/>
    </font>
    <font>
      <sz val="12"/>
      <color theme="1"/>
      <name val="游ゴシック"/>
      <family val="2"/>
      <charset val="128"/>
      <scheme val="minor"/>
    </font>
    <font>
      <sz val="12"/>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
      <b/>
      <sz val="16"/>
      <name val="HGSｺﾞｼｯｸM"/>
      <family val="3"/>
      <charset val="128"/>
    </font>
    <font>
      <sz val="14"/>
      <name val="HGSｺﾞｼｯｸM"/>
      <family val="3"/>
      <charset val="128"/>
    </font>
    <font>
      <sz val="12"/>
      <name val="HGSｺﾞｼｯｸM"/>
      <family val="3"/>
      <charset val="128"/>
    </font>
    <font>
      <b/>
      <sz val="16"/>
      <name val="ＭＳ Ｐゴシック"/>
      <family val="3"/>
      <charset val="128"/>
    </font>
    <font>
      <b/>
      <sz val="16"/>
      <color rgb="FFFF0000"/>
      <name val="游ゴシック"/>
      <family val="2"/>
      <charset val="128"/>
      <scheme val="minor"/>
    </font>
    <font>
      <sz val="16"/>
      <color rgb="FFFF0000"/>
      <name val="游ゴシック"/>
      <family val="3"/>
      <charset val="128"/>
      <scheme val="minor"/>
    </font>
    <font>
      <sz val="16"/>
      <name val="游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sz val="11"/>
      <color rgb="FF000000"/>
      <name val="游ゴシック"/>
      <family val="3"/>
      <charset val="128"/>
      <scheme val="minor"/>
    </font>
    <font>
      <sz val="11"/>
      <color rgb="FF000000"/>
      <name val="Calibri"/>
      <family val="2"/>
    </font>
    <font>
      <sz val="12"/>
      <name val="游ゴシック"/>
      <family val="3"/>
      <charset val="128"/>
      <scheme val="minor"/>
    </font>
    <font>
      <strike/>
      <sz val="10"/>
      <name val="HGSｺﾞｼｯｸM"/>
      <family val="3"/>
      <charset val="128"/>
    </font>
    <font>
      <sz val="8"/>
      <name val="HGSｺﾞｼｯｸM"/>
      <family val="3"/>
      <charset val="128"/>
    </font>
    <font>
      <sz val="10.5"/>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strike/>
      <sz val="9"/>
      <color rgb="FFFF0000"/>
      <name val="HGSｺﾞｼｯｸM"/>
      <family val="3"/>
      <charset val="128"/>
    </font>
    <font>
      <b/>
      <sz val="14"/>
      <color theme="1"/>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b/>
      <sz val="12"/>
      <color rgb="FFFF0000"/>
      <name val="游ゴシック"/>
      <family val="3"/>
      <charset val="128"/>
      <scheme val="minor"/>
    </font>
    <font>
      <sz val="12"/>
      <color rgb="FFFF0000"/>
      <name val="游ゴシック"/>
      <family val="3"/>
      <charset val="128"/>
      <scheme val="minor"/>
    </font>
    <font>
      <sz val="12"/>
      <name val="ＭＳ Ｐゴシック"/>
      <family val="3"/>
      <charset val="128"/>
    </font>
  </fonts>
  <fills count="1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9" tint="0.59999389629810485"/>
        <bgColor indexed="64"/>
      </patternFill>
    </fill>
    <fill>
      <patternFill patternType="solid">
        <fgColor rgb="FFCCFFFF"/>
        <bgColor indexed="64"/>
      </patternFill>
    </fill>
    <fill>
      <patternFill patternType="solid">
        <fgColor indexed="9"/>
        <bgColor indexed="64"/>
      </patternFill>
    </fill>
    <fill>
      <patternFill patternType="solid">
        <fgColor theme="6" tint="0.59999389629810485"/>
        <bgColor indexed="64"/>
      </patternFill>
    </fill>
    <fill>
      <patternFill patternType="solid">
        <fgColor indexed="4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theme="0" tint="-0.249977111117893"/>
        <bgColor indexed="64"/>
      </patternFill>
    </fill>
  </fills>
  <borders count="197">
    <border>
      <left/>
      <right/>
      <top/>
      <bottom/>
      <diagonal/>
    </border>
    <border>
      <left style="thin">
        <color auto="1"/>
      </left>
      <right style="thin">
        <color auto="1"/>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auto="1"/>
      </left>
      <right/>
      <top/>
      <bottom/>
      <diagonal/>
    </border>
    <border>
      <left/>
      <right style="thin">
        <color auto="1"/>
      </right>
      <top/>
      <bottom/>
      <diagonal/>
    </border>
    <border>
      <left style="double">
        <color indexed="64"/>
      </left>
      <right style="double">
        <color indexed="64"/>
      </right>
      <top style="double">
        <color indexed="64"/>
      </top>
      <bottom style="double">
        <color indexed="64"/>
      </bottom>
      <diagonal/>
    </border>
    <border>
      <left/>
      <right style="medium">
        <color indexed="64"/>
      </right>
      <top/>
      <bottom/>
      <diagonal/>
    </border>
    <border>
      <left style="thin">
        <color auto="1"/>
      </left>
      <right style="thin">
        <color auto="1"/>
      </right>
      <top/>
      <bottom style="thin">
        <color auto="1"/>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auto="1"/>
      </top>
      <bottom style="thin">
        <color auto="1"/>
      </bottom>
      <diagonal/>
    </border>
    <border>
      <left/>
      <right style="thin">
        <color auto="1"/>
      </right>
      <top style="hair">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auto="1"/>
      </right>
      <top style="double">
        <color auto="1"/>
      </top>
      <bottom style="double">
        <color auto="1"/>
      </bottom>
      <diagonal/>
    </border>
    <border>
      <left/>
      <right style="double">
        <color indexed="64"/>
      </right>
      <top/>
      <bottom/>
      <diagonal/>
    </border>
    <border>
      <left/>
      <right style="double">
        <color indexed="64"/>
      </right>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hair">
        <color indexed="64"/>
      </left>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dashed">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dashed">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bottom style="hair">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hair">
        <color indexed="64"/>
      </left>
      <right/>
      <top style="hair">
        <color auto="1"/>
      </top>
      <bottom style="medium">
        <color indexed="64"/>
      </bottom>
      <diagonal/>
    </border>
  </borders>
  <cellStyleXfs count="9">
    <xf numFmtId="0" fontId="0" fillId="0" borderId="0">
      <alignment vertical="center"/>
    </xf>
    <xf numFmtId="0" fontId="3" fillId="0" borderId="0"/>
    <xf numFmtId="0" fontId="15" fillId="0" borderId="0"/>
    <xf numFmtId="0" fontId="3" fillId="0" borderId="0"/>
    <xf numFmtId="0" fontId="3" fillId="0" borderId="0"/>
    <xf numFmtId="0" fontId="1"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15" fillId="0" borderId="0"/>
  </cellStyleXfs>
  <cellXfs count="1196">
    <xf numFmtId="0" fontId="0" fillId="0" borderId="0" xfId="0">
      <alignment vertical="center"/>
    </xf>
    <xf numFmtId="0" fontId="4" fillId="0" borderId="0" xfId="1" applyFont="1" applyAlignment="1">
      <alignment vertical="center"/>
    </xf>
    <xf numFmtId="0" fontId="6" fillId="0" borderId="0" xfId="1" applyFont="1" applyAlignment="1">
      <alignment vertical="center"/>
    </xf>
    <xf numFmtId="0" fontId="6" fillId="0" borderId="0" xfId="1" applyFont="1" applyAlignment="1">
      <alignment vertical="top"/>
    </xf>
    <xf numFmtId="0" fontId="12" fillId="0" borderId="0" xfId="1" applyFont="1" applyAlignment="1">
      <alignment vertical="top"/>
    </xf>
    <xf numFmtId="0" fontId="12" fillId="0" borderId="0" xfId="1" applyFont="1" applyAlignment="1">
      <alignment vertical="center"/>
    </xf>
    <xf numFmtId="0" fontId="13" fillId="0" borderId="0" xfId="1" applyFont="1" applyAlignment="1">
      <alignment vertical="center" wrapText="1"/>
    </xf>
    <xf numFmtId="0" fontId="11" fillId="0" borderId="0" xfId="1" applyFont="1" applyAlignment="1">
      <alignment vertical="center" wrapText="1"/>
    </xf>
    <xf numFmtId="0" fontId="11" fillId="0" borderId="0" xfId="1" applyFont="1" applyAlignment="1">
      <alignment horizontal="right" vertical="center"/>
    </xf>
    <xf numFmtId="177" fontId="11" fillId="0" borderId="0" xfId="1" applyNumberFormat="1" applyFont="1" applyAlignment="1">
      <alignment horizontal="center" vertical="center"/>
    </xf>
    <xf numFmtId="176" fontId="6" fillId="0" borderId="0" xfId="1" applyNumberFormat="1" applyFont="1" applyAlignment="1">
      <alignment horizontal="center" vertical="center"/>
    </xf>
    <xf numFmtId="176" fontId="6" fillId="0" borderId="0" xfId="1" applyNumberFormat="1" applyFont="1" applyAlignment="1">
      <alignment vertical="center"/>
    </xf>
    <xf numFmtId="0" fontId="18" fillId="0" borderId="6" xfId="1" applyFont="1" applyBorder="1" applyAlignment="1">
      <alignment vertical="center"/>
    </xf>
    <xf numFmtId="0" fontId="6" fillId="0" borderId="6" xfId="1" applyFont="1" applyBorder="1" applyAlignment="1">
      <alignment horizontal="center" vertical="center"/>
    </xf>
    <xf numFmtId="0" fontId="15" fillId="0" borderId="6" xfId="1" applyFont="1" applyBorder="1" applyAlignment="1">
      <alignment horizontal="right" vertical="center" shrinkToFit="1"/>
    </xf>
    <xf numFmtId="177" fontId="6" fillId="3" borderId="7" xfId="1" applyNumberFormat="1" applyFont="1" applyFill="1" applyBorder="1" applyAlignment="1">
      <alignment vertical="center"/>
    </xf>
    <xf numFmtId="0" fontId="15" fillId="3" borderId="8" xfId="1" applyFont="1" applyFill="1" applyBorder="1" applyAlignment="1">
      <alignment vertical="center"/>
    </xf>
    <xf numFmtId="0" fontId="6" fillId="0" borderId="0" xfId="1" applyFont="1" applyAlignment="1">
      <alignment horizontal="center" vertical="center"/>
    </xf>
    <xf numFmtId="0" fontId="15" fillId="0" borderId="0" xfId="1" applyFont="1" applyAlignment="1">
      <alignment horizontal="right" vertical="center" shrinkToFit="1"/>
    </xf>
    <xf numFmtId="178" fontId="6" fillId="4" borderId="16" xfId="1" applyNumberFormat="1" applyFont="1" applyFill="1" applyBorder="1" applyAlignment="1">
      <alignment vertical="center"/>
    </xf>
    <xf numFmtId="0" fontId="15" fillId="4" borderId="17" xfId="1" applyFont="1" applyFill="1" applyBorder="1" applyAlignment="1">
      <alignment vertical="center"/>
    </xf>
    <xf numFmtId="0" fontId="6" fillId="0" borderId="0" xfId="1" applyFont="1" applyAlignment="1">
      <alignment horizontal="center" vertical="center" wrapText="1"/>
    </xf>
    <xf numFmtId="0" fontId="18" fillId="0" borderId="0" xfId="1" applyFont="1" applyAlignment="1">
      <alignment vertical="center"/>
    </xf>
    <xf numFmtId="0" fontId="15" fillId="3" borderId="17" xfId="1" applyFont="1" applyFill="1" applyBorder="1" applyAlignment="1">
      <alignment vertical="center"/>
    </xf>
    <xf numFmtId="0" fontId="6" fillId="0" borderId="1" xfId="2" applyFont="1" applyBorder="1" applyAlignment="1">
      <alignment horizontal="center" vertical="center"/>
    </xf>
    <xf numFmtId="0" fontId="20" fillId="4" borderId="23" xfId="1" applyFont="1" applyFill="1" applyBorder="1" applyAlignment="1">
      <alignment horizontal="center" vertical="center" shrinkToFit="1"/>
    </xf>
    <xf numFmtId="178" fontId="6" fillId="4" borderId="24" xfId="1" applyNumberFormat="1" applyFont="1" applyFill="1" applyBorder="1" applyAlignment="1">
      <alignment vertical="center"/>
    </xf>
    <xf numFmtId="0" fontId="6" fillId="0" borderId="2" xfId="1" applyFont="1" applyBorder="1" applyAlignment="1">
      <alignment horizontal="center" vertical="center"/>
    </xf>
    <xf numFmtId="0" fontId="15" fillId="0" borderId="2" xfId="1" applyFont="1" applyBorder="1" applyAlignment="1">
      <alignment horizontal="right" vertical="center" shrinkToFit="1"/>
    </xf>
    <xf numFmtId="0" fontId="15" fillId="4" borderId="28" xfId="1" applyFont="1" applyFill="1" applyBorder="1" applyAlignment="1">
      <alignment vertical="center"/>
    </xf>
    <xf numFmtId="0" fontId="12" fillId="0" borderId="0" xfId="1" applyFont="1" applyAlignment="1">
      <alignment vertical="center" wrapText="1"/>
    </xf>
    <xf numFmtId="0" fontId="18" fillId="0" borderId="0" xfId="1" applyFont="1" applyAlignment="1">
      <alignment vertical="center" shrinkToFit="1"/>
    </xf>
    <xf numFmtId="0" fontId="20" fillId="4" borderId="29" xfId="1" applyFont="1" applyFill="1" applyBorder="1" applyAlignment="1">
      <alignment horizontal="center" vertical="center" shrinkToFit="1"/>
    </xf>
    <xf numFmtId="178" fontId="6" fillId="4" borderId="30" xfId="1" applyNumberFormat="1" applyFont="1" applyFill="1" applyBorder="1" applyAlignment="1">
      <alignment vertical="center"/>
    </xf>
    <xf numFmtId="0" fontId="12" fillId="0" borderId="18" xfId="1" applyFont="1" applyBorder="1" applyAlignment="1">
      <alignment horizontal="center" vertical="center" wrapText="1"/>
    </xf>
    <xf numFmtId="0" fontId="21" fillId="0" borderId="18" xfId="1" applyFont="1" applyBorder="1" applyAlignment="1">
      <alignment horizontal="center" vertical="center" wrapText="1"/>
    </xf>
    <xf numFmtId="179" fontId="12" fillId="0" borderId="18" xfId="1" applyNumberFormat="1" applyFont="1" applyBorder="1" applyAlignment="1">
      <alignment vertical="center" wrapText="1"/>
    </xf>
    <xf numFmtId="0" fontId="12" fillId="0" borderId="0" xfId="1" applyFont="1" applyAlignment="1">
      <alignment horizontal="center" vertical="center" wrapText="1"/>
    </xf>
    <xf numFmtId="0" fontId="12" fillId="0" borderId="23" xfId="1" applyFont="1" applyBorder="1" applyAlignment="1">
      <alignment horizontal="center" vertical="center" shrinkToFit="1"/>
    </xf>
    <xf numFmtId="2" fontId="21" fillId="5" borderId="16" xfId="1" applyNumberFormat="1" applyFont="1" applyFill="1" applyBorder="1" applyAlignment="1">
      <alignment horizontal="center" vertical="center" wrapText="1"/>
    </xf>
    <xf numFmtId="179" fontId="12" fillId="5" borderId="31" xfId="1" applyNumberFormat="1" applyFont="1" applyFill="1" applyBorder="1" applyAlignment="1">
      <alignment vertical="center" wrapText="1"/>
    </xf>
    <xf numFmtId="180" fontId="21" fillId="5" borderId="16" xfId="1" applyNumberFormat="1" applyFont="1" applyFill="1" applyBorder="1" applyAlignment="1">
      <alignment horizontal="center" vertical="center" wrapText="1"/>
    </xf>
    <xf numFmtId="180" fontId="12" fillId="5" borderId="31" xfId="1" applyNumberFormat="1" applyFont="1" applyFill="1" applyBorder="1" applyAlignment="1">
      <alignment vertical="center" wrapText="1"/>
    </xf>
    <xf numFmtId="176" fontId="6" fillId="0" borderId="0" xfId="1" applyNumberFormat="1" applyFont="1" applyAlignment="1">
      <alignment horizontal="right" vertical="center"/>
    </xf>
    <xf numFmtId="181" fontId="6" fillId="0" borderId="0" xfId="1" applyNumberFormat="1" applyFont="1" applyAlignment="1">
      <alignment vertical="center"/>
    </xf>
    <xf numFmtId="176" fontId="6" fillId="6" borderId="0" xfId="1" applyNumberFormat="1" applyFont="1" applyFill="1" applyAlignment="1">
      <alignment horizontal="center" vertical="center" wrapText="1"/>
    </xf>
    <xf numFmtId="179" fontId="12" fillId="7" borderId="16" xfId="1" applyNumberFormat="1" applyFont="1" applyFill="1" applyBorder="1" applyAlignment="1">
      <alignment vertical="center"/>
    </xf>
    <xf numFmtId="181" fontId="6" fillId="7" borderId="0" xfId="1" applyNumberFormat="1" applyFont="1" applyFill="1" applyAlignment="1">
      <alignment vertical="center"/>
    </xf>
    <xf numFmtId="176" fontId="6" fillId="6" borderId="0" xfId="1" applyNumberFormat="1" applyFont="1" applyFill="1" applyAlignment="1">
      <alignment horizontal="right" vertical="center"/>
    </xf>
    <xf numFmtId="179" fontId="6" fillId="4" borderId="16" xfId="1" applyNumberFormat="1" applyFont="1" applyFill="1" applyBorder="1" applyAlignment="1">
      <alignment vertical="center"/>
    </xf>
    <xf numFmtId="181" fontId="6" fillId="6" borderId="0" xfId="1" applyNumberFormat="1" applyFont="1" applyFill="1" applyAlignment="1">
      <alignment vertical="center"/>
    </xf>
    <xf numFmtId="0" fontId="6" fillId="6" borderId="0" xfId="1" applyFont="1" applyFill="1" applyAlignment="1">
      <alignment vertical="center"/>
    </xf>
    <xf numFmtId="176" fontId="6" fillId="0" borderId="0" xfId="1" applyNumberFormat="1" applyFont="1" applyAlignment="1">
      <alignment horizontal="left" vertical="center"/>
    </xf>
    <xf numFmtId="176" fontId="25" fillId="0" borderId="0" xfId="3" applyNumberFormat="1" applyFont="1" applyAlignment="1">
      <alignment vertical="center" wrapText="1"/>
    </xf>
    <xf numFmtId="181" fontId="26" fillId="0" borderId="0" xfId="1" applyNumberFormat="1" applyFont="1" applyAlignment="1">
      <alignment vertical="center"/>
    </xf>
    <xf numFmtId="176" fontId="27" fillId="0" borderId="0" xfId="3" applyNumberFormat="1" applyFont="1" applyAlignment="1">
      <alignment vertical="center" wrapText="1"/>
    </xf>
    <xf numFmtId="176" fontId="6" fillId="0" borderId="0" xfId="1" applyNumberFormat="1" applyFont="1" applyAlignment="1">
      <alignment vertical="center" wrapText="1"/>
    </xf>
    <xf numFmtId="176" fontId="6" fillId="0" borderId="0" xfId="1" applyNumberFormat="1" applyFont="1" applyAlignment="1">
      <alignment horizontal="left" vertical="center" wrapText="1"/>
    </xf>
    <xf numFmtId="176" fontId="25" fillId="0" borderId="0" xfId="1" applyNumberFormat="1" applyFont="1" applyAlignment="1">
      <alignment vertical="center" wrapText="1"/>
    </xf>
    <xf numFmtId="181" fontId="25" fillId="0" borderId="0" xfId="1" applyNumberFormat="1" applyFont="1" applyAlignment="1">
      <alignment vertical="center"/>
    </xf>
    <xf numFmtId="177" fontId="6" fillId="5" borderId="7" xfId="1" applyNumberFormat="1" applyFont="1" applyFill="1" applyBorder="1" applyAlignment="1">
      <alignment vertical="center"/>
    </xf>
    <xf numFmtId="0" fontId="15" fillId="0" borderId="33" xfId="1" applyFont="1" applyBorder="1" applyAlignment="1">
      <alignment horizontal="right" vertical="center" shrinkToFit="1"/>
    </xf>
    <xf numFmtId="0" fontId="16" fillId="0" borderId="0" xfId="1" applyFont="1" applyAlignment="1">
      <alignment vertical="center"/>
    </xf>
    <xf numFmtId="0" fontId="15" fillId="0" borderId="0" xfId="1" applyFont="1" applyAlignment="1">
      <alignment vertical="center" shrinkToFit="1"/>
    </xf>
    <xf numFmtId="182" fontId="6" fillId="0" borderId="0" xfId="1" applyNumberFormat="1" applyFont="1" applyAlignment="1">
      <alignment vertical="center"/>
    </xf>
    <xf numFmtId="0" fontId="15" fillId="0" borderId="0" xfId="1" applyFont="1" applyAlignment="1">
      <alignment vertical="center"/>
    </xf>
    <xf numFmtId="0" fontId="6" fillId="0" borderId="0" xfId="1" applyFont="1" applyAlignment="1">
      <alignment vertical="center" wrapText="1"/>
    </xf>
    <xf numFmtId="0" fontId="8" fillId="0" borderId="0" xfId="1" applyFont="1" applyAlignment="1">
      <alignment horizontal="left" vertical="top" wrapText="1"/>
    </xf>
    <xf numFmtId="0" fontId="28" fillId="0" borderId="0" xfId="1" applyFont="1" applyAlignment="1">
      <alignment vertical="center" wrapText="1"/>
    </xf>
    <xf numFmtId="0" fontId="6" fillId="0" borderId="0" xfId="1" applyFont="1" applyAlignment="1">
      <alignment horizontal="right" vertical="center"/>
    </xf>
    <xf numFmtId="0" fontId="18" fillId="0" borderId="35" xfId="1" applyFont="1" applyBorder="1" applyAlignment="1">
      <alignment vertical="center"/>
    </xf>
    <xf numFmtId="181" fontId="29" fillId="0" borderId="0" xfId="1" applyNumberFormat="1" applyFont="1" applyAlignment="1">
      <alignment vertical="center"/>
    </xf>
    <xf numFmtId="0" fontId="6" fillId="0" borderId="37" xfId="1" applyFont="1" applyBorder="1" applyAlignment="1">
      <alignment horizontal="center" vertical="center"/>
    </xf>
    <xf numFmtId="0" fontId="18" fillId="0" borderId="37" xfId="1" applyFont="1" applyBorder="1" applyAlignment="1">
      <alignment vertical="center" shrinkToFit="1"/>
    </xf>
    <xf numFmtId="0" fontId="6" fillId="0" borderId="39" xfId="1" applyFont="1" applyBorder="1" applyAlignment="1">
      <alignment horizontal="center" vertical="center"/>
    </xf>
    <xf numFmtId="181" fontId="12" fillId="0" borderId="0" xfId="1" applyNumberFormat="1" applyFont="1" applyAlignment="1">
      <alignment vertical="center"/>
    </xf>
    <xf numFmtId="176" fontId="25" fillId="0" borderId="0" xfId="1" applyNumberFormat="1" applyFont="1" applyAlignment="1">
      <alignment vertical="center"/>
    </xf>
    <xf numFmtId="181" fontId="25" fillId="0" borderId="0" xfId="1" applyNumberFormat="1" applyFont="1" applyAlignment="1">
      <alignment horizontal="left" vertical="center"/>
    </xf>
    <xf numFmtId="181" fontId="26" fillId="0" borderId="0" xfId="1" applyNumberFormat="1" applyFont="1" applyAlignment="1">
      <alignment horizontal="left" vertical="center"/>
    </xf>
    <xf numFmtId="0" fontId="18" fillId="0" borderId="35" xfId="4" applyFont="1" applyBorder="1" applyAlignment="1">
      <alignment vertical="center" shrinkToFit="1"/>
    </xf>
    <xf numFmtId="0" fontId="31" fillId="0" borderId="37" xfId="4" applyFont="1" applyBorder="1" applyAlignment="1">
      <alignment vertical="center" shrinkToFit="1"/>
    </xf>
    <xf numFmtId="180" fontId="12" fillId="7" borderId="16" xfId="1" applyNumberFormat="1" applyFont="1" applyFill="1" applyBorder="1" applyAlignment="1">
      <alignment vertical="center"/>
    </xf>
    <xf numFmtId="0" fontId="3" fillId="0" borderId="0" xfId="4"/>
    <xf numFmtId="0" fontId="3" fillId="0" borderId="0" xfId="4" applyAlignment="1">
      <alignment horizontal="right"/>
    </xf>
    <xf numFmtId="0" fontId="3" fillId="0" borderId="43" xfId="4" applyBorder="1"/>
    <xf numFmtId="0" fontId="32" fillId="0" borderId="0" xfId="4" applyFont="1" applyAlignment="1">
      <alignment horizontal="center" vertical="center"/>
    </xf>
    <xf numFmtId="0" fontId="32" fillId="0" borderId="0" xfId="4" applyFont="1" applyAlignment="1">
      <alignment vertical="center"/>
    </xf>
    <xf numFmtId="0" fontId="32" fillId="0" borderId="0" xfId="4" applyFont="1" applyAlignment="1">
      <alignment horizontal="right" vertical="center"/>
    </xf>
    <xf numFmtId="0" fontId="32" fillId="9" borderId="57" xfId="4" applyFont="1" applyFill="1" applyBorder="1" applyAlignment="1">
      <alignment vertical="center" wrapText="1"/>
    </xf>
    <xf numFmtId="0" fontId="32" fillId="9" borderId="58" xfId="4" applyFont="1" applyFill="1" applyBorder="1" applyAlignment="1">
      <alignment vertical="center" wrapText="1"/>
    </xf>
    <xf numFmtId="0" fontId="3" fillId="9" borderId="0" xfId="4" applyFill="1"/>
    <xf numFmtId="0" fontId="3" fillId="9" borderId="74" xfId="4" applyFill="1" applyBorder="1"/>
    <xf numFmtId="0" fontId="3" fillId="9" borderId="75" xfId="4" applyFill="1" applyBorder="1"/>
    <xf numFmtId="0" fontId="3" fillId="9" borderId="76" xfId="4" applyFill="1" applyBorder="1"/>
    <xf numFmtId="0" fontId="34" fillId="0" borderId="0" xfId="4" applyFont="1" applyAlignment="1">
      <alignment vertical="center"/>
    </xf>
    <xf numFmtId="0" fontId="34" fillId="0" borderId="0" xfId="4" applyFont="1" applyAlignment="1">
      <alignment horizontal="center" vertical="center"/>
    </xf>
    <xf numFmtId="0" fontId="32" fillId="0" borderId="0" xfId="4" applyFont="1" applyAlignment="1">
      <alignment horizontal="left" vertical="center"/>
    </xf>
    <xf numFmtId="0" fontId="32" fillId="0" borderId="24" xfId="4" applyFont="1" applyBorder="1" applyAlignment="1">
      <alignment horizontal="center" vertical="center"/>
    </xf>
    <xf numFmtId="0" fontId="32" fillId="0" borderId="10" xfId="4" applyFont="1" applyBorder="1" applyAlignment="1">
      <alignment vertical="center"/>
    </xf>
    <xf numFmtId="0" fontId="32" fillId="0" borderId="12" xfId="4" applyFont="1" applyBorder="1" applyAlignment="1">
      <alignment horizontal="center" vertical="center"/>
    </xf>
    <xf numFmtId="0" fontId="32" fillId="0" borderId="10" xfId="4" applyFont="1" applyBorder="1" applyAlignment="1">
      <alignment horizontal="left" vertical="center"/>
    </xf>
    <xf numFmtId="0" fontId="32" fillId="0" borderId="12" xfId="4" applyFont="1" applyBorder="1" applyAlignment="1">
      <alignment vertical="center" wrapText="1"/>
    </xf>
    <xf numFmtId="0" fontId="32" fillId="0" borderId="10" xfId="4" applyFont="1" applyBorder="1" applyAlignment="1">
      <alignment horizontal="left" vertical="center" wrapText="1"/>
    </xf>
    <xf numFmtId="0" fontId="32" fillId="0" borderId="84" xfId="4" applyFont="1" applyBorder="1" applyAlignment="1">
      <alignment vertical="center"/>
    </xf>
    <xf numFmtId="0" fontId="3" fillId="0" borderId="44" xfId="4" applyBorder="1" applyAlignment="1">
      <alignment horizontal="center" vertical="center"/>
    </xf>
    <xf numFmtId="0" fontId="32" fillId="0" borderId="45" xfId="4" applyFont="1" applyBorder="1" applyAlignment="1">
      <alignment vertical="center"/>
    </xf>
    <xf numFmtId="0" fontId="32" fillId="0" borderId="45" xfId="4" applyFont="1" applyBorder="1" applyAlignment="1">
      <alignment horizontal="left" vertical="center" wrapText="1"/>
    </xf>
    <xf numFmtId="0" fontId="3" fillId="0" borderId="45" xfId="4" applyBorder="1" applyAlignment="1">
      <alignment horizontal="center" vertical="center"/>
    </xf>
    <xf numFmtId="0" fontId="32" fillId="0" borderId="45" xfId="4" applyFont="1" applyBorder="1" applyAlignment="1">
      <alignment horizontal="left" vertical="center"/>
    </xf>
    <xf numFmtId="0" fontId="3" fillId="0" borderId="45" xfId="4" applyBorder="1" applyAlignment="1">
      <alignment vertical="center"/>
    </xf>
    <xf numFmtId="0" fontId="3" fillId="0" borderId="46" xfId="4" applyBorder="1" applyAlignment="1">
      <alignment vertical="center"/>
    </xf>
    <xf numFmtId="0" fontId="3" fillId="0" borderId="10" xfId="4" applyBorder="1" applyAlignment="1">
      <alignment horizontal="center" vertical="center"/>
    </xf>
    <xf numFmtId="0" fontId="32" fillId="0" borderId="11" xfId="4" applyFont="1" applyBorder="1" applyAlignment="1">
      <alignment vertical="center"/>
    </xf>
    <xf numFmtId="0" fontId="32" fillId="0" borderId="12" xfId="4" applyFont="1" applyBorder="1" applyAlignment="1">
      <alignment vertical="top"/>
    </xf>
    <xf numFmtId="0" fontId="32" fillId="0" borderId="14" xfId="4" applyFont="1" applyBorder="1" applyAlignment="1">
      <alignment vertical="center"/>
    </xf>
    <xf numFmtId="0" fontId="32" fillId="0" borderId="15" xfId="4" applyFont="1" applyBorder="1" applyAlignment="1">
      <alignment horizontal="center" vertical="center"/>
    </xf>
    <xf numFmtId="0" fontId="32" fillId="0" borderId="47" xfId="4" applyFont="1" applyBorder="1" applyAlignment="1">
      <alignment vertical="center"/>
    </xf>
    <xf numFmtId="0" fontId="32" fillId="0" borderId="14" xfId="4" applyFont="1" applyBorder="1" applyAlignment="1">
      <alignment horizontal="left" vertical="center"/>
    </xf>
    <xf numFmtId="0" fontId="32" fillId="0" borderId="15" xfId="4" applyFont="1" applyBorder="1" applyAlignment="1">
      <alignment vertical="center" wrapText="1"/>
    </xf>
    <xf numFmtId="0" fontId="32" fillId="0" borderId="14" xfId="4" applyFont="1" applyBorder="1" applyAlignment="1">
      <alignment horizontal="left" vertical="center" wrapText="1"/>
    </xf>
    <xf numFmtId="0" fontId="32" fillId="0" borderId="85" xfId="4" applyFont="1" applyBorder="1" applyAlignment="1">
      <alignment vertical="center"/>
    </xf>
    <xf numFmtId="0" fontId="3" fillId="0" borderId="86" xfId="4" applyBorder="1" applyAlignment="1">
      <alignment horizontal="center" vertical="center"/>
    </xf>
    <xf numFmtId="0" fontId="32" fillId="0" borderId="87" xfId="4" applyFont="1" applyBorder="1" applyAlignment="1">
      <alignment vertical="center"/>
    </xf>
    <xf numFmtId="0" fontId="3" fillId="0" borderId="87" xfId="4" applyBorder="1" applyAlignment="1">
      <alignment vertical="center"/>
    </xf>
    <xf numFmtId="0" fontId="32" fillId="0" borderId="87" xfId="4" applyFont="1" applyBorder="1" applyAlignment="1">
      <alignment horizontal="left" vertical="center" wrapText="1"/>
    </xf>
    <xf numFmtId="0" fontId="3" fillId="0" borderId="87" xfId="4" applyBorder="1" applyAlignment="1">
      <alignment horizontal="center" vertical="center"/>
    </xf>
    <xf numFmtId="0" fontId="3" fillId="0" borderId="87" xfId="4" applyBorder="1" applyAlignment="1">
      <alignment horizontal="left" vertical="center"/>
    </xf>
    <xf numFmtId="0" fontId="32" fillId="0" borderId="88" xfId="4" applyFont="1" applyBorder="1" applyAlignment="1">
      <alignment vertical="center"/>
    </xf>
    <xf numFmtId="0" fontId="3" fillId="0" borderId="14" xfId="4" applyBorder="1" applyAlignment="1">
      <alignment horizontal="center" vertical="center"/>
    </xf>
    <xf numFmtId="0" fontId="32" fillId="0" borderId="0" xfId="4" applyFont="1" applyAlignment="1">
      <alignment vertical="top"/>
    </xf>
    <xf numFmtId="0" fontId="32" fillId="0" borderId="15" xfId="4" applyFont="1" applyBorder="1" applyAlignment="1">
      <alignment vertical="top"/>
    </xf>
    <xf numFmtId="0" fontId="32" fillId="0" borderId="15" xfId="4" applyFont="1" applyBorder="1" applyAlignment="1">
      <alignment vertical="center"/>
    </xf>
    <xf numFmtId="0" fontId="32" fillId="0" borderId="14" xfId="4" applyFont="1" applyBorder="1" applyAlignment="1">
      <alignment vertical="top"/>
    </xf>
    <xf numFmtId="0" fontId="32" fillId="0" borderId="85" xfId="4" applyFont="1" applyBorder="1" applyAlignment="1">
      <alignment vertical="center" wrapText="1"/>
    </xf>
    <xf numFmtId="0" fontId="32" fillId="0" borderId="85" xfId="4" applyFont="1" applyBorder="1" applyAlignment="1">
      <alignment horizontal="left" vertical="center" wrapText="1"/>
    </xf>
    <xf numFmtId="0" fontId="32" fillId="0" borderId="47" xfId="4" applyFont="1" applyBorder="1" applyAlignment="1">
      <alignment vertical="center" shrinkToFit="1"/>
    </xf>
    <xf numFmtId="0" fontId="32" fillId="0" borderId="85" xfId="4" applyFont="1" applyBorder="1" applyAlignment="1">
      <alignment horizontal="left" vertical="center"/>
    </xf>
    <xf numFmtId="0" fontId="32" fillId="0" borderId="87" xfId="4" applyFont="1" applyBorder="1" applyAlignment="1">
      <alignment horizontal="left" vertical="center"/>
    </xf>
    <xf numFmtId="0" fontId="32" fillId="0" borderId="54" xfId="4" applyFont="1" applyBorder="1" applyAlignment="1">
      <alignment vertical="center"/>
    </xf>
    <xf numFmtId="0" fontId="32" fillId="0" borderId="56" xfId="4" applyFont="1" applyBorder="1" applyAlignment="1">
      <alignment horizontal="center" vertical="center"/>
    </xf>
    <xf numFmtId="0" fontId="32" fillId="0" borderId="18" xfId="4" applyFont="1" applyBorder="1" applyAlignment="1">
      <alignment vertical="center"/>
    </xf>
    <xf numFmtId="0" fontId="32" fillId="0" borderId="54" xfId="4" applyFont="1" applyBorder="1" applyAlignment="1">
      <alignment horizontal="left" vertical="center"/>
    </xf>
    <xf numFmtId="0" fontId="32" fillId="0" borderId="54" xfId="4" applyFont="1" applyBorder="1" applyAlignment="1">
      <alignment horizontal="left" vertical="center" wrapText="1"/>
    </xf>
    <xf numFmtId="0" fontId="32" fillId="0" borderId="56" xfId="4" applyFont="1" applyBorder="1" applyAlignment="1">
      <alignment vertical="center"/>
    </xf>
    <xf numFmtId="0" fontId="32" fillId="0" borderId="9" xfId="4" applyFont="1" applyBorder="1" applyAlignment="1">
      <alignment vertical="center" wrapText="1"/>
    </xf>
    <xf numFmtId="0" fontId="32" fillId="0" borderId="12" xfId="4" applyFont="1" applyBorder="1" applyAlignment="1">
      <alignment vertical="center"/>
    </xf>
    <xf numFmtId="0" fontId="32" fillId="0" borderId="47" xfId="4" applyFont="1" applyBorder="1" applyAlignment="1">
      <alignment vertical="center" wrapText="1"/>
    </xf>
    <xf numFmtId="0" fontId="36" fillId="0" borderId="0" xfId="4" applyFont="1" applyAlignment="1">
      <alignment horizontal="left" vertical="center"/>
    </xf>
    <xf numFmtId="0" fontId="32" fillId="0" borderId="0" xfId="4" applyFont="1" applyAlignment="1">
      <alignment horizontal="center"/>
    </xf>
    <xf numFmtId="0" fontId="32" fillId="0" borderId="0" xfId="4" applyFont="1"/>
    <xf numFmtId="0" fontId="37" fillId="0" borderId="0" xfId="4" applyFont="1" applyAlignment="1">
      <alignment horizontal="center" vertical="center"/>
    </xf>
    <xf numFmtId="0" fontId="37" fillId="0" borderId="0" xfId="4" applyFont="1" applyAlignment="1">
      <alignment horizontal="left" vertical="center"/>
    </xf>
    <xf numFmtId="0" fontId="32" fillId="0" borderId="0" xfId="4" applyFont="1" applyAlignment="1">
      <alignment vertical="top" wrapText="1"/>
    </xf>
    <xf numFmtId="0" fontId="3" fillId="0" borderId="0" xfId="4" applyAlignment="1">
      <alignment horizontal="center" vertical="center"/>
    </xf>
    <xf numFmtId="0" fontId="32" fillId="0" borderId="0" xfId="4" applyFont="1" applyAlignment="1">
      <alignment horizontal="left" vertical="top"/>
    </xf>
    <xf numFmtId="0" fontId="34" fillId="0" borderId="0" xfId="4" applyFont="1" applyAlignment="1">
      <alignment horizontal="left" vertical="center"/>
    </xf>
    <xf numFmtId="0" fontId="3" fillId="0" borderId="11" xfId="4" applyBorder="1" applyAlignment="1">
      <alignment horizontal="center" vertical="center"/>
    </xf>
    <xf numFmtId="14" fontId="32" fillId="0" borderId="0" xfId="4" applyNumberFormat="1" applyFont="1" applyAlignment="1">
      <alignment horizontal="left" vertical="center"/>
    </xf>
    <xf numFmtId="0" fontId="32" fillId="0" borderId="0" xfId="4" applyFont="1" applyAlignment="1">
      <alignment vertical="center" wrapText="1"/>
    </xf>
    <xf numFmtId="0" fontId="40" fillId="0" borderId="0" xfId="0" applyFont="1">
      <alignment vertical="center"/>
    </xf>
    <xf numFmtId="0" fontId="39" fillId="0" borderId="0" xfId="0" applyFont="1">
      <alignment vertical="center"/>
    </xf>
    <xf numFmtId="0" fontId="39" fillId="0" borderId="94" xfId="0" applyFont="1" applyBorder="1">
      <alignment vertical="center"/>
    </xf>
    <xf numFmtId="0" fontId="32" fillId="0" borderId="86" xfId="4" applyFont="1" applyBorder="1" applyAlignment="1">
      <alignment vertical="center"/>
    </xf>
    <xf numFmtId="0" fontId="3" fillId="0" borderId="88" xfId="4" applyBorder="1" applyAlignment="1">
      <alignment horizontal="left" vertical="center"/>
    </xf>
    <xf numFmtId="0" fontId="3" fillId="0" borderId="88" xfId="4" applyBorder="1" applyAlignment="1">
      <alignment vertical="center"/>
    </xf>
    <xf numFmtId="0" fontId="32" fillId="0" borderId="52" xfId="4" applyFont="1" applyBorder="1" applyAlignment="1">
      <alignment vertical="center"/>
    </xf>
    <xf numFmtId="0" fontId="32" fillId="0" borderId="89" xfId="4" applyFont="1" applyBorder="1" applyAlignment="1">
      <alignment vertical="center"/>
    </xf>
    <xf numFmtId="0" fontId="3" fillId="0" borderId="57" xfId="4" applyBorder="1" applyAlignment="1">
      <alignment horizontal="left" vertical="center"/>
    </xf>
    <xf numFmtId="0" fontId="3" fillId="0" borderId="58" xfId="4" applyBorder="1" applyAlignment="1">
      <alignment horizontal="left" vertical="center"/>
    </xf>
    <xf numFmtId="0" fontId="32" fillId="9" borderId="64" xfId="4" applyFont="1" applyFill="1" applyBorder="1" applyAlignment="1">
      <alignment horizontal="center" vertical="center"/>
    </xf>
    <xf numFmtId="0" fontId="32" fillId="9" borderId="77" xfId="4" applyFont="1" applyFill="1" applyBorder="1" applyAlignment="1">
      <alignment horizontal="center" vertical="center"/>
    </xf>
    <xf numFmtId="0" fontId="32" fillId="9" borderId="24" xfId="4" applyFont="1" applyFill="1" applyBorder="1" applyAlignment="1">
      <alignment horizontal="center" vertical="center"/>
    </xf>
    <xf numFmtId="0" fontId="3" fillId="9" borderId="14" xfId="4" applyFill="1" applyBorder="1" applyAlignment="1">
      <alignment horizontal="center" vertical="center"/>
    </xf>
    <xf numFmtId="0" fontId="32" fillId="9" borderId="15" xfId="4" applyFont="1" applyFill="1" applyBorder="1" applyAlignment="1">
      <alignment horizontal="center" vertical="center"/>
    </xf>
    <xf numFmtId="0" fontId="32" fillId="9" borderId="47" xfId="4" applyFont="1" applyFill="1" applyBorder="1" applyAlignment="1">
      <alignment vertical="center"/>
    </xf>
    <xf numFmtId="0" fontId="32" fillId="9" borderId="15" xfId="4" applyFont="1" applyFill="1" applyBorder="1" applyAlignment="1">
      <alignment vertical="center" wrapText="1"/>
    </xf>
    <xf numFmtId="0" fontId="32" fillId="9" borderId="47" xfId="4" applyFont="1" applyFill="1" applyBorder="1" applyAlignment="1">
      <alignment vertical="center" wrapText="1"/>
    </xf>
    <xf numFmtId="0" fontId="32" fillId="9" borderId="90" xfId="4" applyFont="1" applyFill="1" applyBorder="1" applyAlignment="1">
      <alignment horizontal="center" vertical="center"/>
    </xf>
    <xf numFmtId="0" fontId="3" fillId="0" borderId="0" xfId="4" applyAlignment="1">
      <alignment horizontal="left" vertical="center"/>
    </xf>
    <xf numFmtId="0" fontId="34" fillId="0" borderId="0" xfId="5" applyFont="1">
      <alignment vertical="center"/>
    </xf>
    <xf numFmtId="0" fontId="34" fillId="0" borderId="0" xfId="5" applyFont="1" applyAlignment="1">
      <alignment horizontal="left" vertical="center"/>
    </xf>
    <xf numFmtId="0" fontId="42" fillId="0" borderId="0" xfId="5" applyFont="1" applyAlignment="1">
      <alignment horizontal="left" vertical="center"/>
    </xf>
    <xf numFmtId="0" fontId="42" fillId="0" borderId="0" xfId="5" applyFont="1" applyAlignment="1">
      <alignment horizontal="right" vertical="center"/>
    </xf>
    <xf numFmtId="0" fontId="42" fillId="0" borderId="0" xfId="5" applyFont="1">
      <alignment vertical="center"/>
    </xf>
    <xf numFmtId="0" fontId="42" fillId="13" borderId="0" xfId="5" applyFont="1" applyFill="1">
      <alignment vertical="center"/>
    </xf>
    <xf numFmtId="0" fontId="42" fillId="13" borderId="0" xfId="5" applyFont="1" applyFill="1" applyAlignment="1">
      <alignment horizontal="center" vertical="center"/>
    </xf>
    <xf numFmtId="0" fontId="34" fillId="13" borderId="0" xfId="5" quotePrefix="1" applyFont="1" applyFill="1">
      <alignment vertical="center"/>
    </xf>
    <xf numFmtId="0" fontId="42" fillId="0" borderId="0" xfId="5" applyFont="1" applyAlignment="1">
      <alignment horizontal="center" vertical="center"/>
    </xf>
    <xf numFmtId="0" fontId="34" fillId="0" borderId="0" xfId="5" applyFont="1" applyAlignment="1">
      <alignment horizontal="right" vertical="center"/>
    </xf>
    <xf numFmtId="20" fontId="34" fillId="13" borderId="0" xfId="5" applyNumberFormat="1" applyFont="1" applyFill="1">
      <alignment vertical="center"/>
    </xf>
    <xf numFmtId="0" fontId="34" fillId="13" borderId="0" xfId="5" applyFont="1" applyFill="1" applyAlignment="1">
      <alignment horizontal="center" vertical="center"/>
    </xf>
    <xf numFmtId="0" fontId="34" fillId="13" borderId="0" xfId="5" applyFont="1" applyFill="1">
      <alignment vertical="center"/>
    </xf>
    <xf numFmtId="0" fontId="43" fillId="0" borderId="0" xfId="5" applyFont="1">
      <alignment vertical="center"/>
    </xf>
    <xf numFmtId="0" fontId="34" fillId="0" borderId="0" xfId="5" applyFont="1" applyAlignment="1">
      <alignment horizontal="center" vertical="center"/>
    </xf>
    <xf numFmtId="0" fontId="34" fillId="13" borderId="0" xfId="5" applyFont="1" applyFill="1" applyAlignment="1">
      <alignment horizontal="left" vertical="center"/>
    </xf>
    <xf numFmtId="20" fontId="34" fillId="0" borderId="0" xfId="5" applyNumberFormat="1" applyFont="1">
      <alignment vertical="center"/>
    </xf>
    <xf numFmtId="180" fontId="34" fillId="0" borderId="0" xfId="5" applyNumberFormat="1" applyFont="1">
      <alignment vertical="center"/>
    </xf>
    <xf numFmtId="0" fontId="43" fillId="0" borderId="0" xfId="5" applyFont="1" applyAlignment="1">
      <alignment horizontal="left" vertical="center"/>
    </xf>
    <xf numFmtId="0" fontId="44" fillId="0" borderId="0" xfId="5" applyFont="1">
      <alignment vertical="center"/>
    </xf>
    <xf numFmtId="0" fontId="44" fillId="0" borderId="0" xfId="5" applyFont="1" applyAlignment="1">
      <alignment horizontal="left" vertical="center"/>
    </xf>
    <xf numFmtId="0" fontId="44" fillId="0" borderId="0" xfId="5" applyFont="1" applyAlignment="1">
      <alignment horizontal="right" vertical="center"/>
    </xf>
    <xf numFmtId="0" fontId="34" fillId="0" borderId="4" xfId="5" applyFont="1" applyBorder="1" applyAlignment="1">
      <alignment horizontal="center" vertical="center" wrapText="1"/>
    </xf>
    <xf numFmtId="0" fontId="34" fillId="0" borderId="5" xfId="5" applyFont="1" applyBorder="1" applyAlignment="1">
      <alignment horizontal="center" vertical="center" wrapText="1"/>
    </xf>
    <xf numFmtId="0" fontId="34" fillId="0" borderId="6" xfId="5" applyFont="1" applyBorder="1" applyAlignment="1">
      <alignment vertical="center" wrapText="1"/>
    </xf>
    <xf numFmtId="0" fontId="34" fillId="0" borderId="8" xfId="5" applyFont="1" applyBorder="1" applyAlignment="1">
      <alignment vertical="center" wrapText="1"/>
    </xf>
    <xf numFmtId="0" fontId="34" fillId="0" borderId="14" xfId="5" applyFont="1" applyBorder="1" applyAlignment="1">
      <alignment horizontal="center" vertical="center" wrapText="1"/>
    </xf>
    <xf numFmtId="0" fontId="34" fillId="0" borderId="15" xfId="5" applyFont="1" applyBorder="1" applyAlignment="1">
      <alignment horizontal="center" vertical="center" wrapText="1"/>
    </xf>
    <xf numFmtId="0" fontId="34" fillId="0" borderId="0" xfId="5" applyFont="1" applyAlignment="1">
      <alignment vertical="center" wrapText="1"/>
    </xf>
    <xf numFmtId="0" fontId="34" fillId="0" borderId="17" xfId="5" applyFont="1" applyBorder="1" applyAlignment="1">
      <alignment vertical="center" wrapText="1"/>
    </xf>
    <xf numFmtId="0" fontId="43" fillId="0" borderId="24" xfId="5" applyFont="1" applyBorder="1" applyAlignment="1">
      <alignment horizontal="center" vertical="center"/>
    </xf>
    <xf numFmtId="0" fontId="43" fillId="0" borderId="1" xfId="5" applyFont="1" applyBorder="1" applyAlignment="1">
      <alignment horizontal="center" vertical="center"/>
    </xf>
    <xf numFmtId="0" fontId="43" fillId="0" borderId="104" xfId="5" applyFont="1" applyBorder="1" applyAlignment="1">
      <alignment horizontal="center" vertical="center"/>
    </xf>
    <xf numFmtId="0" fontId="43" fillId="0" borderId="105" xfId="5" applyFont="1" applyBorder="1" applyAlignment="1">
      <alignment horizontal="center" vertical="center"/>
    </xf>
    <xf numFmtId="0" fontId="34" fillId="0" borderId="26" xfId="5" applyFont="1" applyBorder="1" applyAlignment="1">
      <alignment horizontal="center" vertical="center" wrapText="1"/>
    </xf>
    <xf numFmtId="0" fontId="34" fillId="0" borderId="27" xfId="5" applyFont="1" applyBorder="1" applyAlignment="1">
      <alignment horizontal="center" vertical="center" wrapText="1"/>
    </xf>
    <xf numFmtId="0" fontId="34" fillId="0" borderId="2" xfId="5" applyFont="1" applyBorder="1" applyAlignment="1">
      <alignment vertical="center" wrapText="1"/>
    </xf>
    <xf numFmtId="0" fontId="34" fillId="0" borderId="28" xfId="5" applyFont="1" applyBorder="1" applyAlignment="1">
      <alignment vertical="center" wrapText="1"/>
    </xf>
    <xf numFmtId="0" fontId="43" fillId="0" borderId="108" xfId="5" applyFont="1" applyBorder="1" applyAlignment="1">
      <alignment horizontal="center" vertical="center" wrapText="1"/>
    </xf>
    <xf numFmtId="0" fontId="43" fillId="0" borderId="109" xfId="5" applyFont="1" applyBorder="1" applyAlignment="1">
      <alignment horizontal="center" vertical="center" wrapText="1"/>
    </xf>
    <xf numFmtId="0" fontId="43" fillId="0" borderId="110" xfId="5" applyFont="1" applyBorder="1" applyAlignment="1">
      <alignment horizontal="center" vertical="center" wrapText="1"/>
    </xf>
    <xf numFmtId="0" fontId="43" fillId="0" borderId="111" xfId="5" applyFont="1" applyBorder="1" applyAlignment="1">
      <alignment horizontal="center" vertical="center" wrapText="1"/>
    </xf>
    <xf numFmtId="0" fontId="34" fillId="13" borderId="4" xfId="5" applyFont="1" applyFill="1" applyBorder="1" applyAlignment="1">
      <alignment horizontal="center" vertical="center" shrinkToFit="1"/>
    </xf>
    <xf numFmtId="0" fontId="34" fillId="13" borderId="5" xfId="5" applyFont="1" applyFill="1" applyBorder="1" applyAlignment="1">
      <alignment horizontal="center" vertical="center" shrinkToFit="1"/>
    </xf>
    <xf numFmtId="0" fontId="44" fillId="0" borderId="4" xfId="5" applyFont="1" applyBorder="1">
      <alignment vertical="center"/>
    </xf>
    <xf numFmtId="0" fontId="44" fillId="0" borderId="6" xfId="5" applyFont="1" applyBorder="1">
      <alignment vertical="center"/>
    </xf>
    <xf numFmtId="0" fontId="44" fillId="0" borderId="8" xfId="5" applyFont="1" applyBorder="1">
      <alignment vertical="center"/>
    </xf>
    <xf numFmtId="0" fontId="34" fillId="10" borderId="117" xfId="5" applyFont="1" applyFill="1" applyBorder="1" applyAlignment="1" applyProtection="1">
      <alignment horizontal="center" vertical="center" shrinkToFit="1"/>
      <protection locked="0"/>
    </xf>
    <xf numFmtId="0" fontId="34" fillId="10" borderId="118" xfId="5" applyFont="1" applyFill="1" applyBorder="1" applyAlignment="1" applyProtection="1">
      <alignment horizontal="center" vertical="center" shrinkToFit="1"/>
      <protection locked="0"/>
    </xf>
    <xf numFmtId="0" fontId="34" fillId="10" borderId="119" xfId="5" applyFont="1" applyFill="1" applyBorder="1" applyAlignment="1" applyProtection="1">
      <alignment horizontal="center" vertical="center" shrinkToFit="1"/>
      <protection locked="0"/>
    </xf>
    <xf numFmtId="0" fontId="34" fillId="13" borderId="14" xfId="5" applyFont="1" applyFill="1" applyBorder="1" applyAlignment="1">
      <alignment horizontal="center" vertical="center" shrinkToFit="1"/>
    </xf>
    <xf numFmtId="0" fontId="34" fillId="13" borderId="15" xfId="5" applyFont="1" applyFill="1" applyBorder="1" applyAlignment="1">
      <alignment horizontal="center" vertical="center" shrinkToFit="1"/>
    </xf>
    <xf numFmtId="0" fontId="44" fillId="0" borderId="124" xfId="5" applyFont="1" applyBorder="1">
      <alignment vertical="center"/>
    </xf>
    <xf numFmtId="0" fontId="44" fillId="0" borderId="125" xfId="5" applyFont="1" applyBorder="1">
      <alignment vertical="center"/>
    </xf>
    <xf numFmtId="0" fontId="44" fillId="0" borderId="126" xfId="5" applyFont="1" applyBorder="1">
      <alignment vertical="center"/>
    </xf>
    <xf numFmtId="183" fontId="34" fillId="0" borderId="127" xfId="5" applyNumberFormat="1" applyFont="1" applyBorder="1" applyAlignment="1">
      <alignment horizontal="center" vertical="center" shrinkToFit="1"/>
    </xf>
    <xf numFmtId="183" fontId="34" fillId="0" borderId="128" xfId="5" applyNumberFormat="1" applyFont="1" applyBorder="1" applyAlignment="1">
      <alignment horizontal="center" vertical="center" shrinkToFit="1"/>
    </xf>
    <xf numFmtId="183" fontId="34" fillId="0" borderId="129" xfId="5" applyNumberFormat="1" applyFont="1" applyBorder="1" applyAlignment="1">
      <alignment horizontal="center" vertical="center" shrinkToFit="1"/>
    </xf>
    <xf numFmtId="0" fontId="34" fillId="13" borderId="10" xfId="5" applyFont="1" applyFill="1" applyBorder="1" applyAlignment="1">
      <alignment horizontal="center" vertical="center" shrinkToFit="1"/>
    </xf>
    <xf numFmtId="0" fontId="34" fillId="13" borderId="12" xfId="5" applyFont="1" applyFill="1" applyBorder="1" applyAlignment="1">
      <alignment horizontal="center" vertical="center" shrinkToFit="1"/>
    </xf>
    <xf numFmtId="0" fontId="44" fillId="0" borderId="10" xfId="5" applyFont="1" applyBorder="1">
      <alignment vertical="center"/>
    </xf>
    <xf numFmtId="0" fontId="44" fillId="0" borderId="11" xfId="5" applyFont="1" applyBorder="1">
      <alignment vertical="center"/>
    </xf>
    <xf numFmtId="0" fontId="44" fillId="0" borderId="133" xfId="5" applyFont="1" applyBorder="1">
      <alignment vertical="center"/>
    </xf>
    <xf numFmtId="0" fontId="34" fillId="10" borderId="134" xfId="5" applyFont="1" applyFill="1" applyBorder="1" applyAlignment="1" applyProtection="1">
      <alignment horizontal="center" vertical="center" shrinkToFit="1"/>
      <protection locked="0"/>
    </xf>
    <xf numFmtId="0" fontId="34" fillId="10" borderId="135" xfId="5" applyFont="1" applyFill="1" applyBorder="1" applyAlignment="1" applyProtection="1">
      <alignment horizontal="center" vertical="center" shrinkToFit="1"/>
      <protection locked="0"/>
    </xf>
    <xf numFmtId="0" fontId="34" fillId="10" borderId="136" xfId="5" applyFont="1" applyFill="1" applyBorder="1" applyAlignment="1" applyProtection="1">
      <alignment horizontal="center" vertical="center" shrinkToFit="1"/>
      <protection locked="0"/>
    </xf>
    <xf numFmtId="0" fontId="34" fillId="10" borderId="137" xfId="5" applyFont="1" applyFill="1" applyBorder="1" applyAlignment="1" applyProtection="1">
      <alignment horizontal="center" vertical="center" shrinkToFit="1"/>
      <protection locked="0"/>
    </xf>
    <xf numFmtId="0" fontId="44" fillId="0" borderId="141" xfId="5" applyFont="1" applyBorder="1">
      <alignment vertical="center"/>
    </xf>
    <xf numFmtId="0" fontId="44" fillId="0" borderId="142" xfId="5" applyFont="1" applyBorder="1">
      <alignment vertical="center"/>
    </xf>
    <xf numFmtId="0" fontId="44" fillId="0" borderId="143" xfId="5" applyFont="1" applyBorder="1">
      <alignment vertical="center"/>
    </xf>
    <xf numFmtId="0" fontId="44" fillId="0" borderId="14" xfId="5" applyFont="1" applyBorder="1">
      <alignment vertical="center"/>
    </xf>
    <xf numFmtId="0" fontId="44" fillId="0" borderId="17" xfId="5" applyFont="1" applyBorder="1">
      <alignment vertical="center"/>
    </xf>
    <xf numFmtId="0" fontId="34" fillId="13" borderId="54" xfId="5" applyFont="1" applyFill="1" applyBorder="1" applyAlignment="1">
      <alignment horizontal="center" vertical="center" shrinkToFit="1"/>
    </xf>
    <xf numFmtId="0" fontId="34" fillId="13" borderId="56" xfId="5" applyFont="1" applyFill="1" applyBorder="1" applyAlignment="1">
      <alignment horizontal="center" vertical="center" shrinkToFit="1"/>
    </xf>
    <xf numFmtId="0" fontId="34" fillId="13" borderId="26" xfId="5" applyFont="1" applyFill="1" applyBorder="1" applyAlignment="1">
      <alignment horizontal="center" vertical="center" shrinkToFit="1"/>
    </xf>
    <xf numFmtId="0" fontId="34" fillId="13" borderId="27" xfId="5" applyFont="1" applyFill="1" applyBorder="1" applyAlignment="1">
      <alignment horizontal="center" vertical="center" shrinkToFit="1"/>
    </xf>
    <xf numFmtId="0" fontId="44" fillId="0" borderId="151" xfId="5" applyFont="1" applyBorder="1">
      <alignment vertical="center"/>
    </xf>
    <xf numFmtId="0" fontId="44" fillId="0" borderId="152" xfId="5" applyFont="1" applyBorder="1">
      <alignment vertical="center"/>
    </xf>
    <xf numFmtId="0" fontId="44" fillId="0" borderId="153" xfId="5" applyFont="1" applyBorder="1">
      <alignment vertical="center"/>
    </xf>
    <xf numFmtId="183" fontId="34" fillId="0" borderId="154" xfId="5" applyNumberFormat="1" applyFont="1" applyBorder="1" applyAlignment="1">
      <alignment horizontal="center" vertical="center" shrinkToFit="1"/>
    </xf>
    <xf numFmtId="183" fontId="34" fillId="0" borderId="155" xfId="5" applyNumberFormat="1" applyFont="1" applyBorder="1" applyAlignment="1">
      <alignment horizontal="center" vertical="center" shrinkToFit="1"/>
    </xf>
    <xf numFmtId="183" fontId="34" fillId="0" borderId="156" xfId="5" applyNumberFormat="1" applyFont="1" applyBorder="1" applyAlignment="1">
      <alignment horizontal="center" vertical="center" shrinkToFit="1"/>
    </xf>
    <xf numFmtId="0" fontId="44" fillId="13" borderId="0" xfId="5" applyFont="1" applyFill="1" applyAlignment="1">
      <alignment horizontal="center" vertical="center"/>
    </xf>
    <xf numFmtId="0" fontId="44" fillId="13" borderId="0" xfId="5" applyFont="1" applyFill="1" applyAlignment="1" applyProtection="1">
      <alignment horizontal="center" vertical="center" shrinkToFit="1"/>
      <protection locked="0"/>
    </xf>
    <xf numFmtId="0" fontId="44" fillId="13" borderId="0" xfId="5" applyFont="1" applyFill="1" applyAlignment="1" applyProtection="1">
      <alignment horizontal="center" vertical="center" wrapText="1"/>
      <protection locked="0"/>
    </xf>
    <xf numFmtId="0" fontId="44" fillId="13" borderId="0" xfId="5" applyFont="1" applyFill="1" applyAlignment="1" applyProtection="1">
      <alignment horizontal="left" vertical="center" wrapText="1"/>
      <protection locked="0"/>
    </xf>
    <xf numFmtId="0" fontId="32" fillId="13" borderId="0" xfId="5" applyFont="1" applyFill="1">
      <alignment vertical="center"/>
    </xf>
    <xf numFmtId="0" fontId="33" fillId="13" borderId="0" xfId="5" applyFont="1" applyFill="1">
      <alignment vertical="center"/>
    </xf>
    <xf numFmtId="0" fontId="33" fillId="13" borderId="0" xfId="5" applyFont="1" applyFill="1" applyAlignment="1">
      <alignment horizontal="center" vertical="center"/>
    </xf>
    <xf numFmtId="0" fontId="44" fillId="13" borderId="0" xfId="5" applyFont="1" applyFill="1" applyAlignment="1">
      <alignment horizontal="center" vertical="center" wrapText="1"/>
    </xf>
    <xf numFmtId="1" fontId="44" fillId="13" borderId="0" xfId="5" applyNumberFormat="1" applyFont="1" applyFill="1" applyAlignment="1">
      <alignment horizontal="center" vertical="center" wrapText="1"/>
    </xf>
    <xf numFmtId="0" fontId="43" fillId="13" borderId="0" xfId="5" applyFont="1" applyFill="1" applyAlignment="1" applyProtection="1">
      <alignment horizontal="center" vertical="center" wrapText="1"/>
      <protection locked="0"/>
    </xf>
    <xf numFmtId="0" fontId="43" fillId="13" borderId="0" xfId="5" applyFont="1" applyFill="1" applyAlignment="1">
      <alignment horizontal="center" vertical="center" wrapText="1"/>
    </xf>
    <xf numFmtId="1" fontId="43" fillId="13" borderId="0" xfId="5" applyNumberFormat="1" applyFont="1" applyFill="1" applyAlignment="1">
      <alignment horizontal="center" vertical="center" wrapText="1"/>
    </xf>
    <xf numFmtId="0" fontId="43" fillId="0" borderId="0" xfId="5" applyFont="1" applyAlignment="1">
      <alignment horizontal="centerContinuous" vertical="center"/>
    </xf>
    <xf numFmtId="184" fontId="43" fillId="0" borderId="0" xfId="5" applyNumberFormat="1" applyFont="1">
      <alignment vertical="center"/>
    </xf>
    <xf numFmtId="0" fontId="43" fillId="0" borderId="0" xfId="5" applyFont="1" applyAlignment="1">
      <alignment horizontal="center" vertical="center"/>
    </xf>
    <xf numFmtId="186" fontId="44" fillId="13" borderId="0" xfId="5" applyNumberFormat="1" applyFont="1" applyFill="1" applyAlignment="1">
      <alignment horizontal="center" vertical="center"/>
    </xf>
    <xf numFmtId="0" fontId="43" fillId="13" borderId="0" xfId="5" applyFont="1" applyFill="1" applyAlignment="1" applyProtection="1">
      <alignment horizontal="center" vertical="center" shrinkToFit="1"/>
      <protection locked="0"/>
    </xf>
    <xf numFmtId="0" fontId="43" fillId="13" borderId="0" xfId="5" applyFont="1" applyFill="1" applyAlignment="1" applyProtection="1">
      <alignment horizontal="left" vertical="center" wrapText="1"/>
      <protection locked="0"/>
    </xf>
    <xf numFmtId="0" fontId="43" fillId="13" borderId="0" xfId="5" applyFont="1" applyFill="1">
      <alignment vertical="center"/>
    </xf>
    <xf numFmtId="0" fontId="43" fillId="13" borderId="0" xfId="5" applyFont="1" applyFill="1" applyAlignment="1">
      <alignment horizontal="center" vertical="center"/>
    </xf>
    <xf numFmtId="0" fontId="43" fillId="0" borderId="0" xfId="5" applyFont="1" applyAlignment="1">
      <alignment horizontal="right" vertical="center"/>
    </xf>
    <xf numFmtId="0" fontId="44" fillId="0" borderId="0" xfId="5" applyFont="1" applyAlignment="1">
      <alignment horizontal="left" vertical="center" wrapText="1"/>
    </xf>
    <xf numFmtId="0" fontId="44" fillId="0" borderId="0" xfId="5" applyFont="1" applyAlignment="1">
      <alignment vertical="center" textRotation="90"/>
    </xf>
    <xf numFmtId="0" fontId="46" fillId="13" borderId="0" xfId="5" applyFont="1" applyFill="1" applyAlignment="1">
      <alignment horizontal="left" vertical="center"/>
    </xf>
    <xf numFmtId="0" fontId="40" fillId="13" borderId="0" xfId="5" applyFont="1" applyFill="1" applyAlignment="1">
      <alignment horizontal="center" vertical="center"/>
    </xf>
    <xf numFmtId="0" fontId="40" fillId="13" borderId="0" xfId="5" applyFont="1" applyFill="1">
      <alignment vertical="center"/>
    </xf>
    <xf numFmtId="0" fontId="40" fillId="13" borderId="0" xfId="5" applyFont="1" applyFill="1" applyAlignment="1">
      <alignment horizontal="left" vertical="center"/>
    </xf>
    <xf numFmtId="0" fontId="47" fillId="13" borderId="0" xfId="5" applyFont="1" applyFill="1">
      <alignment vertical="center"/>
    </xf>
    <xf numFmtId="0" fontId="47" fillId="13" borderId="0" xfId="5" applyFont="1" applyFill="1" applyAlignment="1">
      <alignment horizontal="left" vertical="center"/>
    </xf>
    <xf numFmtId="0" fontId="40" fillId="13" borderId="0" xfId="5" applyFont="1" applyFill="1" applyAlignment="1" applyProtection="1">
      <alignment horizontal="center" vertical="center"/>
      <protection locked="0"/>
    </xf>
    <xf numFmtId="0" fontId="40" fillId="12" borderId="1" xfId="5" applyFont="1" applyFill="1" applyBorder="1" applyAlignment="1" applyProtection="1">
      <alignment horizontal="center" vertical="center"/>
      <protection locked="0"/>
    </xf>
    <xf numFmtId="0" fontId="40" fillId="12" borderId="0" xfId="5" applyFont="1" applyFill="1" applyAlignment="1" applyProtection="1">
      <alignment horizontal="center" vertical="center"/>
      <protection locked="0"/>
    </xf>
    <xf numFmtId="20" fontId="40" fillId="12" borderId="1" xfId="5" applyNumberFormat="1" applyFont="1" applyFill="1" applyBorder="1" applyAlignment="1" applyProtection="1">
      <alignment horizontal="center" vertical="center"/>
      <protection locked="0"/>
    </xf>
    <xf numFmtId="0" fontId="40" fillId="13" borderId="0" xfId="5" applyFont="1" applyFill="1" applyAlignment="1" applyProtection="1">
      <alignment horizontal="right" vertical="center"/>
      <protection locked="0"/>
    </xf>
    <xf numFmtId="0" fontId="40" fillId="13" borderId="0" xfId="5" applyFont="1" applyFill="1" applyProtection="1">
      <alignment vertical="center"/>
      <protection locked="0"/>
    </xf>
    <xf numFmtId="0" fontId="40" fillId="13" borderId="1" xfId="5" applyFont="1" applyFill="1" applyBorder="1" applyAlignment="1">
      <alignment horizontal="center" vertical="center"/>
    </xf>
    <xf numFmtId="0" fontId="40" fillId="12" borderId="1" xfId="5" applyFont="1" applyFill="1" applyBorder="1" applyAlignment="1" applyProtection="1">
      <alignment horizontal="left" vertical="center"/>
      <protection locked="0"/>
    </xf>
    <xf numFmtId="20" fontId="40" fillId="13" borderId="1" xfId="5" applyNumberFormat="1" applyFont="1" applyFill="1" applyBorder="1" applyAlignment="1" applyProtection="1">
      <alignment horizontal="center" vertical="center"/>
      <protection locked="0"/>
    </xf>
    <xf numFmtId="0" fontId="48" fillId="12" borderId="9" xfId="5" applyFont="1" applyFill="1" applyBorder="1" applyAlignment="1" applyProtection="1">
      <alignment horizontal="center" vertical="center"/>
      <protection locked="0"/>
    </xf>
    <xf numFmtId="0" fontId="48" fillId="12" borderId="47" xfId="5" applyFont="1" applyFill="1" applyBorder="1" applyAlignment="1" applyProtection="1">
      <alignment horizontal="center" vertical="center"/>
      <protection locked="0"/>
    </xf>
    <xf numFmtId="0" fontId="48" fillId="12" borderId="18" xfId="5" applyFont="1" applyFill="1" applyBorder="1" applyAlignment="1" applyProtection="1">
      <alignment horizontal="center" vertical="center"/>
      <protection locked="0"/>
    </xf>
    <xf numFmtId="0" fontId="1" fillId="13" borderId="0" xfId="5" applyFill="1">
      <alignment vertical="center"/>
    </xf>
    <xf numFmtId="0" fontId="44" fillId="13" borderId="0" xfId="5" applyFont="1" applyFill="1" applyAlignment="1">
      <alignment horizontal="left" vertical="center"/>
    </xf>
    <xf numFmtId="0" fontId="49" fillId="13" borderId="0" xfId="5" applyFont="1" applyFill="1" applyAlignment="1">
      <alignment horizontal="left" vertical="center"/>
    </xf>
    <xf numFmtId="0" fontId="44" fillId="13" borderId="0" xfId="5" applyFont="1" applyFill="1">
      <alignment vertical="center"/>
    </xf>
    <xf numFmtId="0" fontId="44" fillId="12" borderId="1" xfId="5" applyFont="1" applyFill="1" applyBorder="1" applyAlignment="1">
      <alignment horizontal="left" vertical="center"/>
    </xf>
    <xf numFmtId="0" fontId="44" fillId="10" borderId="1" xfId="5" applyFont="1" applyFill="1" applyBorder="1" applyAlignment="1">
      <alignment horizontal="left" vertical="center"/>
    </xf>
    <xf numFmtId="0" fontId="50" fillId="13" borderId="0" xfId="5" applyFont="1" applyFill="1" applyAlignment="1">
      <alignment horizontal="left" vertical="center"/>
    </xf>
    <xf numFmtId="0" fontId="44" fillId="13" borderId="1" xfId="5" applyFont="1" applyFill="1" applyBorder="1" applyAlignment="1">
      <alignment horizontal="center" vertical="center"/>
    </xf>
    <xf numFmtId="0" fontId="44" fillId="13" borderId="1" xfId="5" applyFont="1" applyFill="1" applyBorder="1" applyAlignment="1">
      <alignment horizontal="left" vertical="center"/>
    </xf>
    <xf numFmtId="0" fontId="51" fillId="13" borderId="0" xfId="5" applyFont="1" applyFill="1">
      <alignment vertical="center"/>
    </xf>
    <xf numFmtId="0" fontId="51" fillId="13" borderId="0" xfId="5" applyFont="1" applyFill="1" applyAlignment="1">
      <alignment horizontal="left" vertical="center"/>
    </xf>
    <xf numFmtId="0" fontId="36" fillId="13" borderId="0" xfId="5" applyFont="1" applyFill="1">
      <alignment vertical="center"/>
    </xf>
    <xf numFmtId="0" fontId="51" fillId="13" borderId="0" xfId="5" applyFont="1" applyFill="1" applyAlignment="1">
      <alignment vertical="center" shrinkToFit="1"/>
    </xf>
    <xf numFmtId="0" fontId="44" fillId="13" borderId="0" xfId="5" applyFont="1" applyFill="1" applyAlignment="1">
      <alignment vertical="center" wrapText="1"/>
    </xf>
    <xf numFmtId="0" fontId="53" fillId="13" borderId="0" xfId="5" applyFont="1" applyFill="1" applyAlignment="1">
      <alignment horizontal="left" vertical="center"/>
    </xf>
    <xf numFmtId="0" fontId="53" fillId="0" borderId="0" xfId="5" applyFont="1" applyAlignment="1">
      <alignment horizontal="left" vertical="center"/>
    </xf>
    <xf numFmtId="0" fontId="44" fillId="0" borderId="159" xfId="5" applyFont="1" applyBorder="1">
      <alignment vertical="center"/>
    </xf>
    <xf numFmtId="0" fontId="44" fillId="0" borderId="160" xfId="5" applyFont="1" applyBorder="1">
      <alignment vertical="center"/>
    </xf>
    <xf numFmtId="0" fontId="44" fillId="0" borderId="161" xfId="5" applyFont="1" applyBorder="1">
      <alignment vertical="center"/>
    </xf>
    <xf numFmtId="183" fontId="34" fillId="0" borderId="162" xfId="5" applyNumberFormat="1" applyFont="1" applyBorder="1" applyAlignment="1">
      <alignment horizontal="center" vertical="center" shrinkToFit="1"/>
    </xf>
    <xf numFmtId="0" fontId="44" fillId="13" borderId="1" xfId="5" applyFont="1" applyFill="1" applyBorder="1" applyAlignment="1">
      <alignment horizontal="right" vertical="center"/>
    </xf>
    <xf numFmtId="0" fontId="44" fillId="13" borderId="1" xfId="5" applyFont="1" applyFill="1" applyBorder="1" applyAlignment="1">
      <alignment vertical="center" shrinkToFit="1"/>
    </xf>
    <xf numFmtId="0" fontId="1" fillId="13" borderId="163" xfId="5" applyFill="1" applyBorder="1" applyAlignment="1">
      <alignment horizontal="center" vertical="center"/>
    </xf>
    <xf numFmtId="0" fontId="55" fillId="13" borderId="164" xfId="5" applyFont="1" applyFill="1" applyBorder="1" applyAlignment="1">
      <alignment horizontal="center" vertical="center"/>
    </xf>
    <xf numFmtId="0" fontId="55" fillId="13" borderId="165" xfId="5" applyFont="1" applyFill="1" applyBorder="1" applyAlignment="1">
      <alignment horizontal="center" vertical="center"/>
    </xf>
    <xf numFmtId="0" fontId="38" fillId="13" borderId="165" xfId="5" applyFont="1" applyFill="1" applyBorder="1" applyAlignment="1">
      <alignment horizontal="center" vertical="center"/>
    </xf>
    <xf numFmtId="0" fontId="39" fillId="13" borderId="166" xfId="5" applyFont="1" applyFill="1" applyBorder="1" applyAlignment="1">
      <alignment horizontal="center" vertical="center"/>
    </xf>
    <xf numFmtId="0" fontId="39" fillId="13" borderId="116" xfId="5" applyFont="1" applyFill="1" applyBorder="1" applyAlignment="1">
      <alignment vertical="center" shrinkToFit="1"/>
    </xf>
    <xf numFmtId="0" fontId="39" fillId="13" borderId="168" xfId="5" applyFont="1" applyFill="1" applyBorder="1" applyAlignment="1">
      <alignment vertical="center" shrinkToFit="1"/>
    </xf>
    <xf numFmtId="0" fontId="39" fillId="13" borderId="168" xfId="5" applyFont="1" applyFill="1" applyBorder="1">
      <alignment vertical="center"/>
    </xf>
    <xf numFmtId="0" fontId="39" fillId="13" borderId="1" xfId="5" applyFont="1" applyFill="1" applyBorder="1" applyAlignment="1">
      <alignment vertical="center" shrinkToFit="1"/>
    </xf>
    <xf numFmtId="0" fontId="39" fillId="13" borderId="169" xfId="5" applyFont="1" applyFill="1" applyBorder="1">
      <alignment vertical="center"/>
    </xf>
    <xf numFmtId="0" fontId="39" fillId="13" borderId="1" xfId="5" applyFont="1" applyFill="1" applyBorder="1">
      <alignment vertical="center"/>
    </xf>
    <xf numFmtId="0" fontId="39" fillId="13" borderId="104" xfId="5" applyFont="1" applyFill="1" applyBorder="1">
      <alignment vertical="center"/>
    </xf>
    <xf numFmtId="0" fontId="38" fillId="13" borderId="111" xfId="5" applyFont="1" applyFill="1" applyBorder="1">
      <alignment vertical="center"/>
    </xf>
    <xf numFmtId="0" fontId="39" fillId="13" borderId="109" xfId="5" applyFont="1" applyFill="1" applyBorder="1" applyAlignment="1">
      <alignment vertical="center" shrinkToFit="1"/>
    </xf>
    <xf numFmtId="0" fontId="39" fillId="13" borderId="109" xfId="5" applyFont="1" applyFill="1" applyBorder="1">
      <alignment vertical="center"/>
    </xf>
    <xf numFmtId="0" fontId="39" fillId="13" borderId="110" xfId="5" applyFont="1" applyFill="1" applyBorder="1">
      <alignment vertical="center"/>
    </xf>
    <xf numFmtId="0" fontId="43" fillId="0" borderId="0" xfId="4" applyFont="1" applyAlignment="1">
      <alignment horizontal="left" vertical="top"/>
    </xf>
    <xf numFmtId="0" fontId="43" fillId="0" borderId="0" xfId="4" applyFont="1" applyAlignment="1">
      <alignment horizontal="right" vertical="center"/>
    </xf>
    <xf numFmtId="0" fontId="43" fillId="0" borderId="0" xfId="4" applyFont="1" applyAlignment="1">
      <alignment vertical="center"/>
    </xf>
    <xf numFmtId="0" fontId="43" fillId="0" borderId="0" xfId="4" applyFont="1" applyAlignment="1">
      <alignment horizontal="center" vertical="top"/>
    </xf>
    <xf numFmtId="0" fontId="43" fillId="0" borderId="90" xfId="4" applyFont="1" applyBorder="1" applyAlignment="1">
      <alignment horizontal="center" vertical="center"/>
    </xf>
    <xf numFmtId="0" fontId="43" fillId="0" borderId="77" xfId="4" applyFont="1" applyBorder="1" applyAlignment="1">
      <alignment horizontal="center" vertical="center"/>
    </xf>
    <xf numFmtId="0" fontId="43" fillId="0" borderId="171" xfId="4" applyFont="1" applyBorder="1" applyAlignment="1">
      <alignment horizontal="center" vertical="center"/>
    </xf>
    <xf numFmtId="0" fontId="43" fillId="0" borderId="0" xfId="4" applyFont="1" applyAlignment="1">
      <alignment horizontal="left" vertical="center"/>
    </xf>
    <xf numFmtId="0" fontId="43" fillId="0" borderId="11" xfId="4" applyFont="1" applyBorder="1" applyAlignment="1">
      <alignment horizontal="right" vertical="center"/>
    </xf>
    <xf numFmtId="0" fontId="43" fillId="0" borderId="12" xfId="4" applyFont="1" applyBorder="1" applyAlignment="1">
      <alignment horizontal="left" vertical="center"/>
    </xf>
    <xf numFmtId="0" fontId="43" fillId="0" borderId="23" xfId="4" applyFont="1" applyBorder="1" applyAlignment="1">
      <alignment horizontal="center" vertical="center"/>
    </xf>
    <xf numFmtId="0" fontId="43" fillId="0" borderId="24" xfId="4" applyFont="1" applyBorder="1" applyAlignment="1">
      <alignment horizontal="left" vertical="center"/>
    </xf>
    <xf numFmtId="0" fontId="43" fillId="0" borderId="43" xfId="4" applyFont="1" applyBorder="1" applyAlignment="1">
      <alignment horizontal="left" vertical="center"/>
    </xf>
    <xf numFmtId="0" fontId="43" fillId="0" borderId="0" xfId="4" applyFont="1" applyAlignment="1">
      <alignment horizontal="center" vertical="center"/>
    </xf>
    <xf numFmtId="0" fontId="43" fillId="0" borderId="11" xfId="4" applyFont="1" applyBorder="1" applyAlignment="1">
      <alignment horizontal="left" vertical="center"/>
    </xf>
    <xf numFmtId="0" fontId="43" fillId="0" borderId="55" xfId="4" applyFont="1" applyBorder="1" applyAlignment="1">
      <alignment horizontal="center" vertical="center"/>
    </xf>
    <xf numFmtId="0" fontId="43" fillId="0" borderId="29" xfId="4" applyFont="1" applyBorder="1" applyAlignment="1">
      <alignment horizontal="center" vertical="center"/>
    </xf>
    <xf numFmtId="0" fontId="43" fillId="0" borderId="66" xfId="4" applyFont="1" applyBorder="1" applyAlignment="1">
      <alignment horizontal="left" vertical="center"/>
    </xf>
    <xf numFmtId="0" fontId="43" fillId="0" borderId="54" xfId="4" applyFont="1" applyBorder="1" applyAlignment="1">
      <alignment horizontal="center" vertical="center"/>
    </xf>
    <xf numFmtId="0" fontId="43" fillId="0" borderId="55" xfId="4" applyFont="1" applyBorder="1" applyAlignment="1">
      <alignment horizontal="left" vertical="center"/>
    </xf>
    <xf numFmtId="0" fontId="43" fillId="0" borderId="15" xfId="4" applyFont="1" applyBorder="1" applyAlignment="1">
      <alignment horizontal="left" vertical="center"/>
    </xf>
    <xf numFmtId="0" fontId="43" fillId="0" borderId="56" xfId="4" applyFont="1" applyBorder="1" applyAlignment="1">
      <alignment horizontal="left" vertical="center"/>
    </xf>
    <xf numFmtId="0" fontId="43" fillId="0" borderId="175" xfId="4" applyFont="1" applyBorder="1" applyAlignment="1">
      <alignment horizontal="left" vertical="top"/>
    </xf>
    <xf numFmtId="0" fontId="43" fillId="0" borderId="55" xfId="4" applyFont="1" applyBorder="1" applyAlignment="1">
      <alignment horizontal="left" vertical="top"/>
    </xf>
    <xf numFmtId="0" fontId="43" fillId="0" borderId="11" xfId="4" applyFont="1" applyBorder="1" applyAlignment="1">
      <alignment horizontal="left" vertical="top"/>
    </xf>
    <xf numFmtId="0" fontId="32" fillId="0" borderId="43" xfId="4" applyFont="1" applyBorder="1" applyAlignment="1">
      <alignment vertical="center"/>
    </xf>
    <xf numFmtId="0" fontId="32" fillId="0" borderId="43" xfId="4" applyFont="1" applyBorder="1" applyAlignment="1">
      <alignment horizontal="center" vertical="center"/>
    </xf>
    <xf numFmtId="0" fontId="32" fillId="0" borderId="43" xfId="4" applyFont="1" applyBorder="1" applyAlignment="1">
      <alignment horizontal="left" vertical="center"/>
    </xf>
    <xf numFmtId="0" fontId="32" fillId="0" borderId="24" xfId="4" applyFont="1" applyBorder="1" applyAlignment="1">
      <alignment horizontal="left" vertical="center"/>
    </xf>
    <xf numFmtId="0" fontId="32" fillId="0" borderId="11" xfId="4" applyFont="1" applyBorder="1" applyAlignment="1">
      <alignment horizontal="left" vertical="center"/>
    </xf>
    <xf numFmtId="0" fontId="32" fillId="0" borderId="11" xfId="4" applyFont="1" applyBorder="1" applyAlignment="1">
      <alignment horizontal="center" vertical="center"/>
    </xf>
    <xf numFmtId="0" fontId="32" fillId="0" borderId="12" xfId="4" applyFont="1" applyBorder="1" applyAlignment="1">
      <alignment horizontal="left" vertical="center"/>
    </xf>
    <xf numFmtId="0" fontId="32" fillId="0" borderId="15" xfId="4" applyFont="1" applyBorder="1" applyAlignment="1">
      <alignment horizontal="left" vertical="center"/>
    </xf>
    <xf numFmtId="0" fontId="32" fillId="0" borderId="23" xfId="4" applyFont="1" applyBorder="1" applyAlignment="1">
      <alignment horizontal="left" vertical="center"/>
    </xf>
    <xf numFmtId="0" fontId="32" fillId="0" borderId="14" xfId="4" applyFont="1" applyBorder="1" applyAlignment="1">
      <alignment horizontal="center" vertical="center"/>
    </xf>
    <xf numFmtId="0" fontId="33" fillId="0" borderId="0" xfId="4" applyFont="1" applyAlignment="1">
      <alignment horizontal="center" vertical="center"/>
    </xf>
    <xf numFmtId="0" fontId="57" fillId="0" borderId="0" xfId="4" applyFont="1" applyAlignment="1">
      <alignment horizontal="left" vertical="center"/>
    </xf>
    <xf numFmtId="0" fontId="32" fillId="0" borderId="55" xfId="4" applyFont="1" applyBorder="1" applyAlignment="1">
      <alignment horizontal="left" vertical="center"/>
    </xf>
    <xf numFmtId="0" fontId="32" fillId="0" borderId="56" xfId="4" applyFont="1" applyBorder="1" applyAlignment="1">
      <alignment horizontal="left" vertical="center"/>
    </xf>
    <xf numFmtId="0" fontId="32" fillId="0" borderId="54" xfId="4" applyFont="1" applyBorder="1" applyAlignment="1">
      <alignment horizontal="center" vertical="center"/>
    </xf>
    <xf numFmtId="0" fontId="32" fillId="0" borderId="55" xfId="4" applyFont="1" applyBorder="1" applyAlignment="1">
      <alignment horizontal="center" vertical="center"/>
    </xf>
    <xf numFmtId="0" fontId="58" fillId="0" borderId="43" xfId="4" applyFont="1" applyBorder="1" applyAlignment="1">
      <alignment vertical="center"/>
    </xf>
    <xf numFmtId="0" fontId="58" fillId="0" borderId="24" xfId="4" applyFont="1" applyBorder="1" applyAlignment="1">
      <alignment vertical="center"/>
    </xf>
    <xf numFmtId="0" fontId="58" fillId="0" borderId="0" xfId="4" applyFont="1" applyAlignment="1">
      <alignment vertical="center"/>
    </xf>
    <xf numFmtId="0" fontId="58" fillId="0" borderId="15" xfId="4" applyFont="1" applyBorder="1" applyAlignment="1">
      <alignment vertical="center"/>
    </xf>
    <xf numFmtId="0" fontId="58" fillId="0" borderId="11" xfId="4" applyFont="1" applyBorder="1" applyAlignment="1">
      <alignment vertical="center"/>
    </xf>
    <xf numFmtId="0" fontId="58" fillId="0" borderId="12" xfId="4" applyFont="1" applyBorder="1" applyAlignment="1">
      <alignment vertical="center"/>
    </xf>
    <xf numFmtId="0" fontId="32" fillId="0" borderId="55" xfId="4" applyFont="1" applyBorder="1" applyAlignment="1">
      <alignment vertical="center"/>
    </xf>
    <xf numFmtId="0" fontId="58" fillId="0" borderId="55" xfId="4" applyFont="1" applyBorder="1" applyAlignment="1">
      <alignment vertical="center"/>
    </xf>
    <xf numFmtId="0" fontId="58" fillId="0" borderId="56" xfId="4" applyFont="1" applyBorder="1" applyAlignment="1">
      <alignment vertical="center"/>
    </xf>
    <xf numFmtId="0" fontId="59" fillId="0" borderId="0" xfId="4" applyFont="1" applyAlignment="1">
      <alignment horizontal="center" vertical="center"/>
    </xf>
    <xf numFmtId="0" fontId="57" fillId="0" borderId="15" xfId="4" applyFont="1" applyBorder="1" applyAlignment="1">
      <alignment vertical="center" shrinkToFit="1"/>
    </xf>
    <xf numFmtId="0" fontId="32" fillId="0" borderId="1" xfId="4" applyFont="1" applyBorder="1" applyAlignment="1">
      <alignment horizontal="center" vertical="center"/>
    </xf>
    <xf numFmtId="0" fontId="32" fillId="0" borderId="18" xfId="4" applyFont="1" applyBorder="1" applyAlignment="1">
      <alignment horizontal="center" vertical="center"/>
    </xf>
    <xf numFmtId="187" fontId="32" fillId="0" borderId="0" xfId="4" applyNumberFormat="1" applyFont="1" applyAlignment="1">
      <alignment vertical="center"/>
    </xf>
    <xf numFmtId="187" fontId="32" fillId="0" borderId="0" xfId="4" applyNumberFormat="1" applyFont="1" applyAlignment="1">
      <alignment horizontal="center" vertical="center"/>
    </xf>
    <xf numFmtId="187" fontId="32" fillId="0" borderId="55" xfId="4" applyNumberFormat="1" applyFont="1" applyBorder="1" applyAlignment="1">
      <alignment vertical="center"/>
    </xf>
    <xf numFmtId="0" fontId="32" fillId="0" borderId="10" xfId="4" applyFont="1" applyBorder="1" applyAlignment="1">
      <alignment horizontal="center" vertical="center" wrapText="1"/>
    </xf>
    <xf numFmtId="0" fontId="32" fillId="0" borderId="11" xfId="4" applyFont="1" applyBorder="1" applyAlignment="1">
      <alignment horizontal="center" vertical="center" wrapText="1"/>
    </xf>
    <xf numFmtId="0" fontId="32" fillId="0" borderId="12" xfId="4" applyFont="1" applyBorder="1" applyAlignment="1">
      <alignment horizontal="center" vertical="center" wrapText="1"/>
    </xf>
    <xf numFmtId="187" fontId="32" fillId="0" borderId="11" xfId="4" applyNumberFormat="1" applyFont="1" applyBorder="1" applyAlignment="1">
      <alignment vertical="center"/>
    </xf>
    <xf numFmtId="0" fontId="57" fillId="0" borderId="0" xfId="4" applyFont="1" applyAlignment="1">
      <alignment horizontal="left" vertical="top"/>
    </xf>
    <xf numFmtId="0" fontId="32" fillId="0" borderId="54" xfId="4" applyFont="1" applyBorder="1" applyAlignment="1">
      <alignment horizontal="center" vertical="center" wrapText="1"/>
    </xf>
    <xf numFmtId="0" fontId="32" fillId="0" borderId="55" xfId="4" applyFont="1" applyBorder="1" applyAlignment="1">
      <alignment horizontal="center" vertical="center" wrapText="1"/>
    </xf>
    <xf numFmtId="0" fontId="32" fillId="0" borderId="56" xfId="4" applyFont="1" applyBorder="1" applyAlignment="1">
      <alignment horizontal="center" vertical="center" wrapText="1"/>
    </xf>
    <xf numFmtId="0" fontId="32" fillId="0" borderId="0" xfId="4" applyFont="1" applyAlignment="1">
      <alignment horizontal="center" vertical="center" wrapText="1"/>
    </xf>
    <xf numFmtId="0" fontId="61" fillId="0" borderId="0" xfId="4" applyFont="1" applyAlignment="1">
      <alignment vertical="top"/>
    </xf>
    <xf numFmtId="0" fontId="32" fillId="0" borderId="0" xfId="4" applyFont="1" applyAlignment="1">
      <alignment horizontal="left"/>
    </xf>
    <xf numFmtId="0" fontId="32" fillId="0" borderId="14" xfId="4" applyFont="1" applyBorder="1" applyAlignment="1">
      <alignment vertical="center" wrapText="1"/>
    </xf>
    <xf numFmtId="0" fontId="32" fillId="0" borderId="24" xfId="4" applyFont="1" applyBorder="1" applyAlignment="1">
      <alignment vertical="center"/>
    </xf>
    <xf numFmtId="0" fontId="59" fillId="0" borderId="43" xfId="4" applyFont="1" applyBorder="1" applyAlignment="1">
      <alignment horizontal="center" vertical="center"/>
    </xf>
    <xf numFmtId="0" fontId="32" fillId="0" borderId="14" xfId="4" applyFont="1" applyBorder="1"/>
    <xf numFmtId="0" fontId="35" fillId="0" borderId="0" xfId="4" applyFont="1" applyAlignment="1">
      <alignment wrapText="1"/>
    </xf>
    <xf numFmtId="0" fontId="35" fillId="0" borderId="0" xfId="4" applyFont="1" applyAlignment="1">
      <alignment horizontal="left" wrapText="1"/>
    </xf>
    <xf numFmtId="0" fontId="58" fillId="0" borderId="14" xfId="4" applyFont="1" applyBorder="1" applyAlignment="1">
      <alignment vertical="center"/>
    </xf>
    <xf numFmtId="0" fontId="58" fillId="0" borderId="15" xfId="4" applyFont="1" applyBorder="1" applyAlignment="1">
      <alignment horizontal="center" vertical="center"/>
    </xf>
    <xf numFmtId="0" fontId="3" fillId="0" borderId="11" xfId="4" applyBorder="1"/>
    <xf numFmtId="0" fontId="3" fillId="0" borderId="55" xfId="4" applyBorder="1"/>
    <xf numFmtId="0" fontId="58" fillId="0" borderId="47" xfId="4" applyFont="1" applyBorder="1" applyAlignment="1">
      <alignment vertical="center"/>
    </xf>
    <xf numFmtId="188" fontId="32" fillId="0" borderId="43" xfId="4" applyNumberFormat="1" applyFont="1" applyBorder="1" applyAlignment="1">
      <alignment horizontal="center" vertical="center"/>
    </xf>
    <xf numFmtId="188" fontId="32" fillId="0" borderId="24" xfId="4" applyNumberFormat="1" applyFont="1" applyBorder="1" applyAlignment="1">
      <alignment horizontal="center" vertical="center"/>
    </xf>
    <xf numFmtId="188" fontId="32" fillId="0" borderId="15" xfId="4" applyNumberFormat="1" applyFont="1" applyBorder="1" applyAlignment="1">
      <alignment vertical="center"/>
    </xf>
    <xf numFmtId="0" fontId="32" fillId="0" borderId="54" xfId="4" applyFont="1" applyBorder="1" applyAlignment="1">
      <alignment vertical="center" wrapText="1"/>
    </xf>
    <xf numFmtId="188" fontId="32" fillId="0" borderId="55" xfId="4" applyNumberFormat="1" applyFont="1" applyBorder="1" applyAlignment="1">
      <alignment horizontal="center" vertical="center"/>
    </xf>
    <xf numFmtId="188" fontId="32" fillId="0" borderId="56" xfId="4" applyNumberFormat="1" applyFont="1" applyBorder="1" applyAlignment="1">
      <alignment vertical="center"/>
    </xf>
    <xf numFmtId="0" fontId="61" fillId="0" borderId="0" xfId="4" applyFont="1" applyAlignment="1">
      <alignment vertical="top" wrapText="1"/>
    </xf>
    <xf numFmtId="0" fontId="61" fillId="0" borderId="0" xfId="4" applyFont="1" applyAlignment="1">
      <alignment horizontal="center" vertical="center"/>
    </xf>
    <xf numFmtId="0" fontId="61" fillId="0" borderId="0" xfId="4" applyFont="1" applyAlignment="1">
      <alignment horizontal="left" vertical="top"/>
    </xf>
    <xf numFmtId="0" fontId="61" fillId="0" borderId="0" xfId="4" applyFont="1" applyAlignment="1">
      <alignment vertical="center"/>
    </xf>
    <xf numFmtId="0" fontId="32" fillId="0" borderId="1" xfId="4" applyFont="1" applyBorder="1" applyAlignment="1">
      <alignment horizontal="centerContinuous" vertical="center"/>
    </xf>
    <xf numFmtId="0" fontId="32" fillId="0" borderId="23" xfId="4" applyFont="1" applyBorder="1" applyAlignment="1">
      <alignment horizontal="center" vertical="center"/>
    </xf>
    <xf numFmtId="0" fontId="33" fillId="0" borderId="0" xfId="4" applyFont="1" applyAlignment="1">
      <alignment vertical="center"/>
    </xf>
    <xf numFmtId="0" fontId="56" fillId="0" borderId="0" xfId="4" applyFont="1" applyAlignment="1">
      <alignment vertical="center"/>
    </xf>
    <xf numFmtId="0" fontId="32" fillId="0" borderId="43" xfId="4" applyFont="1" applyBorder="1" applyAlignment="1">
      <alignment vertical="center" wrapText="1" shrinkToFit="1"/>
    </xf>
    <xf numFmtId="0" fontId="32" fillId="0" borderId="10" xfId="4" applyFont="1" applyBorder="1" applyAlignment="1">
      <alignment horizontal="center" vertical="center"/>
    </xf>
    <xf numFmtId="49" fontId="32" fillId="0" borderId="0" xfId="4" applyNumberFormat="1" applyFont="1" applyAlignment="1">
      <alignment horizontal="left" vertical="center"/>
    </xf>
    <xf numFmtId="0" fontId="33" fillId="0" borderId="15" xfId="4" applyFont="1" applyBorder="1" applyAlignment="1">
      <alignment vertical="center"/>
    </xf>
    <xf numFmtId="0" fontId="33" fillId="0" borderId="14" xfId="4" applyFont="1" applyBorder="1" applyAlignment="1">
      <alignment horizontal="center" vertical="center"/>
    </xf>
    <xf numFmtId="0" fontId="32" fillId="0" borderId="23" xfId="4" applyFont="1" applyBorder="1" applyAlignment="1">
      <alignment vertical="center"/>
    </xf>
    <xf numFmtId="1" fontId="32" fillId="0" borderId="43" xfId="4" applyNumberFormat="1" applyFont="1" applyBorder="1" applyAlignment="1">
      <alignment vertical="center"/>
    </xf>
    <xf numFmtId="0" fontId="32" fillId="0" borderId="0" xfId="4" applyFont="1" applyAlignment="1">
      <alignment horizontal="left" vertical="center" wrapText="1"/>
    </xf>
    <xf numFmtId="49" fontId="32" fillId="0" borderId="55" xfId="4" applyNumberFormat="1" applyFont="1" applyBorder="1" applyAlignment="1">
      <alignment horizontal="left" vertical="center"/>
    </xf>
    <xf numFmtId="0" fontId="32" fillId="0" borderId="52" xfId="4" applyFont="1" applyBorder="1" applyAlignment="1">
      <alignment horizontal="left" vertical="center"/>
    </xf>
    <xf numFmtId="0" fontId="32" fillId="9" borderId="0" xfId="4" applyFont="1" applyFill="1" applyAlignment="1">
      <alignment horizontal="center" vertical="center"/>
    </xf>
    <xf numFmtId="0" fontId="32" fillId="9" borderId="0" xfId="4" applyFont="1" applyFill="1" applyAlignment="1">
      <alignment vertical="center"/>
    </xf>
    <xf numFmtId="0" fontId="32" fillId="9" borderId="0" xfId="4" applyFont="1" applyFill="1" applyAlignment="1">
      <alignment horizontal="left" vertical="center"/>
    </xf>
    <xf numFmtId="0" fontId="32" fillId="9" borderId="23" xfId="4" applyFont="1" applyFill="1" applyBorder="1" applyAlignment="1">
      <alignment horizontal="center" vertical="center"/>
    </xf>
    <xf numFmtId="0" fontId="32" fillId="9" borderId="43" xfId="4" applyFont="1" applyFill="1" applyBorder="1" applyAlignment="1">
      <alignment horizontal="center" vertical="center"/>
    </xf>
    <xf numFmtId="0" fontId="58" fillId="9" borderId="0" xfId="4" applyFont="1" applyFill="1" applyAlignment="1">
      <alignment vertical="center"/>
    </xf>
    <xf numFmtId="0" fontId="32" fillId="9" borderId="10" xfId="4" applyFont="1" applyFill="1" applyBorder="1" applyAlignment="1">
      <alignment horizontal="center" vertical="center"/>
    </xf>
    <xf numFmtId="0" fontId="32" fillId="9" borderId="54" xfId="4" applyFont="1" applyFill="1" applyBorder="1" applyAlignment="1">
      <alignment horizontal="center" vertical="center"/>
    </xf>
    <xf numFmtId="0" fontId="32" fillId="9" borderId="11" xfId="4" applyFont="1" applyFill="1" applyBorder="1" applyAlignment="1">
      <alignment horizontal="center" vertical="center"/>
    </xf>
    <xf numFmtId="0" fontId="33" fillId="0" borderId="55" xfId="4" applyFont="1" applyBorder="1" applyAlignment="1">
      <alignment horizontal="left" vertical="center"/>
    </xf>
    <xf numFmtId="0" fontId="32" fillId="0" borderId="54" xfId="4" applyFont="1" applyBorder="1" applyAlignment="1">
      <alignment horizontal="center"/>
    </xf>
    <xf numFmtId="0" fontId="32" fillId="0" borderId="55" xfId="4" applyFont="1" applyBorder="1"/>
    <xf numFmtId="0" fontId="32" fillId="0" borderId="56" xfId="4" applyFont="1" applyBorder="1"/>
    <xf numFmtId="0" fontId="61" fillId="0" borderId="0" xfId="4" applyFont="1" applyAlignment="1">
      <alignment vertical="center" wrapText="1"/>
    </xf>
    <xf numFmtId="0" fontId="61" fillId="0" borderId="0" xfId="4" applyFont="1" applyAlignment="1">
      <alignment horizontal="left" vertical="center" wrapText="1"/>
    </xf>
    <xf numFmtId="0" fontId="61" fillId="0" borderId="0" xfId="4" applyFont="1" applyAlignment="1">
      <alignment horizontal="left"/>
    </xf>
    <xf numFmtId="0" fontId="61" fillId="0" borderId="0" xfId="4" applyFont="1"/>
    <xf numFmtId="0" fontId="32" fillId="9" borderId="0" xfId="4" applyFont="1" applyFill="1" applyAlignment="1">
      <alignment horizontal="right" vertical="center"/>
    </xf>
    <xf numFmtId="0" fontId="32" fillId="0" borderId="43" xfId="4" applyFont="1" applyBorder="1"/>
    <xf numFmtId="0" fontId="32" fillId="0" borderId="24" xfId="4" applyFont="1" applyBorder="1"/>
    <xf numFmtId="0" fontId="32" fillId="0" borderId="11" xfId="4" applyFont="1" applyBorder="1"/>
    <xf numFmtId="0" fontId="32" fillId="0" borderId="12" xfId="4" applyFont="1" applyBorder="1"/>
    <xf numFmtId="0" fontId="32" fillId="0" borderId="23" xfId="4" applyFont="1" applyBorder="1" applyAlignment="1">
      <alignment vertical="center" wrapText="1"/>
    </xf>
    <xf numFmtId="0" fontId="32" fillId="0" borderId="43" xfId="4" applyFont="1" applyBorder="1" applyAlignment="1">
      <alignment vertical="center" wrapText="1"/>
    </xf>
    <xf numFmtId="0" fontId="32" fillId="0" borderId="0" xfId="4" applyFont="1" applyAlignment="1">
      <alignment horizontal="left" vertical="center" wrapText="1" indent="1"/>
    </xf>
    <xf numFmtId="0" fontId="32" fillId="0" borderId="43" xfId="4" applyFont="1" applyBorder="1" applyAlignment="1">
      <alignment horizontal="left" vertical="center" wrapText="1" indent="1"/>
    </xf>
    <xf numFmtId="0" fontId="32" fillId="0" borderId="24" xfId="4" applyFont="1" applyBorder="1" applyAlignment="1">
      <alignment horizontal="left" vertical="center" wrapText="1" indent="1"/>
    </xf>
    <xf numFmtId="0" fontId="32" fillId="0" borderId="0" xfId="4" applyFont="1" applyAlignment="1">
      <alignment wrapText="1"/>
    </xf>
    <xf numFmtId="0" fontId="33" fillId="0" borderId="1" xfId="4" applyFont="1" applyBorder="1" applyAlignment="1">
      <alignment horizontal="center" vertical="center"/>
    </xf>
    <xf numFmtId="0" fontId="33" fillId="0" borderId="0" xfId="4" applyFont="1" applyAlignment="1">
      <alignment horizontal="left" vertical="center" wrapText="1"/>
    </xf>
    <xf numFmtId="0" fontId="59" fillId="0" borderId="14" xfId="4" applyFont="1" applyBorder="1" applyAlignment="1">
      <alignment horizontal="center" vertical="center"/>
    </xf>
    <xf numFmtId="0" fontId="59" fillId="0" borderId="15" xfId="4" applyFont="1" applyBorder="1" applyAlignment="1">
      <alignment horizontal="center" vertical="center"/>
    </xf>
    <xf numFmtId="0" fontId="33" fillId="0" borderId="43" xfId="4" applyFont="1" applyBorder="1" applyAlignment="1">
      <alignment horizontal="center" vertical="center"/>
    </xf>
    <xf numFmtId="0" fontId="33" fillId="0" borderId="43" xfId="4" applyFont="1" applyBorder="1" applyAlignment="1">
      <alignment horizontal="left" vertical="center" wrapText="1"/>
    </xf>
    <xf numFmtId="0" fontId="33" fillId="0" borderId="0" xfId="4" applyFont="1" applyAlignment="1">
      <alignment horizontal="left" vertical="center" wrapText="1" indent="1"/>
    </xf>
    <xf numFmtId="0" fontId="32" fillId="0" borderId="47" xfId="4" applyFont="1" applyBorder="1" applyAlignment="1">
      <alignment horizontal="left" vertical="center"/>
    </xf>
    <xf numFmtId="0" fontId="33" fillId="0" borderId="15" xfId="4" applyFont="1" applyBorder="1" applyAlignment="1">
      <alignment horizontal="center" vertical="center"/>
    </xf>
    <xf numFmtId="0" fontId="33" fillId="0" borderId="0" xfId="4" applyFont="1" applyAlignment="1">
      <alignment horizontal="left" vertical="center"/>
    </xf>
    <xf numFmtId="0" fontId="33" fillId="0" borderId="43" xfId="4" applyFont="1" applyBorder="1" applyAlignment="1">
      <alignment vertical="center"/>
    </xf>
    <xf numFmtId="0" fontId="33" fillId="0" borderId="24" xfId="4" applyFont="1" applyBorder="1" applyAlignment="1">
      <alignment vertical="center"/>
    </xf>
    <xf numFmtId="0" fontId="33" fillId="0" borderId="43" xfId="4" applyFont="1" applyBorder="1" applyAlignment="1">
      <alignment vertical="center" wrapText="1"/>
    </xf>
    <xf numFmtId="0" fontId="33" fillId="0" borderId="0" xfId="4" applyFont="1" applyAlignment="1">
      <alignment vertical="center" wrapText="1"/>
    </xf>
    <xf numFmtId="0" fontId="33" fillId="0" borderId="0" xfId="4" applyFont="1" applyAlignment="1">
      <alignment horizontal="center" vertical="center" wrapText="1"/>
    </xf>
    <xf numFmtId="0" fontId="32" fillId="0" borderId="18" xfId="4" applyFont="1" applyBorder="1" applyAlignment="1">
      <alignment horizontal="left" vertical="center"/>
    </xf>
    <xf numFmtId="0" fontId="33" fillId="0" borderId="55" xfId="4" applyFont="1" applyBorder="1" applyAlignment="1">
      <alignment horizontal="left" vertical="center" wrapText="1" indent="1"/>
    </xf>
    <xf numFmtId="0" fontId="33" fillId="0" borderId="55" xfId="4" applyFont="1" applyBorder="1" applyAlignment="1">
      <alignment horizontal="left" vertical="center" wrapText="1"/>
    </xf>
    <xf numFmtId="0" fontId="33" fillId="0" borderId="24" xfId="4" applyFont="1" applyBorder="1" applyAlignment="1">
      <alignment horizontal="center" vertical="center"/>
    </xf>
    <xf numFmtId="0" fontId="33" fillId="0" borderId="18" xfId="4" applyFont="1" applyBorder="1" applyAlignment="1">
      <alignment horizontal="center" vertical="center"/>
    </xf>
    <xf numFmtId="0" fontId="33" fillId="0" borderId="15" xfId="4" applyFont="1" applyBorder="1" applyAlignment="1">
      <alignment horizontal="left" vertical="center"/>
    </xf>
    <xf numFmtId="0" fontId="32" fillId="9" borderId="11" xfId="4" applyFont="1" applyFill="1" applyBorder="1" applyAlignment="1">
      <alignment vertical="center"/>
    </xf>
    <xf numFmtId="0" fontId="32" fillId="9" borderId="0" xfId="4" applyFont="1" applyFill="1"/>
    <xf numFmtId="0" fontId="32" fillId="9" borderId="14" xfId="4" applyFont="1" applyFill="1" applyBorder="1" applyAlignment="1">
      <alignment horizontal="center" vertical="center"/>
    </xf>
    <xf numFmtId="0" fontId="32" fillId="0" borderId="24" xfId="4" applyFont="1" applyBorder="1" applyAlignment="1">
      <alignment vertical="center" wrapText="1"/>
    </xf>
    <xf numFmtId="0" fontId="32" fillId="0" borderId="10" xfId="4" applyFont="1" applyBorder="1" applyAlignment="1">
      <alignment horizontal="left" vertical="center" wrapText="1" indent="1"/>
    </xf>
    <xf numFmtId="0" fontId="32" fillId="0" borderId="11" xfId="4" applyFont="1" applyBorder="1" applyAlignment="1">
      <alignment horizontal="left" vertical="center" wrapText="1" indent="1"/>
    </xf>
    <xf numFmtId="0" fontId="32" fillId="0" borderId="12" xfId="4" applyFont="1" applyBorder="1" applyAlignment="1">
      <alignment horizontal="left" vertical="center" wrapText="1" indent="1"/>
    </xf>
    <xf numFmtId="0" fontId="33" fillId="0" borderId="43" xfId="4" applyFont="1" applyBorder="1" applyAlignment="1">
      <alignment horizontal="left" vertical="center" wrapText="1" indent="1"/>
    </xf>
    <xf numFmtId="0" fontId="57" fillId="0" borderId="0" xfId="4" applyFont="1" applyAlignment="1">
      <alignment horizontal="left" vertical="center" wrapText="1"/>
    </xf>
    <xf numFmtId="0" fontId="33" fillId="0" borderId="55" xfId="4" applyFont="1" applyBorder="1" applyAlignment="1">
      <alignment horizontal="center" vertical="center"/>
    </xf>
    <xf numFmtId="0" fontId="33" fillId="0" borderId="56" xfId="4" applyFont="1" applyBorder="1" applyAlignment="1">
      <alignment horizontal="center" vertical="center"/>
    </xf>
    <xf numFmtId="0" fontId="33" fillId="0" borderId="11" xfId="4" applyFont="1" applyBorder="1" applyAlignment="1">
      <alignment horizontal="center" vertical="center"/>
    </xf>
    <xf numFmtId="0" fontId="33" fillId="0" borderId="11" xfId="4" applyFont="1" applyBorder="1" applyAlignment="1">
      <alignment vertical="center"/>
    </xf>
    <xf numFmtId="0" fontId="33" fillId="0" borderId="11" xfId="4" applyFont="1" applyBorder="1" applyAlignment="1">
      <alignment vertical="center" wrapText="1"/>
    </xf>
    <xf numFmtId="0" fontId="33" fillId="0" borderId="11" xfId="4" applyFont="1" applyBorder="1" applyAlignment="1">
      <alignment horizontal="left" vertical="center" wrapText="1"/>
    </xf>
    <xf numFmtId="0" fontId="33" fillId="0" borderId="10" xfId="4" applyFont="1" applyBorder="1" applyAlignment="1">
      <alignment horizontal="center" vertical="center"/>
    </xf>
    <xf numFmtId="0" fontId="33" fillId="0" borderId="12" xfId="4" applyFont="1" applyBorder="1" applyAlignment="1">
      <alignment horizontal="center" vertical="center"/>
    </xf>
    <xf numFmtId="0" fontId="33" fillId="0" borderId="0" xfId="4" applyFont="1" applyAlignment="1">
      <alignment wrapText="1"/>
    </xf>
    <xf numFmtId="0" fontId="33" fillId="0" borderId="54" xfId="4" applyFont="1" applyBorder="1" applyAlignment="1">
      <alignment horizontal="center" vertical="center"/>
    </xf>
    <xf numFmtId="0" fontId="32" fillId="9" borderId="11" xfId="4" applyFont="1" applyFill="1" applyBorder="1" applyAlignment="1">
      <alignment horizontal="left" vertical="center"/>
    </xf>
    <xf numFmtId="0" fontId="32" fillId="9" borderId="56" xfId="4" applyFont="1" applyFill="1" applyBorder="1" applyAlignment="1">
      <alignment horizontal="center" vertical="center"/>
    </xf>
    <xf numFmtId="0" fontId="32" fillId="9" borderId="55" xfId="4" applyFont="1" applyFill="1" applyBorder="1" applyAlignment="1">
      <alignment horizontal="center" vertical="center"/>
    </xf>
    <xf numFmtId="0" fontId="59" fillId="0" borderId="55" xfId="4" applyFont="1" applyBorder="1" applyAlignment="1">
      <alignment horizontal="center" vertical="center"/>
    </xf>
    <xf numFmtId="0" fontId="32" fillId="9" borderId="43" xfId="4" applyFont="1" applyFill="1" applyBorder="1" applyAlignment="1">
      <alignment horizontal="left" vertical="center"/>
    </xf>
    <xf numFmtId="0" fontId="58" fillId="9" borderId="9" xfId="4" applyFont="1" applyFill="1" applyBorder="1" applyAlignment="1">
      <alignment vertical="center"/>
    </xf>
    <xf numFmtId="0" fontId="58" fillId="9" borderId="1" xfId="4" applyFont="1" applyFill="1" applyBorder="1" applyAlignment="1">
      <alignment vertical="center"/>
    </xf>
    <xf numFmtId="0" fontId="58" fillId="9" borderId="24" xfId="4" applyFont="1" applyFill="1" applyBorder="1" applyAlignment="1">
      <alignment vertical="center"/>
    </xf>
    <xf numFmtId="0" fontId="58" fillId="9" borderId="23" xfId="4" applyFont="1" applyFill="1" applyBorder="1" applyAlignment="1">
      <alignment vertical="center"/>
    </xf>
    <xf numFmtId="0" fontId="39" fillId="0" borderId="186" xfId="0" applyFont="1" applyBorder="1">
      <alignment vertical="center"/>
    </xf>
    <xf numFmtId="0" fontId="39" fillId="0" borderId="192" xfId="0" applyFont="1" applyBorder="1">
      <alignment vertical="center"/>
    </xf>
    <xf numFmtId="0" fontId="39" fillId="0" borderId="194" xfId="0" applyFont="1" applyBorder="1">
      <alignment vertical="center"/>
    </xf>
    <xf numFmtId="0" fontId="39" fillId="0" borderId="100" xfId="0" applyFont="1" applyBorder="1">
      <alignment vertical="center"/>
    </xf>
    <xf numFmtId="0" fontId="39" fillId="0" borderId="195" xfId="0" applyFont="1" applyBorder="1">
      <alignment vertical="center"/>
    </xf>
    <xf numFmtId="0" fontId="39" fillId="0" borderId="187" xfId="0" applyFont="1" applyBorder="1">
      <alignment vertical="center"/>
    </xf>
    <xf numFmtId="0" fontId="32" fillId="0" borderId="0" xfId="2" applyFont="1" applyAlignment="1">
      <alignment horizontal="left" vertical="center"/>
    </xf>
    <xf numFmtId="0" fontId="32" fillId="0" borderId="0" xfId="2" applyFont="1" applyAlignment="1">
      <alignment horizontal="right" vertical="center"/>
    </xf>
    <xf numFmtId="0" fontId="43" fillId="0" borderId="0" xfId="2" applyFont="1" applyAlignment="1">
      <alignment horizontal="centerContinuous" vertical="center"/>
    </xf>
    <xf numFmtId="0" fontId="32" fillId="0" borderId="0" xfId="2" applyFont="1" applyAlignment="1">
      <alignment horizontal="centerContinuous" vertical="center"/>
    </xf>
    <xf numFmtId="0" fontId="68" fillId="0" borderId="0" xfId="2" applyFont="1"/>
    <xf numFmtId="0" fontId="44" fillId="0" borderId="0" xfId="2" applyFont="1"/>
    <xf numFmtId="0" fontId="32" fillId="0" borderId="43" xfId="2" applyFont="1" applyBorder="1" applyAlignment="1">
      <alignment horizontal="center" vertical="center"/>
    </xf>
    <xf numFmtId="0" fontId="32" fillId="0" borderId="55" xfId="2" applyFont="1" applyBorder="1" applyAlignment="1">
      <alignment horizontal="center" vertical="center"/>
    </xf>
    <xf numFmtId="0" fontId="32" fillId="0" borderId="55" xfId="2" applyFont="1" applyBorder="1" applyAlignment="1">
      <alignment horizontal="left" vertical="center" wrapText="1"/>
    </xf>
    <xf numFmtId="0" fontId="32" fillId="0" borderId="55" xfId="2" applyFont="1" applyBorder="1" applyAlignment="1">
      <alignment horizontal="left" vertical="center"/>
    </xf>
    <xf numFmtId="0" fontId="32" fillId="0" borderId="43" xfId="2" applyFont="1" applyBorder="1" applyAlignment="1">
      <alignment horizontal="left" vertical="center"/>
    </xf>
    <xf numFmtId="0" fontId="32" fillId="0" borderId="14" xfId="2" applyFont="1" applyBorder="1" applyAlignment="1">
      <alignment horizontal="left" vertical="center"/>
    </xf>
    <xf numFmtId="0" fontId="32" fillId="0" borderId="15" xfId="2" applyFont="1" applyBorder="1" applyAlignment="1">
      <alignment horizontal="left" vertical="center"/>
    </xf>
    <xf numFmtId="0" fontId="32" fillId="0" borderId="0" xfId="2" applyFont="1" applyAlignment="1">
      <alignment horizontal="left" vertical="center" wrapText="1"/>
    </xf>
    <xf numFmtId="0" fontId="32" fillId="0" borderId="0" xfId="2" applyFont="1" applyAlignment="1">
      <alignment horizontal="center" vertical="center"/>
    </xf>
    <xf numFmtId="0" fontId="32" fillId="0" borderId="14" xfId="2" applyFont="1" applyBorder="1" applyAlignment="1">
      <alignment horizontal="left"/>
    </xf>
    <xf numFmtId="0" fontId="32" fillId="0" borderId="0" xfId="2" applyFont="1" applyAlignment="1">
      <alignment horizontal="left"/>
    </xf>
    <xf numFmtId="0" fontId="32" fillId="0" borderId="15" xfId="2" applyFont="1" applyBorder="1" applyAlignment="1">
      <alignment horizontal="left"/>
    </xf>
    <xf numFmtId="0" fontId="32" fillId="0" borderId="54" xfId="2" applyFont="1" applyBorder="1" applyAlignment="1">
      <alignment horizontal="center"/>
    </xf>
    <xf numFmtId="0" fontId="32" fillId="0" borderId="55" xfId="2" applyFont="1" applyBorder="1"/>
    <xf numFmtId="0" fontId="32" fillId="0" borderId="56" xfId="2" applyFont="1" applyBorder="1"/>
    <xf numFmtId="0" fontId="32" fillId="0" borderId="0" xfId="2" applyFont="1"/>
    <xf numFmtId="0" fontId="32" fillId="0" borderId="0" xfId="2" applyFont="1" applyAlignment="1">
      <alignment vertical="center"/>
    </xf>
    <xf numFmtId="0" fontId="32" fillId="0" borderId="0" xfId="2" applyFont="1" applyAlignment="1">
      <alignment horizontal="center"/>
    </xf>
    <xf numFmtId="0" fontId="32" fillId="0" borderId="0" xfId="2" applyFont="1" applyAlignment="1">
      <alignment horizontal="center" wrapText="1"/>
    </xf>
    <xf numFmtId="0" fontId="32" fillId="0" borderId="24" xfId="2" applyFont="1" applyBorder="1" applyAlignment="1">
      <alignment vertical="center"/>
    </xf>
    <xf numFmtId="0" fontId="3" fillId="14" borderId="0" xfId="4" applyFill="1"/>
    <xf numFmtId="0" fontId="3" fillId="14" borderId="14" xfId="4" applyFill="1" applyBorder="1"/>
    <xf numFmtId="0" fontId="3" fillId="14" borderId="54" xfId="4" applyFill="1" applyBorder="1"/>
    <xf numFmtId="0" fontId="32" fillId="0" borderId="11" xfId="4" applyFont="1" applyBorder="1" applyAlignment="1">
      <alignment vertical="center" wrapText="1"/>
    </xf>
    <xf numFmtId="0" fontId="3" fillId="0" borderId="54" xfId="4" applyBorder="1" applyAlignment="1">
      <alignment horizontal="center" vertical="center"/>
    </xf>
    <xf numFmtId="0" fontId="32" fillId="0" borderId="55" xfId="4" applyFont="1" applyBorder="1" applyAlignment="1">
      <alignment vertical="center" wrapText="1"/>
    </xf>
    <xf numFmtId="0" fontId="3" fillId="0" borderId="55" xfId="4" applyBorder="1" applyAlignment="1">
      <alignment horizontal="center" vertical="center"/>
    </xf>
    <xf numFmtId="0" fontId="32" fillId="0" borderId="56" xfId="4" applyFont="1" applyBorder="1" applyAlignment="1">
      <alignment vertical="center" wrapText="1"/>
    </xf>
    <xf numFmtId="0" fontId="32" fillId="0" borderId="9" xfId="4" applyFont="1" applyBorder="1" applyAlignment="1">
      <alignment vertical="center"/>
    </xf>
    <xf numFmtId="0" fontId="32" fillId="0" borderId="87" xfId="4" applyFont="1" applyBorder="1" applyAlignment="1">
      <alignment horizontal="center" vertical="center"/>
    </xf>
    <xf numFmtId="0" fontId="39" fillId="0" borderId="187" xfId="0" applyFont="1" applyBorder="1">
      <alignment vertical="center"/>
    </xf>
    <xf numFmtId="0" fontId="39" fillId="0" borderId="188" xfId="0" applyFont="1" applyBorder="1">
      <alignment vertical="center"/>
    </xf>
    <xf numFmtId="0" fontId="39" fillId="0" borderId="94" xfId="0" applyFont="1" applyBorder="1">
      <alignment vertical="center"/>
    </xf>
    <xf numFmtId="0" fontId="39" fillId="0" borderId="193" xfId="0" applyFont="1" applyBorder="1">
      <alignment vertical="center"/>
    </xf>
    <xf numFmtId="0" fontId="64" fillId="0" borderId="189" xfId="0" applyFont="1" applyBorder="1">
      <alignment vertical="center"/>
    </xf>
    <xf numFmtId="0" fontId="64" fillId="0" borderId="190" xfId="0" applyFont="1" applyBorder="1">
      <alignment vertical="center"/>
    </xf>
    <xf numFmtId="0" fontId="64" fillId="0" borderId="191" xfId="0" applyFont="1" applyBorder="1">
      <alignment vertical="center"/>
    </xf>
    <xf numFmtId="0" fontId="39" fillId="0" borderId="196" xfId="0" applyFont="1" applyBorder="1">
      <alignment vertical="center"/>
    </xf>
    <xf numFmtId="0" fontId="39" fillId="0" borderId="95" xfId="0" applyFont="1" applyBorder="1">
      <alignment vertical="center"/>
    </xf>
    <xf numFmtId="0" fontId="64" fillId="0" borderId="40" xfId="0" applyFont="1" applyBorder="1">
      <alignment vertical="center"/>
    </xf>
    <xf numFmtId="0" fontId="64" fillId="0" borderId="41" xfId="0" applyFont="1" applyBorder="1">
      <alignment vertical="center"/>
    </xf>
    <xf numFmtId="0" fontId="64" fillId="0" borderId="42" xfId="0" applyFont="1" applyBorder="1">
      <alignment vertical="center"/>
    </xf>
    <xf numFmtId="0" fontId="39" fillId="0" borderId="187" xfId="0" applyFont="1" applyBorder="1" applyAlignment="1">
      <alignment vertical="center" wrapText="1"/>
    </xf>
    <xf numFmtId="0" fontId="39" fillId="0" borderId="188" xfId="0" applyFont="1" applyBorder="1" applyAlignment="1">
      <alignment vertical="center" wrapText="1"/>
    </xf>
    <xf numFmtId="0" fontId="39" fillId="0" borderId="187" xfId="0" applyFont="1" applyBorder="1" applyAlignment="1">
      <alignment horizontal="center" vertical="center" wrapText="1"/>
    </xf>
    <xf numFmtId="0" fontId="39" fillId="0" borderId="188" xfId="0" applyFont="1" applyBorder="1" applyAlignment="1">
      <alignment horizontal="center" vertical="center" wrapText="1"/>
    </xf>
    <xf numFmtId="0" fontId="63" fillId="9" borderId="40" xfId="0" applyFont="1" applyFill="1" applyBorder="1" applyAlignment="1">
      <alignment horizontal="center" vertical="center" wrapText="1"/>
    </xf>
    <xf numFmtId="0" fontId="63" fillId="9" borderId="41" xfId="0" applyFont="1" applyFill="1" applyBorder="1" applyAlignment="1">
      <alignment horizontal="center" vertical="center" wrapText="1"/>
    </xf>
    <xf numFmtId="0" fontId="63" fillId="9" borderId="42" xfId="0" applyFont="1" applyFill="1" applyBorder="1" applyAlignment="1">
      <alignment horizontal="center" vertical="center" wrapText="1"/>
    </xf>
    <xf numFmtId="0" fontId="0" fillId="0" borderId="0" xfId="0" applyAlignment="1">
      <alignment vertical="center" wrapText="1"/>
    </xf>
    <xf numFmtId="0" fontId="0" fillId="0" borderId="0" xfId="0">
      <alignment vertical="center"/>
    </xf>
    <xf numFmtId="0" fontId="64" fillId="0" borderId="183" xfId="0" applyFont="1" applyBorder="1">
      <alignment vertical="center"/>
    </xf>
    <xf numFmtId="0" fontId="64" fillId="0" borderId="184" xfId="0" applyFont="1" applyBorder="1">
      <alignment vertical="center"/>
    </xf>
    <xf numFmtId="0" fontId="64" fillId="0" borderId="185" xfId="0" applyFont="1" applyBorder="1">
      <alignment vertical="center"/>
    </xf>
    <xf numFmtId="0" fontId="41" fillId="0" borderId="0" xfId="0" applyFont="1">
      <alignment vertical="center"/>
    </xf>
    <xf numFmtId="0" fontId="64" fillId="0" borderId="182" xfId="0" applyFont="1" applyBorder="1">
      <alignment vertical="center"/>
    </xf>
    <xf numFmtId="0" fontId="64" fillId="0" borderId="165" xfId="0" applyFont="1" applyBorder="1">
      <alignment vertical="center"/>
    </xf>
    <xf numFmtId="0" fontId="64" fillId="0" borderId="166" xfId="0" applyFont="1" applyBorder="1">
      <alignment vertical="center"/>
    </xf>
    <xf numFmtId="0" fontId="32" fillId="0" borderId="23" xfId="4" applyFont="1" applyBorder="1" applyAlignment="1">
      <alignment horizontal="center" vertical="center" wrapText="1"/>
    </xf>
    <xf numFmtId="0" fontId="32" fillId="0" borderId="43" xfId="4" applyFont="1" applyBorder="1" applyAlignment="1">
      <alignment horizontal="center" vertical="center" wrapText="1"/>
    </xf>
    <xf numFmtId="0" fontId="32" fillId="0" borderId="24" xfId="4" applyFont="1" applyBorder="1" applyAlignment="1">
      <alignment horizontal="center" vertical="center" wrapText="1"/>
    </xf>
    <xf numFmtId="0" fontId="32" fillId="0" borderId="1" xfId="4" applyFont="1" applyBorder="1" applyAlignment="1">
      <alignment horizontal="left" wrapText="1"/>
    </xf>
    <xf numFmtId="0" fontId="32" fillId="0" borderId="0" xfId="4" applyFont="1" applyAlignment="1">
      <alignment horizontal="right" vertical="center"/>
    </xf>
    <xf numFmtId="0" fontId="32" fillId="0" borderId="48" xfId="4" applyFont="1" applyBorder="1" applyAlignment="1">
      <alignment vertical="center" wrapText="1"/>
    </xf>
    <xf numFmtId="0" fontId="32" fillId="0" borderId="49" xfId="4" applyFont="1" applyBorder="1" applyAlignment="1">
      <alignment vertical="center" wrapText="1"/>
    </xf>
    <xf numFmtId="0" fontId="32" fillId="0" borderId="23" xfId="4" applyFont="1" applyBorder="1" applyAlignment="1">
      <alignment horizontal="left" wrapText="1"/>
    </xf>
    <xf numFmtId="0" fontId="32" fillId="0" borderId="43" xfId="4" applyFont="1" applyBorder="1" applyAlignment="1">
      <alignment horizontal="left" wrapText="1"/>
    </xf>
    <xf numFmtId="0" fontId="32" fillId="0" borderId="24" xfId="4" applyFont="1" applyBorder="1" applyAlignment="1">
      <alignment horizontal="left" wrapText="1"/>
    </xf>
    <xf numFmtId="0" fontId="32" fillId="0" borderId="18" xfId="4" applyFont="1" applyBorder="1" applyAlignment="1">
      <alignment horizontal="center"/>
    </xf>
    <xf numFmtId="0" fontId="32" fillId="0" borderId="1" xfId="4" applyFont="1" applyBorder="1" applyAlignment="1">
      <alignment horizontal="center"/>
    </xf>
    <xf numFmtId="0" fontId="32" fillId="0" borderId="23" xfId="4" applyFont="1" applyBorder="1" applyAlignment="1">
      <alignment horizontal="left"/>
    </xf>
    <xf numFmtId="0" fontId="32" fillId="0" borderId="43" xfId="4" applyFont="1" applyBorder="1" applyAlignment="1">
      <alignment horizontal="left"/>
    </xf>
    <xf numFmtId="0" fontId="32" fillId="0" borderId="55" xfId="4" applyFont="1" applyBorder="1" applyAlignment="1">
      <alignment horizontal="left"/>
    </xf>
    <xf numFmtId="0" fontId="32" fillId="0" borderId="56" xfId="4" applyFont="1" applyBorder="1" applyAlignment="1">
      <alignment horizontal="left"/>
    </xf>
    <xf numFmtId="0" fontId="32" fillId="0" borderId="9" xfId="4" applyFont="1" applyBorder="1" applyAlignment="1">
      <alignment horizontal="center" vertical="center" textRotation="255" wrapText="1"/>
    </xf>
    <xf numFmtId="0" fontId="32" fillId="0" borderId="47" xfId="4" applyFont="1" applyBorder="1" applyAlignment="1">
      <alignment horizontal="center" vertical="center" textRotation="255" wrapText="1"/>
    </xf>
    <xf numFmtId="0" fontId="32" fillId="0" borderId="18" xfId="4" applyFont="1" applyBorder="1" applyAlignment="1">
      <alignment horizontal="center" vertical="center" textRotation="255" wrapText="1"/>
    </xf>
    <xf numFmtId="0" fontId="32" fillId="0" borderId="23" xfId="4" applyFont="1" applyBorder="1" applyAlignment="1">
      <alignment horizontal="center" wrapText="1"/>
    </xf>
    <xf numFmtId="0" fontId="32" fillId="0" borderId="43" xfId="4" applyFont="1" applyBorder="1" applyAlignment="1">
      <alignment horizontal="center" wrapText="1"/>
    </xf>
    <xf numFmtId="0" fontId="32" fillId="0" borderId="24" xfId="4" applyFont="1" applyBorder="1" applyAlignment="1">
      <alignment horizontal="center" wrapText="1"/>
    </xf>
    <xf numFmtId="0" fontId="32" fillId="9" borderId="10" xfId="4" applyFont="1" applyFill="1" applyBorder="1" applyAlignment="1">
      <alignment horizontal="left" vertical="top" wrapText="1"/>
    </xf>
    <xf numFmtId="0" fontId="32" fillId="9" borderId="11" xfId="4" applyFont="1" applyFill="1" applyBorder="1" applyAlignment="1">
      <alignment horizontal="left" vertical="top" wrapText="1"/>
    </xf>
    <xf numFmtId="0" fontId="32" fillId="9" borderId="12" xfId="4" applyFont="1" applyFill="1" applyBorder="1" applyAlignment="1">
      <alignment horizontal="left" vertical="top" wrapText="1"/>
    </xf>
    <xf numFmtId="0" fontId="32" fillId="9" borderId="14" xfId="4" applyFont="1" applyFill="1" applyBorder="1" applyAlignment="1">
      <alignment horizontal="left" vertical="top" wrapText="1"/>
    </xf>
    <xf numFmtId="0" fontId="32" fillId="9" borderId="0" xfId="4" applyFont="1" applyFill="1" applyAlignment="1">
      <alignment horizontal="left" vertical="top" wrapText="1"/>
    </xf>
    <xf numFmtId="0" fontId="32" fillId="9" borderId="15" xfId="4" applyFont="1" applyFill="1" applyBorder="1" applyAlignment="1">
      <alignment horizontal="left" vertical="top" wrapText="1"/>
    </xf>
    <xf numFmtId="0" fontId="32" fillId="9" borderId="54" xfId="4" applyFont="1" applyFill="1" applyBorder="1" applyAlignment="1">
      <alignment horizontal="left" vertical="top" wrapText="1"/>
    </xf>
    <xf numFmtId="0" fontId="32" fillId="9" borderId="55" xfId="4" applyFont="1" applyFill="1" applyBorder="1" applyAlignment="1">
      <alignment horizontal="left" vertical="top" wrapText="1"/>
    </xf>
    <xf numFmtId="0" fontId="32" fillId="9" borderId="56" xfId="4" applyFont="1" applyFill="1" applyBorder="1" applyAlignment="1">
      <alignment horizontal="left" vertical="top" wrapText="1"/>
    </xf>
    <xf numFmtId="0" fontId="32" fillId="14" borderId="23" xfId="4" applyFont="1" applyFill="1" applyBorder="1" applyAlignment="1">
      <alignment horizontal="center"/>
    </xf>
    <xf numFmtId="0" fontId="32" fillId="14" borderId="43" xfId="4" applyFont="1" applyFill="1" applyBorder="1" applyAlignment="1">
      <alignment horizontal="center"/>
    </xf>
    <xf numFmtId="0" fontId="32" fillId="14" borderId="24" xfId="4" applyFont="1" applyFill="1" applyBorder="1" applyAlignment="1">
      <alignment horizontal="center"/>
    </xf>
    <xf numFmtId="0" fontId="32" fillId="14" borderId="43" xfId="4" applyFont="1" applyFill="1" applyBorder="1" applyAlignment="1">
      <alignment horizontal="left" wrapText="1"/>
    </xf>
    <xf numFmtId="0" fontId="32" fillId="14" borderId="64" xfId="4" applyFont="1" applyFill="1" applyBorder="1" applyAlignment="1">
      <alignment horizontal="left" wrapText="1"/>
    </xf>
    <xf numFmtId="0" fontId="32" fillId="14" borderId="65" xfId="4" applyFont="1" applyFill="1" applyBorder="1" applyAlignment="1">
      <alignment horizontal="center" wrapText="1"/>
    </xf>
    <xf numFmtId="0" fontId="32" fillId="14" borderId="64" xfId="4" applyFont="1" applyFill="1" applyBorder="1" applyAlignment="1">
      <alignment horizontal="center" wrapText="1"/>
    </xf>
    <xf numFmtId="0" fontId="32" fillId="14" borderId="43" xfId="4" applyFont="1" applyFill="1" applyBorder="1" applyAlignment="1">
      <alignment horizontal="center" wrapText="1"/>
    </xf>
    <xf numFmtId="0" fontId="32" fillId="14" borderId="24" xfId="4" applyFont="1" applyFill="1" applyBorder="1" applyAlignment="1">
      <alignment horizontal="center" wrapText="1"/>
    </xf>
    <xf numFmtId="0" fontId="33" fillId="14" borderId="43" xfId="4" applyFont="1" applyFill="1" applyBorder="1" applyAlignment="1">
      <alignment horizontal="left" vertical="center" wrapText="1"/>
    </xf>
    <xf numFmtId="0" fontId="33" fillId="14" borderId="24" xfId="4" applyFont="1" applyFill="1" applyBorder="1" applyAlignment="1">
      <alignment horizontal="left" vertical="center" wrapText="1"/>
    </xf>
    <xf numFmtId="0" fontId="32" fillId="14" borderId="23" xfId="4" applyFont="1" applyFill="1" applyBorder="1" applyAlignment="1">
      <alignment horizontal="center" vertical="center"/>
    </xf>
    <xf numFmtId="0" fontId="32" fillId="14" borderId="43" xfId="4" applyFont="1" applyFill="1" applyBorder="1" applyAlignment="1">
      <alignment horizontal="center" vertical="center"/>
    </xf>
    <xf numFmtId="0" fontId="32" fillId="14" borderId="24" xfId="4" applyFont="1" applyFill="1" applyBorder="1" applyAlignment="1">
      <alignment horizontal="center" vertical="center"/>
    </xf>
    <xf numFmtId="0" fontId="33" fillId="14" borderId="55" xfId="4" applyFont="1" applyFill="1" applyBorder="1" applyAlignment="1">
      <alignment horizontal="left" vertical="center" wrapText="1"/>
    </xf>
    <xf numFmtId="0" fontId="33" fillId="14" borderId="56" xfId="4" applyFont="1" applyFill="1" applyBorder="1" applyAlignment="1">
      <alignment horizontal="left" vertical="center" wrapText="1"/>
    </xf>
    <xf numFmtId="0" fontId="32" fillId="14" borderId="54" xfId="4" applyFont="1" applyFill="1" applyBorder="1" applyAlignment="1">
      <alignment horizontal="center" vertical="center"/>
    </xf>
    <xf numFmtId="0" fontId="32" fillId="14" borderId="55" xfId="4" applyFont="1" applyFill="1" applyBorder="1" applyAlignment="1">
      <alignment horizontal="center" vertical="center"/>
    </xf>
    <xf numFmtId="0" fontId="32" fillId="14" borderId="56" xfId="4" applyFont="1" applyFill="1" applyBorder="1" applyAlignment="1">
      <alignment horizontal="center" vertical="center"/>
    </xf>
    <xf numFmtId="0" fontId="32" fillId="0" borderId="1" xfId="4" applyFont="1" applyBorder="1" applyAlignment="1">
      <alignment horizontal="center" vertical="center" textRotation="255" wrapText="1"/>
    </xf>
    <xf numFmtId="0" fontId="32" fillId="14" borderId="63" xfId="4" applyFont="1" applyFill="1" applyBorder="1" applyAlignment="1">
      <alignment horizontal="center" wrapText="1"/>
    </xf>
    <xf numFmtId="0" fontId="32" fillId="14" borderId="55" xfId="4" applyFont="1" applyFill="1" applyBorder="1" applyAlignment="1">
      <alignment horizontal="center" wrapText="1"/>
    </xf>
    <xf numFmtId="0" fontId="32" fillId="14" borderId="56" xfId="4" applyFont="1" applyFill="1" applyBorder="1" applyAlignment="1">
      <alignment horizontal="center" wrapText="1"/>
    </xf>
    <xf numFmtId="0" fontId="32" fillId="9" borderId="23" xfId="4" applyFont="1" applyFill="1" applyBorder="1" applyAlignment="1">
      <alignment horizontal="center" vertical="center"/>
    </xf>
    <xf numFmtId="0" fontId="32" fillId="9" borderId="43" xfId="4" applyFont="1" applyFill="1" applyBorder="1" applyAlignment="1">
      <alignment horizontal="center" vertical="center"/>
    </xf>
    <xf numFmtId="0" fontId="32" fillId="9" borderId="24" xfId="4" applyFont="1" applyFill="1" applyBorder="1" applyAlignment="1">
      <alignment horizontal="center" vertical="center"/>
    </xf>
    <xf numFmtId="0" fontId="32" fillId="9" borderId="23" xfId="4" applyFont="1" applyFill="1" applyBorder="1" applyAlignment="1">
      <alignment horizontal="center"/>
    </xf>
    <xf numFmtId="0" fontId="32" fillId="9" borderId="43" xfId="4" applyFont="1" applyFill="1" applyBorder="1" applyAlignment="1">
      <alignment horizontal="center"/>
    </xf>
    <xf numFmtId="0" fontId="32" fillId="9" borderId="24" xfId="4" applyFont="1" applyFill="1" applyBorder="1" applyAlignment="1">
      <alignment horizontal="center"/>
    </xf>
    <xf numFmtId="0" fontId="32" fillId="14" borderId="43" xfId="4" applyFont="1" applyFill="1" applyBorder="1" applyAlignment="1">
      <alignment horizontal="left" shrinkToFit="1"/>
    </xf>
    <xf numFmtId="0" fontId="3" fillId="14" borderId="43" xfId="4" applyFill="1" applyBorder="1" applyAlignment="1">
      <alignment horizontal="left" shrinkToFit="1"/>
    </xf>
    <xf numFmtId="0" fontId="3" fillId="14" borderId="64" xfId="4" applyFill="1" applyBorder="1" applyAlignment="1">
      <alignment horizontal="left" shrinkToFit="1"/>
    </xf>
    <xf numFmtId="0" fontId="32" fillId="9" borderId="43" xfId="4" applyFont="1" applyFill="1" applyBorder="1" applyAlignment="1">
      <alignment horizontal="left" shrinkToFit="1"/>
    </xf>
    <xf numFmtId="0" fontId="3" fillId="9" borderId="43" xfId="4" applyFill="1" applyBorder="1" applyAlignment="1">
      <alignment horizontal="left" shrinkToFit="1"/>
    </xf>
    <xf numFmtId="0" fontId="3" fillId="9" borderId="64" xfId="4" applyFill="1" applyBorder="1" applyAlignment="1">
      <alignment horizontal="left" shrinkToFit="1"/>
    </xf>
    <xf numFmtId="0" fontId="32" fillId="9" borderId="65" xfId="4" applyFont="1" applyFill="1" applyBorder="1" applyAlignment="1">
      <alignment horizontal="center" wrapText="1"/>
    </xf>
    <xf numFmtId="0" fontId="32" fillId="9" borderId="64" xfId="4" applyFont="1" applyFill="1" applyBorder="1" applyAlignment="1">
      <alignment horizontal="center" wrapText="1"/>
    </xf>
    <xf numFmtId="0" fontId="32" fillId="9" borderId="43" xfId="4" applyFont="1" applyFill="1" applyBorder="1" applyAlignment="1">
      <alignment horizontal="center" wrapText="1"/>
    </xf>
    <xf numFmtId="0" fontId="32" fillId="9" borderId="24" xfId="4" applyFont="1" applyFill="1" applyBorder="1" applyAlignment="1">
      <alignment horizontal="center" wrapText="1"/>
    </xf>
    <xf numFmtId="0" fontId="33" fillId="9" borderId="43" xfId="4" applyFont="1" applyFill="1" applyBorder="1" applyAlignment="1">
      <alignment horizontal="left" vertical="center" wrapText="1"/>
    </xf>
    <xf numFmtId="0" fontId="33" fillId="9" borderId="24" xfId="4" applyFont="1" applyFill="1" applyBorder="1" applyAlignment="1">
      <alignment horizontal="left" vertical="center" wrapText="1"/>
    </xf>
    <xf numFmtId="0" fontId="32" fillId="14" borderId="29" xfId="4" applyFont="1" applyFill="1" applyBorder="1" applyAlignment="1">
      <alignment horizontal="center" vertical="center"/>
    </xf>
    <xf numFmtId="0" fontId="32" fillId="14" borderId="66" xfId="4" applyFont="1" applyFill="1" applyBorder="1" applyAlignment="1">
      <alignment horizontal="center" vertical="center"/>
    </xf>
    <xf numFmtId="0" fontId="32" fillId="14" borderId="30" xfId="4" applyFont="1" applyFill="1" applyBorder="1" applyAlignment="1">
      <alignment horizontal="center" vertical="center"/>
    </xf>
    <xf numFmtId="0" fontId="32" fillId="14" borderId="29" xfId="4" applyFont="1" applyFill="1" applyBorder="1" applyAlignment="1">
      <alignment horizontal="center"/>
    </xf>
    <xf numFmtId="0" fontId="32" fillId="14" borderId="66" xfId="4" applyFont="1" applyFill="1" applyBorder="1" applyAlignment="1">
      <alignment horizontal="center"/>
    </xf>
    <xf numFmtId="0" fontId="32" fillId="14" borderId="30" xfId="4" applyFont="1" applyFill="1" applyBorder="1" applyAlignment="1">
      <alignment horizontal="center"/>
    </xf>
    <xf numFmtId="0" fontId="32" fillId="14" borderId="55" xfId="4" applyFont="1" applyFill="1" applyBorder="1" applyAlignment="1">
      <alignment horizontal="left" shrinkToFit="1"/>
    </xf>
    <xf numFmtId="0" fontId="3" fillId="14" borderId="55" xfId="4" applyFill="1" applyBorder="1" applyAlignment="1">
      <alignment horizontal="left" shrinkToFit="1"/>
    </xf>
    <xf numFmtId="0" fontId="3" fillId="14" borderId="62" xfId="4" applyFill="1" applyBorder="1" applyAlignment="1">
      <alignment horizontal="left" shrinkToFit="1"/>
    </xf>
    <xf numFmtId="0" fontId="32" fillId="14" borderId="69" xfId="4" applyFont="1" applyFill="1" applyBorder="1" applyAlignment="1">
      <alignment horizontal="center" wrapText="1"/>
    </xf>
    <xf numFmtId="0" fontId="32" fillId="14" borderId="70" xfId="4" applyFont="1" applyFill="1" applyBorder="1" applyAlignment="1">
      <alignment horizontal="center" wrapText="1"/>
    </xf>
    <xf numFmtId="0" fontId="32" fillId="14" borderId="71" xfId="4" applyFont="1" applyFill="1" applyBorder="1" applyAlignment="1">
      <alignment horizontal="center"/>
    </xf>
    <xf numFmtId="0" fontId="32" fillId="14" borderId="72" xfId="4" applyFont="1" applyFill="1" applyBorder="1" applyAlignment="1">
      <alignment horizontal="center"/>
    </xf>
    <xf numFmtId="0" fontId="32" fillId="14" borderId="73" xfId="4" applyFont="1" applyFill="1" applyBorder="1" applyAlignment="1">
      <alignment horizontal="center"/>
    </xf>
    <xf numFmtId="0" fontId="32" fillId="14" borderId="66" xfId="4" applyFont="1" applyFill="1" applyBorder="1" applyAlignment="1">
      <alignment horizontal="left" wrapText="1"/>
    </xf>
    <xf numFmtId="0" fontId="3" fillId="14" borderId="66" xfId="4" applyFill="1" applyBorder="1" applyAlignment="1">
      <alignment horizontal="left" wrapText="1"/>
    </xf>
    <xf numFmtId="0" fontId="3" fillId="14" borderId="67" xfId="4" applyFill="1" applyBorder="1" applyAlignment="1">
      <alignment horizontal="left" wrapText="1"/>
    </xf>
    <xf numFmtId="0" fontId="32" fillId="14" borderId="68" xfId="4" applyFont="1" applyFill="1" applyBorder="1" applyAlignment="1">
      <alignment horizontal="center" wrapText="1"/>
    </xf>
    <xf numFmtId="0" fontId="32" fillId="14" borderId="67" xfId="4" applyFont="1" applyFill="1" applyBorder="1" applyAlignment="1">
      <alignment horizontal="center" wrapText="1"/>
    </xf>
    <xf numFmtId="0" fontId="32" fillId="14" borderId="66" xfId="4" applyFont="1" applyFill="1" applyBorder="1" applyAlignment="1">
      <alignment horizontal="center" wrapText="1"/>
    </xf>
    <xf numFmtId="0" fontId="32" fillId="14" borderId="30" xfId="4" applyFont="1" applyFill="1" applyBorder="1" applyAlignment="1">
      <alignment horizontal="center" wrapText="1"/>
    </xf>
    <xf numFmtId="0" fontId="33" fillId="14" borderId="66" xfId="4" applyFont="1" applyFill="1" applyBorder="1" applyAlignment="1">
      <alignment horizontal="left" vertical="center" wrapText="1"/>
    </xf>
    <xf numFmtId="0" fontId="33" fillId="14" borderId="30" xfId="4" applyFont="1" applyFill="1" applyBorder="1" applyAlignment="1">
      <alignment horizontal="left" vertical="center" wrapText="1"/>
    </xf>
    <xf numFmtId="0" fontId="32" fillId="9" borderId="43" xfId="4" applyFont="1" applyFill="1" applyBorder="1" applyAlignment="1">
      <alignment horizontal="left" wrapText="1"/>
    </xf>
    <xf numFmtId="0" fontId="3" fillId="9" borderId="43" xfId="4" applyFill="1" applyBorder="1" applyAlignment="1">
      <alignment horizontal="left" wrapText="1"/>
    </xf>
    <xf numFmtId="0" fontId="3" fillId="9" borderId="64" xfId="4" applyFill="1" applyBorder="1" applyAlignment="1">
      <alignment horizontal="left" wrapText="1"/>
    </xf>
    <xf numFmtId="0" fontId="3" fillId="14" borderId="43" xfId="4" applyFill="1" applyBorder="1" applyAlignment="1">
      <alignment horizontal="left" wrapText="1"/>
    </xf>
    <xf numFmtId="0" fontId="3" fillId="14" borderId="64" xfId="4" applyFill="1" applyBorder="1" applyAlignment="1">
      <alignment horizontal="left" wrapText="1"/>
    </xf>
    <xf numFmtId="0" fontId="32" fillId="0" borderId="10" xfId="4" applyFont="1" applyBorder="1" applyAlignment="1">
      <alignment horizontal="left" wrapText="1"/>
    </xf>
    <xf numFmtId="0" fontId="32" fillId="0" borderId="11" xfId="4" applyFont="1" applyBorder="1" applyAlignment="1">
      <alignment horizontal="left" wrapText="1"/>
    </xf>
    <xf numFmtId="0" fontId="32" fillId="0" borderId="12" xfId="4" applyFont="1" applyBorder="1" applyAlignment="1">
      <alignment horizontal="left" wrapText="1"/>
    </xf>
    <xf numFmtId="0" fontId="32" fillId="0" borderId="63" xfId="4" applyFont="1" applyBorder="1" applyAlignment="1">
      <alignment horizontal="left" wrapText="1"/>
    </xf>
    <xf numFmtId="0" fontId="32" fillId="0" borderId="55" xfId="4" applyFont="1" applyBorder="1" applyAlignment="1">
      <alignment horizontal="left" wrapText="1"/>
    </xf>
    <xf numFmtId="0" fontId="32" fillId="0" borderId="56" xfId="4" applyFont="1" applyBorder="1" applyAlignment="1">
      <alignment horizontal="left" wrapText="1"/>
    </xf>
    <xf numFmtId="0" fontId="32" fillId="0" borderId="54" xfId="4" applyFont="1" applyBorder="1" applyAlignment="1">
      <alignment horizontal="left" vertical="top" wrapText="1"/>
    </xf>
    <xf numFmtId="0" fontId="32" fillId="0" borderId="55" xfId="4" applyFont="1" applyBorder="1" applyAlignment="1">
      <alignment horizontal="left" vertical="top" wrapText="1"/>
    </xf>
    <xf numFmtId="0" fontId="32" fillId="0" borderId="56" xfId="4" applyFont="1" applyBorder="1" applyAlignment="1">
      <alignment horizontal="left" vertical="top" wrapText="1"/>
    </xf>
    <xf numFmtId="0" fontId="32" fillId="0" borderId="14" xfId="4" applyFont="1" applyBorder="1" applyAlignment="1">
      <alignment horizontal="left" wrapText="1"/>
    </xf>
    <xf numFmtId="0" fontId="32" fillId="0" borderId="0" xfId="4" applyFont="1" applyAlignment="1">
      <alignment horizontal="left" wrapText="1"/>
    </xf>
    <xf numFmtId="0" fontId="32" fillId="0" borderId="54" xfId="4" applyFont="1" applyBorder="1" applyAlignment="1">
      <alignment horizontal="left" wrapText="1"/>
    </xf>
    <xf numFmtId="0" fontId="32" fillId="0" borderId="9" xfId="4" applyFont="1" applyBorder="1" applyAlignment="1">
      <alignment horizontal="center" vertical="center" textRotation="255" shrinkToFit="1"/>
    </xf>
    <xf numFmtId="0" fontId="32" fillId="0" borderId="47" xfId="4" applyFont="1" applyBorder="1" applyAlignment="1">
      <alignment horizontal="center" vertical="center" textRotation="255" shrinkToFit="1"/>
    </xf>
    <xf numFmtId="0" fontId="32" fillId="0" borderId="18" xfId="4" applyFont="1" applyBorder="1" applyAlignment="1">
      <alignment horizontal="center" vertical="center" textRotation="255" shrinkToFit="1"/>
    </xf>
    <xf numFmtId="0" fontId="32" fillId="0" borderId="59" xfId="4" applyFont="1" applyBorder="1" applyAlignment="1">
      <alignment horizontal="left" wrapText="1"/>
    </xf>
    <xf numFmtId="0" fontId="32" fillId="0" borderId="61" xfId="4" applyFont="1" applyBorder="1" applyAlignment="1">
      <alignment horizontal="left" wrapText="1"/>
    </xf>
    <xf numFmtId="0" fontId="32" fillId="0" borderId="11" xfId="4" applyFont="1" applyBorder="1" applyAlignment="1">
      <alignment horizontal="center" wrapText="1"/>
    </xf>
    <xf numFmtId="0" fontId="32" fillId="0" borderId="59" xfId="4" applyFont="1" applyBorder="1" applyAlignment="1">
      <alignment horizontal="center" wrapText="1"/>
    </xf>
    <xf numFmtId="0" fontId="32" fillId="0" borderId="55" xfId="4" applyFont="1" applyBorder="1" applyAlignment="1">
      <alignment horizontal="center" wrapText="1"/>
    </xf>
    <xf numFmtId="0" fontId="32" fillId="0" borderId="62" xfId="4" applyFont="1" applyBorder="1" applyAlignment="1">
      <alignment horizontal="center" wrapText="1"/>
    </xf>
    <xf numFmtId="0" fontId="32" fillId="0" borderId="60" xfId="4" applyFont="1" applyBorder="1" applyAlignment="1">
      <alignment horizontal="left" wrapText="1"/>
    </xf>
    <xf numFmtId="0" fontId="32" fillId="0" borderId="10" xfId="4" applyFont="1" applyBorder="1" applyAlignment="1">
      <alignment horizontal="left" vertical="top" wrapText="1"/>
    </xf>
    <xf numFmtId="0" fontId="32" fillId="0" borderId="11" xfId="4" applyFont="1" applyBorder="1" applyAlignment="1">
      <alignment horizontal="left" vertical="top" wrapText="1"/>
    </xf>
    <xf numFmtId="0" fontId="32" fillId="0" borderId="12" xfId="4" applyFont="1" applyBorder="1" applyAlignment="1">
      <alignment horizontal="left" vertical="top" wrapText="1"/>
    </xf>
    <xf numFmtId="0" fontId="32" fillId="0" borderId="1" xfId="4" applyFont="1" applyBorder="1" applyAlignment="1">
      <alignment horizontal="left" vertical="center" wrapText="1"/>
    </xf>
    <xf numFmtId="0" fontId="32" fillId="0" borderId="10" xfId="4" applyFont="1" applyBorder="1" applyAlignment="1">
      <alignment horizontal="center" vertical="center" wrapText="1"/>
    </xf>
    <xf numFmtId="0" fontId="32" fillId="0" borderId="11" xfId="4" applyFont="1" applyBorder="1" applyAlignment="1">
      <alignment horizontal="center" vertical="center" wrapText="1"/>
    </xf>
    <xf numFmtId="0" fontId="32" fillId="9" borderId="11" xfId="4" applyFont="1" applyFill="1" applyBorder="1" applyAlignment="1">
      <alignment horizontal="center" vertical="center" wrapText="1"/>
    </xf>
    <xf numFmtId="0" fontId="32" fillId="0" borderId="11" xfId="4" applyFont="1" applyBorder="1" applyAlignment="1">
      <alignment horizontal="left" vertical="center" wrapText="1"/>
    </xf>
    <xf numFmtId="0" fontId="32" fillId="0" borderId="12" xfId="4" applyFont="1" applyBorder="1" applyAlignment="1">
      <alignment horizontal="left" vertical="center" wrapText="1"/>
    </xf>
    <xf numFmtId="0" fontId="32" fillId="9" borderId="51" xfId="4" applyFont="1" applyFill="1" applyBorder="1" applyAlignment="1">
      <alignment horizontal="center" vertical="center" wrapText="1"/>
    </xf>
    <xf numFmtId="0" fontId="32" fillId="9" borderId="52" xfId="4" applyFont="1" applyFill="1" applyBorder="1" applyAlignment="1">
      <alignment horizontal="center" vertical="center" wrapText="1"/>
    </xf>
    <xf numFmtId="0" fontId="32" fillId="0" borderId="52" xfId="4" applyFont="1" applyBorder="1" applyAlignment="1">
      <alignment horizontal="center" vertical="center" wrapText="1"/>
    </xf>
    <xf numFmtId="0" fontId="32" fillId="9" borderId="52" xfId="4" applyFont="1" applyFill="1" applyBorder="1" applyAlignment="1">
      <alignment horizontal="left" vertical="center" wrapText="1"/>
    </xf>
    <xf numFmtId="0" fontId="32" fillId="9" borderId="53" xfId="4" applyFont="1" applyFill="1" applyBorder="1" applyAlignment="1">
      <alignment horizontal="left" vertical="center" wrapText="1"/>
    </xf>
    <xf numFmtId="0" fontId="32" fillId="9" borderId="48" xfId="4" applyFont="1" applyFill="1" applyBorder="1" applyAlignment="1">
      <alignment horizontal="left" vertical="center" wrapText="1"/>
    </xf>
    <xf numFmtId="0" fontId="32" fillId="9" borderId="49" xfId="4" applyFont="1" applyFill="1" applyBorder="1" applyAlignment="1">
      <alignment horizontal="left" vertical="center" wrapText="1"/>
    </xf>
    <xf numFmtId="0" fontId="32" fillId="9" borderId="57" xfId="4" applyFont="1" applyFill="1" applyBorder="1" applyAlignment="1">
      <alignment horizontal="left" vertical="center" wrapText="1"/>
    </xf>
    <xf numFmtId="0" fontId="32" fillId="9" borderId="58" xfId="4" applyFont="1" applyFill="1" applyBorder="1" applyAlignment="1">
      <alignment horizontal="left" vertical="center" wrapText="1"/>
    </xf>
    <xf numFmtId="0" fontId="32" fillId="9" borderId="1" xfId="4" applyFont="1" applyFill="1" applyBorder="1" applyAlignment="1">
      <alignment horizontal="left" wrapText="1"/>
    </xf>
    <xf numFmtId="0" fontId="33" fillId="0" borderId="1" xfId="4" applyFont="1" applyBorder="1" applyAlignment="1">
      <alignment horizontal="left" vertical="center" wrapText="1"/>
    </xf>
    <xf numFmtId="0" fontId="32" fillId="9" borderId="50" xfId="4" applyFont="1" applyFill="1" applyBorder="1" applyAlignment="1">
      <alignment horizontal="left" vertical="center" wrapText="1"/>
    </xf>
    <xf numFmtId="0" fontId="32" fillId="0" borderId="10" xfId="4" applyFont="1" applyBorder="1" applyAlignment="1">
      <alignment horizontal="left" vertical="center" wrapText="1"/>
    </xf>
    <xf numFmtId="0" fontId="32" fillId="9" borderId="44" xfId="4" applyFont="1" applyFill="1" applyBorder="1" applyAlignment="1">
      <alignment horizontal="left" vertical="center" wrapText="1"/>
    </xf>
    <xf numFmtId="0" fontId="32" fillId="9" borderId="45" xfId="4" applyFont="1" applyFill="1" applyBorder="1" applyAlignment="1">
      <alignment horizontal="left" vertical="center" wrapText="1"/>
    </xf>
    <xf numFmtId="0" fontId="32" fillId="9" borderId="46" xfId="4" applyFont="1" applyFill="1" applyBorder="1" applyAlignment="1">
      <alignment horizontal="left" vertical="center" wrapText="1"/>
    </xf>
    <xf numFmtId="0" fontId="32" fillId="0" borderId="54" xfId="4" applyFont="1" applyBorder="1" applyAlignment="1">
      <alignment horizontal="left" vertical="center" wrapText="1"/>
    </xf>
    <xf numFmtId="0" fontId="32" fillId="0" borderId="55" xfId="4" applyFont="1" applyBorder="1" applyAlignment="1">
      <alignment horizontal="left" vertical="center" wrapText="1"/>
    </xf>
    <xf numFmtId="0" fontId="32" fillId="0" borderId="56" xfId="4" applyFont="1" applyBorder="1" applyAlignment="1">
      <alignment horizontal="left" vertical="center" wrapText="1"/>
    </xf>
    <xf numFmtId="0" fontId="32" fillId="9" borderId="54" xfId="4" applyFont="1" applyFill="1" applyBorder="1" applyAlignment="1">
      <alignment horizontal="left" vertical="center" wrapText="1"/>
    </xf>
    <xf numFmtId="0" fontId="32" fillId="9" borderId="55" xfId="4" applyFont="1" applyFill="1" applyBorder="1" applyAlignment="1">
      <alignment horizontal="left" vertical="center" wrapText="1"/>
    </xf>
    <xf numFmtId="0" fontId="32" fillId="9" borderId="56" xfId="4" applyFont="1" applyFill="1" applyBorder="1" applyAlignment="1">
      <alignment horizontal="left" vertical="center" wrapText="1"/>
    </xf>
    <xf numFmtId="0" fontId="32" fillId="0" borderId="12" xfId="4" applyFont="1" applyBorder="1" applyAlignment="1">
      <alignment horizontal="center" vertical="center" wrapText="1"/>
    </xf>
    <xf numFmtId="0" fontId="32" fillId="9" borderId="23" xfId="4" applyFont="1" applyFill="1" applyBorder="1" applyAlignment="1">
      <alignment horizontal="center" wrapText="1"/>
    </xf>
    <xf numFmtId="0" fontId="3" fillId="0" borderId="1" xfId="4" applyBorder="1" applyAlignment="1">
      <alignment horizontal="left" wrapText="1"/>
    </xf>
    <xf numFmtId="0" fontId="3" fillId="0" borderId="23" xfId="4" applyBorder="1" applyAlignment="1">
      <alignment horizontal="left" wrapText="1"/>
    </xf>
    <xf numFmtId="0" fontId="3" fillId="0" borderId="1" xfId="4" applyBorder="1" applyAlignment="1">
      <alignment horizontal="left" vertical="center" wrapText="1"/>
    </xf>
    <xf numFmtId="0" fontId="32" fillId="0" borderId="9" xfId="4" applyFont="1" applyBorder="1" applyAlignment="1">
      <alignment horizontal="left" vertical="center" wrapText="1"/>
    </xf>
    <xf numFmtId="0" fontId="3" fillId="0" borderId="9" xfId="4" applyBorder="1" applyAlignment="1">
      <alignment horizontal="left" vertical="center" wrapText="1"/>
    </xf>
    <xf numFmtId="0" fontId="32" fillId="9" borderId="0" xfId="4" applyFont="1" applyFill="1" applyAlignment="1">
      <alignment horizontal="center" vertical="center"/>
    </xf>
    <xf numFmtId="0" fontId="32" fillId="0" borderId="0" xfId="4" applyFont="1" applyAlignment="1">
      <alignment horizontal="justify" vertical="center" wrapText="1"/>
    </xf>
    <xf numFmtId="0" fontId="3" fillId="0" borderId="11" xfId="4" applyBorder="1" applyAlignment="1">
      <alignment horizontal="left" vertical="center" wrapText="1"/>
    </xf>
    <xf numFmtId="0" fontId="32" fillId="9" borderId="44" xfId="4" applyFont="1" applyFill="1" applyBorder="1" applyAlignment="1">
      <alignment horizontal="left" vertical="center"/>
    </xf>
    <xf numFmtId="0" fontId="32" fillId="9" borderId="45" xfId="4" applyFont="1" applyFill="1" applyBorder="1" applyAlignment="1">
      <alignment horizontal="left" vertical="center"/>
    </xf>
    <xf numFmtId="0" fontId="32" fillId="9" borderId="46" xfId="4" applyFont="1" applyFill="1" applyBorder="1" applyAlignment="1">
      <alignment horizontal="left" vertical="center"/>
    </xf>
    <xf numFmtId="0" fontId="32" fillId="0" borderId="14" xfId="4" applyFont="1" applyBorder="1" applyAlignment="1">
      <alignment horizontal="left" vertical="center" wrapText="1"/>
    </xf>
    <xf numFmtId="0" fontId="32" fillId="0" borderId="0" xfId="4" applyFont="1" applyAlignment="1">
      <alignment horizontal="left" vertical="center" wrapText="1"/>
    </xf>
    <xf numFmtId="0" fontId="32" fillId="9" borderId="48" xfId="4" applyFont="1" applyFill="1" applyBorder="1" applyAlignment="1">
      <alignment horizontal="left" vertical="center"/>
    </xf>
    <xf numFmtId="0" fontId="32" fillId="9" borderId="49" xfId="4" applyFont="1" applyFill="1" applyBorder="1" applyAlignment="1">
      <alignment horizontal="left" vertical="center"/>
    </xf>
    <xf numFmtId="0" fontId="32" fillId="9" borderId="50" xfId="4" applyFont="1" applyFill="1" applyBorder="1" applyAlignment="1">
      <alignment horizontal="left" vertical="center"/>
    </xf>
    <xf numFmtId="0" fontId="32" fillId="0" borderId="15" xfId="4" applyFont="1" applyBorder="1" applyAlignment="1">
      <alignment horizontal="left" vertical="center" wrapText="1"/>
    </xf>
    <xf numFmtId="0" fontId="32" fillId="0" borderId="23" xfId="4" applyFont="1" applyBorder="1" applyAlignment="1">
      <alignment horizontal="left" vertical="center" wrapText="1"/>
    </xf>
    <xf numFmtId="0" fontId="32" fillId="0" borderId="43" xfId="4" applyFont="1" applyBorder="1" applyAlignment="1">
      <alignment horizontal="left" vertical="center" wrapText="1"/>
    </xf>
    <xf numFmtId="0" fontId="32" fillId="0" borderId="24" xfId="4" applyFont="1" applyBorder="1" applyAlignment="1">
      <alignment horizontal="left" vertical="center" wrapText="1"/>
    </xf>
    <xf numFmtId="0" fontId="32" fillId="0" borderId="0" xfId="4" applyFont="1" applyAlignment="1">
      <alignment horizontal="center" vertical="top"/>
    </xf>
    <xf numFmtId="0" fontId="32" fillId="9" borderId="0" xfId="4" applyFont="1" applyFill="1" applyAlignment="1">
      <alignment horizontal="center" vertical="top"/>
    </xf>
    <xf numFmtId="0" fontId="32" fillId="0" borderId="0" xfId="4" applyFont="1" applyAlignment="1">
      <alignment horizontal="center" vertical="center"/>
    </xf>
    <xf numFmtId="0" fontId="32" fillId="0" borderId="23" xfId="4" applyFont="1" applyBorder="1" applyAlignment="1">
      <alignment horizontal="center" vertical="center"/>
    </xf>
    <xf numFmtId="0" fontId="32" fillId="0" borderId="43" xfId="4" applyFont="1" applyBorder="1" applyAlignment="1">
      <alignment horizontal="center" vertical="center"/>
    </xf>
    <xf numFmtId="0" fontId="32" fillId="0" borderId="24" xfId="4" applyFont="1" applyBorder="1" applyAlignment="1">
      <alignment horizontal="center" vertical="center"/>
    </xf>
    <xf numFmtId="0" fontId="32" fillId="0" borderId="78" xfId="4" applyFont="1" applyBorder="1" applyAlignment="1">
      <alignment horizontal="center" vertical="center"/>
    </xf>
    <xf numFmtId="0" fontId="32" fillId="0" borderId="79" xfId="4" applyFont="1" applyBorder="1" applyAlignment="1">
      <alignment horizontal="center" vertical="center"/>
    </xf>
    <xf numFmtId="0" fontId="32" fillId="0" borderId="80" xfId="4" applyFont="1" applyBorder="1" applyAlignment="1">
      <alignment horizontal="center" vertical="center"/>
    </xf>
    <xf numFmtId="0" fontId="32" fillId="0" borderId="81" xfId="4" applyFont="1" applyBorder="1" applyAlignment="1">
      <alignment horizontal="center" vertical="center"/>
    </xf>
    <xf numFmtId="0" fontId="32" fillId="0" borderId="82" xfId="4" applyFont="1" applyBorder="1" applyAlignment="1">
      <alignment horizontal="center" vertical="center"/>
    </xf>
    <xf numFmtId="0" fontId="32" fillId="0" borderId="83" xfId="4" applyFont="1" applyBorder="1" applyAlignment="1">
      <alignment horizontal="center" vertical="center"/>
    </xf>
    <xf numFmtId="0" fontId="34" fillId="0" borderId="0" xfId="4" applyFont="1" applyAlignment="1">
      <alignment horizontal="center" vertical="center"/>
    </xf>
    <xf numFmtId="0" fontId="32" fillId="0" borderId="10" xfId="4" applyFont="1" applyBorder="1" applyAlignment="1">
      <alignment horizontal="center" vertical="center"/>
    </xf>
    <xf numFmtId="0" fontId="32" fillId="0" borderId="11" xfId="4" applyFont="1" applyBorder="1" applyAlignment="1">
      <alignment horizontal="center" vertical="center"/>
    </xf>
    <xf numFmtId="0" fontId="32" fillId="0" borderId="12" xfId="4" applyFont="1" applyBorder="1" applyAlignment="1">
      <alignment horizontal="center" vertical="center"/>
    </xf>
    <xf numFmtId="0" fontId="32" fillId="0" borderId="14" xfId="4" applyFont="1" applyBorder="1" applyAlignment="1">
      <alignment horizontal="center" vertical="center"/>
    </xf>
    <xf numFmtId="0" fontId="32" fillId="0" borderId="15" xfId="4" applyFont="1" applyBorder="1" applyAlignment="1">
      <alignment horizontal="center" vertical="center"/>
    </xf>
    <xf numFmtId="0" fontId="32" fillId="0" borderId="9" xfId="4" applyFont="1" applyBorder="1" applyAlignment="1">
      <alignment horizontal="left" vertical="center"/>
    </xf>
    <xf numFmtId="0" fontId="32" fillId="0" borderId="47" xfId="4" applyFont="1" applyBorder="1" applyAlignment="1">
      <alignment horizontal="left" vertical="center"/>
    </xf>
    <xf numFmtId="0" fontId="32" fillId="0" borderId="0" xfId="4" applyFont="1" applyAlignment="1">
      <alignment vertical="center" wrapText="1"/>
    </xf>
    <xf numFmtId="0" fontId="32" fillId="0" borderId="0" xfId="4" applyFont="1" applyAlignment="1">
      <alignment horizontal="left" vertical="center"/>
    </xf>
    <xf numFmtId="0" fontId="32" fillId="0" borderId="54" xfId="4" applyFont="1" applyBorder="1" applyAlignment="1">
      <alignment horizontal="center" vertical="center"/>
    </xf>
    <xf numFmtId="0" fontId="32" fillId="0" borderId="55" xfId="4" applyFont="1" applyBorder="1" applyAlignment="1">
      <alignment horizontal="center" vertical="center"/>
    </xf>
    <xf numFmtId="0" fontId="32" fillId="0" borderId="56" xfId="4" applyFont="1" applyBorder="1" applyAlignment="1">
      <alignment horizontal="center" vertical="center"/>
    </xf>
    <xf numFmtId="0" fontId="32" fillId="0" borderId="18" xfId="4" applyFont="1" applyBorder="1" applyAlignment="1">
      <alignment horizontal="left" vertical="center"/>
    </xf>
    <xf numFmtId="0" fontId="32" fillId="0" borderId="91" xfId="4" applyFont="1" applyBorder="1" applyAlignment="1">
      <alignment horizontal="center" vertical="center"/>
    </xf>
    <xf numFmtId="0" fontId="32" fillId="0" borderId="92" xfId="4" applyFont="1" applyBorder="1" applyAlignment="1">
      <alignment horizontal="center" vertical="center"/>
    </xf>
    <xf numFmtId="0" fontId="32" fillId="0" borderId="93" xfId="4" applyFont="1" applyBorder="1" applyAlignment="1">
      <alignment horizontal="center" vertical="center"/>
    </xf>
    <xf numFmtId="0" fontId="57" fillId="0" borderId="1" xfId="4" applyFont="1" applyBorder="1" applyAlignment="1">
      <alignment horizontal="center" vertical="center"/>
    </xf>
    <xf numFmtId="0" fontId="57" fillId="0" borderId="24" xfId="4" applyFont="1" applyBorder="1" applyAlignment="1">
      <alignment horizontal="center" vertical="center"/>
    </xf>
    <xf numFmtId="0" fontId="57" fillId="0" borderId="23" xfId="4" applyFont="1" applyBorder="1" applyAlignment="1">
      <alignment horizontal="center" vertical="center"/>
    </xf>
    <xf numFmtId="0" fontId="57" fillId="0" borderId="18" xfId="4" applyFont="1" applyBorder="1" applyAlignment="1">
      <alignment horizontal="center" vertical="center"/>
    </xf>
    <xf numFmtId="0" fontId="32" fillId="0" borderId="0" xfId="4" applyFont="1" applyAlignment="1">
      <alignment horizontal="center" vertical="center" wrapText="1"/>
    </xf>
    <xf numFmtId="1" fontId="32" fillId="9" borderId="23" xfId="4" applyNumberFormat="1" applyFont="1" applyFill="1" applyBorder="1" applyAlignment="1">
      <alignment horizontal="center" vertical="center"/>
    </xf>
    <xf numFmtId="1" fontId="32" fillId="9" borderId="43" xfId="4" applyNumberFormat="1" applyFont="1" applyFill="1" applyBorder="1" applyAlignment="1">
      <alignment horizontal="center" vertical="center"/>
    </xf>
    <xf numFmtId="0" fontId="62" fillId="0" borderId="0" xfId="4" applyFont="1" applyAlignment="1">
      <alignment horizontal="center" vertical="top" wrapText="1"/>
    </xf>
    <xf numFmtId="0" fontId="62" fillId="0" borderId="0" xfId="4" applyFont="1" applyAlignment="1">
      <alignment horizontal="center" vertical="top"/>
    </xf>
    <xf numFmtId="0" fontId="62" fillId="0" borderId="0" xfId="4" applyFont="1" applyAlignment="1">
      <alignment vertical="top" wrapText="1"/>
    </xf>
    <xf numFmtId="0" fontId="32" fillId="9" borderId="14" xfId="4" applyFont="1" applyFill="1" applyBorder="1" applyAlignment="1">
      <alignment horizontal="left" vertical="top"/>
    </xf>
    <xf numFmtId="0" fontId="32" fillId="9" borderId="0" xfId="4" applyFont="1" applyFill="1" applyAlignment="1">
      <alignment horizontal="left" vertical="top"/>
    </xf>
    <xf numFmtId="0" fontId="32" fillId="9" borderId="15" xfId="4" applyFont="1" applyFill="1" applyBorder="1" applyAlignment="1">
      <alignment horizontal="left" vertical="top"/>
    </xf>
    <xf numFmtId="0" fontId="32" fillId="9" borderId="54" xfId="4" applyFont="1" applyFill="1" applyBorder="1" applyAlignment="1">
      <alignment horizontal="left" vertical="top"/>
    </xf>
    <xf numFmtId="0" fontId="32" fillId="9" borderId="55" xfId="4" applyFont="1" applyFill="1" applyBorder="1" applyAlignment="1">
      <alignment horizontal="left" vertical="top"/>
    </xf>
    <xf numFmtId="0" fontId="32" fillId="9" borderId="56" xfId="4" applyFont="1" applyFill="1" applyBorder="1" applyAlignment="1">
      <alignment horizontal="left" vertical="top"/>
    </xf>
    <xf numFmtId="0" fontId="32" fillId="0" borderId="14" xfId="4" applyFont="1" applyBorder="1" applyAlignment="1">
      <alignment horizontal="center" vertical="center" wrapText="1"/>
    </xf>
    <xf numFmtId="0" fontId="32" fillId="0" borderId="15" xfId="4" applyFont="1" applyBorder="1" applyAlignment="1">
      <alignment horizontal="center" vertical="center" wrapText="1"/>
    </xf>
    <xf numFmtId="0" fontId="32" fillId="0" borderId="54" xfId="4" applyFont="1" applyBorder="1" applyAlignment="1">
      <alignment horizontal="center" vertical="center" wrapText="1"/>
    </xf>
    <xf numFmtId="0" fontId="32" fillId="0" borderId="55" xfId="4" applyFont="1" applyBorder="1" applyAlignment="1">
      <alignment horizontal="center" vertical="center" wrapText="1"/>
    </xf>
    <xf numFmtId="0" fontId="32" fillId="0" borderId="56" xfId="4" applyFont="1" applyBorder="1" applyAlignment="1">
      <alignment horizontal="center" vertical="center" wrapText="1"/>
    </xf>
    <xf numFmtId="0" fontId="58" fillId="0" borderId="23" xfId="4" applyFont="1" applyBorder="1" applyAlignment="1">
      <alignment vertical="center" wrapText="1"/>
    </xf>
    <xf numFmtId="0" fontId="58" fillId="0" borderId="43" xfId="4" applyFont="1" applyBorder="1" applyAlignment="1">
      <alignment vertical="center" wrapText="1"/>
    </xf>
    <xf numFmtId="0" fontId="32" fillId="9" borderId="1" xfId="4" applyFont="1" applyFill="1" applyBorder="1" applyAlignment="1">
      <alignment horizontal="center" vertical="center"/>
    </xf>
    <xf numFmtId="0" fontId="33" fillId="0" borderId="23" xfId="4" applyFont="1" applyBorder="1" applyAlignment="1">
      <alignment horizontal="left" vertical="center" wrapText="1"/>
    </xf>
    <xf numFmtId="0" fontId="33" fillId="0" borderId="43" xfId="4" applyFont="1" applyBorder="1" applyAlignment="1">
      <alignment horizontal="left" vertical="center" wrapText="1"/>
    </xf>
    <xf numFmtId="0" fontId="61" fillId="0" borderId="0" xfId="4" applyFont="1" applyAlignment="1">
      <alignment horizontal="center" vertical="top" wrapText="1"/>
    </xf>
    <xf numFmtId="0" fontId="61" fillId="0" borderId="0" xfId="4" applyFont="1" applyAlignment="1">
      <alignment horizontal="center" vertical="top"/>
    </xf>
    <xf numFmtId="0" fontId="58" fillId="0" borderId="23" xfId="4" applyFont="1" applyBorder="1" applyAlignment="1">
      <alignment horizontal="left" vertical="center" wrapText="1"/>
    </xf>
    <xf numFmtId="0" fontId="58" fillId="0" borderId="43" xfId="4" applyFont="1" applyBorder="1" applyAlignment="1">
      <alignment horizontal="left" vertical="center" wrapText="1"/>
    </xf>
    <xf numFmtId="0" fontId="33" fillId="0" borderId="14" xfId="4" applyFont="1" applyBorder="1" applyAlignment="1">
      <alignment horizontal="center" vertical="center" wrapText="1"/>
    </xf>
    <xf numFmtId="0" fontId="33" fillId="0" borderId="0" xfId="4" applyFont="1" applyAlignment="1">
      <alignment horizontal="center" vertical="center" wrapText="1"/>
    </xf>
    <xf numFmtId="0" fontId="33" fillId="0" borderId="15" xfId="4" applyFont="1" applyBorder="1" applyAlignment="1">
      <alignment horizontal="center" vertical="center" wrapText="1"/>
    </xf>
    <xf numFmtId="0" fontId="32" fillId="0" borderId="23" xfId="4" applyFont="1" applyBorder="1" applyAlignment="1">
      <alignment horizontal="left" vertical="center"/>
    </xf>
    <xf numFmtId="0" fontId="32" fillId="0" borderId="43" xfId="4" applyFont="1" applyBorder="1" applyAlignment="1">
      <alignment horizontal="left" vertical="center"/>
    </xf>
    <xf numFmtId="0" fontId="32" fillId="0" borderId="10" xfId="4" applyFont="1" applyBorder="1" applyAlignment="1">
      <alignment horizontal="left" vertical="center"/>
    </xf>
    <xf numFmtId="0" fontId="32" fillId="0" borderId="11" xfId="4" applyFont="1" applyBorder="1" applyAlignment="1">
      <alignment horizontal="left" vertical="center"/>
    </xf>
    <xf numFmtId="0" fontId="32" fillId="0" borderId="12" xfId="4" applyFont="1" applyBorder="1" applyAlignment="1">
      <alignment horizontal="left" vertical="center"/>
    </xf>
    <xf numFmtId="0" fontId="32" fillId="0" borderId="14" xfId="4" applyFont="1" applyBorder="1" applyAlignment="1">
      <alignment horizontal="left" vertical="center"/>
    </xf>
    <xf numFmtId="0" fontId="32" fillId="0" borderId="15" xfId="4" applyFont="1" applyBorder="1" applyAlignment="1">
      <alignment horizontal="left" vertical="center"/>
    </xf>
    <xf numFmtId="0" fontId="32" fillId="0" borderId="54" xfId="4" applyFont="1" applyBorder="1" applyAlignment="1">
      <alignment horizontal="left" vertical="center"/>
    </xf>
    <xf numFmtId="0" fontId="32" fillId="0" borderId="55" xfId="4" applyFont="1" applyBorder="1" applyAlignment="1">
      <alignment horizontal="left" vertical="center"/>
    </xf>
    <xf numFmtId="0" fontId="32" fillId="0" borderId="56" xfId="4" applyFont="1" applyBorder="1" applyAlignment="1">
      <alignment horizontal="left" vertical="center"/>
    </xf>
    <xf numFmtId="0" fontId="32" fillId="9" borderId="54" xfId="4" applyFont="1" applyFill="1" applyBorder="1" applyAlignment="1">
      <alignment horizontal="center" vertical="center"/>
    </xf>
    <xf numFmtId="0" fontId="32" fillId="9" borderId="55" xfId="4" applyFont="1" applyFill="1" applyBorder="1" applyAlignment="1">
      <alignment horizontal="center" vertical="center"/>
    </xf>
    <xf numFmtId="0" fontId="32" fillId="0" borderId="1" xfId="4" applyFont="1" applyBorder="1" applyAlignment="1">
      <alignment horizontal="left" vertical="center"/>
    </xf>
    <xf numFmtId="0" fontId="58" fillId="9" borderId="23" xfId="4" applyFont="1" applyFill="1" applyBorder="1" applyAlignment="1">
      <alignment horizontal="left" vertical="center"/>
    </xf>
    <xf numFmtId="0" fontId="58" fillId="9" borderId="43" xfId="4" applyFont="1" applyFill="1" applyBorder="1" applyAlignment="1">
      <alignment horizontal="left" vertical="center"/>
    </xf>
    <xf numFmtId="0" fontId="58" fillId="9" borderId="24" xfId="4" applyFont="1" applyFill="1" applyBorder="1" applyAlignment="1">
      <alignment horizontal="left" vertical="center"/>
    </xf>
    <xf numFmtId="0" fontId="61" fillId="0" borderId="0" xfId="4" applyFont="1" applyAlignment="1">
      <alignment horizontal="left" vertical="center" shrinkToFit="1"/>
    </xf>
    <xf numFmtId="0" fontId="32" fillId="0" borderId="0" xfId="4" applyFont="1" applyAlignment="1">
      <alignment horizontal="left" vertical="center" shrinkToFit="1"/>
    </xf>
    <xf numFmtId="0" fontId="33" fillId="9" borderId="0" xfId="4" applyFont="1" applyFill="1" applyAlignment="1">
      <alignment horizontal="center" vertical="center"/>
    </xf>
    <xf numFmtId="0" fontId="32" fillId="9" borderId="43" xfId="4" applyFont="1" applyFill="1" applyBorder="1" applyAlignment="1">
      <alignment vertical="center"/>
    </xf>
    <xf numFmtId="0" fontId="32" fillId="9" borderId="24" xfId="4" applyFont="1" applyFill="1" applyBorder="1" applyAlignment="1">
      <alignment vertical="center"/>
    </xf>
    <xf numFmtId="0" fontId="33" fillId="0" borderId="0" xfId="4" applyFont="1" applyAlignment="1">
      <alignment horizontal="left" vertical="center" wrapText="1"/>
    </xf>
    <xf numFmtId="0" fontId="33" fillId="0" borderId="15" xfId="4" applyFont="1" applyBorder="1" applyAlignment="1">
      <alignment horizontal="left" vertical="center" wrapText="1"/>
    </xf>
    <xf numFmtId="0" fontId="32" fillId="0" borderId="23" xfId="4" applyFont="1" applyBorder="1" applyAlignment="1">
      <alignment vertical="center"/>
    </xf>
    <xf numFmtId="0" fontId="32" fillId="0" borderId="43" xfId="4" applyFont="1" applyBorder="1" applyAlignment="1">
      <alignment vertical="center"/>
    </xf>
    <xf numFmtId="0" fontId="32" fillId="9" borderId="23" xfId="4" applyFont="1" applyFill="1" applyBorder="1" applyAlignment="1">
      <alignment horizontal="right" vertical="center"/>
    </xf>
    <xf numFmtId="0" fontId="32" fillId="9" borderId="43" xfId="4" applyFont="1" applyFill="1" applyBorder="1" applyAlignment="1">
      <alignment horizontal="right" vertical="center"/>
    </xf>
    <xf numFmtId="0" fontId="32" fillId="9" borderId="24" xfId="4" applyFont="1" applyFill="1" applyBorder="1" applyAlignment="1">
      <alignment horizontal="right" vertical="center"/>
    </xf>
    <xf numFmtId="0" fontId="33" fillId="0" borderId="23" xfId="4" applyFont="1" applyBorder="1" applyAlignment="1">
      <alignment vertical="center"/>
    </xf>
    <xf numFmtId="0" fontId="33" fillId="0" borderId="43" xfId="4" applyFont="1" applyBorder="1" applyAlignment="1">
      <alignment vertical="center"/>
    </xf>
    <xf numFmtId="0" fontId="33" fillId="0" borderId="24" xfId="4" applyFont="1" applyBorder="1" applyAlignment="1">
      <alignment vertical="center"/>
    </xf>
    <xf numFmtId="0" fontId="32" fillId="9" borderId="54" xfId="4" applyFont="1" applyFill="1" applyBorder="1" applyAlignment="1">
      <alignment horizontal="left" vertical="center"/>
    </xf>
    <xf numFmtId="0" fontId="32" fillId="9" borderId="55" xfId="4" applyFont="1" applyFill="1" applyBorder="1" applyAlignment="1">
      <alignment horizontal="left" vertical="center"/>
    </xf>
    <xf numFmtId="0" fontId="32" fillId="9" borderId="56" xfId="4" applyFont="1" applyFill="1" applyBorder="1" applyAlignment="1">
      <alignment horizontal="left" vertical="center"/>
    </xf>
    <xf numFmtId="0" fontId="33" fillId="0" borderId="1" xfId="4" applyFont="1" applyBorder="1" applyAlignment="1">
      <alignment horizontal="left" vertical="center" shrinkToFit="1"/>
    </xf>
    <xf numFmtId="0" fontId="33" fillId="9" borderId="1" xfId="4" applyFont="1" applyFill="1" applyBorder="1" applyAlignment="1">
      <alignment horizontal="left" vertical="center" shrinkToFit="1"/>
    </xf>
    <xf numFmtId="0" fontId="61" fillId="0" borderId="1" xfId="4" applyFont="1" applyBorder="1" applyAlignment="1">
      <alignment horizontal="left" vertical="center" shrinkToFit="1"/>
    </xf>
    <xf numFmtId="0" fontId="32" fillId="9" borderId="10" xfId="4" applyFont="1" applyFill="1" applyBorder="1" applyAlignment="1">
      <alignment horizontal="left" vertical="center"/>
    </xf>
    <xf numFmtId="0" fontId="32" fillId="9" borderId="11" xfId="4" applyFont="1" applyFill="1" applyBorder="1" applyAlignment="1">
      <alignment horizontal="left" vertical="center"/>
    </xf>
    <xf numFmtId="0" fontId="32" fillId="9" borderId="12" xfId="4" applyFont="1" applyFill="1" applyBorder="1" applyAlignment="1">
      <alignment horizontal="left" vertical="center"/>
    </xf>
    <xf numFmtId="0" fontId="32" fillId="0" borderId="1" xfId="4" applyFont="1" applyBorder="1" applyAlignment="1">
      <alignment horizontal="center" vertical="center"/>
    </xf>
    <xf numFmtId="0" fontId="33" fillId="0" borderId="54" xfId="4" applyFont="1" applyBorder="1" applyAlignment="1">
      <alignment horizontal="left" vertical="center" wrapText="1"/>
    </xf>
    <xf numFmtId="0" fontId="33" fillId="0" borderId="55" xfId="4" applyFont="1" applyBorder="1" applyAlignment="1">
      <alignment horizontal="left" vertical="center" wrapText="1"/>
    </xf>
    <xf numFmtId="0" fontId="33" fillId="0" borderId="56" xfId="4" applyFont="1" applyBorder="1" applyAlignment="1">
      <alignment horizontal="left" vertical="center" wrapText="1"/>
    </xf>
    <xf numFmtId="0" fontId="33" fillId="9" borderId="43" xfId="4" applyFont="1" applyFill="1" applyBorder="1" applyAlignment="1">
      <alignment horizontal="center" vertical="center" wrapText="1"/>
    </xf>
    <xf numFmtId="0" fontId="33" fillId="0" borderId="24" xfId="4" applyFont="1" applyBorder="1" applyAlignment="1">
      <alignment horizontal="left" vertical="center" wrapText="1"/>
    </xf>
    <xf numFmtId="0" fontId="32" fillId="0" borderId="176" xfId="4" applyFont="1" applyBorder="1" applyAlignment="1">
      <alignment horizontal="left" vertical="center"/>
    </xf>
    <xf numFmtId="0" fontId="32" fillId="0" borderId="177" xfId="4" applyFont="1" applyBorder="1" applyAlignment="1">
      <alignment horizontal="left" vertical="center"/>
    </xf>
    <xf numFmtId="0" fontId="32" fillId="0" borderId="178" xfId="4" applyFont="1" applyBorder="1" applyAlignment="1">
      <alignment horizontal="left" vertical="center"/>
    </xf>
    <xf numFmtId="0" fontId="32" fillId="0" borderId="0" xfId="4" applyFont="1" applyAlignment="1">
      <alignment horizontal="left" vertical="top" wrapText="1"/>
    </xf>
    <xf numFmtId="0" fontId="33" fillId="0" borderId="0" xfId="4" applyFont="1" applyAlignment="1">
      <alignment horizontal="left" vertical="center"/>
    </xf>
    <xf numFmtId="0" fontId="33" fillId="0" borderId="55" xfId="4" applyFont="1" applyBorder="1" applyAlignment="1">
      <alignment horizontal="left" vertical="center"/>
    </xf>
    <xf numFmtId="0" fontId="33" fillId="0" borderId="56" xfId="4" applyFont="1" applyBorder="1" applyAlignment="1">
      <alignment horizontal="left" vertical="center"/>
    </xf>
    <xf numFmtId="0" fontId="33" fillId="0" borderId="1" xfId="4" applyFont="1" applyBorder="1" applyAlignment="1">
      <alignment horizontal="center" vertical="center"/>
    </xf>
    <xf numFmtId="0" fontId="33" fillId="9" borderId="23" xfId="4" applyFont="1" applyFill="1" applyBorder="1" applyAlignment="1">
      <alignment horizontal="left" vertical="center" wrapText="1"/>
    </xf>
    <xf numFmtId="0" fontId="33" fillId="0" borderId="0" xfId="4" applyFont="1" applyAlignment="1">
      <alignment horizontal="left" wrapText="1"/>
    </xf>
    <xf numFmtId="0" fontId="33" fillId="0" borderId="0" xfId="4" applyFont="1" applyAlignment="1">
      <alignment vertical="center" wrapText="1"/>
    </xf>
    <xf numFmtId="0" fontId="57" fillId="0" borderId="0" xfId="4" applyFont="1" applyAlignment="1">
      <alignment horizontal="left" vertical="center" wrapText="1"/>
    </xf>
    <xf numFmtId="0" fontId="33" fillId="0" borderId="23" xfId="4" applyFont="1" applyBorder="1" applyAlignment="1">
      <alignment horizontal="left" vertical="center"/>
    </xf>
    <xf numFmtId="0" fontId="33" fillId="0" borderId="43" xfId="4" applyFont="1" applyBorder="1" applyAlignment="1">
      <alignment horizontal="left" vertical="center"/>
    </xf>
    <xf numFmtId="0" fontId="33" fillId="0" borderId="24" xfId="4" applyFont="1" applyBorder="1" applyAlignment="1">
      <alignment horizontal="left" vertical="center"/>
    </xf>
    <xf numFmtId="0" fontId="32" fillId="0" borderId="47" xfId="4" applyFont="1" applyBorder="1" applyAlignment="1">
      <alignment horizontal="left" vertical="center" wrapText="1"/>
    </xf>
    <xf numFmtId="0" fontId="33" fillId="0" borderId="23" xfId="4" applyFont="1" applyBorder="1" applyAlignment="1">
      <alignment horizontal="left" vertical="center" wrapText="1" indent="1"/>
    </xf>
    <xf numFmtId="0" fontId="33" fillId="0" borderId="43" xfId="4" applyFont="1" applyBorder="1" applyAlignment="1">
      <alignment horizontal="left" vertical="center" wrapText="1" indent="1"/>
    </xf>
    <xf numFmtId="0" fontId="33" fillId="0" borderId="24" xfId="4" applyFont="1" applyBorder="1" applyAlignment="1">
      <alignment horizontal="left" vertical="center" wrapText="1" indent="1"/>
    </xf>
    <xf numFmtId="0" fontId="32" fillId="0" borderId="179" xfId="4" applyFont="1" applyBorder="1" applyAlignment="1">
      <alignment horizontal="left" vertical="center"/>
    </xf>
    <xf numFmtId="0" fontId="32" fillId="0" borderId="180" xfId="4" applyFont="1" applyBorder="1" applyAlignment="1">
      <alignment horizontal="left" vertical="center"/>
    </xf>
    <xf numFmtId="0" fontId="32" fillId="0" borderId="181" xfId="4" applyFont="1" applyBorder="1" applyAlignment="1">
      <alignment horizontal="left" vertical="center"/>
    </xf>
    <xf numFmtId="0" fontId="32" fillId="9" borderId="23" xfId="4" applyFont="1" applyFill="1" applyBorder="1" applyAlignment="1">
      <alignment horizontal="left" vertical="center"/>
    </xf>
    <xf numFmtId="0" fontId="32" fillId="9" borderId="43" xfId="4" applyFont="1" applyFill="1" applyBorder="1" applyAlignment="1">
      <alignment horizontal="left" vertical="center"/>
    </xf>
    <xf numFmtId="0" fontId="32" fillId="9" borderId="24" xfId="4" applyFont="1" applyFill="1" applyBorder="1" applyAlignment="1">
      <alignment horizontal="left" vertical="center"/>
    </xf>
    <xf numFmtId="0" fontId="32" fillId="0" borderId="24" xfId="4" applyFont="1" applyBorder="1" applyAlignment="1">
      <alignment horizontal="left" vertical="center"/>
    </xf>
    <xf numFmtId="0" fontId="32" fillId="0" borderId="23" xfId="4" applyFont="1" applyBorder="1" applyAlignment="1">
      <alignment vertical="center" wrapText="1"/>
    </xf>
    <xf numFmtId="0" fontId="32" fillId="0" borderId="43" xfId="4" applyFont="1" applyBorder="1" applyAlignment="1">
      <alignment vertical="center" wrapText="1"/>
    </xf>
    <xf numFmtId="0" fontId="32" fillId="0" borderId="24" xfId="4" applyFont="1" applyBorder="1" applyAlignment="1">
      <alignment vertical="center" wrapText="1"/>
    </xf>
    <xf numFmtId="0" fontId="61" fillId="0" borderId="0" xfId="4" applyFont="1" applyAlignment="1">
      <alignment horizontal="left" vertical="center"/>
    </xf>
    <xf numFmtId="0" fontId="32" fillId="0" borderId="1" xfId="4" applyFont="1" applyBorder="1" applyAlignment="1">
      <alignment horizontal="center" vertical="center" wrapText="1"/>
    </xf>
    <xf numFmtId="188" fontId="32" fillId="9" borderId="23" xfId="4" applyNumberFormat="1" applyFont="1" applyFill="1" applyBorder="1" applyAlignment="1">
      <alignment horizontal="center" vertical="center"/>
    </xf>
    <xf numFmtId="188" fontId="32" fillId="9" borderId="43" xfId="4" applyNumberFormat="1" applyFont="1" applyFill="1" applyBorder="1" applyAlignment="1">
      <alignment horizontal="center" vertical="center"/>
    </xf>
    <xf numFmtId="0" fontId="61" fillId="0" borderId="0" xfId="4" applyFont="1" applyAlignment="1">
      <alignment horizontal="center" vertical="center"/>
    </xf>
    <xf numFmtId="0" fontId="61" fillId="0" borderId="0" xfId="4" applyFont="1" applyAlignment="1">
      <alignment horizontal="left" vertical="top" wrapText="1"/>
    </xf>
    <xf numFmtId="188" fontId="32" fillId="9" borderId="11" xfId="4" applyNumberFormat="1" applyFont="1" applyFill="1" applyBorder="1" applyAlignment="1">
      <alignment horizontal="center" vertical="center"/>
    </xf>
    <xf numFmtId="188" fontId="32" fillId="9" borderId="55" xfId="4" applyNumberFormat="1" applyFont="1" applyFill="1" applyBorder="1" applyAlignment="1">
      <alignment horizontal="center" vertical="center"/>
    </xf>
    <xf numFmtId="188" fontId="32" fillId="0" borderId="12" xfId="4" applyNumberFormat="1" applyFont="1" applyBorder="1" applyAlignment="1">
      <alignment horizontal="center" vertical="center"/>
    </xf>
    <xf numFmtId="188" fontId="32" fillId="0" borderId="56" xfId="4" applyNumberFormat="1" applyFont="1" applyBorder="1" applyAlignment="1">
      <alignment horizontal="center" vertical="center"/>
    </xf>
    <xf numFmtId="0" fontId="58" fillId="0" borderId="1" xfId="4" applyFont="1" applyBorder="1" applyAlignment="1">
      <alignment horizontal="center" vertical="center"/>
    </xf>
    <xf numFmtId="0" fontId="32" fillId="9" borderId="24" xfId="4" applyFont="1" applyFill="1" applyBorder="1" applyAlignment="1">
      <alignment horizontal="center" vertical="center" wrapText="1"/>
    </xf>
    <xf numFmtId="0" fontId="32" fillId="9" borderId="1" xfId="4" applyFont="1" applyFill="1" applyBorder="1" applyAlignment="1">
      <alignment horizontal="center" vertical="center" wrapText="1"/>
    </xf>
    <xf numFmtId="0" fontId="32" fillId="9" borderId="9" xfId="4" applyFont="1" applyFill="1" applyBorder="1" applyAlignment="1">
      <alignment horizontal="center" vertical="center" wrapText="1"/>
    </xf>
    <xf numFmtId="38" fontId="32" fillId="0" borderId="1" xfId="7" applyFont="1" applyFill="1" applyBorder="1" applyAlignment="1">
      <alignment horizontal="center" vertical="center"/>
    </xf>
    <xf numFmtId="38" fontId="32" fillId="9" borderId="1" xfId="7" applyFont="1" applyFill="1" applyBorder="1" applyAlignment="1">
      <alignment horizontal="center" vertical="center" wrapText="1"/>
    </xf>
    <xf numFmtId="0" fontId="33" fillId="0" borderId="1" xfId="4" applyFont="1" applyBorder="1" applyAlignment="1">
      <alignment horizontal="center" vertical="center" wrapText="1"/>
    </xf>
    <xf numFmtId="188" fontId="32" fillId="0" borderId="11" xfId="4" applyNumberFormat="1" applyFont="1" applyBorder="1" applyAlignment="1">
      <alignment horizontal="center" vertical="center"/>
    </xf>
    <xf numFmtId="188" fontId="32" fillId="0" borderId="55" xfId="4" applyNumberFormat="1" applyFont="1" applyBorder="1" applyAlignment="1">
      <alignment horizontal="center" vertical="center"/>
    </xf>
    <xf numFmtId="0" fontId="58" fillId="9" borderId="23" xfId="4" applyFont="1" applyFill="1" applyBorder="1" applyAlignment="1">
      <alignment vertical="center"/>
    </xf>
    <xf numFmtId="0" fontId="58" fillId="9" borderId="43" xfId="4" applyFont="1" applyFill="1" applyBorder="1" applyAlignment="1">
      <alignment vertical="center"/>
    </xf>
    <xf numFmtId="0" fontId="58" fillId="9" borderId="24" xfId="4" applyFont="1" applyFill="1" applyBorder="1" applyAlignment="1">
      <alignment vertical="center"/>
    </xf>
    <xf numFmtId="0" fontId="16" fillId="0" borderId="3"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25" xfId="2" applyFont="1" applyBorder="1" applyAlignment="1">
      <alignment horizontal="center" vertical="center" wrapText="1"/>
    </xf>
    <xf numFmtId="0" fontId="17" fillId="0" borderId="4"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5" xfId="2" applyFont="1" applyBorder="1" applyAlignment="1">
      <alignment horizontal="center" vertical="center" wrapText="1"/>
    </xf>
    <xf numFmtId="0" fontId="19" fillId="5" borderId="14" xfId="2" applyFont="1" applyFill="1" applyBorder="1" applyAlignment="1">
      <alignment horizontal="center" vertical="center"/>
    </xf>
    <xf numFmtId="0" fontId="19" fillId="5" borderId="26" xfId="2" applyFont="1" applyFill="1" applyBorder="1" applyAlignment="1">
      <alignment horizontal="center" vertical="center"/>
    </xf>
    <xf numFmtId="0" fontId="17" fillId="0" borderId="15" xfId="2" applyFont="1" applyBorder="1" applyAlignment="1">
      <alignment horizontal="center" vertical="center"/>
    </xf>
    <xf numFmtId="0" fontId="17" fillId="0" borderId="27" xfId="2" applyFont="1" applyBorder="1" applyAlignment="1">
      <alignment horizontal="center" vertical="center"/>
    </xf>
    <xf numFmtId="0" fontId="24" fillId="0" borderId="0" xfId="1" applyFont="1" applyAlignment="1">
      <alignment horizontal="center" vertical="center" wrapText="1"/>
    </xf>
    <xf numFmtId="176" fontId="6" fillId="0" borderId="0" xfId="1" applyNumberFormat="1" applyFont="1" applyAlignment="1">
      <alignment horizontal="center" vertical="center"/>
    </xf>
    <xf numFmtId="176" fontId="6" fillId="0" borderId="32" xfId="1" applyNumberFormat="1" applyFont="1" applyBorder="1" applyAlignment="1">
      <alignment horizontal="center" vertical="center"/>
    </xf>
    <xf numFmtId="0" fontId="12" fillId="7" borderId="0" xfId="1" applyFont="1" applyFill="1" applyAlignment="1">
      <alignment horizontal="left" vertical="center" wrapText="1"/>
    </xf>
    <xf numFmtId="0" fontId="23" fillId="0" borderId="0" xfId="1" applyFont="1" applyAlignment="1">
      <alignment horizontal="center" vertical="center" shrinkToFit="1"/>
    </xf>
    <xf numFmtId="0" fontId="22" fillId="0" borderId="0" xfId="1" applyFont="1" applyAlignment="1">
      <alignment horizontal="center" vertical="center" shrinkToFit="1"/>
    </xf>
    <xf numFmtId="0" fontId="11" fillId="0" borderId="0" xfId="1" applyFont="1" applyAlignment="1">
      <alignment horizontal="left" wrapText="1"/>
    </xf>
    <xf numFmtId="177" fontId="11" fillId="0" borderId="0" xfId="1" applyNumberFormat="1" applyFont="1" applyAlignment="1">
      <alignment horizontal="center" vertical="center"/>
    </xf>
    <xf numFmtId="0" fontId="14" fillId="0" borderId="2" xfId="1" applyFont="1" applyBorder="1" applyAlignment="1">
      <alignment horizontal="left" vertical="top" wrapText="1"/>
    </xf>
    <xf numFmtId="0" fontId="14" fillId="0" borderId="0" xfId="1" applyFont="1" applyAlignment="1">
      <alignment vertical="top" wrapText="1"/>
    </xf>
    <xf numFmtId="0" fontId="6" fillId="0" borderId="9" xfId="1" applyFont="1" applyBorder="1" applyAlignment="1">
      <alignment horizontal="center" vertical="center"/>
    </xf>
    <xf numFmtId="0" fontId="6" fillId="0" borderId="18" xfId="1" applyFont="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19" xfId="1" applyFont="1" applyBorder="1" applyAlignment="1">
      <alignment horizontal="center" vertical="center"/>
    </xf>
    <xf numFmtId="0" fontId="6" fillId="0" borderId="20" xfId="1" applyFont="1" applyBorder="1" applyAlignment="1">
      <alignment horizontal="center" vertical="center"/>
    </xf>
    <xf numFmtId="0" fontId="6" fillId="0" borderId="21" xfId="1" applyFont="1" applyBorder="1" applyAlignment="1">
      <alignment horizontal="center" vertical="center"/>
    </xf>
    <xf numFmtId="0" fontId="6" fillId="0" borderId="22" xfId="1" applyFont="1" applyBorder="1" applyAlignment="1">
      <alignment horizontal="center" vertical="center"/>
    </xf>
    <xf numFmtId="0" fontId="8" fillId="0" borderId="0" xfId="1" applyFont="1" applyAlignment="1">
      <alignment horizontal="left" vertical="center" wrapText="1"/>
    </xf>
    <xf numFmtId="0" fontId="4" fillId="2" borderId="0" xfId="1" applyFont="1" applyFill="1" applyAlignment="1">
      <alignment horizontal="left" vertical="center" wrapText="1"/>
    </xf>
    <xf numFmtId="0" fontId="4" fillId="2" borderId="0" xfId="1" applyFont="1" applyFill="1" applyAlignment="1">
      <alignment horizontal="left" vertical="center"/>
    </xf>
    <xf numFmtId="176" fontId="6" fillId="0" borderId="1" xfId="1" applyNumberFormat="1" applyFont="1" applyBorder="1" applyAlignment="1">
      <alignment horizontal="center" vertical="center"/>
    </xf>
    <xf numFmtId="0" fontId="6" fillId="0" borderId="1" xfId="1" applyFont="1" applyBorder="1" applyAlignment="1">
      <alignment horizontal="left" vertical="center" wrapText="1"/>
    </xf>
    <xf numFmtId="49" fontId="7" fillId="0" borderId="1" xfId="1" applyNumberFormat="1" applyFont="1" applyBorder="1" applyAlignment="1">
      <alignment horizontal="center" vertical="center"/>
    </xf>
    <xf numFmtId="0" fontId="16" fillId="0" borderId="34" xfId="2" applyFont="1" applyBorder="1" applyAlignment="1">
      <alignment horizontal="center" vertical="center" wrapText="1"/>
    </xf>
    <xf numFmtId="0" fontId="16" fillId="0" borderId="36" xfId="2" applyFont="1" applyBorder="1" applyAlignment="1">
      <alignment horizontal="center" vertical="center"/>
    </xf>
    <xf numFmtId="0" fontId="16" fillId="0" borderId="38" xfId="2" applyFont="1" applyBorder="1" applyAlignment="1">
      <alignment horizontal="center" vertical="center"/>
    </xf>
    <xf numFmtId="0" fontId="30" fillId="5" borderId="14" xfId="2" applyFont="1" applyFill="1" applyBorder="1" applyAlignment="1">
      <alignment horizontal="right" vertical="center"/>
    </xf>
    <xf numFmtId="0" fontId="30" fillId="5" borderId="26" xfId="2" applyFont="1" applyFill="1" applyBorder="1" applyAlignment="1">
      <alignment horizontal="right" vertical="center"/>
    </xf>
    <xf numFmtId="0" fontId="14" fillId="0" borderId="0" xfId="1" applyFont="1" applyAlignment="1">
      <alignment horizontal="left" wrapText="1"/>
    </xf>
    <xf numFmtId="177" fontId="6" fillId="0" borderId="0" xfId="1" applyNumberFormat="1" applyFont="1" applyAlignment="1">
      <alignment horizontal="center" vertical="center"/>
    </xf>
    <xf numFmtId="0" fontId="6" fillId="0" borderId="19" xfId="1" applyFont="1" applyBorder="1" applyAlignment="1">
      <alignment horizontal="center" vertical="center" shrinkToFit="1"/>
    </xf>
    <xf numFmtId="0" fontId="6" fillId="0" borderId="20" xfId="1" applyFont="1" applyBorder="1" applyAlignment="1">
      <alignment horizontal="center" vertical="center" shrinkToFit="1"/>
    </xf>
    <xf numFmtId="0" fontId="6" fillId="0" borderId="21" xfId="1" applyFont="1" applyBorder="1" applyAlignment="1">
      <alignment horizontal="center" vertical="center" shrinkToFit="1"/>
    </xf>
    <xf numFmtId="0" fontId="6" fillId="0" borderId="22" xfId="1" applyFont="1" applyBorder="1" applyAlignment="1">
      <alignment horizontal="center" vertical="center" shrinkToFit="1"/>
    </xf>
    <xf numFmtId="0" fontId="4" fillId="8" borderId="0" xfId="1" applyFont="1" applyFill="1" applyAlignment="1">
      <alignment vertical="center" wrapText="1"/>
    </xf>
    <xf numFmtId="0" fontId="4" fillId="8" borderId="0" xfId="1" applyFont="1" applyFill="1" applyAlignment="1">
      <alignment vertical="center"/>
    </xf>
    <xf numFmtId="176" fontId="25" fillId="0" borderId="40" xfId="1" applyNumberFormat="1" applyFont="1" applyBorder="1" applyAlignment="1">
      <alignment horizontal="center" vertical="center" shrinkToFit="1"/>
    </xf>
    <xf numFmtId="176" fontId="25" fillId="0" borderId="41" xfId="1" applyNumberFormat="1" applyFont="1" applyBorder="1" applyAlignment="1">
      <alignment horizontal="center" vertical="center" shrinkToFit="1"/>
    </xf>
    <xf numFmtId="176" fontId="25" fillId="0" borderId="42" xfId="1" applyNumberFormat="1" applyFont="1" applyBorder="1" applyAlignment="1">
      <alignment horizontal="center" vertical="center" shrinkToFit="1"/>
    </xf>
    <xf numFmtId="0" fontId="4" fillId="5" borderId="0" xfId="1" applyFont="1" applyFill="1" applyAlignment="1">
      <alignment vertical="center" wrapText="1"/>
    </xf>
    <xf numFmtId="0" fontId="4" fillId="5" borderId="0" xfId="1" applyFont="1" applyFill="1" applyAlignment="1">
      <alignment vertical="center"/>
    </xf>
    <xf numFmtId="0" fontId="43" fillId="0" borderId="1" xfId="5" applyFont="1" applyBorder="1" applyAlignment="1">
      <alignment horizontal="center" vertical="center"/>
    </xf>
    <xf numFmtId="184" fontId="43" fillId="0" borderId="1" xfId="5" applyNumberFormat="1" applyFont="1" applyBorder="1" applyAlignment="1">
      <alignment horizontal="center" vertical="center"/>
    </xf>
    <xf numFmtId="180" fontId="43" fillId="0" borderId="1" xfId="5" applyNumberFormat="1" applyFont="1" applyBorder="1" applyAlignment="1">
      <alignment horizontal="center" vertical="center"/>
    </xf>
    <xf numFmtId="184" fontId="43" fillId="0" borderId="23" xfId="5" applyNumberFormat="1" applyFont="1" applyBorder="1" applyAlignment="1">
      <alignment horizontal="center" vertical="center"/>
    </xf>
    <xf numFmtId="184" fontId="43" fillId="0" borderId="24" xfId="5" applyNumberFormat="1" applyFont="1" applyBorder="1" applyAlignment="1">
      <alignment horizontal="center" vertical="center"/>
    </xf>
    <xf numFmtId="184" fontId="43" fillId="0" borderId="1" xfId="5" applyNumberFormat="1" applyFont="1" applyBorder="1" applyAlignment="1">
      <alignment horizontal="right" vertical="center"/>
    </xf>
    <xf numFmtId="184" fontId="43" fillId="0" borderId="1" xfId="6" applyNumberFormat="1" applyFont="1" applyFill="1" applyBorder="1" applyAlignment="1">
      <alignment horizontal="right" vertical="center"/>
    </xf>
    <xf numFmtId="184" fontId="43" fillId="12" borderId="1" xfId="5" applyNumberFormat="1" applyFont="1" applyFill="1" applyBorder="1" applyAlignment="1" applyProtection="1">
      <alignment horizontal="right" vertical="center"/>
      <protection locked="0"/>
    </xf>
    <xf numFmtId="184" fontId="43" fillId="12" borderId="1" xfId="6" applyNumberFormat="1" applyFont="1" applyFill="1" applyBorder="1" applyAlignment="1" applyProtection="1">
      <alignment horizontal="right" vertical="center"/>
      <protection locked="0"/>
    </xf>
    <xf numFmtId="0" fontId="43" fillId="0" borderId="0" xfId="5" applyFont="1" applyAlignment="1">
      <alignment horizontal="center" vertical="center"/>
    </xf>
    <xf numFmtId="0" fontId="43" fillId="0" borderId="55" xfId="5" applyFont="1" applyBorder="1" applyAlignment="1">
      <alignment horizontal="center" vertical="center"/>
    </xf>
    <xf numFmtId="185" fontId="43" fillId="13" borderId="1" xfId="5" applyNumberFormat="1" applyFont="1" applyFill="1" applyBorder="1" applyAlignment="1">
      <alignment horizontal="center" vertical="center"/>
    </xf>
    <xf numFmtId="0" fontId="43" fillId="13" borderId="1" xfId="5" applyFont="1" applyFill="1" applyBorder="1" applyAlignment="1">
      <alignment horizontal="center" vertical="center"/>
    </xf>
    <xf numFmtId="180" fontId="43" fillId="13" borderId="1" xfId="5" applyNumberFormat="1" applyFont="1" applyFill="1" applyBorder="1" applyAlignment="1">
      <alignment horizontal="center" vertical="center"/>
    </xf>
    <xf numFmtId="0" fontId="43" fillId="12" borderId="23" xfId="5" applyFont="1" applyFill="1" applyBorder="1" applyAlignment="1" applyProtection="1">
      <alignment horizontal="center" vertical="center"/>
      <protection locked="0"/>
    </xf>
    <xf numFmtId="0" fontId="43" fillId="12" borderId="24" xfId="5" applyFont="1" applyFill="1" applyBorder="1" applyAlignment="1" applyProtection="1">
      <alignment horizontal="center" vertical="center"/>
      <protection locked="0"/>
    </xf>
    <xf numFmtId="0" fontId="43" fillId="13" borderId="23" xfId="5" applyFont="1" applyFill="1" applyBorder="1" applyAlignment="1">
      <alignment horizontal="center" vertical="center"/>
    </xf>
    <xf numFmtId="0" fontId="43" fillId="13" borderId="24" xfId="5" applyFont="1" applyFill="1" applyBorder="1" applyAlignment="1">
      <alignment horizontal="center" vertical="center"/>
    </xf>
    <xf numFmtId="184" fontId="43" fillId="12" borderId="23" xfId="5" applyNumberFormat="1" applyFont="1" applyFill="1" applyBorder="1" applyAlignment="1" applyProtection="1">
      <alignment horizontal="right" vertical="center"/>
      <protection locked="0"/>
    </xf>
    <xf numFmtId="184" fontId="43" fillId="12" borderId="24" xfId="5" applyNumberFormat="1" applyFont="1" applyFill="1" applyBorder="1" applyAlignment="1" applyProtection="1">
      <alignment horizontal="right" vertical="center"/>
      <protection locked="0"/>
    </xf>
    <xf numFmtId="184" fontId="43" fillId="0" borderId="23" xfId="5" applyNumberFormat="1" applyFont="1" applyBorder="1" applyAlignment="1">
      <alignment horizontal="right" vertical="center"/>
    </xf>
    <xf numFmtId="184" fontId="43" fillId="0" borderId="24" xfId="5" applyNumberFormat="1" applyFont="1" applyBorder="1" applyAlignment="1">
      <alignment horizontal="right" vertical="center"/>
    </xf>
    <xf numFmtId="1" fontId="34" fillId="0" borderId="140" xfId="5" applyNumberFormat="1" applyFont="1" applyBorder="1" applyAlignment="1">
      <alignment horizontal="center" vertical="center" wrapText="1"/>
    </xf>
    <xf numFmtId="1" fontId="34" fillId="0" borderId="139" xfId="5" applyNumberFormat="1" applyFont="1" applyBorder="1" applyAlignment="1">
      <alignment horizontal="center" vertical="center" wrapText="1"/>
    </xf>
    <xf numFmtId="0" fontId="34" fillId="12" borderId="132" xfId="5" applyFont="1" applyFill="1" applyBorder="1" applyAlignment="1" applyProtection="1">
      <alignment horizontal="left" vertical="center" wrapText="1"/>
      <protection locked="0"/>
    </xf>
    <xf numFmtId="0" fontId="34" fillId="12" borderId="11" xfId="5" applyFont="1" applyFill="1" applyBorder="1" applyAlignment="1" applyProtection="1">
      <alignment horizontal="left" vertical="center" wrapText="1"/>
      <protection locked="0"/>
    </xf>
    <xf numFmtId="0" fontId="34" fillId="12" borderId="133" xfId="5" applyFont="1" applyFill="1" applyBorder="1" applyAlignment="1" applyProtection="1">
      <alignment horizontal="left" vertical="center" wrapText="1"/>
      <protection locked="0"/>
    </xf>
    <xf numFmtId="0" fontId="34" fillId="12" borderId="107" xfId="5" applyFont="1" applyFill="1" applyBorder="1" applyAlignment="1" applyProtection="1">
      <alignment horizontal="left" vertical="center" wrapText="1"/>
      <protection locked="0"/>
    </xf>
    <xf numFmtId="0" fontId="34" fillId="12" borderId="2" xfId="5" applyFont="1" applyFill="1" applyBorder="1" applyAlignment="1" applyProtection="1">
      <alignment horizontal="left" vertical="center" wrapText="1"/>
      <protection locked="0"/>
    </xf>
    <xf numFmtId="0" fontId="34" fillId="12" borderId="28" xfId="5" applyFont="1" applyFill="1" applyBorder="1" applyAlignment="1" applyProtection="1">
      <alignment horizontal="left" vertical="center" wrapText="1"/>
      <protection locked="0"/>
    </xf>
    <xf numFmtId="183" fontId="34" fillId="0" borderId="157" xfId="5" applyNumberFormat="1" applyFont="1" applyBorder="1" applyAlignment="1">
      <alignment horizontal="center" vertical="center" wrapText="1"/>
    </xf>
    <xf numFmtId="183" fontId="34" fillId="0" borderId="153" xfId="5" applyNumberFormat="1" applyFont="1" applyBorder="1" applyAlignment="1">
      <alignment horizontal="center" vertical="center" wrapText="1"/>
    </xf>
    <xf numFmtId="183" fontId="34" fillId="0" borderId="158" xfId="5" applyNumberFormat="1" applyFont="1" applyBorder="1" applyAlignment="1">
      <alignment horizontal="center" vertical="center" wrapText="1"/>
    </xf>
    <xf numFmtId="0" fontId="44" fillId="13" borderId="0" xfId="5" applyFont="1" applyFill="1" applyAlignment="1" applyProtection="1">
      <alignment horizontal="left" vertical="center" wrapText="1"/>
      <protection locked="0"/>
    </xf>
    <xf numFmtId="0" fontId="44" fillId="0" borderId="0" xfId="5" applyFont="1" applyAlignment="1">
      <alignment horizontal="center" vertical="center" wrapText="1"/>
    </xf>
    <xf numFmtId="185" fontId="43" fillId="0" borderId="1" xfId="5" applyNumberFormat="1" applyFont="1" applyBorder="1" applyAlignment="1">
      <alignment horizontal="center" vertical="center"/>
    </xf>
    <xf numFmtId="0" fontId="34" fillId="12" borderId="144" xfId="5" applyFont="1" applyFill="1" applyBorder="1" applyAlignment="1" applyProtection="1">
      <alignment horizontal="left" vertical="center" wrapText="1"/>
      <protection locked="0"/>
    </xf>
    <xf numFmtId="0" fontId="34" fillId="12" borderId="55" xfId="5" applyFont="1" applyFill="1" applyBorder="1" applyAlignment="1" applyProtection="1">
      <alignment horizontal="left" vertical="center" wrapText="1"/>
      <protection locked="0"/>
    </xf>
    <xf numFmtId="0" fontId="34" fillId="12" borderId="147" xfId="5" applyFont="1" applyFill="1" applyBorder="1" applyAlignment="1" applyProtection="1">
      <alignment horizontal="left" vertical="center" wrapText="1"/>
      <protection locked="0"/>
    </xf>
    <xf numFmtId="183" fontId="34" fillId="0" borderId="145" xfId="5" applyNumberFormat="1" applyFont="1" applyBorder="1" applyAlignment="1">
      <alignment horizontal="center" vertical="center" wrapText="1"/>
    </xf>
    <xf numFmtId="183" fontId="34" fillId="0" borderId="143" xfId="5" applyNumberFormat="1" applyFont="1" applyBorder="1" applyAlignment="1">
      <alignment horizontal="center" vertical="center" wrapText="1"/>
    </xf>
    <xf numFmtId="183" fontId="34" fillId="0" borderId="146" xfId="5" applyNumberFormat="1" applyFont="1" applyBorder="1" applyAlignment="1">
      <alignment horizontal="center" vertical="center" wrapText="1"/>
    </xf>
    <xf numFmtId="0" fontId="34" fillId="0" borderId="113" xfId="5" applyFont="1" applyBorder="1" applyAlignment="1">
      <alignment horizontal="center" vertical="center"/>
    </xf>
    <xf numFmtId="0" fontId="34" fillId="0" borderId="148" xfId="5" applyFont="1" applyBorder="1" applyAlignment="1">
      <alignment horizontal="center" vertical="center"/>
    </xf>
    <xf numFmtId="0" fontId="34" fillId="10" borderId="132" xfId="5" applyFont="1" applyFill="1" applyBorder="1" applyAlignment="1" applyProtection="1">
      <alignment horizontal="center" vertical="center" shrinkToFit="1"/>
      <protection locked="0"/>
    </xf>
    <xf numFmtId="0" fontId="34" fillId="10" borderId="12" xfId="5" applyFont="1" applyFill="1" applyBorder="1" applyAlignment="1" applyProtection="1">
      <alignment horizontal="center" vertical="center" shrinkToFit="1"/>
      <protection locked="0"/>
    </xf>
    <xf numFmtId="0" fontId="34" fillId="10" borderId="107" xfId="5" applyFont="1" applyFill="1" applyBorder="1" applyAlignment="1" applyProtection="1">
      <alignment horizontal="center" vertical="center" shrinkToFit="1"/>
      <protection locked="0"/>
    </xf>
    <xf numFmtId="0" fontId="34" fillId="10" borderId="27" xfId="5" applyFont="1" applyFill="1" applyBorder="1" applyAlignment="1" applyProtection="1">
      <alignment horizontal="center" vertical="center" shrinkToFit="1"/>
      <protection locked="0"/>
    </xf>
    <xf numFmtId="0" fontId="34" fillId="10" borderId="10" xfId="5" applyFont="1" applyFill="1" applyBorder="1" applyAlignment="1" applyProtection="1">
      <alignment horizontal="center" vertical="center" wrapText="1"/>
      <protection locked="0"/>
    </xf>
    <xf numFmtId="0" fontId="34" fillId="10" borderId="12" xfId="5" applyFont="1" applyFill="1" applyBorder="1" applyAlignment="1" applyProtection="1">
      <alignment horizontal="center" vertical="center" wrapText="1"/>
      <protection locked="0"/>
    </xf>
    <xf numFmtId="0" fontId="34" fillId="10" borderId="26" xfId="5" applyFont="1" applyFill="1" applyBorder="1" applyAlignment="1" applyProtection="1">
      <alignment horizontal="center" vertical="center" wrapText="1"/>
      <protection locked="0"/>
    </xf>
    <xf numFmtId="0" fontId="34" fillId="10" borderId="27" xfId="5" applyFont="1" applyFill="1" applyBorder="1" applyAlignment="1" applyProtection="1">
      <alignment horizontal="center" vertical="center" wrapText="1"/>
      <protection locked="0"/>
    </xf>
    <xf numFmtId="0" fontId="34" fillId="10" borderId="10" xfId="5" applyFont="1" applyFill="1" applyBorder="1" applyAlignment="1" applyProtection="1">
      <alignment horizontal="center" vertical="center" shrinkToFit="1"/>
      <protection locked="0"/>
    </xf>
    <xf numFmtId="0" fontId="34" fillId="10" borderId="11" xfId="5" applyFont="1" applyFill="1" applyBorder="1" applyAlignment="1" applyProtection="1">
      <alignment horizontal="center" vertical="center" shrinkToFit="1"/>
      <protection locked="0"/>
    </xf>
    <xf numFmtId="0" fontId="34" fillId="10" borderId="26" xfId="5" applyFont="1" applyFill="1" applyBorder="1" applyAlignment="1" applyProtection="1">
      <alignment horizontal="center" vertical="center" shrinkToFit="1"/>
      <protection locked="0"/>
    </xf>
    <xf numFmtId="0" fontId="34" fillId="10" borderId="2" xfId="5" applyFont="1" applyFill="1" applyBorder="1" applyAlignment="1" applyProtection="1">
      <alignment horizontal="center" vertical="center" shrinkToFit="1"/>
      <protection locked="0"/>
    </xf>
    <xf numFmtId="0" fontId="34" fillId="12" borderId="23" xfId="5" applyFont="1" applyFill="1" applyBorder="1" applyAlignment="1" applyProtection="1">
      <alignment horizontal="center" vertical="center" shrinkToFit="1"/>
      <protection locked="0"/>
    </xf>
    <xf numFmtId="0" fontId="34" fillId="12" borderId="43" xfId="5" applyFont="1" applyFill="1" applyBorder="1" applyAlignment="1" applyProtection="1">
      <alignment horizontal="center" vertical="center" shrinkToFit="1"/>
      <protection locked="0"/>
    </xf>
    <xf numFmtId="0" fontId="34" fillId="12" borderId="24" xfId="5" applyFont="1" applyFill="1" applyBorder="1" applyAlignment="1" applyProtection="1">
      <alignment horizontal="center" vertical="center" shrinkToFit="1"/>
      <protection locked="0"/>
    </xf>
    <xf numFmtId="0" fontId="34" fillId="12" borderId="149" xfId="5" applyFont="1" applyFill="1" applyBorder="1" applyAlignment="1" applyProtection="1">
      <alignment horizontal="center" vertical="center" shrinkToFit="1"/>
      <protection locked="0"/>
    </xf>
    <xf numFmtId="0" fontId="34" fillId="12" borderId="150" xfId="5" applyFont="1" applyFill="1" applyBorder="1" applyAlignment="1" applyProtection="1">
      <alignment horizontal="center" vertical="center" shrinkToFit="1"/>
      <protection locked="0"/>
    </xf>
    <xf numFmtId="0" fontId="34" fillId="12" borderId="108" xfId="5" applyFont="1" applyFill="1" applyBorder="1" applyAlignment="1" applyProtection="1">
      <alignment horizontal="center" vertical="center" shrinkToFit="1"/>
      <protection locked="0"/>
    </xf>
    <xf numFmtId="0" fontId="34" fillId="0" borderId="138" xfId="5" applyFont="1" applyBorder="1" applyAlignment="1">
      <alignment horizontal="center" vertical="center" wrapText="1"/>
    </xf>
    <xf numFmtId="0" fontId="34" fillId="0" borderId="139" xfId="5" applyFont="1" applyBorder="1" applyAlignment="1">
      <alignment horizontal="center" vertical="center" wrapText="1"/>
    </xf>
    <xf numFmtId="0" fontId="44" fillId="0" borderId="0" xfId="5" applyFont="1" applyAlignment="1">
      <alignment horizontal="center" vertical="center"/>
    </xf>
    <xf numFmtId="0" fontId="34" fillId="0" borderId="123" xfId="5" applyFont="1" applyBorder="1" applyAlignment="1">
      <alignment horizontal="center" vertical="center"/>
    </xf>
    <xf numFmtId="0" fontId="34" fillId="10" borderId="144" xfId="5" applyFont="1" applyFill="1" applyBorder="1" applyAlignment="1" applyProtection="1">
      <alignment horizontal="center" vertical="center" shrinkToFit="1"/>
      <protection locked="0"/>
    </xf>
    <xf numFmtId="0" fontId="34" fillId="10" borderId="56" xfId="5" applyFont="1" applyFill="1" applyBorder="1" applyAlignment="1" applyProtection="1">
      <alignment horizontal="center" vertical="center" shrinkToFit="1"/>
      <protection locked="0"/>
    </xf>
    <xf numFmtId="0" fontId="34" fillId="10" borderId="54" xfId="5" applyFont="1" applyFill="1" applyBorder="1" applyAlignment="1" applyProtection="1">
      <alignment horizontal="center" vertical="center" wrapText="1"/>
      <protection locked="0"/>
    </xf>
    <xf numFmtId="0" fontId="34" fillId="10" borderId="56" xfId="5" applyFont="1" applyFill="1" applyBorder="1" applyAlignment="1" applyProtection="1">
      <alignment horizontal="center" vertical="center" wrapText="1"/>
      <protection locked="0"/>
    </xf>
    <xf numFmtId="0" fontId="34" fillId="10" borderId="54" xfId="5" applyFont="1" applyFill="1" applyBorder="1" applyAlignment="1" applyProtection="1">
      <alignment horizontal="center" vertical="center" shrinkToFit="1"/>
      <protection locked="0"/>
    </xf>
    <xf numFmtId="0" fontId="34" fillId="10" borderId="55" xfId="5" applyFont="1" applyFill="1" applyBorder="1" applyAlignment="1" applyProtection="1">
      <alignment horizontal="center" vertical="center" shrinkToFit="1"/>
      <protection locked="0"/>
    </xf>
    <xf numFmtId="0" fontId="44" fillId="13" borderId="0" xfId="5" applyFont="1" applyFill="1" applyAlignment="1" applyProtection="1">
      <alignment horizontal="center" vertical="center" wrapText="1"/>
      <protection locked="0"/>
    </xf>
    <xf numFmtId="0" fontId="34" fillId="12" borderId="100" xfId="5" applyFont="1" applyFill="1" applyBorder="1" applyAlignment="1" applyProtection="1">
      <alignment horizontal="left" vertical="center" wrapText="1"/>
      <protection locked="0"/>
    </xf>
    <xf numFmtId="0" fontId="34" fillId="12" borderId="0" xfId="5" applyFont="1" applyFill="1" applyAlignment="1" applyProtection="1">
      <alignment horizontal="left" vertical="center" wrapText="1"/>
      <protection locked="0"/>
    </xf>
    <xf numFmtId="0" fontId="34" fillId="12" borderId="17" xfId="5" applyFont="1" applyFill="1" applyBorder="1" applyAlignment="1" applyProtection="1">
      <alignment horizontal="left" vertical="center" wrapText="1"/>
      <protection locked="0"/>
    </xf>
    <xf numFmtId="183" fontId="34" fillId="0" borderId="130" xfId="5" applyNumberFormat="1" applyFont="1" applyBorder="1" applyAlignment="1">
      <alignment horizontal="center" vertical="center" wrapText="1"/>
    </xf>
    <xf numFmtId="183" fontId="34" fillId="0" borderId="126" xfId="5" applyNumberFormat="1" applyFont="1" applyBorder="1" applyAlignment="1">
      <alignment horizontal="center" vertical="center" wrapText="1"/>
    </xf>
    <xf numFmtId="183" fontId="34" fillId="0" borderId="131" xfId="5" applyNumberFormat="1" applyFont="1" applyBorder="1" applyAlignment="1">
      <alignment horizontal="center" vertical="center" wrapText="1"/>
    </xf>
    <xf numFmtId="0" fontId="34" fillId="10" borderId="100" xfId="5" applyFont="1" applyFill="1" applyBorder="1" applyAlignment="1" applyProtection="1">
      <alignment horizontal="center" vertical="center" shrinkToFit="1"/>
      <protection locked="0"/>
    </xf>
    <xf numFmtId="0" fontId="34" fillId="10" borderId="15" xfId="5" applyFont="1" applyFill="1" applyBorder="1" applyAlignment="1" applyProtection="1">
      <alignment horizontal="center" vertical="center" shrinkToFit="1"/>
      <protection locked="0"/>
    </xf>
    <xf numFmtId="0" fontId="34" fillId="10" borderId="14" xfId="5" applyFont="1" applyFill="1" applyBorder="1" applyAlignment="1" applyProtection="1">
      <alignment horizontal="center" vertical="center" wrapText="1"/>
      <protection locked="0"/>
    </xf>
    <xf numFmtId="0" fontId="34" fillId="10" borderId="15" xfId="5" applyFont="1" applyFill="1" applyBorder="1" applyAlignment="1" applyProtection="1">
      <alignment horizontal="center" vertical="center" wrapText="1"/>
      <protection locked="0"/>
    </xf>
    <xf numFmtId="0" fontId="34" fillId="10" borderId="14" xfId="5" applyFont="1" applyFill="1" applyBorder="1" applyAlignment="1" applyProtection="1">
      <alignment horizontal="center" vertical="center" shrinkToFit="1"/>
      <protection locked="0"/>
    </xf>
    <xf numFmtId="0" fontId="34" fillId="10" borderId="0" xfId="5" applyFont="1" applyFill="1" applyAlignment="1" applyProtection="1">
      <alignment horizontal="center" vertical="center" shrinkToFit="1"/>
      <protection locked="0"/>
    </xf>
    <xf numFmtId="0" fontId="34" fillId="0" borderId="96" xfId="5" applyFont="1" applyBorder="1" applyAlignment="1">
      <alignment horizontal="center" vertical="center"/>
    </xf>
    <xf numFmtId="0" fontId="34" fillId="0" borderId="99" xfId="5" applyFont="1" applyBorder="1" applyAlignment="1">
      <alignment horizontal="center" vertical="center"/>
    </xf>
    <xf numFmtId="0" fontId="34" fillId="0" borderId="106" xfId="5" applyFont="1" applyBorder="1" applyAlignment="1">
      <alignment horizontal="center" vertical="center"/>
    </xf>
    <xf numFmtId="0" fontId="34" fillId="0" borderId="97" xfId="5" applyFont="1" applyBorder="1" applyAlignment="1">
      <alignment horizontal="center" vertical="center" wrapText="1"/>
    </xf>
    <xf numFmtId="0" fontId="34" fillId="0" borderId="5" xfId="5" applyFont="1" applyBorder="1" applyAlignment="1">
      <alignment horizontal="center" vertical="center" wrapText="1"/>
    </xf>
    <xf numFmtId="0" fontId="34" fillId="0" borderId="100" xfId="5" applyFont="1" applyBorder="1" applyAlignment="1">
      <alignment horizontal="center" vertical="center" wrapText="1"/>
    </xf>
    <xf numFmtId="0" fontId="34" fillId="0" borderId="15" xfId="5" applyFont="1" applyBorder="1" applyAlignment="1">
      <alignment horizontal="center" vertical="center" wrapText="1"/>
    </xf>
    <xf numFmtId="0" fontId="34" fillId="0" borderId="107" xfId="5" applyFont="1" applyBorder="1" applyAlignment="1">
      <alignment horizontal="center" vertical="center" wrapText="1"/>
    </xf>
    <xf numFmtId="0" fontId="34" fillId="0" borderId="27" xfId="5" applyFont="1" applyBorder="1" applyAlignment="1">
      <alignment horizontal="center" vertical="center" wrapText="1"/>
    </xf>
    <xf numFmtId="0" fontId="43" fillId="0" borderId="4" xfId="5" applyFont="1" applyBorder="1" applyAlignment="1">
      <alignment horizontal="center" vertical="center" wrapText="1"/>
    </xf>
    <xf numFmtId="0" fontId="43" fillId="0" borderId="5" xfId="5" applyFont="1" applyBorder="1" applyAlignment="1">
      <alignment horizontal="center" vertical="center" wrapText="1"/>
    </xf>
    <xf numFmtId="0" fontId="43" fillId="0" borderId="14" xfId="5" applyFont="1" applyBorder="1" applyAlignment="1">
      <alignment horizontal="center" vertical="center" wrapText="1"/>
    </xf>
    <xf numFmtId="0" fontId="43" fillId="0" borderId="15" xfId="5" applyFont="1" applyBorder="1" applyAlignment="1">
      <alignment horizontal="center" vertical="center" wrapText="1"/>
    </xf>
    <xf numFmtId="0" fontId="43" fillId="0" borderId="26" xfId="5" applyFont="1" applyBorder="1" applyAlignment="1">
      <alignment horizontal="center" vertical="center" wrapText="1"/>
    </xf>
    <xf numFmtId="0" fontId="43" fillId="0" borderId="27" xfId="5" applyFont="1" applyBorder="1" applyAlignment="1">
      <alignment horizontal="center" vertical="center" wrapText="1"/>
    </xf>
    <xf numFmtId="0" fontId="34" fillId="0" borderId="4" xfId="5" applyFont="1" applyBorder="1" applyAlignment="1">
      <alignment horizontal="center" vertical="center" wrapText="1"/>
    </xf>
    <xf numFmtId="0" fontId="34" fillId="0" borderId="6" xfId="5" applyFont="1" applyBorder="1" applyAlignment="1">
      <alignment horizontal="center" vertical="center" wrapText="1"/>
    </xf>
    <xf numFmtId="0" fontId="34" fillId="0" borderId="14" xfId="5" applyFont="1" applyBorder="1" applyAlignment="1">
      <alignment horizontal="center" vertical="center" wrapText="1"/>
    </xf>
    <xf numFmtId="0" fontId="34" fillId="0" borderId="0" xfId="5" applyFont="1" applyAlignment="1">
      <alignment horizontal="center" vertical="center" wrapText="1"/>
    </xf>
    <xf numFmtId="0" fontId="34" fillId="0" borderId="26" xfId="5" applyFont="1" applyBorder="1" applyAlignment="1">
      <alignment horizontal="center" vertical="center" wrapText="1"/>
    </xf>
    <xf numFmtId="0" fontId="34" fillId="0" borderId="2" xfId="5" applyFont="1" applyBorder="1" applyAlignment="1">
      <alignment horizontal="center" vertical="center" wrapText="1"/>
    </xf>
    <xf numFmtId="1" fontId="34" fillId="0" borderId="122" xfId="5" applyNumberFormat="1" applyFont="1" applyBorder="1" applyAlignment="1">
      <alignment horizontal="center" vertical="center" wrapText="1"/>
    </xf>
    <xf numFmtId="1" fontId="34" fillId="0" borderId="121" xfId="5" applyNumberFormat="1" applyFont="1" applyBorder="1" applyAlignment="1">
      <alignment horizontal="center" vertical="center" wrapText="1"/>
    </xf>
    <xf numFmtId="0" fontId="34" fillId="12" borderId="97" xfId="5" applyFont="1" applyFill="1" applyBorder="1" applyAlignment="1" applyProtection="1">
      <alignment horizontal="left" vertical="center" wrapText="1"/>
      <protection locked="0"/>
    </xf>
    <xf numFmtId="0" fontId="34" fillId="12" borderId="6" xfId="5" applyFont="1" applyFill="1" applyBorder="1" applyAlignment="1" applyProtection="1">
      <alignment horizontal="left" vertical="center" wrapText="1"/>
      <protection locked="0"/>
    </xf>
    <xf numFmtId="0" fontId="34" fillId="12" borderId="8" xfId="5" applyFont="1" applyFill="1" applyBorder="1" applyAlignment="1" applyProtection="1">
      <alignment horizontal="left" vertical="center" wrapText="1"/>
      <protection locked="0"/>
    </xf>
    <xf numFmtId="0" fontId="34" fillId="10" borderId="97" xfId="5" applyFont="1" applyFill="1" applyBorder="1" applyAlignment="1" applyProtection="1">
      <alignment horizontal="center" vertical="center" shrinkToFit="1"/>
      <protection locked="0"/>
    </xf>
    <xf numFmtId="0" fontId="34" fillId="10" borderId="5" xfId="5" applyFont="1" applyFill="1" applyBorder="1" applyAlignment="1" applyProtection="1">
      <alignment horizontal="center" vertical="center" shrinkToFit="1"/>
      <protection locked="0"/>
    </xf>
    <xf numFmtId="0" fontId="34" fillId="10" borderId="4" xfId="5" applyFont="1" applyFill="1" applyBorder="1" applyAlignment="1" applyProtection="1">
      <alignment horizontal="center" vertical="center" wrapText="1"/>
      <protection locked="0"/>
    </xf>
    <xf numFmtId="0" fontId="34" fillId="10" borderId="5" xfId="5" applyFont="1" applyFill="1" applyBorder="1" applyAlignment="1" applyProtection="1">
      <alignment horizontal="center" vertical="center" wrapText="1"/>
      <protection locked="0"/>
    </xf>
    <xf numFmtId="0" fontId="34" fillId="10" borderId="4" xfId="5" applyFont="1" applyFill="1" applyBorder="1" applyAlignment="1" applyProtection="1">
      <alignment horizontal="center" vertical="center" shrinkToFit="1"/>
      <protection locked="0"/>
    </xf>
    <xf numFmtId="0" fontId="34" fillId="10" borderId="6" xfId="5" applyFont="1" applyFill="1" applyBorder="1" applyAlignment="1" applyProtection="1">
      <alignment horizontal="center" vertical="center" shrinkToFit="1"/>
      <protection locked="0"/>
    </xf>
    <xf numFmtId="0" fontId="34" fillId="12" borderId="114" xfId="5" applyFont="1" applyFill="1" applyBorder="1" applyAlignment="1" applyProtection="1">
      <alignment horizontal="center" vertical="center" shrinkToFit="1"/>
      <protection locked="0"/>
    </xf>
    <xf numFmtId="0" fontId="34" fillId="12" borderId="115" xfId="5" applyFont="1" applyFill="1" applyBorder="1" applyAlignment="1" applyProtection="1">
      <alignment horizontal="center" vertical="center" shrinkToFit="1"/>
      <protection locked="0"/>
    </xf>
    <xf numFmtId="0" fontId="34" fillId="12" borderId="116" xfId="5" applyFont="1" applyFill="1" applyBorder="1" applyAlignment="1" applyProtection="1">
      <alignment horizontal="center" vertical="center" shrinkToFit="1"/>
      <protection locked="0"/>
    </xf>
    <xf numFmtId="0" fontId="34" fillId="0" borderId="120" xfId="5" applyFont="1" applyBorder="1" applyAlignment="1">
      <alignment horizontal="center" vertical="center" wrapText="1"/>
    </xf>
    <xf numFmtId="0" fontId="34" fillId="0" borderId="121" xfId="5" applyFont="1" applyBorder="1" applyAlignment="1">
      <alignment horizontal="center" vertical="center" wrapText="1"/>
    </xf>
    <xf numFmtId="0" fontId="42" fillId="10" borderId="0" xfId="5" applyFont="1" applyFill="1" applyAlignment="1" applyProtection="1">
      <alignment horizontal="center" vertical="center" shrinkToFit="1"/>
      <protection locked="0"/>
    </xf>
    <xf numFmtId="0" fontId="42" fillId="11" borderId="0" xfId="5" applyFont="1" applyFill="1" applyAlignment="1" applyProtection="1">
      <alignment horizontal="center" vertical="center" shrinkToFit="1"/>
      <protection locked="0"/>
    </xf>
    <xf numFmtId="0" fontId="42" fillId="12" borderId="0" xfId="5" applyFont="1" applyFill="1" applyAlignment="1" applyProtection="1">
      <alignment horizontal="center" vertical="center"/>
      <protection locked="0"/>
    </xf>
    <xf numFmtId="0" fontId="42" fillId="0" borderId="0" xfId="5" applyFont="1" applyAlignment="1">
      <alignment horizontal="center" vertical="center"/>
    </xf>
    <xf numFmtId="0" fontId="34" fillId="10" borderId="23" xfId="5" applyFont="1" applyFill="1" applyBorder="1" applyAlignment="1" applyProtection="1">
      <alignment horizontal="center" vertical="center"/>
      <protection locked="0"/>
    </xf>
    <xf numFmtId="0" fontId="34" fillId="11" borderId="43" xfId="5" applyFont="1" applyFill="1" applyBorder="1" applyAlignment="1" applyProtection="1">
      <alignment horizontal="center" vertical="center"/>
      <protection locked="0"/>
    </xf>
    <xf numFmtId="0" fontId="34" fillId="11" borderId="24" xfId="5" applyFont="1" applyFill="1" applyBorder="1" applyAlignment="1" applyProtection="1">
      <alignment horizontal="center" vertical="center"/>
      <protection locked="0"/>
    </xf>
    <xf numFmtId="0" fontId="34" fillId="0" borderId="6" xfId="5" quotePrefix="1" applyFont="1" applyBorder="1" applyAlignment="1">
      <alignment horizontal="center" vertical="center"/>
    </xf>
    <xf numFmtId="0" fontId="34" fillId="0" borderId="6" xfId="5" applyFont="1" applyBorder="1" applyAlignment="1">
      <alignment horizontal="center" vertical="center"/>
    </xf>
    <xf numFmtId="0" fontId="44" fillId="0" borderId="98" xfId="5" applyFont="1" applyBorder="1" applyAlignment="1">
      <alignment horizontal="center" vertical="center" wrapText="1"/>
    </xf>
    <xf numFmtId="0" fontId="44" fillId="0" borderId="8" xfId="5" applyFont="1" applyBorder="1" applyAlignment="1">
      <alignment horizontal="center" vertical="center" wrapText="1"/>
    </xf>
    <xf numFmtId="0" fontId="44" fillId="0" borderId="103" xfId="5" applyFont="1" applyBorder="1" applyAlignment="1">
      <alignment horizontal="center" vertical="center" wrapText="1"/>
    </xf>
    <xf numFmtId="0" fontId="44" fillId="0" borderId="17" xfId="5" applyFont="1" applyBorder="1" applyAlignment="1">
      <alignment horizontal="center" vertical="center" wrapText="1"/>
    </xf>
    <xf numFmtId="0" fontId="44" fillId="0" borderId="112" xfId="5" applyFont="1" applyBorder="1" applyAlignment="1">
      <alignment horizontal="center" vertical="center" wrapText="1"/>
    </xf>
    <xf numFmtId="0" fontId="44" fillId="0" borderId="28" xfId="5" applyFont="1" applyBorder="1" applyAlignment="1">
      <alignment horizontal="center" vertical="center" wrapText="1"/>
    </xf>
    <xf numFmtId="0" fontId="44" fillId="0" borderId="97" xfId="5" applyFont="1" applyBorder="1" applyAlignment="1">
      <alignment horizontal="center" vertical="center" wrapText="1"/>
    </xf>
    <xf numFmtId="0" fontId="44" fillId="0" borderId="100" xfId="5" applyFont="1" applyBorder="1" applyAlignment="1">
      <alignment horizontal="center" vertical="center" wrapText="1"/>
    </xf>
    <xf numFmtId="0" fontId="44" fillId="0" borderId="107" xfId="5" applyFont="1" applyBorder="1" applyAlignment="1">
      <alignment horizontal="center" vertical="center" wrapText="1"/>
    </xf>
    <xf numFmtId="0" fontId="34" fillId="0" borderId="8" xfId="5" applyFont="1" applyBorder="1" applyAlignment="1">
      <alignment horizontal="center" vertical="center" wrapText="1"/>
    </xf>
    <xf numFmtId="0" fontId="34" fillId="0" borderId="17" xfId="5" applyFont="1" applyBorder="1" applyAlignment="1">
      <alignment horizontal="center" vertical="center" wrapText="1"/>
    </xf>
    <xf numFmtId="0" fontId="34" fillId="0" borderId="28" xfId="5" applyFont="1" applyBorder="1" applyAlignment="1">
      <alignment horizontal="center" vertical="center" wrapText="1"/>
    </xf>
    <xf numFmtId="0" fontId="34" fillId="0" borderId="43" xfId="5" applyFont="1" applyBorder="1" applyAlignment="1">
      <alignment horizontal="center" vertical="center"/>
    </xf>
    <xf numFmtId="0" fontId="34" fillId="0" borderId="101" xfId="5" applyFont="1" applyBorder="1" applyAlignment="1">
      <alignment horizontal="center" vertical="center"/>
    </xf>
    <xf numFmtId="0" fontId="34" fillId="0" borderId="102" xfId="5" applyFont="1" applyBorder="1" applyAlignment="1">
      <alignment horizontal="center" vertical="center"/>
    </xf>
    <xf numFmtId="0" fontId="34" fillId="12" borderId="23" xfId="5" applyFont="1" applyFill="1" applyBorder="1" applyAlignment="1" applyProtection="1">
      <alignment horizontal="center" vertical="center"/>
      <protection locked="0"/>
    </xf>
    <xf numFmtId="0" fontId="34" fillId="12" borderId="24" xfId="5" applyFont="1" applyFill="1" applyBorder="1" applyAlignment="1" applyProtection="1">
      <alignment horizontal="center" vertical="center"/>
      <protection locked="0"/>
    </xf>
    <xf numFmtId="0" fontId="34" fillId="13" borderId="23" xfId="5" applyFont="1" applyFill="1" applyBorder="1" applyAlignment="1">
      <alignment horizontal="center" vertical="center"/>
    </xf>
    <xf numFmtId="0" fontId="34" fillId="13" borderId="24" xfId="5" applyFont="1" applyFill="1" applyBorder="1" applyAlignment="1">
      <alignment horizontal="center" vertical="center"/>
    </xf>
    <xf numFmtId="0" fontId="40" fillId="13" borderId="1" xfId="5" applyFont="1" applyFill="1" applyBorder="1" applyAlignment="1">
      <alignment horizontal="center" vertical="center"/>
    </xf>
    <xf numFmtId="0" fontId="1" fillId="13" borderId="167" xfId="5" applyFill="1" applyBorder="1" applyAlignment="1">
      <alignment horizontal="center" vertical="center"/>
    </xf>
    <xf numFmtId="0" fontId="1" fillId="13" borderId="170" xfId="5" applyFill="1" applyBorder="1" applyAlignment="1">
      <alignment horizontal="center" vertical="center"/>
    </xf>
    <xf numFmtId="0" fontId="1" fillId="13" borderId="148" xfId="5" applyFill="1" applyBorder="1" applyAlignment="1">
      <alignment horizontal="center" vertical="center"/>
    </xf>
    <xf numFmtId="0" fontId="44" fillId="13" borderId="0" xfId="5" applyFont="1" applyFill="1" applyAlignment="1">
      <alignment horizontal="left" vertical="center" indent="1"/>
    </xf>
    <xf numFmtId="0" fontId="43" fillId="0" borderId="175" xfId="4" applyFont="1" applyBorder="1" applyAlignment="1">
      <alignment horizontal="center" vertical="top"/>
    </xf>
    <xf numFmtId="0" fontId="43" fillId="0" borderId="10" xfId="4" applyFont="1" applyBorder="1" applyAlignment="1">
      <alignment horizontal="left" vertical="top"/>
    </xf>
    <xf numFmtId="0" fontId="43" fillId="0" borderId="11" xfId="4" applyFont="1" applyBorder="1" applyAlignment="1">
      <alignment horizontal="left" vertical="top"/>
    </xf>
    <xf numFmtId="0" fontId="43" fillId="0" borderId="12" xfId="4" applyFont="1" applyBorder="1" applyAlignment="1">
      <alignment horizontal="left" vertical="top"/>
    </xf>
    <xf numFmtId="0" fontId="3" fillId="0" borderId="54" xfId="4" applyBorder="1" applyAlignment="1">
      <alignment horizontal="left" vertical="top"/>
    </xf>
    <xf numFmtId="0" fontId="3" fillId="0" borderId="55" xfId="4" applyBorder="1" applyAlignment="1">
      <alignment horizontal="left" vertical="top"/>
    </xf>
    <xf numFmtId="0" fontId="3" fillId="0" borderId="56" xfId="4" applyBorder="1" applyAlignment="1">
      <alignment horizontal="left" vertical="top"/>
    </xf>
    <xf numFmtId="0" fontId="3" fillId="0" borderId="43" xfId="4" applyBorder="1" applyAlignment="1">
      <alignment horizontal="left" vertical="top"/>
    </xf>
    <xf numFmtId="0" fontId="43" fillId="0" borderId="23" xfId="4" applyFont="1" applyBorder="1" applyAlignment="1">
      <alignment horizontal="left" vertical="center"/>
    </xf>
    <xf numFmtId="0" fontId="43" fillId="0" borderId="43" xfId="4" applyFont="1" applyBorder="1" applyAlignment="1">
      <alignment horizontal="left" vertical="center"/>
    </xf>
    <xf numFmtId="0" fontId="43" fillId="0" borderId="24" xfId="4" applyFont="1" applyBorder="1" applyAlignment="1">
      <alignment horizontal="left" vertical="center"/>
    </xf>
    <xf numFmtId="0" fontId="43" fillId="0" borderId="54" xfId="4" applyFont="1" applyBorder="1" applyAlignment="1">
      <alignment horizontal="left" vertical="center"/>
    </xf>
    <xf numFmtId="0" fontId="43" fillId="0" borderId="55" xfId="4" applyFont="1" applyBorder="1" applyAlignment="1">
      <alignment horizontal="left" vertical="center"/>
    </xf>
    <xf numFmtId="0" fontId="43" fillId="0" borderId="56" xfId="4" applyFont="1" applyBorder="1" applyAlignment="1">
      <alignment horizontal="left" vertical="center"/>
    </xf>
    <xf numFmtId="0" fontId="43" fillId="0" borderId="10" xfId="4" applyFont="1" applyBorder="1" applyAlignment="1">
      <alignment horizontal="left" vertical="top" wrapText="1"/>
    </xf>
    <xf numFmtId="0" fontId="43" fillId="0" borderId="14" xfId="4" applyFont="1" applyBorder="1" applyAlignment="1">
      <alignment horizontal="left" vertical="top"/>
    </xf>
    <xf numFmtId="0" fontId="43" fillId="0" borderId="0" xfId="4" applyFont="1" applyAlignment="1">
      <alignment horizontal="left" vertical="top"/>
    </xf>
    <xf numFmtId="0" fontId="43" fillId="0" borderId="15" xfId="4" applyFont="1" applyBorder="1" applyAlignment="1">
      <alignment horizontal="left" vertical="top"/>
    </xf>
    <xf numFmtId="0" fontId="43" fillId="0" borderId="54" xfId="4" applyFont="1" applyBorder="1" applyAlignment="1">
      <alignment horizontal="left" vertical="top"/>
    </xf>
    <xf numFmtId="0" fontId="43" fillId="0" borderId="55" xfId="4" applyFont="1" applyBorder="1" applyAlignment="1">
      <alignment horizontal="left" vertical="top"/>
    </xf>
    <xf numFmtId="0" fontId="43" fillId="0" borderId="56" xfId="4" applyFont="1" applyBorder="1" applyAlignment="1">
      <alignment horizontal="left" vertical="top"/>
    </xf>
    <xf numFmtId="0" fontId="3" fillId="0" borderId="14" xfId="4" applyBorder="1" applyAlignment="1">
      <alignment horizontal="left" vertical="top"/>
    </xf>
    <xf numFmtId="0" fontId="3" fillId="0" borderId="0" xfId="4" applyAlignment="1">
      <alignment horizontal="left" vertical="top"/>
    </xf>
    <xf numFmtId="0" fontId="3" fillId="0" borderId="15" xfId="4" applyBorder="1" applyAlignment="1">
      <alignment horizontal="left" vertical="top"/>
    </xf>
    <xf numFmtId="0" fontId="3" fillId="0" borderId="172" xfId="4" applyBorder="1" applyAlignment="1">
      <alignment horizontal="left" vertical="top"/>
    </xf>
    <xf numFmtId="0" fontId="3" fillId="0" borderId="173" xfId="4" applyBorder="1" applyAlignment="1">
      <alignment horizontal="left" vertical="top"/>
    </xf>
    <xf numFmtId="0" fontId="3" fillId="0" borderId="174" xfId="4" applyBorder="1" applyAlignment="1">
      <alignment horizontal="left" vertical="top"/>
    </xf>
    <xf numFmtId="0" fontId="43" fillId="0" borderId="29" xfId="4" applyFont="1" applyBorder="1" applyAlignment="1">
      <alignment horizontal="left" vertical="center"/>
    </xf>
    <xf numFmtId="0" fontId="43" fillId="0" borderId="66" xfId="4" applyFont="1" applyBorder="1" applyAlignment="1">
      <alignment horizontal="left" vertical="center"/>
    </xf>
    <xf numFmtId="0" fontId="43" fillId="0" borderId="30" xfId="4" applyFont="1" applyBorder="1" applyAlignment="1">
      <alignment horizontal="left" vertical="center"/>
    </xf>
    <xf numFmtId="0" fontId="43" fillId="0" borderId="71" xfId="4" applyFont="1" applyBorder="1" applyAlignment="1">
      <alignment horizontal="left" vertical="center"/>
    </xf>
    <xf numFmtId="0" fontId="43" fillId="0" borderId="72" xfId="4" applyFont="1" applyBorder="1" applyAlignment="1">
      <alignment horizontal="left" vertical="center"/>
    </xf>
    <xf numFmtId="0" fontId="43" fillId="0" borderId="73" xfId="4" applyFont="1" applyBorder="1" applyAlignment="1">
      <alignment horizontal="left" vertical="center"/>
    </xf>
    <xf numFmtId="0" fontId="43" fillId="0" borderId="10" xfId="4" applyFont="1" applyBorder="1" applyAlignment="1">
      <alignment horizontal="left" vertical="center"/>
    </xf>
    <xf numFmtId="0" fontId="43" fillId="0" borderId="11" xfId="4" applyFont="1" applyBorder="1" applyAlignment="1">
      <alignment horizontal="left" vertical="center"/>
    </xf>
    <xf numFmtId="0" fontId="43" fillId="0" borderId="12" xfId="4" applyFont="1" applyBorder="1" applyAlignment="1">
      <alignment horizontal="left" vertical="center"/>
    </xf>
    <xf numFmtId="0" fontId="43" fillId="0" borderId="0" xfId="4" applyFont="1" applyAlignment="1">
      <alignment horizontal="center" vertical="center"/>
    </xf>
    <xf numFmtId="0" fontId="43" fillId="0" borderId="0" xfId="4" applyFont="1" applyAlignment="1">
      <alignment horizontal="right" vertical="center"/>
    </xf>
    <xf numFmtId="0" fontId="43" fillId="0" borderId="23" xfId="4" applyFont="1" applyBorder="1" applyAlignment="1">
      <alignment horizontal="center" vertical="center"/>
    </xf>
    <xf numFmtId="0" fontId="43" fillId="0" borderId="43" xfId="4" applyFont="1" applyBorder="1" applyAlignment="1">
      <alignment horizontal="center" vertical="center"/>
    </xf>
    <xf numFmtId="0" fontId="43" fillId="0" borderId="24" xfId="4" applyFont="1" applyBorder="1" applyAlignment="1">
      <alignment horizontal="center" vertical="center"/>
    </xf>
    <xf numFmtId="0" fontId="32" fillId="0" borderId="1" xfId="2" applyFont="1" applyBorder="1" applyAlignment="1">
      <alignment horizontal="left" vertical="center" wrapText="1"/>
    </xf>
    <xf numFmtId="0" fontId="32" fillId="9" borderId="1" xfId="2" applyFont="1" applyFill="1" applyBorder="1" applyAlignment="1">
      <alignment horizontal="center" vertical="center"/>
    </xf>
    <xf numFmtId="0" fontId="32" fillId="0" borderId="11" xfId="2" applyFont="1" applyBorder="1" applyAlignment="1">
      <alignment horizontal="left" vertical="center"/>
    </xf>
    <xf numFmtId="0" fontId="32" fillId="9" borderId="23" xfId="2" applyFont="1" applyFill="1" applyBorder="1" applyAlignment="1">
      <alignment horizontal="center" vertical="center"/>
    </xf>
    <xf numFmtId="0" fontId="32" fillId="9" borderId="43" xfId="2" applyFont="1" applyFill="1" applyBorder="1" applyAlignment="1">
      <alignment horizontal="center" vertical="center"/>
    </xf>
    <xf numFmtId="0" fontId="32" fillId="9" borderId="23" xfId="2" applyFont="1" applyFill="1" applyBorder="1" applyAlignment="1">
      <alignment horizontal="center" vertical="center" wrapText="1"/>
    </xf>
    <xf numFmtId="0" fontId="32" fillId="9" borderId="43" xfId="2" applyFont="1" applyFill="1" applyBorder="1" applyAlignment="1">
      <alignment horizontal="center" vertical="center" wrapText="1"/>
    </xf>
    <xf numFmtId="0" fontId="32" fillId="0" borderId="1" xfId="8" applyFont="1" applyBorder="1" applyAlignment="1">
      <alignment horizontal="left" vertical="center" wrapText="1"/>
    </xf>
    <xf numFmtId="0" fontId="32" fillId="0" borderId="23" xfId="2" applyFont="1" applyBorder="1" applyAlignment="1">
      <alignment horizontal="left" vertical="center" wrapText="1"/>
    </xf>
    <xf numFmtId="0" fontId="32" fillId="0" borderId="43" xfId="2" applyFont="1" applyBorder="1" applyAlignment="1">
      <alignment horizontal="left" vertical="center" wrapText="1"/>
    </xf>
    <xf numFmtId="0" fontId="32" fillId="0" borderId="24" xfId="2" applyFont="1" applyBorder="1" applyAlignment="1">
      <alignment horizontal="left" vertical="center" wrapText="1"/>
    </xf>
    <xf numFmtId="0" fontId="32" fillId="0" borderId="10" xfId="2" applyFont="1" applyBorder="1" applyAlignment="1">
      <alignment horizontal="left" vertical="center"/>
    </xf>
    <xf numFmtId="0" fontId="32" fillId="0" borderId="12" xfId="2" applyFont="1" applyBorder="1" applyAlignment="1">
      <alignment horizontal="left" vertical="center"/>
    </xf>
    <xf numFmtId="0" fontId="32" fillId="0" borderId="0" xfId="2" applyFont="1" applyAlignment="1">
      <alignment horizontal="right" vertical="center"/>
    </xf>
    <xf numFmtId="0" fontId="32" fillId="0" borderId="0" xfId="2" applyFont="1" applyAlignment="1">
      <alignment horizontal="center" vertical="center"/>
    </xf>
    <xf numFmtId="0" fontId="44" fillId="0" borderId="0" xfId="2" applyFont="1" applyAlignment="1">
      <alignment horizontal="right"/>
    </xf>
    <xf numFmtId="0" fontId="32" fillId="0" borderId="23" xfId="2" applyFont="1" applyBorder="1" applyAlignment="1">
      <alignment horizontal="center" vertical="center"/>
    </xf>
    <xf numFmtId="0" fontId="32" fillId="0" borderId="43" xfId="2" applyFont="1" applyBorder="1" applyAlignment="1">
      <alignment horizontal="center" vertical="center"/>
    </xf>
    <xf numFmtId="0" fontId="32" fillId="0" borderId="24" xfId="2" applyFont="1" applyBorder="1" applyAlignment="1">
      <alignment horizontal="center" vertical="center"/>
    </xf>
    <xf numFmtId="0" fontId="32" fillId="9" borderId="24" xfId="2" applyFont="1" applyFill="1" applyBorder="1" applyAlignment="1">
      <alignment horizontal="center" vertical="center"/>
    </xf>
    <xf numFmtId="0" fontId="3" fillId="0" borderId="14" xfId="4" applyFill="1" applyBorder="1" applyAlignment="1">
      <alignment horizontal="center" vertical="center"/>
    </xf>
    <xf numFmtId="0" fontId="32" fillId="0" borderId="15" xfId="4" applyFont="1" applyFill="1" applyBorder="1" applyAlignment="1">
      <alignment vertical="center" wrapText="1"/>
    </xf>
  </cellXfs>
  <cellStyles count="9">
    <cellStyle name="桁区切り 2" xfId="7" xr:uid="{00000000-0005-0000-0000-000000000000}"/>
    <cellStyle name="桁区切り 3" xfId="6" xr:uid="{00000000-0005-0000-0000-000001000000}"/>
    <cellStyle name="標準" xfId="0" builtinId="0"/>
    <cellStyle name="標準 2" xfId="2" xr:uid="{00000000-0005-0000-0000-000003000000}"/>
    <cellStyle name="標準 2 2" xfId="4" xr:uid="{00000000-0005-0000-0000-000004000000}"/>
    <cellStyle name="標準 2 2 2" xfId="8" xr:uid="{00000000-0005-0000-0000-000005000000}"/>
    <cellStyle name="標準 5" xfId="5" xr:uid="{00000000-0005-0000-0000-000006000000}"/>
    <cellStyle name="標準_通所介護＿添付加算" xfId="1" xr:uid="{00000000-0005-0000-0000-000007000000}"/>
    <cellStyle name="標準_訪問入浴＿加算添付" xfId="3" xr:uid="{00000000-0005-0000-0000-000008000000}"/>
  </cellStyles>
  <dxfs count="146">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422080</xdr:colOff>
      <xdr:row>1</xdr:row>
      <xdr:rowOff>0</xdr:rowOff>
    </xdr:to>
    <xdr:sp macro="" textlink="">
      <xdr:nvSpPr>
        <xdr:cNvPr id="2" name="Text Box 1">
          <a:extLst>
            <a:ext uri="{FF2B5EF4-FFF2-40B4-BE49-F238E27FC236}">
              <a16:creationId xmlns:a16="http://schemas.microsoft.com/office/drawing/2014/main" id="{9D0E90A9-980E-4FFB-84AA-529D3C53B387}"/>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3" name="Text Box 2">
          <a:extLst>
            <a:ext uri="{FF2B5EF4-FFF2-40B4-BE49-F238E27FC236}">
              <a16:creationId xmlns:a16="http://schemas.microsoft.com/office/drawing/2014/main" id="{7C2F6E0A-A7E3-4112-ADBB-546264CB45E0}"/>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4" name="Text Box 3">
          <a:extLst>
            <a:ext uri="{FF2B5EF4-FFF2-40B4-BE49-F238E27FC236}">
              <a16:creationId xmlns:a16="http://schemas.microsoft.com/office/drawing/2014/main" id="{0C4D90BA-5C22-428E-AE68-A59D7D7D379E}"/>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286122</xdr:colOff>
      <xdr:row>1</xdr:row>
      <xdr:rowOff>0</xdr:rowOff>
    </xdr:to>
    <xdr:sp macro="" textlink="">
      <xdr:nvSpPr>
        <xdr:cNvPr id="5" name="Text Box 4">
          <a:extLst>
            <a:ext uri="{FF2B5EF4-FFF2-40B4-BE49-F238E27FC236}">
              <a16:creationId xmlns:a16="http://schemas.microsoft.com/office/drawing/2014/main" id="{F0195A66-3397-4748-94BA-29CAD95297BF}"/>
            </a:ext>
          </a:extLst>
        </xdr:cNvPr>
        <xdr:cNvSpPr txBox="1"/>
      </xdr:nvSpPr>
      <xdr:spPr bwMode="auto">
        <a:xfrm>
          <a:off x="14133009" y="25146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6" name="Text Box 5">
          <a:extLst>
            <a:ext uri="{FF2B5EF4-FFF2-40B4-BE49-F238E27FC236}">
              <a16:creationId xmlns:a16="http://schemas.microsoft.com/office/drawing/2014/main" id="{5CC5B7FB-7E49-418C-91F4-D40C415ED2BE}"/>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7" name="Text Box 6">
          <a:extLst>
            <a:ext uri="{FF2B5EF4-FFF2-40B4-BE49-F238E27FC236}">
              <a16:creationId xmlns:a16="http://schemas.microsoft.com/office/drawing/2014/main" id="{C6DD046C-3F02-4526-9DBE-66C5805D5FF8}"/>
            </a:ext>
          </a:extLst>
        </xdr:cNvPr>
        <xdr:cNvSpPr txBox="1"/>
      </xdr:nvSpPr>
      <xdr:spPr bwMode="auto">
        <a:xfrm>
          <a:off x="1041365" y="2514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8" name="Text Box 7">
          <a:extLst>
            <a:ext uri="{FF2B5EF4-FFF2-40B4-BE49-F238E27FC236}">
              <a16:creationId xmlns:a16="http://schemas.microsoft.com/office/drawing/2014/main" id="{1B7299FC-6F5C-4EEC-8947-890812B2CABC}"/>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9" name="Text Box 8">
          <a:extLst>
            <a:ext uri="{FF2B5EF4-FFF2-40B4-BE49-F238E27FC236}">
              <a16:creationId xmlns:a16="http://schemas.microsoft.com/office/drawing/2014/main" id="{273C330E-6094-4E81-AB06-791C3DABAB85}"/>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 name="Text Box 9">
          <a:extLst>
            <a:ext uri="{FF2B5EF4-FFF2-40B4-BE49-F238E27FC236}">
              <a16:creationId xmlns:a16="http://schemas.microsoft.com/office/drawing/2014/main" id="{A322EA8A-9076-4E31-99B1-108DF92A832A}"/>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A6C780A1-D86F-4AC6-8EF1-1F59E40412DF}"/>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2" name="Text Box 11">
          <a:extLst>
            <a:ext uri="{FF2B5EF4-FFF2-40B4-BE49-F238E27FC236}">
              <a16:creationId xmlns:a16="http://schemas.microsoft.com/office/drawing/2014/main" id="{C71B9EC3-E442-4322-92D4-F7E0E3AF3BAB}"/>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3" name="Text Box 12">
          <a:extLst>
            <a:ext uri="{FF2B5EF4-FFF2-40B4-BE49-F238E27FC236}">
              <a16:creationId xmlns:a16="http://schemas.microsoft.com/office/drawing/2014/main" id="{ACBD8A5A-13D1-45F3-A162-D6C0147B6B1D}"/>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4" name="Text Box 13">
          <a:extLst>
            <a:ext uri="{FF2B5EF4-FFF2-40B4-BE49-F238E27FC236}">
              <a16:creationId xmlns:a16="http://schemas.microsoft.com/office/drawing/2014/main" id="{EC2B5D09-ED21-4051-93F8-CD86386F07AF}"/>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286122</xdr:colOff>
      <xdr:row>70</xdr:row>
      <xdr:rowOff>0</xdr:rowOff>
    </xdr:to>
    <xdr:sp macro="" textlink="">
      <xdr:nvSpPr>
        <xdr:cNvPr id="15" name="Text Box 14">
          <a:extLst>
            <a:ext uri="{FF2B5EF4-FFF2-40B4-BE49-F238E27FC236}">
              <a16:creationId xmlns:a16="http://schemas.microsoft.com/office/drawing/2014/main" id="{3E6D3B6F-4B15-4DA3-B3C2-9FADC48B39B6}"/>
            </a:ext>
          </a:extLst>
        </xdr:cNvPr>
        <xdr:cNvSpPr txBox="1"/>
      </xdr:nvSpPr>
      <xdr:spPr bwMode="auto">
        <a:xfrm>
          <a:off x="14133009" y="186690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6" name="Text Box 15">
          <a:extLst>
            <a:ext uri="{FF2B5EF4-FFF2-40B4-BE49-F238E27FC236}">
              <a16:creationId xmlns:a16="http://schemas.microsoft.com/office/drawing/2014/main" id="{46412DB4-4EFE-45DD-9023-EB2AABBD0881}"/>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7" name="Text Box 16">
          <a:extLst>
            <a:ext uri="{FF2B5EF4-FFF2-40B4-BE49-F238E27FC236}">
              <a16:creationId xmlns:a16="http://schemas.microsoft.com/office/drawing/2014/main" id="{103FA6C5-75F5-4F5A-8634-23E15720FC5B}"/>
            </a:ext>
          </a:extLst>
        </xdr:cNvPr>
        <xdr:cNvSpPr txBox="1"/>
      </xdr:nvSpPr>
      <xdr:spPr bwMode="auto">
        <a:xfrm>
          <a:off x="1041365" y="1942338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8" name="Text Box 17">
          <a:extLst>
            <a:ext uri="{FF2B5EF4-FFF2-40B4-BE49-F238E27FC236}">
              <a16:creationId xmlns:a16="http://schemas.microsoft.com/office/drawing/2014/main" id="{839C6EFE-F3FF-4C73-9949-3D516E19C1B7}"/>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9" name="Text Box 18">
          <a:extLst>
            <a:ext uri="{FF2B5EF4-FFF2-40B4-BE49-F238E27FC236}">
              <a16:creationId xmlns:a16="http://schemas.microsoft.com/office/drawing/2014/main" id="{8CF34A03-9A99-42D4-9B11-B0595733254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0" name="Text Box 19">
          <a:extLst>
            <a:ext uri="{FF2B5EF4-FFF2-40B4-BE49-F238E27FC236}">
              <a16:creationId xmlns:a16="http://schemas.microsoft.com/office/drawing/2014/main" id="{F5EBB638-6469-4DA7-A9C4-B4E9860CC8C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D5963FC-F586-4DE2-B6AD-8DA0764FA168}"/>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22" name="Text Box 21">
          <a:extLst>
            <a:ext uri="{FF2B5EF4-FFF2-40B4-BE49-F238E27FC236}">
              <a16:creationId xmlns:a16="http://schemas.microsoft.com/office/drawing/2014/main" id="{37633582-FE66-47D6-B580-FF8BD6673411}"/>
            </a:ext>
          </a:extLst>
        </xdr:cNvPr>
        <xdr:cNvSpPr txBox="1"/>
      </xdr:nvSpPr>
      <xdr:spPr bwMode="auto">
        <a:xfrm>
          <a:off x="12030298" y="1866900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23" name="Text Box 22">
          <a:extLst>
            <a:ext uri="{FF2B5EF4-FFF2-40B4-BE49-F238E27FC236}">
              <a16:creationId xmlns:a16="http://schemas.microsoft.com/office/drawing/2014/main" id="{1A2F017A-4F45-4E86-9E0E-04AB73916A84}"/>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24" name="Text Box 23">
          <a:extLst>
            <a:ext uri="{FF2B5EF4-FFF2-40B4-BE49-F238E27FC236}">
              <a16:creationId xmlns:a16="http://schemas.microsoft.com/office/drawing/2014/main" id="{333EA63F-21A2-4600-B127-169990FD5DCE}"/>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5" name="Text Box 24">
          <a:extLst>
            <a:ext uri="{FF2B5EF4-FFF2-40B4-BE49-F238E27FC236}">
              <a16:creationId xmlns:a16="http://schemas.microsoft.com/office/drawing/2014/main" id="{F33BD375-117C-4BB8-8619-E47B4CEB4B6A}"/>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26" name="Text Box 25">
          <a:extLst>
            <a:ext uri="{FF2B5EF4-FFF2-40B4-BE49-F238E27FC236}">
              <a16:creationId xmlns:a16="http://schemas.microsoft.com/office/drawing/2014/main" id="{F8F6F94C-9E5F-48C3-BDB8-0681B6594B63}"/>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7" name="Text Box 26">
          <a:extLst>
            <a:ext uri="{FF2B5EF4-FFF2-40B4-BE49-F238E27FC236}">
              <a16:creationId xmlns:a16="http://schemas.microsoft.com/office/drawing/2014/main" id="{70B85D8A-2E09-4ED7-B970-2CE0E200DB1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0B42153D-323C-4803-B915-B85D05453E9B}"/>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29" name="Text Box 28">
          <a:extLst>
            <a:ext uri="{FF2B5EF4-FFF2-40B4-BE49-F238E27FC236}">
              <a16:creationId xmlns:a16="http://schemas.microsoft.com/office/drawing/2014/main" id="{72D1B8B2-6988-4158-91E5-7F0331A56541}"/>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30" name="Text Box 29">
          <a:extLst>
            <a:ext uri="{FF2B5EF4-FFF2-40B4-BE49-F238E27FC236}">
              <a16:creationId xmlns:a16="http://schemas.microsoft.com/office/drawing/2014/main" id="{5937E765-1B5A-42FE-AFA9-9F395AE12233}"/>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31" name="Text Box 30">
          <a:extLst>
            <a:ext uri="{FF2B5EF4-FFF2-40B4-BE49-F238E27FC236}">
              <a16:creationId xmlns:a16="http://schemas.microsoft.com/office/drawing/2014/main" id="{3F30C588-0B33-42BB-80EC-6A5FBF59EE55}"/>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286122</xdr:colOff>
      <xdr:row>55</xdr:row>
      <xdr:rowOff>0</xdr:rowOff>
    </xdr:to>
    <xdr:sp macro="" textlink="">
      <xdr:nvSpPr>
        <xdr:cNvPr id="32" name="Text Box 31">
          <a:extLst>
            <a:ext uri="{FF2B5EF4-FFF2-40B4-BE49-F238E27FC236}">
              <a16:creationId xmlns:a16="http://schemas.microsoft.com/office/drawing/2014/main" id="{9255A789-3023-456D-BC59-72164F238901}"/>
            </a:ext>
          </a:extLst>
        </xdr:cNvPr>
        <xdr:cNvSpPr txBox="1"/>
      </xdr:nvSpPr>
      <xdr:spPr bwMode="auto">
        <a:xfrm>
          <a:off x="14133009" y="147066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33" name="Text Box 32">
          <a:extLst>
            <a:ext uri="{FF2B5EF4-FFF2-40B4-BE49-F238E27FC236}">
              <a16:creationId xmlns:a16="http://schemas.microsoft.com/office/drawing/2014/main" id="{284BF315-0834-43B7-9614-4898A1764560}"/>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34" name="Text Box 33">
          <a:extLst>
            <a:ext uri="{FF2B5EF4-FFF2-40B4-BE49-F238E27FC236}">
              <a16:creationId xmlns:a16="http://schemas.microsoft.com/office/drawing/2014/main" id="{4FBB5ADD-8B67-4C54-8B19-8444EC3576FD}"/>
            </a:ext>
          </a:extLst>
        </xdr:cNvPr>
        <xdr:cNvSpPr txBox="1"/>
      </xdr:nvSpPr>
      <xdr:spPr bwMode="auto">
        <a:xfrm>
          <a:off x="1041365" y="184175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5" name="Text Box 34">
          <a:extLst>
            <a:ext uri="{FF2B5EF4-FFF2-40B4-BE49-F238E27FC236}">
              <a16:creationId xmlns:a16="http://schemas.microsoft.com/office/drawing/2014/main" id="{376F78E6-7BFC-4135-8445-095D18E46E5D}"/>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6" name="Text Box 35">
          <a:extLst>
            <a:ext uri="{FF2B5EF4-FFF2-40B4-BE49-F238E27FC236}">
              <a16:creationId xmlns:a16="http://schemas.microsoft.com/office/drawing/2014/main" id="{6C883988-7F42-4F69-A9BE-147B4821EF1E}"/>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7" name="Text Box 36">
          <a:extLst>
            <a:ext uri="{FF2B5EF4-FFF2-40B4-BE49-F238E27FC236}">
              <a16:creationId xmlns:a16="http://schemas.microsoft.com/office/drawing/2014/main" id="{8A768A9C-233E-405A-9DBB-34D68AAF763E}"/>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845E9ED2-6B16-469B-8E4E-4BCB43EBAB20}"/>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61916E6-3156-4EBA-B0DC-B13D5DF1CCCE}"/>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40" name="Rectangle 39">
          <a:extLst>
            <a:ext uri="{FF2B5EF4-FFF2-40B4-BE49-F238E27FC236}">
              <a16:creationId xmlns:a16="http://schemas.microsoft.com/office/drawing/2014/main" id="{CDE4429E-146C-4592-9B8A-488E45589A8A}"/>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07675AE-B1AC-451C-90F8-176ACE1D5F31}"/>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42" name="Text Box 41">
          <a:extLst>
            <a:ext uri="{FF2B5EF4-FFF2-40B4-BE49-F238E27FC236}">
              <a16:creationId xmlns:a16="http://schemas.microsoft.com/office/drawing/2014/main" id="{D667867C-F9BB-4770-B336-0D655F20DC70}"/>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43" name="Text Box 42">
          <a:extLst>
            <a:ext uri="{FF2B5EF4-FFF2-40B4-BE49-F238E27FC236}">
              <a16:creationId xmlns:a16="http://schemas.microsoft.com/office/drawing/2014/main" id="{FE33D48A-5F1A-4DA6-BBC1-22F65211889D}"/>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44" name="Text Box 43">
          <a:extLst>
            <a:ext uri="{FF2B5EF4-FFF2-40B4-BE49-F238E27FC236}">
              <a16:creationId xmlns:a16="http://schemas.microsoft.com/office/drawing/2014/main" id="{9064248B-6A46-4059-8689-E08D18CB3EBE}"/>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286122</xdr:colOff>
      <xdr:row>73</xdr:row>
      <xdr:rowOff>0</xdr:rowOff>
    </xdr:to>
    <xdr:sp macro="" textlink="">
      <xdr:nvSpPr>
        <xdr:cNvPr id="45" name="Text Box 44">
          <a:extLst>
            <a:ext uri="{FF2B5EF4-FFF2-40B4-BE49-F238E27FC236}">
              <a16:creationId xmlns:a16="http://schemas.microsoft.com/office/drawing/2014/main" id="{4DE36AAC-89E2-4907-858B-EB4826104C61}"/>
            </a:ext>
          </a:extLst>
        </xdr:cNvPr>
        <xdr:cNvSpPr txBox="1"/>
      </xdr:nvSpPr>
      <xdr:spPr bwMode="auto">
        <a:xfrm>
          <a:off x="14133009" y="1942338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46" name="Text Box 45">
          <a:extLst>
            <a:ext uri="{FF2B5EF4-FFF2-40B4-BE49-F238E27FC236}">
              <a16:creationId xmlns:a16="http://schemas.microsoft.com/office/drawing/2014/main" id="{98E33B47-B74F-4D69-84F0-8C37E516EABA}"/>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47" name="Text Box 46">
          <a:extLst>
            <a:ext uri="{FF2B5EF4-FFF2-40B4-BE49-F238E27FC236}">
              <a16:creationId xmlns:a16="http://schemas.microsoft.com/office/drawing/2014/main" id="{2B345E72-46D3-441F-92B0-73EC988E7471}"/>
            </a:ext>
          </a:extLst>
        </xdr:cNvPr>
        <xdr:cNvSpPr txBox="1"/>
      </xdr:nvSpPr>
      <xdr:spPr bwMode="auto">
        <a:xfrm>
          <a:off x="1041365" y="201777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48" name="Text Box 47">
          <a:extLst>
            <a:ext uri="{FF2B5EF4-FFF2-40B4-BE49-F238E27FC236}">
              <a16:creationId xmlns:a16="http://schemas.microsoft.com/office/drawing/2014/main" id="{27F1B9CC-B930-4FBC-B28E-E2D1B07F4003}"/>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49" name="Text Box 48">
          <a:extLst>
            <a:ext uri="{FF2B5EF4-FFF2-40B4-BE49-F238E27FC236}">
              <a16:creationId xmlns:a16="http://schemas.microsoft.com/office/drawing/2014/main" id="{4D10A119-EEB2-4FF6-8A2D-6D1943F91111}"/>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50" name="Text Box 49">
          <a:extLst>
            <a:ext uri="{FF2B5EF4-FFF2-40B4-BE49-F238E27FC236}">
              <a16:creationId xmlns:a16="http://schemas.microsoft.com/office/drawing/2014/main" id="{6F8B398D-B3E0-43E1-8C25-179E0B56379B}"/>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AE0029D-FD3F-4F47-B227-184C34663414}"/>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52" name="Text Box 1">
          <a:extLst>
            <a:ext uri="{FF2B5EF4-FFF2-40B4-BE49-F238E27FC236}">
              <a16:creationId xmlns:a16="http://schemas.microsoft.com/office/drawing/2014/main" id="{498B69F7-4CFC-4548-830A-9E08C01390FB}"/>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53" name="Text Box 2">
          <a:extLst>
            <a:ext uri="{FF2B5EF4-FFF2-40B4-BE49-F238E27FC236}">
              <a16:creationId xmlns:a16="http://schemas.microsoft.com/office/drawing/2014/main" id="{1141E39E-4D5D-440F-A041-7B0870213F30}"/>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54" name="Text Box 3">
          <a:extLst>
            <a:ext uri="{FF2B5EF4-FFF2-40B4-BE49-F238E27FC236}">
              <a16:creationId xmlns:a16="http://schemas.microsoft.com/office/drawing/2014/main" id="{177466F0-D254-46F4-BAFB-771128623E25}"/>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286122</xdr:colOff>
      <xdr:row>1</xdr:row>
      <xdr:rowOff>0</xdr:rowOff>
    </xdr:to>
    <xdr:sp macro="" textlink="">
      <xdr:nvSpPr>
        <xdr:cNvPr id="55" name="Text Box 4">
          <a:extLst>
            <a:ext uri="{FF2B5EF4-FFF2-40B4-BE49-F238E27FC236}">
              <a16:creationId xmlns:a16="http://schemas.microsoft.com/office/drawing/2014/main" id="{1DB19E51-D1C8-4B11-AD4B-975C38D7F6DF}"/>
            </a:ext>
          </a:extLst>
        </xdr:cNvPr>
        <xdr:cNvSpPr txBox="1"/>
      </xdr:nvSpPr>
      <xdr:spPr bwMode="auto">
        <a:xfrm>
          <a:off x="14133009" y="25146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56" name="Text Box 5">
          <a:extLst>
            <a:ext uri="{FF2B5EF4-FFF2-40B4-BE49-F238E27FC236}">
              <a16:creationId xmlns:a16="http://schemas.microsoft.com/office/drawing/2014/main" id="{4F6A91BF-B419-407E-BBD9-2AEBD0AFB697}"/>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57" name="Text Box 6">
          <a:extLst>
            <a:ext uri="{FF2B5EF4-FFF2-40B4-BE49-F238E27FC236}">
              <a16:creationId xmlns:a16="http://schemas.microsoft.com/office/drawing/2014/main" id="{9D39A89F-564E-4110-A536-27B286D2CD40}"/>
            </a:ext>
          </a:extLst>
        </xdr:cNvPr>
        <xdr:cNvSpPr txBox="1"/>
      </xdr:nvSpPr>
      <xdr:spPr bwMode="auto">
        <a:xfrm>
          <a:off x="1041365" y="2514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8" name="Text Box 7">
          <a:extLst>
            <a:ext uri="{FF2B5EF4-FFF2-40B4-BE49-F238E27FC236}">
              <a16:creationId xmlns:a16="http://schemas.microsoft.com/office/drawing/2014/main" id="{5775EFB8-7114-42B0-869E-C9650CF58ABF}"/>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9" name="Text Box 8">
          <a:extLst>
            <a:ext uri="{FF2B5EF4-FFF2-40B4-BE49-F238E27FC236}">
              <a16:creationId xmlns:a16="http://schemas.microsoft.com/office/drawing/2014/main" id="{5AF73A7F-1023-4688-8F82-B56CA1CB1C22}"/>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60" name="Text Box 9">
          <a:extLst>
            <a:ext uri="{FF2B5EF4-FFF2-40B4-BE49-F238E27FC236}">
              <a16:creationId xmlns:a16="http://schemas.microsoft.com/office/drawing/2014/main" id="{495C43A6-C8D1-4036-924B-A185685D89CB}"/>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AC8B9005-C63D-4173-9548-AE8B8D810C52}"/>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62" name="Text Box 11">
          <a:extLst>
            <a:ext uri="{FF2B5EF4-FFF2-40B4-BE49-F238E27FC236}">
              <a16:creationId xmlns:a16="http://schemas.microsoft.com/office/drawing/2014/main" id="{2DBAFA20-A8DE-4E36-A657-1921092FD4AB}"/>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63" name="Text Box 12">
          <a:extLst>
            <a:ext uri="{FF2B5EF4-FFF2-40B4-BE49-F238E27FC236}">
              <a16:creationId xmlns:a16="http://schemas.microsoft.com/office/drawing/2014/main" id="{7F80A051-64F5-4847-89F6-1352AC83E491}"/>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64" name="Text Box 13">
          <a:extLst>
            <a:ext uri="{FF2B5EF4-FFF2-40B4-BE49-F238E27FC236}">
              <a16:creationId xmlns:a16="http://schemas.microsoft.com/office/drawing/2014/main" id="{FE8370C3-7F54-4D21-BFCE-7AB7FBE28A01}"/>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286122</xdr:colOff>
      <xdr:row>70</xdr:row>
      <xdr:rowOff>0</xdr:rowOff>
    </xdr:to>
    <xdr:sp macro="" textlink="">
      <xdr:nvSpPr>
        <xdr:cNvPr id="65" name="Text Box 14">
          <a:extLst>
            <a:ext uri="{FF2B5EF4-FFF2-40B4-BE49-F238E27FC236}">
              <a16:creationId xmlns:a16="http://schemas.microsoft.com/office/drawing/2014/main" id="{C98E77BE-1E5B-4F4A-A26E-BD07378ECA63}"/>
            </a:ext>
          </a:extLst>
        </xdr:cNvPr>
        <xdr:cNvSpPr txBox="1"/>
      </xdr:nvSpPr>
      <xdr:spPr bwMode="auto">
        <a:xfrm>
          <a:off x="14133009" y="186690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66" name="Text Box 15">
          <a:extLst>
            <a:ext uri="{FF2B5EF4-FFF2-40B4-BE49-F238E27FC236}">
              <a16:creationId xmlns:a16="http://schemas.microsoft.com/office/drawing/2014/main" id="{6AA380D7-D875-488B-A7A0-C6B124D1CFBA}"/>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67" name="Text Box 16">
          <a:extLst>
            <a:ext uri="{FF2B5EF4-FFF2-40B4-BE49-F238E27FC236}">
              <a16:creationId xmlns:a16="http://schemas.microsoft.com/office/drawing/2014/main" id="{F6867F54-DA83-4EB0-A00B-881DE392BA03}"/>
            </a:ext>
          </a:extLst>
        </xdr:cNvPr>
        <xdr:cNvSpPr txBox="1"/>
      </xdr:nvSpPr>
      <xdr:spPr bwMode="auto">
        <a:xfrm>
          <a:off x="1041365" y="1942338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68" name="Text Box 17">
          <a:extLst>
            <a:ext uri="{FF2B5EF4-FFF2-40B4-BE49-F238E27FC236}">
              <a16:creationId xmlns:a16="http://schemas.microsoft.com/office/drawing/2014/main" id="{4AF41443-5905-47E8-AD9F-980FBCDD5986}"/>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69" name="Text Box 18">
          <a:extLst>
            <a:ext uri="{FF2B5EF4-FFF2-40B4-BE49-F238E27FC236}">
              <a16:creationId xmlns:a16="http://schemas.microsoft.com/office/drawing/2014/main" id="{7C87124D-7F82-4396-A427-4E19BF0FF751}"/>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0" name="Text Box 19">
          <a:extLst>
            <a:ext uri="{FF2B5EF4-FFF2-40B4-BE49-F238E27FC236}">
              <a16:creationId xmlns:a16="http://schemas.microsoft.com/office/drawing/2014/main" id="{CD62215E-1EE8-41FA-AE89-4CF4935B760D}"/>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A1B6DDCB-B169-4512-A8BF-37691CD2513C}"/>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72" name="Text Box 21">
          <a:extLst>
            <a:ext uri="{FF2B5EF4-FFF2-40B4-BE49-F238E27FC236}">
              <a16:creationId xmlns:a16="http://schemas.microsoft.com/office/drawing/2014/main" id="{77E522A5-DA43-48E9-8242-E1D325482F5D}"/>
            </a:ext>
          </a:extLst>
        </xdr:cNvPr>
        <xdr:cNvSpPr txBox="1"/>
      </xdr:nvSpPr>
      <xdr:spPr bwMode="auto">
        <a:xfrm>
          <a:off x="12030298" y="1866900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73" name="Text Box 22">
          <a:extLst>
            <a:ext uri="{FF2B5EF4-FFF2-40B4-BE49-F238E27FC236}">
              <a16:creationId xmlns:a16="http://schemas.microsoft.com/office/drawing/2014/main" id="{4DBC4834-EF68-4C67-BD5F-20F8B6EEC773}"/>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74" name="Text Box 23">
          <a:extLst>
            <a:ext uri="{FF2B5EF4-FFF2-40B4-BE49-F238E27FC236}">
              <a16:creationId xmlns:a16="http://schemas.microsoft.com/office/drawing/2014/main" id="{13434208-4648-4226-BFCE-D374B0096A7D}"/>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5" name="Text Box 24">
          <a:extLst>
            <a:ext uri="{FF2B5EF4-FFF2-40B4-BE49-F238E27FC236}">
              <a16:creationId xmlns:a16="http://schemas.microsoft.com/office/drawing/2014/main" id="{8CEF0278-8934-44C4-ABB3-CE9A16098427}"/>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76" name="Text Box 25">
          <a:extLst>
            <a:ext uri="{FF2B5EF4-FFF2-40B4-BE49-F238E27FC236}">
              <a16:creationId xmlns:a16="http://schemas.microsoft.com/office/drawing/2014/main" id="{D92F1024-0385-4A45-B651-AFDAFB0297D3}"/>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7" name="Text Box 26">
          <a:extLst>
            <a:ext uri="{FF2B5EF4-FFF2-40B4-BE49-F238E27FC236}">
              <a16:creationId xmlns:a16="http://schemas.microsoft.com/office/drawing/2014/main" id="{E611F983-36C6-46C3-BA21-2219F8A33640}"/>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A8462D9A-B5B4-4155-AE26-5E239FFB40EF}"/>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79" name="Text Box 28">
          <a:extLst>
            <a:ext uri="{FF2B5EF4-FFF2-40B4-BE49-F238E27FC236}">
              <a16:creationId xmlns:a16="http://schemas.microsoft.com/office/drawing/2014/main" id="{3C0E7545-80B1-4FEA-9512-B58B8242B377}"/>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80" name="Text Box 29">
          <a:extLst>
            <a:ext uri="{FF2B5EF4-FFF2-40B4-BE49-F238E27FC236}">
              <a16:creationId xmlns:a16="http://schemas.microsoft.com/office/drawing/2014/main" id="{67E11139-DEC6-4BAC-AF83-D76EBB483B03}"/>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81" name="Text Box 30">
          <a:extLst>
            <a:ext uri="{FF2B5EF4-FFF2-40B4-BE49-F238E27FC236}">
              <a16:creationId xmlns:a16="http://schemas.microsoft.com/office/drawing/2014/main" id="{F00EBE08-6E94-4950-8977-9846311EE66F}"/>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286122</xdr:colOff>
      <xdr:row>55</xdr:row>
      <xdr:rowOff>0</xdr:rowOff>
    </xdr:to>
    <xdr:sp macro="" textlink="">
      <xdr:nvSpPr>
        <xdr:cNvPr id="82" name="Text Box 31">
          <a:extLst>
            <a:ext uri="{FF2B5EF4-FFF2-40B4-BE49-F238E27FC236}">
              <a16:creationId xmlns:a16="http://schemas.microsoft.com/office/drawing/2014/main" id="{D1F35491-D462-4E34-ABA5-C320AB50DB01}"/>
            </a:ext>
          </a:extLst>
        </xdr:cNvPr>
        <xdr:cNvSpPr txBox="1"/>
      </xdr:nvSpPr>
      <xdr:spPr bwMode="auto">
        <a:xfrm>
          <a:off x="14133009" y="147066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83" name="Text Box 32">
          <a:extLst>
            <a:ext uri="{FF2B5EF4-FFF2-40B4-BE49-F238E27FC236}">
              <a16:creationId xmlns:a16="http://schemas.microsoft.com/office/drawing/2014/main" id="{EF0A8F19-4883-4745-86AF-1AB1F4DD09AA}"/>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84" name="Text Box 33">
          <a:extLst>
            <a:ext uri="{FF2B5EF4-FFF2-40B4-BE49-F238E27FC236}">
              <a16:creationId xmlns:a16="http://schemas.microsoft.com/office/drawing/2014/main" id="{D822D741-8B63-469C-B147-31F22378E24C}"/>
            </a:ext>
          </a:extLst>
        </xdr:cNvPr>
        <xdr:cNvSpPr txBox="1"/>
      </xdr:nvSpPr>
      <xdr:spPr bwMode="auto">
        <a:xfrm>
          <a:off x="1041365" y="184175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5" name="Text Box 34">
          <a:extLst>
            <a:ext uri="{FF2B5EF4-FFF2-40B4-BE49-F238E27FC236}">
              <a16:creationId xmlns:a16="http://schemas.microsoft.com/office/drawing/2014/main" id="{20E84D00-A904-448B-9ACF-7ED0B8068150}"/>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6" name="Text Box 35">
          <a:extLst>
            <a:ext uri="{FF2B5EF4-FFF2-40B4-BE49-F238E27FC236}">
              <a16:creationId xmlns:a16="http://schemas.microsoft.com/office/drawing/2014/main" id="{0B7A407C-BBFD-40CA-9F7F-65312955D3D9}"/>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7" name="Text Box 36">
          <a:extLst>
            <a:ext uri="{FF2B5EF4-FFF2-40B4-BE49-F238E27FC236}">
              <a16:creationId xmlns:a16="http://schemas.microsoft.com/office/drawing/2014/main" id="{2C743BC6-7FC2-4112-A760-C721C82FC0B0}"/>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16847947-FB5D-44DD-8DF2-389B00FEA631}"/>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216BA2B1-33C0-4468-ADC6-1CD8D98CB896}"/>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90" name="Rectangle 39">
          <a:extLst>
            <a:ext uri="{FF2B5EF4-FFF2-40B4-BE49-F238E27FC236}">
              <a16:creationId xmlns:a16="http://schemas.microsoft.com/office/drawing/2014/main" id="{5B096F05-FF3C-41F2-B80F-28D7D542D845}"/>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DD7FECAA-4D26-410F-81D8-3C988208CC0C}"/>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92" name="Text Box 41">
          <a:extLst>
            <a:ext uri="{FF2B5EF4-FFF2-40B4-BE49-F238E27FC236}">
              <a16:creationId xmlns:a16="http://schemas.microsoft.com/office/drawing/2014/main" id="{8118DF7F-48A8-4EAE-B54C-07D0966FF887}"/>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93" name="Text Box 42">
          <a:extLst>
            <a:ext uri="{FF2B5EF4-FFF2-40B4-BE49-F238E27FC236}">
              <a16:creationId xmlns:a16="http://schemas.microsoft.com/office/drawing/2014/main" id="{2E5B022A-8211-4759-87D1-86653B54CF1A}"/>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94" name="Text Box 43">
          <a:extLst>
            <a:ext uri="{FF2B5EF4-FFF2-40B4-BE49-F238E27FC236}">
              <a16:creationId xmlns:a16="http://schemas.microsoft.com/office/drawing/2014/main" id="{D13887F4-0DB7-4F1D-9BB2-9AB632C97CF8}"/>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286122</xdr:colOff>
      <xdr:row>73</xdr:row>
      <xdr:rowOff>0</xdr:rowOff>
    </xdr:to>
    <xdr:sp macro="" textlink="">
      <xdr:nvSpPr>
        <xdr:cNvPr id="95" name="Text Box 44">
          <a:extLst>
            <a:ext uri="{FF2B5EF4-FFF2-40B4-BE49-F238E27FC236}">
              <a16:creationId xmlns:a16="http://schemas.microsoft.com/office/drawing/2014/main" id="{00412DA9-F731-4AC0-9181-6CA3C62F270E}"/>
            </a:ext>
          </a:extLst>
        </xdr:cNvPr>
        <xdr:cNvSpPr txBox="1"/>
      </xdr:nvSpPr>
      <xdr:spPr bwMode="auto">
        <a:xfrm>
          <a:off x="14133009" y="1942338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96" name="Text Box 45">
          <a:extLst>
            <a:ext uri="{FF2B5EF4-FFF2-40B4-BE49-F238E27FC236}">
              <a16:creationId xmlns:a16="http://schemas.microsoft.com/office/drawing/2014/main" id="{23272F7E-75A5-44A5-B934-2201CFAD1BB4}"/>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97" name="Text Box 46">
          <a:extLst>
            <a:ext uri="{FF2B5EF4-FFF2-40B4-BE49-F238E27FC236}">
              <a16:creationId xmlns:a16="http://schemas.microsoft.com/office/drawing/2014/main" id="{D08E3E56-8F3A-41AB-AC0B-E1FD6FFB86FA}"/>
            </a:ext>
          </a:extLst>
        </xdr:cNvPr>
        <xdr:cNvSpPr txBox="1"/>
      </xdr:nvSpPr>
      <xdr:spPr bwMode="auto">
        <a:xfrm>
          <a:off x="1041365" y="201777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98" name="Text Box 47">
          <a:extLst>
            <a:ext uri="{FF2B5EF4-FFF2-40B4-BE49-F238E27FC236}">
              <a16:creationId xmlns:a16="http://schemas.microsoft.com/office/drawing/2014/main" id="{7785DF7A-5E38-4D2F-8042-33FFB20F7BB8}"/>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99" name="Text Box 48">
          <a:extLst>
            <a:ext uri="{FF2B5EF4-FFF2-40B4-BE49-F238E27FC236}">
              <a16:creationId xmlns:a16="http://schemas.microsoft.com/office/drawing/2014/main" id="{F9DF8DC5-D8D5-4CAC-8A49-6068761A0138}"/>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00" name="Text Box 49">
          <a:extLst>
            <a:ext uri="{FF2B5EF4-FFF2-40B4-BE49-F238E27FC236}">
              <a16:creationId xmlns:a16="http://schemas.microsoft.com/office/drawing/2014/main" id="{33B2BB62-1AF7-48F3-BEF6-5767F7C58956}"/>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60456F77-BF8F-46EA-A2B4-29D6DD5B6DA8}"/>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02" name="Text Box 1">
          <a:extLst>
            <a:ext uri="{FF2B5EF4-FFF2-40B4-BE49-F238E27FC236}">
              <a16:creationId xmlns:a16="http://schemas.microsoft.com/office/drawing/2014/main" id="{4F65597D-6748-4485-BC3E-5A6F1703C9D0}"/>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03" name="Text Box 2">
          <a:extLst>
            <a:ext uri="{FF2B5EF4-FFF2-40B4-BE49-F238E27FC236}">
              <a16:creationId xmlns:a16="http://schemas.microsoft.com/office/drawing/2014/main" id="{367D9DB1-D451-4A77-847B-CAEEFF49733D}"/>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04" name="Text Box 3">
          <a:extLst>
            <a:ext uri="{FF2B5EF4-FFF2-40B4-BE49-F238E27FC236}">
              <a16:creationId xmlns:a16="http://schemas.microsoft.com/office/drawing/2014/main" id="{520F2018-0A9A-48DE-97B0-0EC455A2FEF2}"/>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286122</xdr:colOff>
      <xdr:row>1</xdr:row>
      <xdr:rowOff>0</xdr:rowOff>
    </xdr:to>
    <xdr:sp macro="" textlink="">
      <xdr:nvSpPr>
        <xdr:cNvPr id="105" name="Text Box 4">
          <a:extLst>
            <a:ext uri="{FF2B5EF4-FFF2-40B4-BE49-F238E27FC236}">
              <a16:creationId xmlns:a16="http://schemas.microsoft.com/office/drawing/2014/main" id="{F5E76089-1579-4A55-9299-6E96C31A2829}"/>
            </a:ext>
          </a:extLst>
        </xdr:cNvPr>
        <xdr:cNvSpPr txBox="1"/>
      </xdr:nvSpPr>
      <xdr:spPr bwMode="auto">
        <a:xfrm>
          <a:off x="14133009" y="25146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106" name="Text Box 5">
          <a:extLst>
            <a:ext uri="{FF2B5EF4-FFF2-40B4-BE49-F238E27FC236}">
              <a16:creationId xmlns:a16="http://schemas.microsoft.com/office/drawing/2014/main" id="{5B79CABC-C881-46A1-A35E-BCA4071E2E1C}"/>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107" name="Text Box 6">
          <a:extLst>
            <a:ext uri="{FF2B5EF4-FFF2-40B4-BE49-F238E27FC236}">
              <a16:creationId xmlns:a16="http://schemas.microsoft.com/office/drawing/2014/main" id="{7817D614-FDB0-4837-99B0-921A90628D79}"/>
            </a:ext>
          </a:extLst>
        </xdr:cNvPr>
        <xdr:cNvSpPr txBox="1"/>
      </xdr:nvSpPr>
      <xdr:spPr bwMode="auto">
        <a:xfrm>
          <a:off x="1041365" y="2514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8" name="Text Box 7">
          <a:extLst>
            <a:ext uri="{FF2B5EF4-FFF2-40B4-BE49-F238E27FC236}">
              <a16:creationId xmlns:a16="http://schemas.microsoft.com/office/drawing/2014/main" id="{DAB0DB1C-BFEB-49A5-B3F4-ECA7FA6B89CE}"/>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9" name="Text Box 8">
          <a:extLst>
            <a:ext uri="{FF2B5EF4-FFF2-40B4-BE49-F238E27FC236}">
              <a16:creationId xmlns:a16="http://schemas.microsoft.com/office/drawing/2014/main" id="{C1218D75-5543-4CBE-BC1F-B107485AC79F}"/>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10" name="Text Box 9">
          <a:extLst>
            <a:ext uri="{FF2B5EF4-FFF2-40B4-BE49-F238E27FC236}">
              <a16:creationId xmlns:a16="http://schemas.microsoft.com/office/drawing/2014/main" id="{B743DFD4-2CF6-4ACA-B47C-A368D9746456}"/>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AAED6F7F-0336-4473-AD49-4B5D24588896}"/>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12" name="Text Box 11">
          <a:extLst>
            <a:ext uri="{FF2B5EF4-FFF2-40B4-BE49-F238E27FC236}">
              <a16:creationId xmlns:a16="http://schemas.microsoft.com/office/drawing/2014/main" id="{3EA6474E-449C-4A52-A482-A4A6AF568C3C}"/>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13" name="Text Box 12">
          <a:extLst>
            <a:ext uri="{FF2B5EF4-FFF2-40B4-BE49-F238E27FC236}">
              <a16:creationId xmlns:a16="http://schemas.microsoft.com/office/drawing/2014/main" id="{93D03A08-BAC6-42AE-A30C-F25D2ECC3444}"/>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14" name="Text Box 13">
          <a:extLst>
            <a:ext uri="{FF2B5EF4-FFF2-40B4-BE49-F238E27FC236}">
              <a16:creationId xmlns:a16="http://schemas.microsoft.com/office/drawing/2014/main" id="{E32AD9D2-8B61-4642-A366-6CE963350CC3}"/>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286122</xdr:colOff>
      <xdr:row>70</xdr:row>
      <xdr:rowOff>0</xdr:rowOff>
    </xdr:to>
    <xdr:sp macro="" textlink="">
      <xdr:nvSpPr>
        <xdr:cNvPr id="115" name="Text Box 14">
          <a:extLst>
            <a:ext uri="{FF2B5EF4-FFF2-40B4-BE49-F238E27FC236}">
              <a16:creationId xmlns:a16="http://schemas.microsoft.com/office/drawing/2014/main" id="{5278CAA3-4419-4652-8104-1386B54DF412}"/>
            </a:ext>
          </a:extLst>
        </xdr:cNvPr>
        <xdr:cNvSpPr txBox="1"/>
      </xdr:nvSpPr>
      <xdr:spPr bwMode="auto">
        <a:xfrm>
          <a:off x="14133009" y="186690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16" name="Text Box 15">
          <a:extLst>
            <a:ext uri="{FF2B5EF4-FFF2-40B4-BE49-F238E27FC236}">
              <a16:creationId xmlns:a16="http://schemas.microsoft.com/office/drawing/2014/main" id="{E18DF5C3-55AE-4A1B-932F-5F8C57AF1425}"/>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17" name="Text Box 16">
          <a:extLst>
            <a:ext uri="{FF2B5EF4-FFF2-40B4-BE49-F238E27FC236}">
              <a16:creationId xmlns:a16="http://schemas.microsoft.com/office/drawing/2014/main" id="{05CEC8DE-8BEF-4C3F-8DAA-3F45434B9EA4}"/>
            </a:ext>
          </a:extLst>
        </xdr:cNvPr>
        <xdr:cNvSpPr txBox="1"/>
      </xdr:nvSpPr>
      <xdr:spPr bwMode="auto">
        <a:xfrm>
          <a:off x="1041365" y="1942338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8" name="Text Box 17">
          <a:extLst>
            <a:ext uri="{FF2B5EF4-FFF2-40B4-BE49-F238E27FC236}">
              <a16:creationId xmlns:a16="http://schemas.microsoft.com/office/drawing/2014/main" id="{68970BAF-F2B8-42DB-969B-996C76638960}"/>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9" name="Text Box 18">
          <a:extLst>
            <a:ext uri="{FF2B5EF4-FFF2-40B4-BE49-F238E27FC236}">
              <a16:creationId xmlns:a16="http://schemas.microsoft.com/office/drawing/2014/main" id="{14EAF9EF-8EE4-4C00-AFCA-619FBD21C88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0" name="Text Box 19">
          <a:extLst>
            <a:ext uri="{FF2B5EF4-FFF2-40B4-BE49-F238E27FC236}">
              <a16:creationId xmlns:a16="http://schemas.microsoft.com/office/drawing/2014/main" id="{86DE1693-325D-4C61-AB46-E3B6C6487894}"/>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542EAB8-CC29-405E-85C9-5A38EC36F7C9}"/>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122" name="Text Box 21">
          <a:extLst>
            <a:ext uri="{FF2B5EF4-FFF2-40B4-BE49-F238E27FC236}">
              <a16:creationId xmlns:a16="http://schemas.microsoft.com/office/drawing/2014/main" id="{7F045C11-386B-4D33-A871-F740336CEFE1}"/>
            </a:ext>
          </a:extLst>
        </xdr:cNvPr>
        <xdr:cNvSpPr txBox="1"/>
      </xdr:nvSpPr>
      <xdr:spPr bwMode="auto">
        <a:xfrm>
          <a:off x="12030298" y="1866900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123" name="Text Box 22">
          <a:extLst>
            <a:ext uri="{FF2B5EF4-FFF2-40B4-BE49-F238E27FC236}">
              <a16:creationId xmlns:a16="http://schemas.microsoft.com/office/drawing/2014/main" id="{4068AF76-538A-48A1-A3A5-E11691080A0E}"/>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24" name="Text Box 23">
          <a:extLst>
            <a:ext uri="{FF2B5EF4-FFF2-40B4-BE49-F238E27FC236}">
              <a16:creationId xmlns:a16="http://schemas.microsoft.com/office/drawing/2014/main" id="{8F621824-BC00-4C30-8F73-253DA1968427}"/>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5" name="Text Box 24">
          <a:extLst>
            <a:ext uri="{FF2B5EF4-FFF2-40B4-BE49-F238E27FC236}">
              <a16:creationId xmlns:a16="http://schemas.microsoft.com/office/drawing/2014/main" id="{FB3A02E6-5378-4189-9FFF-5EDC7357ADB2}"/>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26" name="Text Box 25">
          <a:extLst>
            <a:ext uri="{FF2B5EF4-FFF2-40B4-BE49-F238E27FC236}">
              <a16:creationId xmlns:a16="http://schemas.microsoft.com/office/drawing/2014/main" id="{1FDD772B-2B1C-4A03-92AD-A1E15F281593}"/>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7" name="Text Box 26">
          <a:extLst>
            <a:ext uri="{FF2B5EF4-FFF2-40B4-BE49-F238E27FC236}">
              <a16:creationId xmlns:a16="http://schemas.microsoft.com/office/drawing/2014/main" id="{F26B04D9-8220-46DC-AB69-D458D0703CF5}"/>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CB5B4858-A38D-4A1B-A834-33FDDF279403}"/>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29" name="Text Box 28">
          <a:extLst>
            <a:ext uri="{FF2B5EF4-FFF2-40B4-BE49-F238E27FC236}">
              <a16:creationId xmlns:a16="http://schemas.microsoft.com/office/drawing/2014/main" id="{B6526ADE-10A6-4E6D-B762-11678C336700}"/>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30" name="Text Box 29">
          <a:extLst>
            <a:ext uri="{FF2B5EF4-FFF2-40B4-BE49-F238E27FC236}">
              <a16:creationId xmlns:a16="http://schemas.microsoft.com/office/drawing/2014/main" id="{13066A93-2625-4A49-AA79-C78E167FB45B}"/>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31" name="Text Box 30">
          <a:extLst>
            <a:ext uri="{FF2B5EF4-FFF2-40B4-BE49-F238E27FC236}">
              <a16:creationId xmlns:a16="http://schemas.microsoft.com/office/drawing/2014/main" id="{FC98656C-4973-4E25-947F-41DE20F092AE}"/>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54</xdr:row>
      <xdr:rowOff>0</xdr:rowOff>
    </xdr:from>
    <xdr:to>
      <xdr:col>10</xdr:col>
      <xdr:colOff>286122</xdr:colOff>
      <xdr:row>54</xdr:row>
      <xdr:rowOff>0</xdr:rowOff>
    </xdr:to>
    <xdr:sp macro="" textlink="">
      <xdr:nvSpPr>
        <xdr:cNvPr id="132" name="Text Box 31">
          <a:extLst>
            <a:ext uri="{FF2B5EF4-FFF2-40B4-BE49-F238E27FC236}">
              <a16:creationId xmlns:a16="http://schemas.microsoft.com/office/drawing/2014/main" id="{B294BDA2-5D23-4B81-89AC-C3FF39662487}"/>
            </a:ext>
          </a:extLst>
        </xdr:cNvPr>
        <xdr:cNvSpPr txBox="1"/>
      </xdr:nvSpPr>
      <xdr:spPr bwMode="auto">
        <a:xfrm>
          <a:off x="14133009" y="1445514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133" name="Text Box 32">
          <a:extLst>
            <a:ext uri="{FF2B5EF4-FFF2-40B4-BE49-F238E27FC236}">
              <a16:creationId xmlns:a16="http://schemas.microsoft.com/office/drawing/2014/main" id="{97AEC9CD-069F-44B6-9579-7E1CE247101F}"/>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134" name="Text Box 33">
          <a:extLst>
            <a:ext uri="{FF2B5EF4-FFF2-40B4-BE49-F238E27FC236}">
              <a16:creationId xmlns:a16="http://schemas.microsoft.com/office/drawing/2014/main" id="{6D0D13D9-11BF-4ADC-A404-F484AE583D2C}"/>
            </a:ext>
          </a:extLst>
        </xdr:cNvPr>
        <xdr:cNvSpPr txBox="1"/>
      </xdr:nvSpPr>
      <xdr:spPr bwMode="auto">
        <a:xfrm>
          <a:off x="1041365" y="184175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5" name="Text Box 34">
          <a:extLst>
            <a:ext uri="{FF2B5EF4-FFF2-40B4-BE49-F238E27FC236}">
              <a16:creationId xmlns:a16="http://schemas.microsoft.com/office/drawing/2014/main" id="{CDE7B7BF-C778-4270-B51A-B6AC21085932}"/>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6" name="Text Box 35">
          <a:extLst>
            <a:ext uri="{FF2B5EF4-FFF2-40B4-BE49-F238E27FC236}">
              <a16:creationId xmlns:a16="http://schemas.microsoft.com/office/drawing/2014/main" id="{DF475383-5474-493A-B08E-2B8274E0D1E6}"/>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7" name="Text Box 36">
          <a:extLst>
            <a:ext uri="{FF2B5EF4-FFF2-40B4-BE49-F238E27FC236}">
              <a16:creationId xmlns:a16="http://schemas.microsoft.com/office/drawing/2014/main" id="{2CD9AD01-AE25-40A9-86B9-A59241B2ACFB}"/>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C121560F-E9C7-4D4B-9CCA-E3FE5E377FD2}"/>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2C9CC1E3-4229-4ED4-951C-7EC4AD232991}"/>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40" name="Rectangle 39">
          <a:extLst>
            <a:ext uri="{FF2B5EF4-FFF2-40B4-BE49-F238E27FC236}">
              <a16:creationId xmlns:a16="http://schemas.microsoft.com/office/drawing/2014/main" id="{93009399-EA30-439A-BA26-23E6495A1842}"/>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F7E2F21A-DA49-4352-A97C-2AD66C140F78}"/>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142" name="Text Box 41">
          <a:extLst>
            <a:ext uri="{FF2B5EF4-FFF2-40B4-BE49-F238E27FC236}">
              <a16:creationId xmlns:a16="http://schemas.microsoft.com/office/drawing/2014/main" id="{00089F71-CB17-4932-B9AC-FFFA5CEBB9AC}"/>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143" name="Text Box 42">
          <a:extLst>
            <a:ext uri="{FF2B5EF4-FFF2-40B4-BE49-F238E27FC236}">
              <a16:creationId xmlns:a16="http://schemas.microsoft.com/office/drawing/2014/main" id="{74FC9C16-E34F-4C6F-A9F2-5D4BF9C2C8E4}"/>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144" name="Text Box 43">
          <a:extLst>
            <a:ext uri="{FF2B5EF4-FFF2-40B4-BE49-F238E27FC236}">
              <a16:creationId xmlns:a16="http://schemas.microsoft.com/office/drawing/2014/main" id="{F2DF6B27-1171-4AFE-8D97-57A301E037C1}"/>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286122</xdr:colOff>
      <xdr:row>73</xdr:row>
      <xdr:rowOff>0</xdr:rowOff>
    </xdr:to>
    <xdr:sp macro="" textlink="">
      <xdr:nvSpPr>
        <xdr:cNvPr id="145" name="Text Box 44">
          <a:extLst>
            <a:ext uri="{FF2B5EF4-FFF2-40B4-BE49-F238E27FC236}">
              <a16:creationId xmlns:a16="http://schemas.microsoft.com/office/drawing/2014/main" id="{592AB753-CB1B-4EAD-8D49-DDF453F60D83}"/>
            </a:ext>
          </a:extLst>
        </xdr:cNvPr>
        <xdr:cNvSpPr txBox="1"/>
      </xdr:nvSpPr>
      <xdr:spPr bwMode="auto">
        <a:xfrm>
          <a:off x="14133009" y="1942338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146" name="Text Box 45">
          <a:extLst>
            <a:ext uri="{FF2B5EF4-FFF2-40B4-BE49-F238E27FC236}">
              <a16:creationId xmlns:a16="http://schemas.microsoft.com/office/drawing/2014/main" id="{609F8207-D81F-45A3-A3D9-04BE095A32EF}"/>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147" name="Text Box 46">
          <a:extLst>
            <a:ext uri="{FF2B5EF4-FFF2-40B4-BE49-F238E27FC236}">
              <a16:creationId xmlns:a16="http://schemas.microsoft.com/office/drawing/2014/main" id="{D31A220F-C22D-4B81-9D7A-D70C49970D15}"/>
            </a:ext>
          </a:extLst>
        </xdr:cNvPr>
        <xdr:cNvSpPr txBox="1"/>
      </xdr:nvSpPr>
      <xdr:spPr bwMode="auto">
        <a:xfrm>
          <a:off x="1041365" y="201777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48" name="Text Box 47">
          <a:extLst>
            <a:ext uri="{FF2B5EF4-FFF2-40B4-BE49-F238E27FC236}">
              <a16:creationId xmlns:a16="http://schemas.microsoft.com/office/drawing/2014/main" id="{51A951AC-5065-4D71-BF25-24AAB9C628EB}"/>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49" name="Text Box 48">
          <a:extLst>
            <a:ext uri="{FF2B5EF4-FFF2-40B4-BE49-F238E27FC236}">
              <a16:creationId xmlns:a16="http://schemas.microsoft.com/office/drawing/2014/main" id="{9E8C2A79-7986-422A-A3CF-D071D2D9E80A}"/>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50" name="Text Box 49">
          <a:extLst>
            <a:ext uri="{FF2B5EF4-FFF2-40B4-BE49-F238E27FC236}">
              <a16:creationId xmlns:a16="http://schemas.microsoft.com/office/drawing/2014/main" id="{2BFE80DF-CCD8-4B15-A6B5-22EC0DC25566}"/>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DB7976CA-0E06-47EA-BA0B-48ACB5FAB279}"/>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52" name="Text Box 1">
          <a:extLst>
            <a:ext uri="{FF2B5EF4-FFF2-40B4-BE49-F238E27FC236}">
              <a16:creationId xmlns:a16="http://schemas.microsoft.com/office/drawing/2014/main" id="{A03D8045-F46F-437E-9EF9-239D62030B33}"/>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53" name="Text Box 2">
          <a:extLst>
            <a:ext uri="{FF2B5EF4-FFF2-40B4-BE49-F238E27FC236}">
              <a16:creationId xmlns:a16="http://schemas.microsoft.com/office/drawing/2014/main" id="{F50AE7AD-74E0-4331-8030-A680251130A5}"/>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54" name="Text Box 3">
          <a:extLst>
            <a:ext uri="{FF2B5EF4-FFF2-40B4-BE49-F238E27FC236}">
              <a16:creationId xmlns:a16="http://schemas.microsoft.com/office/drawing/2014/main" id="{86DD2368-C5C9-4AEB-A287-1D5B5E34BD70}"/>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286122</xdr:colOff>
      <xdr:row>1</xdr:row>
      <xdr:rowOff>0</xdr:rowOff>
    </xdr:to>
    <xdr:sp macro="" textlink="">
      <xdr:nvSpPr>
        <xdr:cNvPr id="155" name="Text Box 4">
          <a:extLst>
            <a:ext uri="{FF2B5EF4-FFF2-40B4-BE49-F238E27FC236}">
              <a16:creationId xmlns:a16="http://schemas.microsoft.com/office/drawing/2014/main" id="{B5D6D203-329A-4B97-A1FD-93000DBEAF91}"/>
            </a:ext>
          </a:extLst>
        </xdr:cNvPr>
        <xdr:cNvSpPr txBox="1"/>
      </xdr:nvSpPr>
      <xdr:spPr bwMode="auto">
        <a:xfrm>
          <a:off x="14133009" y="25146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156" name="Text Box 5">
          <a:extLst>
            <a:ext uri="{FF2B5EF4-FFF2-40B4-BE49-F238E27FC236}">
              <a16:creationId xmlns:a16="http://schemas.microsoft.com/office/drawing/2014/main" id="{2121980F-AB65-4AF4-A710-ACE033DCC8ED}"/>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7" name="Text Box 7">
          <a:extLst>
            <a:ext uri="{FF2B5EF4-FFF2-40B4-BE49-F238E27FC236}">
              <a16:creationId xmlns:a16="http://schemas.microsoft.com/office/drawing/2014/main" id="{948BD558-B725-41D0-BFA0-FE32C1584212}"/>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8" name="Text Box 8">
          <a:extLst>
            <a:ext uri="{FF2B5EF4-FFF2-40B4-BE49-F238E27FC236}">
              <a16:creationId xmlns:a16="http://schemas.microsoft.com/office/drawing/2014/main" id="{89CF1D78-009F-48F2-A34D-BCDA413F7B80}"/>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9" name="Text Box 9">
          <a:extLst>
            <a:ext uri="{FF2B5EF4-FFF2-40B4-BE49-F238E27FC236}">
              <a16:creationId xmlns:a16="http://schemas.microsoft.com/office/drawing/2014/main" id="{97DB8273-D7C6-453C-B356-F56D5B4E56EB}"/>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40727FC-C1B7-454B-8AA6-B3FD8705D0BD}"/>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61" name="Text Box 11">
          <a:extLst>
            <a:ext uri="{FF2B5EF4-FFF2-40B4-BE49-F238E27FC236}">
              <a16:creationId xmlns:a16="http://schemas.microsoft.com/office/drawing/2014/main" id="{14802FB4-C342-4EFF-8335-4ADE8030FA6B}"/>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62" name="Text Box 12">
          <a:extLst>
            <a:ext uri="{FF2B5EF4-FFF2-40B4-BE49-F238E27FC236}">
              <a16:creationId xmlns:a16="http://schemas.microsoft.com/office/drawing/2014/main" id="{72F1C4D7-D4B4-4771-A784-39F177A2346F}"/>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63" name="Text Box 13">
          <a:extLst>
            <a:ext uri="{FF2B5EF4-FFF2-40B4-BE49-F238E27FC236}">
              <a16:creationId xmlns:a16="http://schemas.microsoft.com/office/drawing/2014/main" id="{0C3761E4-89D7-4882-9CC8-B3DD0A1C5CB2}"/>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286122</xdr:colOff>
      <xdr:row>70</xdr:row>
      <xdr:rowOff>0</xdr:rowOff>
    </xdr:to>
    <xdr:sp macro="" textlink="">
      <xdr:nvSpPr>
        <xdr:cNvPr id="164" name="Text Box 14">
          <a:extLst>
            <a:ext uri="{FF2B5EF4-FFF2-40B4-BE49-F238E27FC236}">
              <a16:creationId xmlns:a16="http://schemas.microsoft.com/office/drawing/2014/main" id="{DBCCFE1F-55AA-4FEB-B39B-66F6097E8565}"/>
            </a:ext>
          </a:extLst>
        </xdr:cNvPr>
        <xdr:cNvSpPr txBox="1"/>
      </xdr:nvSpPr>
      <xdr:spPr bwMode="auto">
        <a:xfrm>
          <a:off x="14133009" y="186690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65" name="Text Box 15">
          <a:extLst>
            <a:ext uri="{FF2B5EF4-FFF2-40B4-BE49-F238E27FC236}">
              <a16:creationId xmlns:a16="http://schemas.microsoft.com/office/drawing/2014/main" id="{12795E9F-0520-4D12-9B87-5D5B2442BC5B}"/>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66" name="Text Box 16">
          <a:extLst>
            <a:ext uri="{FF2B5EF4-FFF2-40B4-BE49-F238E27FC236}">
              <a16:creationId xmlns:a16="http://schemas.microsoft.com/office/drawing/2014/main" id="{8A91A9F9-0AB0-4793-B6E6-4A644255190E}"/>
            </a:ext>
          </a:extLst>
        </xdr:cNvPr>
        <xdr:cNvSpPr txBox="1"/>
      </xdr:nvSpPr>
      <xdr:spPr bwMode="auto">
        <a:xfrm>
          <a:off x="1041365" y="1942338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7" name="Text Box 17">
          <a:extLst>
            <a:ext uri="{FF2B5EF4-FFF2-40B4-BE49-F238E27FC236}">
              <a16:creationId xmlns:a16="http://schemas.microsoft.com/office/drawing/2014/main" id="{85CC4754-C7DF-496E-9BA3-7E84DA224E12}"/>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8" name="Text Box 18">
          <a:extLst>
            <a:ext uri="{FF2B5EF4-FFF2-40B4-BE49-F238E27FC236}">
              <a16:creationId xmlns:a16="http://schemas.microsoft.com/office/drawing/2014/main" id="{58AF10A5-385E-4996-A540-8EF9C8E9BB8C}"/>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9" name="Text Box 19">
          <a:extLst>
            <a:ext uri="{FF2B5EF4-FFF2-40B4-BE49-F238E27FC236}">
              <a16:creationId xmlns:a16="http://schemas.microsoft.com/office/drawing/2014/main" id="{EBEE5C69-2820-42EB-9F1A-C6809C3ABA54}"/>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C9CC318F-8FD9-411B-817D-83657A016C45}"/>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171" name="Text Box 21">
          <a:extLst>
            <a:ext uri="{FF2B5EF4-FFF2-40B4-BE49-F238E27FC236}">
              <a16:creationId xmlns:a16="http://schemas.microsoft.com/office/drawing/2014/main" id="{ED27D73C-5AD1-4BEB-A036-BBC6991EB298}"/>
            </a:ext>
          </a:extLst>
        </xdr:cNvPr>
        <xdr:cNvSpPr txBox="1"/>
      </xdr:nvSpPr>
      <xdr:spPr bwMode="auto">
        <a:xfrm>
          <a:off x="12030298" y="1866900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172" name="Text Box 22">
          <a:extLst>
            <a:ext uri="{FF2B5EF4-FFF2-40B4-BE49-F238E27FC236}">
              <a16:creationId xmlns:a16="http://schemas.microsoft.com/office/drawing/2014/main" id="{858824C5-63D8-49CE-B1A7-CC9C079EAFBC}"/>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73" name="Text Box 23">
          <a:extLst>
            <a:ext uri="{FF2B5EF4-FFF2-40B4-BE49-F238E27FC236}">
              <a16:creationId xmlns:a16="http://schemas.microsoft.com/office/drawing/2014/main" id="{52E69833-4FCE-4F85-AF9A-0A719389B012}"/>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74" name="Text Box 24">
          <a:extLst>
            <a:ext uri="{FF2B5EF4-FFF2-40B4-BE49-F238E27FC236}">
              <a16:creationId xmlns:a16="http://schemas.microsoft.com/office/drawing/2014/main" id="{9BA83C56-014D-46D0-A0E3-716724766302}"/>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75" name="Text Box 25">
          <a:extLst>
            <a:ext uri="{FF2B5EF4-FFF2-40B4-BE49-F238E27FC236}">
              <a16:creationId xmlns:a16="http://schemas.microsoft.com/office/drawing/2014/main" id="{2AF5DDA5-250A-4272-884C-271EDC6A747A}"/>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76" name="Text Box 26">
          <a:extLst>
            <a:ext uri="{FF2B5EF4-FFF2-40B4-BE49-F238E27FC236}">
              <a16:creationId xmlns:a16="http://schemas.microsoft.com/office/drawing/2014/main" id="{CB78EE3D-9272-49D5-A525-B46832603C23}"/>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A849E722-32ED-4C9D-A18D-15F8356ED039}"/>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78" name="Text Box 28">
          <a:extLst>
            <a:ext uri="{FF2B5EF4-FFF2-40B4-BE49-F238E27FC236}">
              <a16:creationId xmlns:a16="http://schemas.microsoft.com/office/drawing/2014/main" id="{B35582E4-7954-4FA8-828B-AE41F389C20B}"/>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79" name="Text Box 29">
          <a:extLst>
            <a:ext uri="{FF2B5EF4-FFF2-40B4-BE49-F238E27FC236}">
              <a16:creationId xmlns:a16="http://schemas.microsoft.com/office/drawing/2014/main" id="{0F372C03-D30A-4ECA-A35B-D8D630C0F8A9}"/>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80" name="Text Box 30">
          <a:extLst>
            <a:ext uri="{FF2B5EF4-FFF2-40B4-BE49-F238E27FC236}">
              <a16:creationId xmlns:a16="http://schemas.microsoft.com/office/drawing/2014/main" id="{DC60B7FE-321B-4966-B66B-499EC73C639B}"/>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54</xdr:row>
      <xdr:rowOff>0</xdr:rowOff>
    </xdr:from>
    <xdr:to>
      <xdr:col>10</xdr:col>
      <xdr:colOff>286122</xdr:colOff>
      <xdr:row>54</xdr:row>
      <xdr:rowOff>0</xdr:rowOff>
    </xdr:to>
    <xdr:sp macro="" textlink="">
      <xdr:nvSpPr>
        <xdr:cNvPr id="181" name="Text Box 31">
          <a:extLst>
            <a:ext uri="{FF2B5EF4-FFF2-40B4-BE49-F238E27FC236}">
              <a16:creationId xmlns:a16="http://schemas.microsoft.com/office/drawing/2014/main" id="{46927783-31FB-4AAD-92D2-1C8AF95010DA}"/>
            </a:ext>
          </a:extLst>
        </xdr:cNvPr>
        <xdr:cNvSpPr txBox="1"/>
      </xdr:nvSpPr>
      <xdr:spPr bwMode="auto">
        <a:xfrm>
          <a:off x="14133009" y="1445514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182" name="Text Box 32">
          <a:extLst>
            <a:ext uri="{FF2B5EF4-FFF2-40B4-BE49-F238E27FC236}">
              <a16:creationId xmlns:a16="http://schemas.microsoft.com/office/drawing/2014/main" id="{26E3B026-0A42-4639-BF37-FEDB73C0E50D}"/>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183" name="Text Box 33">
          <a:extLst>
            <a:ext uri="{FF2B5EF4-FFF2-40B4-BE49-F238E27FC236}">
              <a16:creationId xmlns:a16="http://schemas.microsoft.com/office/drawing/2014/main" id="{CD198C9E-2B22-4E93-BE21-6A24C7F29A35}"/>
            </a:ext>
          </a:extLst>
        </xdr:cNvPr>
        <xdr:cNvSpPr txBox="1"/>
      </xdr:nvSpPr>
      <xdr:spPr bwMode="auto">
        <a:xfrm>
          <a:off x="1041365" y="184175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4" name="Text Box 34">
          <a:extLst>
            <a:ext uri="{FF2B5EF4-FFF2-40B4-BE49-F238E27FC236}">
              <a16:creationId xmlns:a16="http://schemas.microsoft.com/office/drawing/2014/main" id="{D558E6AF-A9D1-451D-B342-AD6409B118F4}"/>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5" name="Text Box 35">
          <a:extLst>
            <a:ext uri="{FF2B5EF4-FFF2-40B4-BE49-F238E27FC236}">
              <a16:creationId xmlns:a16="http://schemas.microsoft.com/office/drawing/2014/main" id="{B3D5BAD4-6784-4D98-94B5-25A0652B2528}"/>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6" name="Text Box 36">
          <a:extLst>
            <a:ext uri="{FF2B5EF4-FFF2-40B4-BE49-F238E27FC236}">
              <a16:creationId xmlns:a16="http://schemas.microsoft.com/office/drawing/2014/main" id="{BAD0051B-76D0-4C9F-83E0-F2E42CA390ED}"/>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4ACD33AC-8804-4644-B5A4-E8E47406BB0A}"/>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FB1F9E81-CD6A-4447-BDBA-DBA62C549B58}"/>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89" name="Rectangle 39">
          <a:extLst>
            <a:ext uri="{FF2B5EF4-FFF2-40B4-BE49-F238E27FC236}">
              <a16:creationId xmlns:a16="http://schemas.microsoft.com/office/drawing/2014/main" id="{39ECEF91-1552-4F37-8637-00A992EF308F}"/>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01AE55AE-D395-4E09-8F2A-7DFEABD47AB3}"/>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191" name="Text Box 41">
          <a:extLst>
            <a:ext uri="{FF2B5EF4-FFF2-40B4-BE49-F238E27FC236}">
              <a16:creationId xmlns:a16="http://schemas.microsoft.com/office/drawing/2014/main" id="{7E5C09BA-1E66-4828-B1DC-52D6E3A16C82}"/>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192" name="Text Box 42">
          <a:extLst>
            <a:ext uri="{FF2B5EF4-FFF2-40B4-BE49-F238E27FC236}">
              <a16:creationId xmlns:a16="http://schemas.microsoft.com/office/drawing/2014/main" id="{A580447E-38AC-4AEE-91BB-DF96A78C1875}"/>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193" name="Text Box 43">
          <a:extLst>
            <a:ext uri="{FF2B5EF4-FFF2-40B4-BE49-F238E27FC236}">
              <a16:creationId xmlns:a16="http://schemas.microsoft.com/office/drawing/2014/main" id="{3F497DAF-E25B-4F11-B558-ABBE21A2072B}"/>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286122</xdr:colOff>
      <xdr:row>73</xdr:row>
      <xdr:rowOff>0</xdr:rowOff>
    </xdr:to>
    <xdr:sp macro="" textlink="">
      <xdr:nvSpPr>
        <xdr:cNvPr id="194" name="Text Box 44">
          <a:extLst>
            <a:ext uri="{FF2B5EF4-FFF2-40B4-BE49-F238E27FC236}">
              <a16:creationId xmlns:a16="http://schemas.microsoft.com/office/drawing/2014/main" id="{F56AF4E9-92E8-4D99-B41E-291E7EDBFB96}"/>
            </a:ext>
          </a:extLst>
        </xdr:cNvPr>
        <xdr:cNvSpPr txBox="1"/>
      </xdr:nvSpPr>
      <xdr:spPr bwMode="auto">
        <a:xfrm>
          <a:off x="14133009" y="1942338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195" name="Text Box 45">
          <a:extLst>
            <a:ext uri="{FF2B5EF4-FFF2-40B4-BE49-F238E27FC236}">
              <a16:creationId xmlns:a16="http://schemas.microsoft.com/office/drawing/2014/main" id="{ACDAC4EC-1F9F-4145-A96F-F50F54523530}"/>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196" name="Text Box 46">
          <a:extLst>
            <a:ext uri="{FF2B5EF4-FFF2-40B4-BE49-F238E27FC236}">
              <a16:creationId xmlns:a16="http://schemas.microsoft.com/office/drawing/2014/main" id="{FE6C6320-47E5-4746-8A0A-719D98EC69AB}"/>
            </a:ext>
          </a:extLst>
        </xdr:cNvPr>
        <xdr:cNvSpPr txBox="1"/>
      </xdr:nvSpPr>
      <xdr:spPr bwMode="auto">
        <a:xfrm>
          <a:off x="1041365" y="201777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7" name="Text Box 47">
          <a:extLst>
            <a:ext uri="{FF2B5EF4-FFF2-40B4-BE49-F238E27FC236}">
              <a16:creationId xmlns:a16="http://schemas.microsoft.com/office/drawing/2014/main" id="{C33AA05B-C4D5-4B1E-B242-9F0F3BDE14A2}"/>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8" name="Text Box 48">
          <a:extLst>
            <a:ext uri="{FF2B5EF4-FFF2-40B4-BE49-F238E27FC236}">
              <a16:creationId xmlns:a16="http://schemas.microsoft.com/office/drawing/2014/main" id="{B5A7B3C2-0A16-428D-BC44-27335E1C9AB2}"/>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9" name="Text Box 49">
          <a:extLst>
            <a:ext uri="{FF2B5EF4-FFF2-40B4-BE49-F238E27FC236}">
              <a16:creationId xmlns:a16="http://schemas.microsoft.com/office/drawing/2014/main" id="{CB6DA84A-EBC6-4C21-AA85-5FC371D56204}"/>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FE7AB539-7BEF-4BB7-8AE4-D36E61506FD3}"/>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422080</xdr:colOff>
      <xdr:row>1</xdr:row>
      <xdr:rowOff>0</xdr:rowOff>
    </xdr:to>
    <xdr:sp macro="" textlink="">
      <xdr:nvSpPr>
        <xdr:cNvPr id="2" name="Text Box 13">
          <a:extLst>
            <a:ext uri="{FF2B5EF4-FFF2-40B4-BE49-F238E27FC236}">
              <a16:creationId xmlns:a16="http://schemas.microsoft.com/office/drawing/2014/main" id="{FABF9483-3DB8-4597-9CEB-47DA004344F1}"/>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3" name="Text Box 14">
          <a:extLst>
            <a:ext uri="{FF2B5EF4-FFF2-40B4-BE49-F238E27FC236}">
              <a16:creationId xmlns:a16="http://schemas.microsoft.com/office/drawing/2014/main" id="{6CA52204-715B-4673-9953-366127702A5E}"/>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4" name="Text Box 15">
          <a:extLst>
            <a:ext uri="{FF2B5EF4-FFF2-40B4-BE49-F238E27FC236}">
              <a16:creationId xmlns:a16="http://schemas.microsoft.com/office/drawing/2014/main" id="{420053E2-1B54-4D65-910F-61E990AF50D6}"/>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1</xdr:row>
      <xdr:rowOff>0</xdr:rowOff>
    </xdr:from>
    <xdr:to>
      <xdr:col>10</xdr:col>
      <xdr:colOff>283846</xdr:colOff>
      <xdr:row>1</xdr:row>
      <xdr:rowOff>0</xdr:rowOff>
    </xdr:to>
    <xdr:sp macro="" textlink="">
      <xdr:nvSpPr>
        <xdr:cNvPr id="5" name="Text Box 16">
          <a:extLst>
            <a:ext uri="{FF2B5EF4-FFF2-40B4-BE49-F238E27FC236}">
              <a16:creationId xmlns:a16="http://schemas.microsoft.com/office/drawing/2014/main" id="{2407971A-10A0-4C28-8F9E-3E9E414F7C6A}"/>
            </a:ext>
          </a:extLst>
        </xdr:cNvPr>
        <xdr:cNvSpPr txBox="1"/>
      </xdr:nvSpPr>
      <xdr:spPr bwMode="auto">
        <a:xfrm>
          <a:off x="14123810" y="25146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2047437</xdr:colOff>
      <xdr:row>1</xdr:row>
      <xdr:rowOff>0</xdr:rowOff>
    </xdr:to>
    <xdr:sp macro="" textlink="">
      <xdr:nvSpPr>
        <xdr:cNvPr id="6" name="Text Box 17">
          <a:extLst>
            <a:ext uri="{FF2B5EF4-FFF2-40B4-BE49-F238E27FC236}">
              <a16:creationId xmlns:a16="http://schemas.microsoft.com/office/drawing/2014/main" id="{5C7A5A9D-66F0-4008-BC06-DC1B3A1E494A}"/>
            </a:ext>
          </a:extLst>
        </xdr:cNvPr>
        <xdr:cNvSpPr txBox="1"/>
      </xdr:nvSpPr>
      <xdr:spPr bwMode="auto">
        <a:xfrm>
          <a:off x="7341379" y="25146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1</xdr:row>
      <xdr:rowOff>0</xdr:rowOff>
    </xdr:from>
    <xdr:to>
      <xdr:col>1</xdr:col>
      <xdr:colOff>1373132</xdr:colOff>
      <xdr:row>1</xdr:row>
      <xdr:rowOff>0</xdr:rowOff>
    </xdr:to>
    <xdr:sp macro="" textlink="">
      <xdr:nvSpPr>
        <xdr:cNvPr id="7" name="Text Box 18">
          <a:extLst>
            <a:ext uri="{FF2B5EF4-FFF2-40B4-BE49-F238E27FC236}">
              <a16:creationId xmlns:a16="http://schemas.microsoft.com/office/drawing/2014/main" id="{1DA04C60-6B92-4237-82F0-EA83554725C1}"/>
            </a:ext>
          </a:extLst>
        </xdr:cNvPr>
        <xdr:cNvSpPr txBox="1"/>
      </xdr:nvSpPr>
      <xdr:spPr bwMode="auto">
        <a:xfrm>
          <a:off x="1032064" y="25146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8" name="Text Box 19">
          <a:extLst>
            <a:ext uri="{FF2B5EF4-FFF2-40B4-BE49-F238E27FC236}">
              <a16:creationId xmlns:a16="http://schemas.microsoft.com/office/drawing/2014/main" id="{633FAB7F-3CF9-4C35-A7B1-EA545CD580AD}"/>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9" name="Text Box 20">
          <a:extLst>
            <a:ext uri="{FF2B5EF4-FFF2-40B4-BE49-F238E27FC236}">
              <a16:creationId xmlns:a16="http://schemas.microsoft.com/office/drawing/2014/main" id="{42BDE574-547D-40DB-98E6-8AE82A69D537}"/>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10" name="Text Box 21">
          <a:extLst>
            <a:ext uri="{FF2B5EF4-FFF2-40B4-BE49-F238E27FC236}">
              <a16:creationId xmlns:a16="http://schemas.microsoft.com/office/drawing/2014/main" id="{0820816B-8728-4E96-BB28-E0F1CB8C4E99}"/>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92109BFE-D847-408E-9993-281C37AEA471}"/>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12" name="Text Box 23">
          <a:extLst>
            <a:ext uri="{FF2B5EF4-FFF2-40B4-BE49-F238E27FC236}">
              <a16:creationId xmlns:a16="http://schemas.microsoft.com/office/drawing/2014/main" id="{8C0600DA-DD15-472B-98D1-4F40309E5B6C}"/>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13" name="Text Box 24">
          <a:extLst>
            <a:ext uri="{FF2B5EF4-FFF2-40B4-BE49-F238E27FC236}">
              <a16:creationId xmlns:a16="http://schemas.microsoft.com/office/drawing/2014/main" id="{DEA84A82-39A8-485C-AB01-51074E037DD9}"/>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14" name="Text Box 25">
          <a:extLst>
            <a:ext uri="{FF2B5EF4-FFF2-40B4-BE49-F238E27FC236}">
              <a16:creationId xmlns:a16="http://schemas.microsoft.com/office/drawing/2014/main" id="{576A8774-FBF4-44C1-8006-5CF3B6F20821}"/>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283846</xdr:colOff>
      <xdr:row>2</xdr:row>
      <xdr:rowOff>0</xdr:rowOff>
    </xdr:to>
    <xdr:sp macro="" textlink="">
      <xdr:nvSpPr>
        <xdr:cNvPr id="15" name="Text Box 26">
          <a:extLst>
            <a:ext uri="{FF2B5EF4-FFF2-40B4-BE49-F238E27FC236}">
              <a16:creationId xmlns:a16="http://schemas.microsoft.com/office/drawing/2014/main" id="{9684AB90-7168-42EF-BC66-C401D491278B}"/>
            </a:ext>
          </a:extLst>
        </xdr:cNvPr>
        <xdr:cNvSpPr txBox="1"/>
      </xdr:nvSpPr>
      <xdr:spPr bwMode="auto">
        <a:xfrm>
          <a:off x="14123810" y="50292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16" name="Text Box 27">
          <a:extLst>
            <a:ext uri="{FF2B5EF4-FFF2-40B4-BE49-F238E27FC236}">
              <a16:creationId xmlns:a16="http://schemas.microsoft.com/office/drawing/2014/main" id="{A9A84302-DC70-44E8-A1C1-739058668DA1}"/>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17" name="Text Box 28">
          <a:extLst>
            <a:ext uri="{FF2B5EF4-FFF2-40B4-BE49-F238E27FC236}">
              <a16:creationId xmlns:a16="http://schemas.microsoft.com/office/drawing/2014/main" id="{21B5060E-AB94-43C2-BBB0-9D32713B653E}"/>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18" name="Text Box 29">
          <a:extLst>
            <a:ext uri="{FF2B5EF4-FFF2-40B4-BE49-F238E27FC236}">
              <a16:creationId xmlns:a16="http://schemas.microsoft.com/office/drawing/2014/main" id="{B5F58E17-B396-4345-8C74-CCFBFF49A4D9}"/>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19" name="Text Box 30">
          <a:extLst>
            <a:ext uri="{FF2B5EF4-FFF2-40B4-BE49-F238E27FC236}">
              <a16:creationId xmlns:a16="http://schemas.microsoft.com/office/drawing/2014/main" id="{36AB6ABD-83C2-4B05-A005-6960C8DC0D66}"/>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0" name="Text Box 31">
          <a:extLst>
            <a:ext uri="{FF2B5EF4-FFF2-40B4-BE49-F238E27FC236}">
              <a16:creationId xmlns:a16="http://schemas.microsoft.com/office/drawing/2014/main" id="{BD90617C-962E-443B-A769-3887F6D3777F}"/>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76757816-552F-4B02-8E08-0C4B9CC67040}"/>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835351</xdr:colOff>
      <xdr:row>2</xdr:row>
      <xdr:rowOff>0</xdr:rowOff>
    </xdr:to>
    <xdr:sp macro="" textlink="">
      <xdr:nvSpPr>
        <xdr:cNvPr id="22" name="Text Box 33">
          <a:extLst>
            <a:ext uri="{FF2B5EF4-FFF2-40B4-BE49-F238E27FC236}">
              <a16:creationId xmlns:a16="http://schemas.microsoft.com/office/drawing/2014/main" id="{C67F658A-5D36-40BE-B607-509216FEDAB7}"/>
            </a:ext>
          </a:extLst>
        </xdr:cNvPr>
        <xdr:cNvSpPr txBox="1"/>
      </xdr:nvSpPr>
      <xdr:spPr bwMode="auto">
        <a:xfrm>
          <a:off x="12030298" y="502920"/>
          <a:ext cx="5017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2</xdr:row>
      <xdr:rowOff>0</xdr:rowOff>
    </xdr:from>
    <xdr:to>
      <xdr:col>4</xdr:col>
      <xdr:colOff>2027475</xdr:colOff>
      <xdr:row>2</xdr:row>
      <xdr:rowOff>0</xdr:rowOff>
    </xdr:to>
    <xdr:sp macro="" textlink="">
      <xdr:nvSpPr>
        <xdr:cNvPr id="23" name="Text Box 34">
          <a:extLst>
            <a:ext uri="{FF2B5EF4-FFF2-40B4-BE49-F238E27FC236}">
              <a16:creationId xmlns:a16="http://schemas.microsoft.com/office/drawing/2014/main" id="{EF8C4A21-CE93-4E2B-815E-16C1537D35FE}"/>
            </a:ext>
          </a:extLst>
        </xdr:cNvPr>
        <xdr:cNvSpPr txBox="1"/>
      </xdr:nvSpPr>
      <xdr:spPr bwMode="auto">
        <a:xfrm>
          <a:off x="7272230" y="50292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24" name="Text Box 35">
          <a:extLst>
            <a:ext uri="{FF2B5EF4-FFF2-40B4-BE49-F238E27FC236}">
              <a16:creationId xmlns:a16="http://schemas.microsoft.com/office/drawing/2014/main" id="{8740E83D-A60F-4D04-A077-0922FD1D9420}"/>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5" name="Text Box 36">
          <a:extLst>
            <a:ext uri="{FF2B5EF4-FFF2-40B4-BE49-F238E27FC236}">
              <a16:creationId xmlns:a16="http://schemas.microsoft.com/office/drawing/2014/main" id="{AE43D273-D8C3-44C9-867D-6E99C8F50C2D}"/>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26" name="Text Box 37">
          <a:extLst>
            <a:ext uri="{FF2B5EF4-FFF2-40B4-BE49-F238E27FC236}">
              <a16:creationId xmlns:a16="http://schemas.microsoft.com/office/drawing/2014/main" id="{0CEA7A41-14D5-4C8D-AD60-72A66EA08BD2}"/>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7" name="Text Box 38">
          <a:extLst>
            <a:ext uri="{FF2B5EF4-FFF2-40B4-BE49-F238E27FC236}">
              <a16:creationId xmlns:a16="http://schemas.microsoft.com/office/drawing/2014/main" id="{D7AC96B7-E662-4567-BB10-A07862C20A1E}"/>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985C4FE9-AF02-447D-8E35-3CCDD247B4FE}"/>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29" name="Text Box 40">
          <a:extLst>
            <a:ext uri="{FF2B5EF4-FFF2-40B4-BE49-F238E27FC236}">
              <a16:creationId xmlns:a16="http://schemas.microsoft.com/office/drawing/2014/main" id="{28EFDA2F-967F-4CAD-B195-6DF286A4C057}"/>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30" name="Text Box 41">
          <a:extLst>
            <a:ext uri="{FF2B5EF4-FFF2-40B4-BE49-F238E27FC236}">
              <a16:creationId xmlns:a16="http://schemas.microsoft.com/office/drawing/2014/main" id="{1896C56C-E695-4993-BBD7-9B2E552BAB03}"/>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31" name="Text Box 42">
          <a:extLst>
            <a:ext uri="{FF2B5EF4-FFF2-40B4-BE49-F238E27FC236}">
              <a16:creationId xmlns:a16="http://schemas.microsoft.com/office/drawing/2014/main" id="{308A614D-B52A-485F-9234-C68BFC86F126}"/>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283846</xdr:colOff>
      <xdr:row>2</xdr:row>
      <xdr:rowOff>0</xdr:rowOff>
    </xdr:to>
    <xdr:sp macro="" textlink="">
      <xdr:nvSpPr>
        <xdr:cNvPr id="32" name="Text Box 43">
          <a:extLst>
            <a:ext uri="{FF2B5EF4-FFF2-40B4-BE49-F238E27FC236}">
              <a16:creationId xmlns:a16="http://schemas.microsoft.com/office/drawing/2014/main" id="{2F01B468-BCA5-46EB-84E8-95CF7AC5F7BA}"/>
            </a:ext>
          </a:extLst>
        </xdr:cNvPr>
        <xdr:cNvSpPr txBox="1"/>
      </xdr:nvSpPr>
      <xdr:spPr bwMode="auto">
        <a:xfrm>
          <a:off x="14123810" y="50292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33" name="Text Box 44">
          <a:extLst>
            <a:ext uri="{FF2B5EF4-FFF2-40B4-BE49-F238E27FC236}">
              <a16:creationId xmlns:a16="http://schemas.microsoft.com/office/drawing/2014/main" id="{2C0F160A-B41D-4E2B-A654-4ADDFFD31F25}"/>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34" name="Text Box 45">
          <a:extLst>
            <a:ext uri="{FF2B5EF4-FFF2-40B4-BE49-F238E27FC236}">
              <a16:creationId xmlns:a16="http://schemas.microsoft.com/office/drawing/2014/main" id="{5F454325-0BD9-4884-941F-B34B30611D30}"/>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5" name="Text Box 46">
          <a:extLst>
            <a:ext uri="{FF2B5EF4-FFF2-40B4-BE49-F238E27FC236}">
              <a16:creationId xmlns:a16="http://schemas.microsoft.com/office/drawing/2014/main" id="{29AE96CD-3966-4C84-BBC8-8BD00F7D451B}"/>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6" name="Text Box 47">
          <a:extLst>
            <a:ext uri="{FF2B5EF4-FFF2-40B4-BE49-F238E27FC236}">
              <a16:creationId xmlns:a16="http://schemas.microsoft.com/office/drawing/2014/main" id="{E4F4438E-5670-4D9B-B3C9-70075F2BD173}"/>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7" name="Text Box 48">
          <a:extLst>
            <a:ext uri="{FF2B5EF4-FFF2-40B4-BE49-F238E27FC236}">
              <a16:creationId xmlns:a16="http://schemas.microsoft.com/office/drawing/2014/main" id="{5F630CF5-F7FF-4D77-BD45-B3C4D802EFED}"/>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6044FDA4-410E-4CC7-B454-2DAAF3DD7DB5}"/>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459654F9-2F5C-4166-9F4B-29FCF5D80801}"/>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A95EB16D-9EB9-4436-B5B8-29FA96CD9E46}"/>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41" name="Text Box 53">
          <a:extLst>
            <a:ext uri="{FF2B5EF4-FFF2-40B4-BE49-F238E27FC236}">
              <a16:creationId xmlns:a16="http://schemas.microsoft.com/office/drawing/2014/main" id="{CA63F9B2-2310-4B18-A9B3-0A113A0F429B}"/>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42" name="Text Box 54">
          <a:extLst>
            <a:ext uri="{FF2B5EF4-FFF2-40B4-BE49-F238E27FC236}">
              <a16:creationId xmlns:a16="http://schemas.microsoft.com/office/drawing/2014/main" id="{C2F05E9C-646E-43E1-86D5-A1482DF3CD33}"/>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43" name="Text Box 55">
          <a:extLst>
            <a:ext uri="{FF2B5EF4-FFF2-40B4-BE49-F238E27FC236}">
              <a16:creationId xmlns:a16="http://schemas.microsoft.com/office/drawing/2014/main" id="{65479FFC-1B75-4755-AA12-5E8BB0F9ED73}"/>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40</xdr:row>
      <xdr:rowOff>0</xdr:rowOff>
    </xdr:from>
    <xdr:to>
      <xdr:col>10</xdr:col>
      <xdr:colOff>283846</xdr:colOff>
      <xdr:row>40</xdr:row>
      <xdr:rowOff>0</xdr:rowOff>
    </xdr:to>
    <xdr:sp macro="" textlink="">
      <xdr:nvSpPr>
        <xdr:cNvPr id="44" name="Text Box 56">
          <a:extLst>
            <a:ext uri="{FF2B5EF4-FFF2-40B4-BE49-F238E27FC236}">
              <a16:creationId xmlns:a16="http://schemas.microsoft.com/office/drawing/2014/main" id="{644150A5-258E-4BE7-B774-DCED3223EA09}"/>
            </a:ext>
          </a:extLst>
        </xdr:cNvPr>
        <xdr:cNvSpPr txBox="1"/>
      </xdr:nvSpPr>
      <xdr:spPr bwMode="auto">
        <a:xfrm>
          <a:off x="14123810" y="1056894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2047437</xdr:colOff>
      <xdr:row>40</xdr:row>
      <xdr:rowOff>0</xdr:rowOff>
    </xdr:to>
    <xdr:sp macro="" textlink="">
      <xdr:nvSpPr>
        <xdr:cNvPr id="45" name="Text Box 57">
          <a:extLst>
            <a:ext uri="{FF2B5EF4-FFF2-40B4-BE49-F238E27FC236}">
              <a16:creationId xmlns:a16="http://schemas.microsoft.com/office/drawing/2014/main" id="{B649F420-BCE7-4D7A-B7FD-C9A212239337}"/>
            </a:ext>
          </a:extLst>
        </xdr:cNvPr>
        <xdr:cNvSpPr txBox="1"/>
      </xdr:nvSpPr>
      <xdr:spPr bwMode="auto">
        <a:xfrm>
          <a:off x="7341379" y="1056894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40</xdr:row>
      <xdr:rowOff>0</xdr:rowOff>
    </xdr:from>
    <xdr:to>
      <xdr:col>1</xdr:col>
      <xdr:colOff>1373132</xdr:colOff>
      <xdr:row>40</xdr:row>
      <xdr:rowOff>0</xdr:rowOff>
    </xdr:to>
    <xdr:sp macro="" textlink="">
      <xdr:nvSpPr>
        <xdr:cNvPr id="46" name="Text Box 58">
          <a:extLst>
            <a:ext uri="{FF2B5EF4-FFF2-40B4-BE49-F238E27FC236}">
              <a16:creationId xmlns:a16="http://schemas.microsoft.com/office/drawing/2014/main" id="{15CC71FC-171A-492D-A7C3-55E3DD3C392D}"/>
            </a:ext>
          </a:extLst>
        </xdr:cNvPr>
        <xdr:cNvSpPr txBox="1"/>
      </xdr:nvSpPr>
      <xdr:spPr bwMode="auto">
        <a:xfrm>
          <a:off x="1032064" y="1056894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7" name="Text Box 59">
          <a:extLst>
            <a:ext uri="{FF2B5EF4-FFF2-40B4-BE49-F238E27FC236}">
              <a16:creationId xmlns:a16="http://schemas.microsoft.com/office/drawing/2014/main" id="{901ECB98-83EF-44EA-B9DA-F0C76C89E9B6}"/>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8" name="Text Box 60">
          <a:extLst>
            <a:ext uri="{FF2B5EF4-FFF2-40B4-BE49-F238E27FC236}">
              <a16:creationId xmlns:a16="http://schemas.microsoft.com/office/drawing/2014/main" id="{34F5DB0A-BDD1-4CA9-83CD-F1A2BEAA6B17}"/>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9" name="Text Box 61">
          <a:extLst>
            <a:ext uri="{FF2B5EF4-FFF2-40B4-BE49-F238E27FC236}">
              <a16:creationId xmlns:a16="http://schemas.microsoft.com/office/drawing/2014/main" id="{5E164AEB-8BD8-4B6F-A4B5-19F69D6DA5E1}"/>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8DCC0088-F84B-41B1-AE88-EC59F9A2C82D}"/>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2819400</xdr:colOff>
      <xdr:row>33</xdr:row>
      <xdr:rowOff>121920</xdr:rowOff>
    </xdr:to>
    <xdr:sp macro="" textlink="">
      <xdr:nvSpPr>
        <xdr:cNvPr id="51" name="Rectangle 63">
          <a:extLst>
            <a:ext uri="{FF2B5EF4-FFF2-40B4-BE49-F238E27FC236}">
              <a16:creationId xmlns:a16="http://schemas.microsoft.com/office/drawing/2014/main" id="{94535B95-8413-4B9B-AA1F-126C98BA3E3A}"/>
            </a:ext>
          </a:extLst>
        </xdr:cNvPr>
        <xdr:cNvSpPr>
          <a:spLocks noChangeArrowheads="1"/>
        </xdr:cNvSpPr>
      </xdr:nvSpPr>
      <xdr:spPr bwMode="auto">
        <a:xfrm>
          <a:off x="1143000" y="72313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2781717</xdr:colOff>
      <xdr:row>1</xdr:row>
      <xdr:rowOff>0</xdr:rowOff>
    </xdr:from>
    <xdr:to>
      <xdr:col>6</xdr:col>
      <xdr:colOff>422080</xdr:colOff>
      <xdr:row>1</xdr:row>
      <xdr:rowOff>0</xdr:rowOff>
    </xdr:to>
    <xdr:sp macro="" textlink="">
      <xdr:nvSpPr>
        <xdr:cNvPr id="52" name="Text Box 13">
          <a:extLst>
            <a:ext uri="{FF2B5EF4-FFF2-40B4-BE49-F238E27FC236}">
              <a16:creationId xmlns:a16="http://schemas.microsoft.com/office/drawing/2014/main" id="{C9A165C4-53AF-4DD7-B47D-C02A288C1027}"/>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53" name="Text Box 14">
          <a:extLst>
            <a:ext uri="{FF2B5EF4-FFF2-40B4-BE49-F238E27FC236}">
              <a16:creationId xmlns:a16="http://schemas.microsoft.com/office/drawing/2014/main" id="{C829849C-F995-4EDE-87BD-C869280EDE7A}"/>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54" name="Text Box 15">
          <a:extLst>
            <a:ext uri="{FF2B5EF4-FFF2-40B4-BE49-F238E27FC236}">
              <a16:creationId xmlns:a16="http://schemas.microsoft.com/office/drawing/2014/main" id="{6992B3BC-949C-4FD0-BAF4-AF0F9DA5B31E}"/>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1</xdr:row>
      <xdr:rowOff>0</xdr:rowOff>
    </xdr:from>
    <xdr:to>
      <xdr:col>10</xdr:col>
      <xdr:colOff>283846</xdr:colOff>
      <xdr:row>1</xdr:row>
      <xdr:rowOff>0</xdr:rowOff>
    </xdr:to>
    <xdr:sp macro="" textlink="">
      <xdr:nvSpPr>
        <xdr:cNvPr id="55" name="Text Box 16">
          <a:extLst>
            <a:ext uri="{FF2B5EF4-FFF2-40B4-BE49-F238E27FC236}">
              <a16:creationId xmlns:a16="http://schemas.microsoft.com/office/drawing/2014/main" id="{914CE038-09E6-46BF-B48A-4D1F40EB43D8}"/>
            </a:ext>
          </a:extLst>
        </xdr:cNvPr>
        <xdr:cNvSpPr txBox="1"/>
      </xdr:nvSpPr>
      <xdr:spPr bwMode="auto">
        <a:xfrm>
          <a:off x="14123810" y="25146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2047437</xdr:colOff>
      <xdr:row>1</xdr:row>
      <xdr:rowOff>0</xdr:rowOff>
    </xdr:to>
    <xdr:sp macro="" textlink="">
      <xdr:nvSpPr>
        <xdr:cNvPr id="56" name="Text Box 17">
          <a:extLst>
            <a:ext uri="{FF2B5EF4-FFF2-40B4-BE49-F238E27FC236}">
              <a16:creationId xmlns:a16="http://schemas.microsoft.com/office/drawing/2014/main" id="{A734220B-4808-455C-A6C0-B4DC964E41DA}"/>
            </a:ext>
          </a:extLst>
        </xdr:cNvPr>
        <xdr:cNvSpPr txBox="1"/>
      </xdr:nvSpPr>
      <xdr:spPr bwMode="auto">
        <a:xfrm>
          <a:off x="7341379" y="25146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1</xdr:row>
      <xdr:rowOff>0</xdr:rowOff>
    </xdr:from>
    <xdr:to>
      <xdr:col>1</xdr:col>
      <xdr:colOff>1373132</xdr:colOff>
      <xdr:row>1</xdr:row>
      <xdr:rowOff>0</xdr:rowOff>
    </xdr:to>
    <xdr:sp macro="" textlink="">
      <xdr:nvSpPr>
        <xdr:cNvPr id="57" name="Text Box 18">
          <a:extLst>
            <a:ext uri="{FF2B5EF4-FFF2-40B4-BE49-F238E27FC236}">
              <a16:creationId xmlns:a16="http://schemas.microsoft.com/office/drawing/2014/main" id="{B85A02AC-E871-4714-9328-9860D4E20AA4}"/>
            </a:ext>
          </a:extLst>
        </xdr:cNvPr>
        <xdr:cNvSpPr txBox="1"/>
      </xdr:nvSpPr>
      <xdr:spPr bwMode="auto">
        <a:xfrm>
          <a:off x="1032064" y="25146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8" name="Text Box 19">
          <a:extLst>
            <a:ext uri="{FF2B5EF4-FFF2-40B4-BE49-F238E27FC236}">
              <a16:creationId xmlns:a16="http://schemas.microsoft.com/office/drawing/2014/main" id="{7FE99431-90EE-4E2B-9825-8867515FB84A}"/>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9" name="Text Box 20">
          <a:extLst>
            <a:ext uri="{FF2B5EF4-FFF2-40B4-BE49-F238E27FC236}">
              <a16:creationId xmlns:a16="http://schemas.microsoft.com/office/drawing/2014/main" id="{8F257CC8-A7AE-4B46-AF47-95E5F849E9A6}"/>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60" name="Text Box 21">
          <a:extLst>
            <a:ext uri="{FF2B5EF4-FFF2-40B4-BE49-F238E27FC236}">
              <a16:creationId xmlns:a16="http://schemas.microsoft.com/office/drawing/2014/main" id="{6C2947A5-DDA4-4E57-8E63-69EA8C9518ED}"/>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BED68082-73E7-4A99-94ED-86EC36B36B40}"/>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62" name="Text Box 23">
          <a:extLst>
            <a:ext uri="{FF2B5EF4-FFF2-40B4-BE49-F238E27FC236}">
              <a16:creationId xmlns:a16="http://schemas.microsoft.com/office/drawing/2014/main" id="{FAA21BD9-09D9-4E76-A61B-0C99817D8029}"/>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63" name="Text Box 24">
          <a:extLst>
            <a:ext uri="{FF2B5EF4-FFF2-40B4-BE49-F238E27FC236}">
              <a16:creationId xmlns:a16="http://schemas.microsoft.com/office/drawing/2014/main" id="{E2506042-C014-42FD-81B4-AB9B967B2501}"/>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64" name="Text Box 25">
          <a:extLst>
            <a:ext uri="{FF2B5EF4-FFF2-40B4-BE49-F238E27FC236}">
              <a16:creationId xmlns:a16="http://schemas.microsoft.com/office/drawing/2014/main" id="{77F2C32C-61DC-4526-A95B-30DE5F6B0183}"/>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283846</xdr:colOff>
      <xdr:row>2</xdr:row>
      <xdr:rowOff>0</xdr:rowOff>
    </xdr:to>
    <xdr:sp macro="" textlink="">
      <xdr:nvSpPr>
        <xdr:cNvPr id="65" name="Text Box 26">
          <a:extLst>
            <a:ext uri="{FF2B5EF4-FFF2-40B4-BE49-F238E27FC236}">
              <a16:creationId xmlns:a16="http://schemas.microsoft.com/office/drawing/2014/main" id="{7471D417-F46D-42C6-9190-FE068390284C}"/>
            </a:ext>
          </a:extLst>
        </xdr:cNvPr>
        <xdr:cNvSpPr txBox="1"/>
      </xdr:nvSpPr>
      <xdr:spPr bwMode="auto">
        <a:xfrm>
          <a:off x="14123810" y="50292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66" name="Text Box 27">
          <a:extLst>
            <a:ext uri="{FF2B5EF4-FFF2-40B4-BE49-F238E27FC236}">
              <a16:creationId xmlns:a16="http://schemas.microsoft.com/office/drawing/2014/main" id="{AB4874BE-B03C-4DE6-B63D-1445EF87CA2F}"/>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67" name="Text Box 28">
          <a:extLst>
            <a:ext uri="{FF2B5EF4-FFF2-40B4-BE49-F238E27FC236}">
              <a16:creationId xmlns:a16="http://schemas.microsoft.com/office/drawing/2014/main" id="{BBE11492-C7A3-4DEA-A7BE-878D3CDF5D6C}"/>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68" name="Text Box 29">
          <a:extLst>
            <a:ext uri="{FF2B5EF4-FFF2-40B4-BE49-F238E27FC236}">
              <a16:creationId xmlns:a16="http://schemas.microsoft.com/office/drawing/2014/main" id="{229D81A3-6B20-4D99-83B1-169B012D987F}"/>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69" name="Text Box 30">
          <a:extLst>
            <a:ext uri="{FF2B5EF4-FFF2-40B4-BE49-F238E27FC236}">
              <a16:creationId xmlns:a16="http://schemas.microsoft.com/office/drawing/2014/main" id="{4A98A36C-79F4-43CB-8A16-5AFC0A73C5A2}"/>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0" name="Text Box 31">
          <a:extLst>
            <a:ext uri="{FF2B5EF4-FFF2-40B4-BE49-F238E27FC236}">
              <a16:creationId xmlns:a16="http://schemas.microsoft.com/office/drawing/2014/main" id="{702F3ED3-D82C-48C2-9D1A-4A2C392BAAC0}"/>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7D830A9E-954B-48AF-825D-BEFD723DA802}"/>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835351</xdr:colOff>
      <xdr:row>2</xdr:row>
      <xdr:rowOff>0</xdr:rowOff>
    </xdr:to>
    <xdr:sp macro="" textlink="">
      <xdr:nvSpPr>
        <xdr:cNvPr id="72" name="Text Box 33">
          <a:extLst>
            <a:ext uri="{FF2B5EF4-FFF2-40B4-BE49-F238E27FC236}">
              <a16:creationId xmlns:a16="http://schemas.microsoft.com/office/drawing/2014/main" id="{BC4ABEBA-F520-45BE-8170-18E4132DE768}"/>
            </a:ext>
          </a:extLst>
        </xdr:cNvPr>
        <xdr:cNvSpPr txBox="1"/>
      </xdr:nvSpPr>
      <xdr:spPr bwMode="auto">
        <a:xfrm>
          <a:off x="12030298" y="502920"/>
          <a:ext cx="5017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2</xdr:row>
      <xdr:rowOff>0</xdr:rowOff>
    </xdr:from>
    <xdr:to>
      <xdr:col>4</xdr:col>
      <xdr:colOff>2027475</xdr:colOff>
      <xdr:row>2</xdr:row>
      <xdr:rowOff>0</xdr:rowOff>
    </xdr:to>
    <xdr:sp macro="" textlink="">
      <xdr:nvSpPr>
        <xdr:cNvPr id="73" name="Text Box 34">
          <a:extLst>
            <a:ext uri="{FF2B5EF4-FFF2-40B4-BE49-F238E27FC236}">
              <a16:creationId xmlns:a16="http://schemas.microsoft.com/office/drawing/2014/main" id="{1AA5F885-7922-4D9E-92F8-756FA1B4B705}"/>
            </a:ext>
          </a:extLst>
        </xdr:cNvPr>
        <xdr:cNvSpPr txBox="1"/>
      </xdr:nvSpPr>
      <xdr:spPr bwMode="auto">
        <a:xfrm>
          <a:off x="7272230" y="50292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74" name="Text Box 35">
          <a:extLst>
            <a:ext uri="{FF2B5EF4-FFF2-40B4-BE49-F238E27FC236}">
              <a16:creationId xmlns:a16="http://schemas.microsoft.com/office/drawing/2014/main" id="{58668DC1-9A41-40DA-BC06-E88512748C68}"/>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5" name="Text Box 36">
          <a:extLst>
            <a:ext uri="{FF2B5EF4-FFF2-40B4-BE49-F238E27FC236}">
              <a16:creationId xmlns:a16="http://schemas.microsoft.com/office/drawing/2014/main" id="{245216DB-C439-4BDA-9243-14FF90D9AF4B}"/>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76" name="Text Box 37">
          <a:extLst>
            <a:ext uri="{FF2B5EF4-FFF2-40B4-BE49-F238E27FC236}">
              <a16:creationId xmlns:a16="http://schemas.microsoft.com/office/drawing/2014/main" id="{819CC1BD-D8D7-410F-9543-A406782F28B2}"/>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7" name="Text Box 38">
          <a:extLst>
            <a:ext uri="{FF2B5EF4-FFF2-40B4-BE49-F238E27FC236}">
              <a16:creationId xmlns:a16="http://schemas.microsoft.com/office/drawing/2014/main" id="{79B8E4CC-8012-466C-9BFE-AED3133E3C8A}"/>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EDBF3F2-02DC-4279-ACE1-4B933CCF4526}"/>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79" name="Text Box 40">
          <a:extLst>
            <a:ext uri="{FF2B5EF4-FFF2-40B4-BE49-F238E27FC236}">
              <a16:creationId xmlns:a16="http://schemas.microsoft.com/office/drawing/2014/main" id="{7685DA29-4C95-430D-BA1E-C42D7DFFBD2E}"/>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80" name="Text Box 41">
          <a:extLst>
            <a:ext uri="{FF2B5EF4-FFF2-40B4-BE49-F238E27FC236}">
              <a16:creationId xmlns:a16="http://schemas.microsoft.com/office/drawing/2014/main" id="{CE360FA4-A580-4735-9089-0CA752141D6D}"/>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81" name="Text Box 42">
          <a:extLst>
            <a:ext uri="{FF2B5EF4-FFF2-40B4-BE49-F238E27FC236}">
              <a16:creationId xmlns:a16="http://schemas.microsoft.com/office/drawing/2014/main" id="{E2E0F046-82D3-4D41-AE2A-7D39D270BF34}"/>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283846</xdr:colOff>
      <xdr:row>2</xdr:row>
      <xdr:rowOff>0</xdr:rowOff>
    </xdr:to>
    <xdr:sp macro="" textlink="">
      <xdr:nvSpPr>
        <xdr:cNvPr id="82" name="Text Box 43">
          <a:extLst>
            <a:ext uri="{FF2B5EF4-FFF2-40B4-BE49-F238E27FC236}">
              <a16:creationId xmlns:a16="http://schemas.microsoft.com/office/drawing/2014/main" id="{BE78173D-ECC3-420E-8B5E-171C07181D38}"/>
            </a:ext>
          </a:extLst>
        </xdr:cNvPr>
        <xdr:cNvSpPr txBox="1"/>
      </xdr:nvSpPr>
      <xdr:spPr bwMode="auto">
        <a:xfrm>
          <a:off x="14123810" y="50292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83" name="Text Box 44">
          <a:extLst>
            <a:ext uri="{FF2B5EF4-FFF2-40B4-BE49-F238E27FC236}">
              <a16:creationId xmlns:a16="http://schemas.microsoft.com/office/drawing/2014/main" id="{D55A7D25-5F43-4879-828D-4909010BD503}"/>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84" name="Text Box 45">
          <a:extLst>
            <a:ext uri="{FF2B5EF4-FFF2-40B4-BE49-F238E27FC236}">
              <a16:creationId xmlns:a16="http://schemas.microsoft.com/office/drawing/2014/main" id="{EE579344-C3DB-4700-843C-C3C0CE6218BB}"/>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5" name="Text Box 46">
          <a:extLst>
            <a:ext uri="{FF2B5EF4-FFF2-40B4-BE49-F238E27FC236}">
              <a16:creationId xmlns:a16="http://schemas.microsoft.com/office/drawing/2014/main" id="{93159869-C2B4-4713-A43E-565F72FDB195}"/>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6" name="Text Box 47">
          <a:extLst>
            <a:ext uri="{FF2B5EF4-FFF2-40B4-BE49-F238E27FC236}">
              <a16:creationId xmlns:a16="http://schemas.microsoft.com/office/drawing/2014/main" id="{5F0357AF-5FAA-4839-B461-B86A8D813EB6}"/>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7" name="Text Box 48">
          <a:extLst>
            <a:ext uri="{FF2B5EF4-FFF2-40B4-BE49-F238E27FC236}">
              <a16:creationId xmlns:a16="http://schemas.microsoft.com/office/drawing/2014/main" id="{2C43C29F-9B04-4E6B-8D7A-AB799A266E21}"/>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068097E6-924E-48DA-A80B-5BA2EDA4E3BB}"/>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6B7D43D4-A775-4792-9BD1-134A7173BD28}"/>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FB066295-70D3-48F7-9CB0-594B63CF988D}"/>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91" name="Text Box 53">
          <a:extLst>
            <a:ext uri="{FF2B5EF4-FFF2-40B4-BE49-F238E27FC236}">
              <a16:creationId xmlns:a16="http://schemas.microsoft.com/office/drawing/2014/main" id="{72781D27-7869-42CE-82C5-A399EEB8B501}"/>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92" name="Text Box 54">
          <a:extLst>
            <a:ext uri="{FF2B5EF4-FFF2-40B4-BE49-F238E27FC236}">
              <a16:creationId xmlns:a16="http://schemas.microsoft.com/office/drawing/2014/main" id="{6B9765DD-2156-4AFF-9FB0-40A0105D4C8D}"/>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93" name="Text Box 55">
          <a:extLst>
            <a:ext uri="{FF2B5EF4-FFF2-40B4-BE49-F238E27FC236}">
              <a16:creationId xmlns:a16="http://schemas.microsoft.com/office/drawing/2014/main" id="{1FF606EB-DA9E-4F90-9437-9D1FD21127C4}"/>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40</xdr:row>
      <xdr:rowOff>0</xdr:rowOff>
    </xdr:from>
    <xdr:to>
      <xdr:col>10</xdr:col>
      <xdr:colOff>283846</xdr:colOff>
      <xdr:row>40</xdr:row>
      <xdr:rowOff>0</xdr:rowOff>
    </xdr:to>
    <xdr:sp macro="" textlink="">
      <xdr:nvSpPr>
        <xdr:cNvPr id="94" name="Text Box 56">
          <a:extLst>
            <a:ext uri="{FF2B5EF4-FFF2-40B4-BE49-F238E27FC236}">
              <a16:creationId xmlns:a16="http://schemas.microsoft.com/office/drawing/2014/main" id="{5849C1B0-CC35-4E70-86CD-0CD3720E55D2}"/>
            </a:ext>
          </a:extLst>
        </xdr:cNvPr>
        <xdr:cNvSpPr txBox="1"/>
      </xdr:nvSpPr>
      <xdr:spPr bwMode="auto">
        <a:xfrm>
          <a:off x="14123810" y="1056894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2047437</xdr:colOff>
      <xdr:row>40</xdr:row>
      <xdr:rowOff>0</xdr:rowOff>
    </xdr:to>
    <xdr:sp macro="" textlink="">
      <xdr:nvSpPr>
        <xdr:cNvPr id="95" name="Text Box 57">
          <a:extLst>
            <a:ext uri="{FF2B5EF4-FFF2-40B4-BE49-F238E27FC236}">
              <a16:creationId xmlns:a16="http://schemas.microsoft.com/office/drawing/2014/main" id="{FA38799B-DB28-493F-86BE-0F209290FE33}"/>
            </a:ext>
          </a:extLst>
        </xdr:cNvPr>
        <xdr:cNvSpPr txBox="1"/>
      </xdr:nvSpPr>
      <xdr:spPr bwMode="auto">
        <a:xfrm>
          <a:off x="7341379" y="1056894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40</xdr:row>
      <xdr:rowOff>0</xdr:rowOff>
    </xdr:from>
    <xdr:to>
      <xdr:col>1</xdr:col>
      <xdr:colOff>1373132</xdr:colOff>
      <xdr:row>40</xdr:row>
      <xdr:rowOff>0</xdr:rowOff>
    </xdr:to>
    <xdr:sp macro="" textlink="">
      <xdr:nvSpPr>
        <xdr:cNvPr id="96" name="Text Box 58">
          <a:extLst>
            <a:ext uri="{FF2B5EF4-FFF2-40B4-BE49-F238E27FC236}">
              <a16:creationId xmlns:a16="http://schemas.microsoft.com/office/drawing/2014/main" id="{A2EE5218-C935-4396-8206-AAC08F67FADE}"/>
            </a:ext>
          </a:extLst>
        </xdr:cNvPr>
        <xdr:cNvSpPr txBox="1"/>
      </xdr:nvSpPr>
      <xdr:spPr bwMode="auto">
        <a:xfrm>
          <a:off x="1032064" y="1056894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7" name="Text Box 59">
          <a:extLst>
            <a:ext uri="{FF2B5EF4-FFF2-40B4-BE49-F238E27FC236}">
              <a16:creationId xmlns:a16="http://schemas.microsoft.com/office/drawing/2014/main" id="{D9D3AAAC-6873-4640-95A8-8D9D386C15EA}"/>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8" name="Text Box 60">
          <a:extLst>
            <a:ext uri="{FF2B5EF4-FFF2-40B4-BE49-F238E27FC236}">
              <a16:creationId xmlns:a16="http://schemas.microsoft.com/office/drawing/2014/main" id="{F98E4276-88BB-4CA5-A8CC-A49E38B83C0E}"/>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9" name="Text Box 61">
          <a:extLst>
            <a:ext uri="{FF2B5EF4-FFF2-40B4-BE49-F238E27FC236}">
              <a16:creationId xmlns:a16="http://schemas.microsoft.com/office/drawing/2014/main" id="{576106DB-A879-40FB-A425-1333FA49614A}"/>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02CBEA82-0BAA-4DAF-8075-FC8A7522A866}"/>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2849880</xdr:colOff>
      <xdr:row>33</xdr:row>
      <xdr:rowOff>160020</xdr:rowOff>
    </xdr:to>
    <xdr:sp macro="" textlink="">
      <xdr:nvSpPr>
        <xdr:cNvPr id="101" name="Rectangle 63">
          <a:extLst>
            <a:ext uri="{FF2B5EF4-FFF2-40B4-BE49-F238E27FC236}">
              <a16:creationId xmlns:a16="http://schemas.microsoft.com/office/drawing/2014/main" id="{E96563D3-5F0B-47A8-96D8-3B1790A4FEB4}"/>
            </a:ext>
          </a:extLst>
        </xdr:cNvPr>
        <xdr:cNvSpPr>
          <a:spLocks noChangeArrowheads="1"/>
        </xdr:cNvSpPr>
      </xdr:nvSpPr>
      <xdr:spPr bwMode="auto">
        <a:xfrm>
          <a:off x="1173480" y="72694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76201</xdr:colOff>
      <xdr:row>5</xdr:row>
      <xdr:rowOff>0</xdr:rowOff>
    </xdr:from>
    <xdr:to>
      <xdr:col>27</xdr:col>
      <xdr:colOff>125731</xdr:colOff>
      <xdr:row>6</xdr:row>
      <xdr:rowOff>16803</xdr:rowOff>
    </xdr:to>
    <xdr:sp macro="" textlink="" fLocksText="0">
      <xdr:nvSpPr>
        <xdr:cNvPr id="2" name="大かっこ 1">
          <a:extLst>
            <a:ext uri="{FF2B5EF4-FFF2-40B4-BE49-F238E27FC236}">
              <a16:creationId xmlns:a16="http://schemas.microsoft.com/office/drawing/2014/main" id="{BF7A2C4E-C7D6-4926-99FF-CCB758B49DE2}"/>
            </a:ext>
          </a:extLst>
        </xdr:cNvPr>
        <xdr:cNvSpPr/>
      </xdr:nvSpPr>
      <xdr:spPr>
        <a:xfrm>
          <a:off x="581026" y="962025"/>
          <a:ext cx="5078730" cy="416853"/>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5</xdr:row>
      <xdr:rowOff>1</xdr:rowOff>
    </xdr:from>
    <xdr:to>
      <xdr:col>16</xdr:col>
      <xdr:colOff>0</xdr:colOff>
      <xdr:row>6</xdr:row>
      <xdr:rowOff>0</xdr:rowOff>
    </xdr:to>
    <xdr:sp macro="" textlink="">
      <xdr:nvSpPr>
        <xdr:cNvPr id="2" name="Text Box 8">
          <a:extLst>
            <a:ext uri="{FF2B5EF4-FFF2-40B4-BE49-F238E27FC236}">
              <a16:creationId xmlns:a16="http://schemas.microsoft.com/office/drawing/2014/main" id="{DCB65FE2-A485-45EF-A8A7-1DA8B93671CB}"/>
            </a:ext>
          </a:extLst>
        </xdr:cNvPr>
        <xdr:cNvSpPr txBox="1">
          <a:spLocks noChangeArrowheads="1"/>
        </xdr:cNvSpPr>
      </xdr:nvSpPr>
      <xdr:spPr bwMode="auto">
        <a:xfrm>
          <a:off x="419100" y="3848101"/>
          <a:ext cx="7734300" cy="228599"/>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0</xdr:col>
      <xdr:colOff>0</xdr:colOff>
      <xdr:row>3</xdr:row>
      <xdr:rowOff>0</xdr:rowOff>
    </xdr:from>
    <xdr:to>
      <xdr:col>17</xdr:col>
      <xdr:colOff>0</xdr:colOff>
      <xdr:row>4</xdr:row>
      <xdr:rowOff>0</xdr:rowOff>
    </xdr:to>
    <xdr:sp macro="" textlink="">
      <xdr:nvSpPr>
        <xdr:cNvPr id="3" name="正方形/長方形 2">
          <a:extLst>
            <a:ext uri="{FF2B5EF4-FFF2-40B4-BE49-F238E27FC236}">
              <a16:creationId xmlns:a16="http://schemas.microsoft.com/office/drawing/2014/main" id="{FD94A062-8ED7-4634-A106-F84C4A7DCBC2}"/>
            </a:ext>
          </a:extLst>
        </xdr:cNvPr>
        <xdr:cNvSpPr/>
      </xdr:nvSpPr>
      <xdr:spPr>
        <a:xfrm>
          <a:off x="0" y="1333500"/>
          <a:ext cx="8564880" cy="24384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～～記載に当たって事前にご確認ください～～</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・常勤職員の勤務時間</a:t>
          </a:r>
          <a:r>
            <a:rPr lang="en-US" altLang="ja-JP"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Ａ】</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当該事業所において</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（就業規則上）</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定められている常勤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職員（一人）</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が勤務すべき一月当たりの時間数を</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ご</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記入ください。例：</a:t>
          </a:r>
          <a:r>
            <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160</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時間</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lang="ja-JP" altLang="ja-JP" sz="5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職員の総勤務時間数</a:t>
          </a:r>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（ア）・（イ）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暦月ごとに該当する全ての職員の勤務延時間数（勤務表上、当該事業に係るサービス提供に従事する時間として明確に位置</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付けられている時間に限る。）を合計してください。勤務延時間数の考え方は以下のとおりです。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＜雇用形態が常勤の職員＞</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介護保険制度における基準上も常勤の取扱いとなり、暦月で１月を超える休暇等がある場合を除き、当該職員の当該月に係る勤務延時間数は【Ａ】の時間数と同じとなります。（当該月における実際の勤務時間数の合計が【Ａ】の時間数を超えていた場合であっても、【Ａ】の時間数までが上限となります。）</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ただし、雇用形態が常勤であっても、週３２時間（育児・介護休業法の所定労働時間の短縮措置の対象者は週３０時間）を下回る場合は、以下の雇用形態が常勤以外（非常勤等）の職員と同様に取り扱いま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＜雇用形態が常勤以外（非常勤等）の職員＞</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①　当該職員の当該月に係る勤務延時間数（休暇や出張等の時間は含めない。）が【Ａ】の時間数に達している場合、介護保険制度における基準上は常勤の取扱いとなり、</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【Ａ】の時間数と同じとなります。</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②　①で【Ａ】の時間数に達していない場合、介護保険制度における基準上も非常勤の取扱いとなり、当該職員の当該月に係る勤務延時間数（休暇や出張等の時間は含め</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ない。）がそのまま勤務延時間数となります。</a:t>
          </a:r>
        </a:p>
        <a:p>
          <a:pPr algn="l"/>
          <a:endParaRPr kumimoji="1" lang="ja-JP" altLang="en-US"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12</xdr:col>
      <xdr:colOff>89535</xdr:colOff>
      <xdr:row>22</xdr:row>
      <xdr:rowOff>38100</xdr:rowOff>
    </xdr:from>
    <xdr:to>
      <xdr:col>12</xdr:col>
      <xdr:colOff>89535</xdr:colOff>
      <xdr:row>24</xdr:row>
      <xdr:rowOff>161925</xdr:rowOff>
    </xdr:to>
    <xdr:sp macro="" textlink="">
      <xdr:nvSpPr>
        <xdr:cNvPr id="4" name="Line 15">
          <a:extLst>
            <a:ext uri="{FF2B5EF4-FFF2-40B4-BE49-F238E27FC236}">
              <a16:creationId xmlns:a16="http://schemas.microsoft.com/office/drawing/2014/main" id="{099E7688-63E4-4938-83E7-BF0826641153}"/>
            </a:ext>
          </a:extLst>
        </xdr:cNvPr>
        <xdr:cNvSpPr>
          <a:spLocks noChangeShapeType="1"/>
        </xdr:cNvSpPr>
      </xdr:nvSpPr>
      <xdr:spPr bwMode="auto">
        <a:xfrm>
          <a:off x="6414135" y="778764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14</xdr:col>
      <xdr:colOff>87630</xdr:colOff>
      <xdr:row>22</xdr:row>
      <xdr:rowOff>38100</xdr:rowOff>
    </xdr:from>
    <xdr:to>
      <xdr:col>14</xdr:col>
      <xdr:colOff>87630</xdr:colOff>
      <xdr:row>24</xdr:row>
      <xdr:rowOff>161925</xdr:rowOff>
    </xdr:to>
    <xdr:sp macro="" textlink="">
      <xdr:nvSpPr>
        <xdr:cNvPr id="5" name="Line 18">
          <a:extLst>
            <a:ext uri="{FF2B5EF4-FFF2-40B4-BE49-F238E27FC236}">
              <a16:creationId xmlns:a16="http://schemas.microsoft.com/office/drawing/2014/main" id="{5428EA75-92BA-4148-9FE1-244AF9B8CC20}"/>
            </a:ext>
          </a:extLst>
        </xdr:cNvPr>
        <xdr:cNvSpPr>
          <a:spLocks noChangeShapeType="1"/>
        </xdr:cNvSpPr>
      </xdr:nvSpPr>
      <xdr:spPr bwMode="auto">
        <a:xfrm>
          <a:off x="7326630" y="778764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325755</xdr:colOff>
      <xdr:row>32</xdr:row>
      <xdr:rowOff>110490</xdr:rowOff>
    </xdr:from>
    <xdr:to>
      <xdr:col>13</xdr:col>
      <xdr:colOff>89535</xdr:colOff>
      <xdr:row>32</xdr:row>
      <xdr:rowOff>110490</xdr:rowOff>
    </xdr:to>
    <xdr:sp macro="" textlink="">
      <xdr:nvSpPr>
        <xdr:cNvPr id="6" name="Line 1">
          <a:extLst>
            <a:ext uri="{FF2B5EF4-FFF2-40B4-BE49-F238E27FC236}">
              <a16:creationId xmlns:a16="http://schemas.microsoft.com/office/drawing/2014/main" id="{F9734429-4B0E-439A-A57E-FDE2105A0C1B}"/>
            </a:ext>
          </a:extLst>
        </xdr:cNvPr>
        <xdr:cNvSpPr>
          <a:spLocks noChangeShapeType="1"/>
        </xdr:cNvSpPr>
      </xdr:nvSpPr>
      <xdr:spPr bwMode="auto">
        <a:xfrm>
          <a:off x="5674995" y="9993630"/>
          <a:ext cx="10058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5</xdr:row>
      <xdr:rowOff>0</xdr:rowOff>
    </xdr:from>
    <xdr:to>
      <xdr:col>16</xdr:col>
      <xdr:colOff>1</xdr:colOff>
      <xdr:row>6</xdr:row>
      <xdr:rowOff>0</xdr:rowOff>
    </xdr:to>
    <xdr:sp macro="" textlink="">
      <xdr:nvSpPr>
        <xdr:cNvPr id="2" name="Text Box 8">
          <a:extLst>
            <a:ext uri="{FF2B5EF4-FFF2-40B4-BE49-F238E27FC236}">
              <a16:creationId xmlns:a16="http://schemas.microsoft.com/office/drawing/2014/main" id="{D16D5EE1-3B9B-42CD-AFFE-8964523B13A2}"/>
            </a:ext>
          </a:extLst>
        </xdr:cNvPr>
        <xdr:cNvSpPr txBox="1">
          <a:spLocks noChangeArrowheads="1"/>
        </xdr:cNvSpPr>
      </xdr:nvSpPr>
      <xdr:spPr bwMode="auto">
        <a:xfrm>
          <a:off x="419101" y="3848100"/>
          <a:ext cx="7734300" cy="22098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0</xdr:col>
      <xdr:colOff>0</xdr:colOff>
      <xdr:row>3</xdr:row>
      <xdr:rowOff>0</xdr:rowOff>
    </xdr:from>
    <xdr:to>
      <xdr:col>17</xdr:col>
      <xdr:colOff>0</xdr:colOff>
      <xdr:row>4</xdr:row>
      <xdr:rowOff>0</xdr:rowOff>
    </xdr:to>
    <xdr:sp macro="" textlink="">
      <xdr:nvSpPr>
        <xdr:cNvPr id="3" name="正方形/長方形 2">
          <a:extLst>
            <a:ext uri="{FF2B5EF4-FFF2-40B4-BE49-F238E27FC236}">
              <a16:creationId xmlns:a16="http://schemas.microsoft.com/office/drawing/2014/main" id="{A91CD64A-A655-4712-911D-CBA0AC5C114C}"/>
            </a:ext>
          </a:extLst>
        </xdr:cNvPr>
        <xdr:cNvSpPr/>
      </xdr:nvSpPr>
      <xdr:spPr>
        <a:xfrm>
          <a:off x="0" y="1333500"/>
          <a:ext cx="8534400" cy="24384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～～記載に当たって事前にご確認ください～～</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・常勤職員の勤務時間</a:t>
          </a:r>
          <a:r>
            <a:rPr lang="en-US" altLang="ja-JP"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Ａ】</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当該事業所において</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（就業規則上）</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定められている常勤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職員（一人）</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が勤務すべき一月当たりの時間数を</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ご</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記入ください。例：</a:t>
          </a:r>
          <a:r>
            <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160</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時間</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lang="ja-JP" altLang="ja-JP" sz="5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職員の総勤務時間数</a:t>
          </a:r>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（ア）・（イ）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暦月ごとに該当する全ての職員の勤務延時間数（勤務表上、当該事業に係るサービス提供に従事する時間として明確に位置</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付けられている時間に限る。）を合計してください。勤務延時間数の考え方は以下のとおりです。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＜雇用形態が常勤の職員＞</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介護保険制度における基準上も常勤の取扱いとなり、暦月で１月を超える休暇等がある場合を除き、当該職員の当該月に係る勤務延時間数は【Ａ】の時間数と同じとなります。（当該月における実際の勤務時間数の合計が【Ａ】の時間数を超えていた場合であっても、【Ａ】の時間数までが上限となります。）</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ただし、雇用形態が常勤であっても、週３２時間（育児・介護休業法の所定労働時間の短縮措置の対象者は週３０時間）を下回る場合は、以下の雇用形態が常勤以外（非常勤等）の職員と同様に取り扱いま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＜雇用形態が常勤以外（非常勤等）の職員＞</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①　当該職員の当該月に係る勤務延時間数（休暇や出張等の時間は含めない。）が【Ａ】の時間数に達している場合、介護保険制度における基準上は常勤の取扱いとなり、</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【Ａ】の時間数と同じとなります。</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②　①で【Ａ】の時間数に達していない場合、介護保険制度における基準上も非常勤の取扱いとなり、当該職員の当該月に係る勤務延時間数（休暇や出張等の時間は含め</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ない。）がそのまま勤務延時間数となります。</a:t>
          </a:r>
        </a:p>
        <a:p>
          <a:pPr algn="l"/>
          <a:endParaRPr kumimoji="1" lang="ja-JP" altLang="en-US"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12</xdr:col>
      <xdr:colOff>89535</xdr:colOff>
      <xdr:row>22</xdr:row>
      <xdr:rowOff>38100</xdr:rowOff>
    </xdr:from>
    <xdr:to>
      <xdr:col>12</xdr:col>
      <xdr:colOff>89535</xdr:colOff>
      <xdr:row>24</xdr:row>
      <xdr:rowOff>161925</xdr:rowOff>
    </xdr:to>
    <xdr:sp macro="" textlink="">
      <xdr:nvSpPr>
        <xdr:cNvPr id="4" name="Line 15">
          <a:extLst>
            <a:ext uri="{FF2B5EF4-FFF2-40B4-BE49-F238E27FC236}">
              <a16:creationId xmlns:a16="http://schemas.microsoft.com/office/drawing/2014/main" id="{81F2F05E-C1BD-49BA-AEF7-18D3C04F60CE}"/>
            </a:ext>
          </a:extLst>
        </xdr:cNvPr>
        <xdr:cNvSpPr>
          <a:spLocks noChangeShapeType="1"/>
        </xdr:cNvSpPr>
      </xdr:nvSpPr>
      <xdr:spPr bwMode="auto">
        <a:xfrm>
          <a:off x="6414135" y="778002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14</xdr:col>
      <xdr:colOff>87630</xdr:colOff>
      <xdr:row>22</xdr:row>
      <xdr:rowOff>38100</xdr:rowOff>
    </xdr:from>
    <xdr:to>
      <xdr:col>14</xdr:col>
      <xdr:colOff>87630</xdr:colOff>
      <xdr:row>24</xdr:row>
      <xdr:rowOff>161925</xdr:rowOff>
    </xdr:to>
    <xdr:sp macro="" textlink="">
      <xdr:nvSpPr>
        <xdr:cNvPr id="5" name="Line 18">
          <a:extLst>
            <a:ext uri="{FF2B5EF4-FFF2-40B4-BE49-F238E27FC236}">
              <a16:creationId xmlns:a16="http://schemas.microsoft.com/office/drawing/2014/main" id="{B3684E23-EF0F-4ED9-8E6A-5D309B94A8F4}"/>
            </a:ext>
          </a:extLst>
        </xdr:cNvPr>
        <xdr:cNvSpPr>
          <a:spLocks noChangeShapeType="1"/>
        </xdr:cNvSpPr>
      </xdr:nvSpPr>
      <xdr:spPr bwMode="auto">
        <a:xfrm>
          <a:off x="7326630" y="778002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325755</xdr:colOff>
      <xdr:row>32</xdr:row>
      <xdr:rowOff>110490</xdr:rowOff>
    </xdr:from>
    <xdr:to>
      <xdr:col>13</xdr:col>
      <xdr:colOff>89535</xdr:colOff>
      <xdr:row>32</xdr:row>
      <xdr:rowOff>110490</xdr:rowOff>
    </xdr:to>
    <xdr:sp macro="" textlink="">
      <xdr:nvSpPr>
        <xdr:cNvPr id="6" name="Line 1">
          <a:extLst>
            <a:ext uri="{FF2B5EF4-FFF2-40B4-BE49-F238E27FC236}">
              <a16:creationId xmlns:a16="http://schemas.microsoft.com/office/drawing/2014/main" id="{31276211-A64E-4CC4-9369-6A9872A7A2F4}"/>
            </a:ext>
          </a:extLst>
        </xdr:cNvPr>
        <xdr:cNvSpPr>
          <a:spLocks noChangeShapeType="1"/>
        </xdr:cNvSpPr>
      </xdr:nvSpPr>
      <xdr:spPr bwMode="auto">
        <a:xfrm>
          <a:off x="5674995" y="9986010"/>
          <a:ext cx="10058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xdr:colOff>
      <xdr:row>5</xdr:row>
      <xdr:rowOff>0</xdr:rowOff>
    </xdr:from>
    <xdr:to>
      <xdr:col>16</xdr:col>
      <xdr:colOff>1</xdr:colOff>
      <xdr:row>6</xdr:row>
      <xdr:rowOff>0</xdr:rowOff>
    </xdr:to>
    <xdr:sp macro="" textlink="">
      <xdr:nvSpPr>
        <xdr:cNvPr id="2" name="Text Box 8">
          <a:extLst>
            <a:ext uri="{FF2B5EF4-FFF2-40B4-BE49-F238E27FC236}">
              <a16:creationId xmlns:a16="http://schemas.microsoft.com/office/drawing/2014/main" id="{2AD5DA00-3D57-4B47-A5C8-4DE2B9BFC085}"/>
            </a:ext>
          </a:extLst>
        </xdr:cNvPr>
        <xdr:cNvSpPr txBox="1">
          <a:spLocks noChangeArrowheads="1"/>
        </xdr:cNvSpPr>
      </xdr:nvSpPr>
      <xdr:spPr bwMode="auto">
        <a:xfrm>
          <a:off x="419101" y="3848100"/>
          <a:ext cx="7734300" cy="22098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12</xdr:col>
      <xdr:colOff>43815</xdr:colOff>
      <xdr:row>37</xdr:row>
      <xdr:rowOff>74295</xdr:rowOff>
    </xdr:from>
    <xdr:to>
      <xdr:col>12</xdr:col>
      <xdr:colOff>198120</xdr:colOff>
      <xdr:row>38</xdr:row>
      <xdr:rowOff>160020</xdr:rowOff>
    </xdr:to>
    <xdr:sp macro="" textlink="">
      <xdr:nvSpPr>
        <xdr:cNvPr id="3" name="AutoShape 21">
          <a:extLst>
            <a:ext uri="{FF2B5EF4-FFF2-40B4-BE49-F238E27FC236}">
              <a16:creationId xmlns:a16="http://schemas.microsoft.com/office/drawing/2014/main" id="{71D0F6E5-0F45-4AA1-BA0D-48FFE43E54E0}"/>
            </a:ext>
          </a:extLst>
        </xdr:cNvPr>
        <xdr:cNvSpPr>
          <a:spLocks noChangeArrowheads="1"/>
        </xdr:cNvSpPr>
      </xdr:nvSpPr>
      <xdr:spPr bwMode="auto">
        <a:xfrm>
          <a:off x="6368415" y="11016615"/>
          <a:ext cx="154305" cy="299085"/>
        </a:xfrm>
        <a:prstGeom prst="downArrow">
          <a:avLst>
            <a:gd name="adj1" fmla="val 50000"/>
            <a:gd name="adj2" fmla="val 40789"/>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3</xdr:row>
      <xdr:rowOff>0</xdr:rowOff>
    </xdr:from>
    <xdr:to>
      <xdr:col>17</xdr:col>
      <xdr:colOff>0</xdr:colOff>
      <xdr:row>4</xdr:row>
      <xdr:rowOff>0</xdr:rowOff>
    </xdr:to>
    <xdr:sp macro="" textlink="">
      <xdr:nvSpPr>
        <xdr:cNvPr id="4" name="正方形/長方形 3">
          <a:extLst>
            <a:ext uri="{FF2B5EF4-FFF2-40B4-BE49-F238E27FC236}">
              <a16:creationId xmlns:a16="http://schemas.microsoft.com/office/drawing/2014/main" id="{B14D4114-61A3-4F55-9B69-3AB21B1C759D}"/>
            </a:ext>
          </a:extLst>
        </xdr:cNvPr>
        <xdr:cNvSpPr/>
      </xdr:nvSpPr>
      <xdr:spPr>
        <a:xfrm>
          <a:off x="0" y="1333500"/>
          <a:ext cx="8534400" cy="24384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～～記載に当たって事前にご確認ください～～</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・常勤職員の勤務時間</a:t>
          </a:r>
          <a:r>
            <a:rPr lang="en-US" altLang="ja-JP"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Ａ】</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当該事業所において</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（就業規則上）</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定められている常勤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職員（一人）</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が勤務すべき一月当たりの時間数を</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ご</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記入ください。例：</a:t>
          </a:r>
          <a:r>
            <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160</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時間</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lang="ja-JP" altLang="ja-JP" sz="5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職員の総勤務時間数</a:t>
          </a:r>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（ア）・（イ）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暦月ごとに該当する全ての職員の勤務延時間数（勤務表上、当該事業に係るサービス提供に従事する時間として明確に位置</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付けられている時間に限る。）を合計してください。勤務延時間数の考え方は以下のとおりです。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＜雇用形態が常勤の職員＞</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介護保険制度における基準上も常勤の取扱いとなり、暦月で１月を超える休暇等がある場合を除き、当該職員の当該月に係る勤務延時間数は【Ａ】の時間数と同じとなります。（当該月における実際の勤務時間数の合計が【Ａ】の時間数を超えていた場合であっても、【Ａ】の時間数までが上限となります。）</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ただし、雇用形態が常勤であっても、週３２時間（育児・介護休業法の所定労働時間の短縮措置の対象者は週３０時間）を下回る場合は、以下の雇用形態が常勤以外（非常勤等）の職員と同様に取り扱いま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＜雇用形態が常勤以外（非常勤等）の職員＞</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①　当該職員の当該月に係る勤務延時間数（休暇や出張等の時間は含めない。）が【Ａ】の時間数に達している場合、介護保険制度における基準上は常勤の取扱いとなり、</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【Ａ】の時間数と同じとなります。</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②　①で【Ａ】の時間数に達していない場合、介護保険制度における基準上も非常勤の取扱いとなり、当該職員の当該月に係る勤務延時間数（休暇や出張等の時間は含め</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ない。）がそのまま勤務延時間数となります。</a:t>
          </a:r>
        </a:p>
        <a:p>
          <a:pPr algn="l"/>
          <a:endParaRPr kumimoji="1" lang="ja-JP" altLang="en-US"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12</xdr:col>
      <xdr:colOff>89535</xdr:colOff>
      <xdr:row>22</xdr:row>
      <xdr:rowOff>38100</xdr:rowOff>
    </xdr:from>
    <xdr:to>
      <xdr:col>12</xdr:col>
      <xdr:colOff>89535</xdr:colOff>
      <xdr:row>24</xdr:row>
      <xdr:rowOff>161925</xdr:rowOff>
    </xdr:to>
    <xdr:sp macro="" textlink="">
      <xdr:nvSpPr>
        <xdr:cNvPr id="5" name="Line 15">
          <a:extLst>
            <a:ext uri="{FF2B5EF4-FFF2-40B4-BE49-F238E27FC236}">
              <a16:creationId xmlns:a16="http://schemas.microsoft.com/office/drawing/2014/main" id="{2B37E95A-BA6C-4A45-9D47-F97EDF5CDF59}"/>
            </a:ext>
          </a:extLst>
        </xdr:cNvPr>
        <xdr:cNvSpPr>
          <a:spLocks noChangeShapeType="1"/>
        </xdr:cNvSpPr>
      </xdr:nvSpPr>
      <xdr:spPr bwMode="auto">
        <a:xfrm>
          <a:off x="6414135" y="778002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14</xdr:col>
      <xdr:colOff>87630</xdr:colOff>
      <xdr:row>22</xdr:row>
      <xdr:rowOff>38100</xdr:rowOff>
    </xdr:from>
    <xdr:to>
      <xdr:col>14</xdr:col>
      <xdr:colOff>87630</xdr:colOff>
      <xdr:row>24</xdr:row>
      <xdr:rowOff>161925</xdr:rowOff>
    </xdr:to>
    <xdr:sp macro="" textlink="">
      <xdr:nvSpPr>
        <xdr:cNvPr id="6" name="Line 18">
          <a:extLst>
            <a:ext uri="{FF2B5EF4-FFF2-40B4-BE49-F238E27FC236}">
              <a16:creationId xmlns:a16="http://schemas.microsoft.com/office/drawing/2014/main" id="{A2F9B5A4-8E64-4EAA-BDB7-9CAE6F801A56}"/>
            </a:ext>
          </a:extLst>
        </xdr:cNvPr>
        <xdr:cNvSpPr>
          <a:spLocks noChangeShapeType="1"/>
        </xdr:cNvSpPr>
      </xdr:nvSpPr>
      <xdr:spPr bwMode="auto">
        <a:xfrm>
          <a:off x="7326630" y="778002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325755</xdr:colOff>
      <xdr:row>32</xdr:row>
      <xdr:rowOff>110490</xdr:rowOff>
    </xdr:from>
    <xdr:to>
      <xdr:col>13</xdr:col>
      <xdr:colOff>89535</xdr:colOff>
      <xdr:row>32</xdr:row>
      <xdr:rowOff>110490</xdr:rowOff>
    </xdr:to>
    <xdr:sp macro="" textlink="">
      <xdr:nvSpPr>
        <xdr:cNvPr id="7" name="Line 1">
          <a:extLst>
            <a:ext uri="{FF2B5EF4-FFF2-40B4-BE49-F238E27FC236}">
              <a16:creationId xmlns:a16="http://schemas.microsoft.com/office/drawing/2014/main" id="{540DE3F4-79C2-4D1C-A45A-BF80C7DCD18F}"/>
            </a:ext>
          </a:extLst>
        </xdr:cNvPr>
        <xdr:cNvSpPr>
          <a:spLocks noChangeShapeType="1"/>
        </xdr:cNvSpPr>
      </xdr:nvSpPr>
      <xdr:spPr bwMode="auto">
        <a:xfrm>
          <a:off x="5674995" y="9986010"/>
          <a:ext cx="10058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6A067AD3-D207-464B-AB0B-29E774A86E1B}"/>
            </a:ext>
          </a:extLst>
        </xdr:cNvPr>
        <xdr:cNvSpPr/>
      </xdr:nvSpPr>
      <xdr:spPr>
        <a:xfrm>
          <a:off x="4349115" y="373380"/>
          <a:ext cx="6343650" cy="8001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133350</xdr:colOff>
      <xdr:row>68</xdr:row>
      <xdr:rowOff>219075</xdr:rowOff>
    </xdr:from>
    <xdr:to>
      <xdr:col>16</xdr:col>
      <xdr:colOff>19050</xdr:colOff>
      <xdr:row>78</xdr:row>
      <xdr:rowOff>19050</xdr:rowOff>
    </xdr:to>
    <xdr:sp macro="" textlink="">
      <xdr:nvSpPr>
        <xdr:cNvPr id="2" name="正方形/長方形 1">
          <a:extLst>
            <a:ext uri="{FF2B5EF4-FFF2-40B4-BE49-F238E27FC236}">
              <a16:creationId xmlns:a16="http://schemas.microsoft.com/office/drawing/2014/main" id="{55EF9CD2-8FFB-4CA6-B48C-73FAB8C697C8}"/>
            </a:ext>
          </a:extLst>
        </xdr:cNvPr>
        <xdr:cNvSpPr/>
      </xdr:nvSpPr>
      <xdr:spPr>
        <a:xfrm>
          <a:off x="224790" y="15257145"/>
          <a:ext cx="9705975" cy="21793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2" name="正方形/長方形 1">
          <a:extLst>
            <a:ext uri="{FF2B5EF4-FFF2-40B4-BE49-F238E27FC236}">
              <a16:creationId xmlns:a16="http://schemas.microsoft.com/office/drawing/2014/main" id="{2A4CC55E-3308-44F6-BAF2-5BD86489D408}"/>
            </a:ext>
          </a:extLst>
        </xdr:cNvPr>
        <xdr:cNvSpPr/>
      </xdr:nvSpPr>
      <xdr:spPr>
        <a:xfrm>
          <a:off x="16510" y="400050"/>
          <a:ext cx="1162050"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1:E87"/>
  <sheetViews>
    <sheetView view="pageBreakPreview" zoomScaleNormal="100" zoomScaleSheetLayoutView="100" workbookViewId="0">
      <selection activeCell="D91" sqref="D91"/>
    </sheetView>
  </sheetViews>
  <sheetFormatPr defaultRowHeight="18" x14ac:dyDescent="0.45"/>
  <cols>
    <col min="1" max="1" width="1" customWidth="1"/>
    <col min="2" max="2" width="2" customWidth="1"/>
    <col min="3" max="3" width="16" customWidth="1"/>
    <col min="5" max="5" width="61.8984375" customWidth="1"/>
    <col min="6" max="6" width="1" customWidth="1"/>
  </cols>
  <sheetData>
    <row r="1" spans="2:5" ht="6" customHeight="1" thickBot="1" x14ac:dyDescent="0.5"/>
    <row r="2" spans="2:5" ht="48" customHeight="1" thickBot="1" x14ac:dyDescent="0.5">
      <c r="B2" s="578" t="s">
        <v>340</v>
      </c>
      <c r="C2" s="579"/>
      <c r="D2" s="579"/>
      <c r="E2" s="580"/>
    </row>
    <row r="3" spans="2:5" ht="6" customHeight="1" x14ac:dyDescent="0.45"/>
    <row r="4" spans="2:5" ht="36" customHeight="1" x14ac:dyDescent="0.45">
      <c r="B4" s="581" t="s">
        <v>344</v>
      </c>
      <c r="C4" s="581"/>
      <c r="D4" s="581"/>
      <c r="E4" s="581"/>
    </row>
    <row r="5" spans="2:5" x14ac:dyDescent="0.45">
      <c r="B5" s="582" t="s">
        <v>345</v>
      </c>
      <c r="C5" s="582"/>
      <c r="D5" s="582"/>
      <c r="E5" s="582"/>
    </row>
    <row r="6" spans="2:5" x14ac:dyDescent="0.45">
      <c r="B6" s="582" t="s">
        <v>346</v>
      </c>
      <c r="C6" s="582"/>
      <c r="D6" s="582"/>
      <c r="E6" s="582"/>
    </row>
    <row r="7" spans="2:5" x14ac:dyDescent="0.45">
      <c r="B7" s="582" t="s">
        <v>347</v>
      </c>
      <c r="C7" s="582"/>
      <c r="D7" s="582"/>
      <c r="E7" s="582"/>
    </row>
    <row r="8" spans="2:5" ht="6" customHeight="1" x14ac:dyDescent="0.45"/>
    <row r="9" spans="2:5" s="159" customFormat="1" ht="27.6" customHeight="1" thickBot="1" x14ac:dyDescent="0.5">
      <c r="B9" s="586" t="s">
        <v>124</v>
      </c>
      <c r="C9" s="586"/>
      <c r="D9" s="586"/>
      <c r="E9" s="586"/>
    </row>
    <row r="10" spans="2:5" s="160" customFormat="1" ht="24" customHeight="1" thickBot="1" x14ac:dyDescent="0.5">
      <c r="B10" s="587" t="s">
        <v>1010</v>
      </c>
      <c r="C10" s="588"/>
      <c r="D10" s="588"/>
      <c r="E10" s="589"/>
    </row>
    <row r="11" spans="2:5" ht="6" customHeight="1" x14ac:dyDescent="0.45"/>
    <row r="12" spans="2:5" s="159" customFormat="1" ht="27.6" customHeight="1" thickBot="1" x14ac:dyDescent="0.5">
      <c r="B12" s="586" t="s">
        <v>123</v>
      </c>
      <c r="C12" s="586"/>
      <c r="D12" s="586"/>
      <c r="E12" s="586"/>
    </row>
    <row r="13" spans="2:5" s="160" customFormat="1" ht="24" customHeight="1" x14ac:dyDescent="0.45">
      <c r="B13" s="583" t="s">
        <v>1009</v>
      </c>
      <c r="C13" s="584"/>
      <c r="D13" s="584"/>
      <c r="E13" s="585"/>
    </row>
    <row r="14" spans="2:5" s="160" customFormat="1" ht="24" customHeight="1" thickBot="1" x14ac:dyDescent="0.5">
      <c r="B14" s="520"/>
      <c r="C14" s="562" t="s">
        <v>341</v>
      </c>
      <c r="D14" s="562"/>
      <c r="E14" s="563"/>
    </row>
    <row r="15" spans="2:5" s="160" customFormat="1" ht="24" customHeight="1" x14ac:dyDescent="0.45">
      <c r="B15" s="583" t="s">
        <v>1011</v>
      </c>
      <c r="C15" s="584"/>
      <c r="D15" s="584"/>
      <c r="E15" s="585"/>
    </row>
    <row r="16" spans="2:5" s="160" customFormat="1" ht="24" customHeight="1" thickBot="1" x14ac:dyDescent="0.5">
      <c r="B16" s="520"/>
      <c r="C16" s="562" t="s">
        <v>342</v>
      </c>
      <c r="D16" s="562"/>
      <c r="E16" s="563"/>
    </row>
    <row r="17" spans="2:5" ht="6" customHeight="1" x14ac:dyDescent="0.45"/>
    <row r="18" spans="2:5" s="159" customFormat="1" ht="27.6" customHeight="1" thickBot="1" x14ac:dyDescent="0.5">
      <c r="B18" s="586" t="s">
        <v>343</v>
      </c>
      <c r="C18" s="586"/>
      <c r="D18" s="586"/>
      <c r="E18" s="586"/>
    </row>
    <row r="19" spans="2:5" s="160" customFormat="1" ht="24" customHeight="1" x14ac:dyDescent="0.45">
      <c r="B19" s="566" t="s">
        <v>0</v>
      </c>
      <c r="C19" s="567"/>
      <c r="D19" s="567"/>
      <c r="E19" s="568"/>
    </row>
    <row r="20" spans="2:5" s="160" customFormat="1" ht="24" customHeight="1" x14ac:dyDescent="0.45">
      <c r="B20" s="521"/>
      <c r="C20" s="564" t="s">
        <v>1012</v>
      </c>
      <c r="D20" s="564"/>
      <c r="E20" s="565"/>
    </row>
    <row r="21" spans="2:5" s="160" customFormat="1" ht="24" customHeight="1" thickBot="1" x14ac:dyDescent="0.5">
      <c r="B21" s="520"/>
      <c r="C21" s="562" t="s">
        <v>111</v>
      </c>
      <c r="D21" s="562"/>
      <c r="E21" s="563"/>
    </row>
    <row r="22" spans="2:5" s="160" customFormat="1" ht="6" customHeight="1" thickBot="1" x14ac:dyDescent="0.5"/>
    <row r="23" spans="2:5" s="160" customFormat="1" ht="24" customHeight="1" thickBot="1" x14ac:dyDescent="0.5">
      <c r="B23" s="571" t="s">
        <v>348</v>
      </c>
      <c r="C23" s="572"/>
      <c r="D23" s="572"/>
      <c r="E23" s="573"/>
    </row>
    <row r="24" spans="2:5" s="160" customFormat="1" ht="6" customHeight="1" thickBot="1" x14ac:dyDescent="0.5"/>
    <row r="25" spans="2:5" s="160" customFormat="1" ht="24" customHeight="1" thickBot="1" x14ac:dyDescent="0.5">
      <c r="B25" s="571" t="s">
        <v>1040</v>
      </c>
      <c r="C25" s="572"/>
      <c r="D25" s="572"/>
      <c r="E25" s="573"/>
    </row>
    <row r="26" spans="2:5" s="160" customFormat="1" ht="6" customHeight="1" thickBot="1" x14ac:dyDescent="0.5"/>
    <row r="27" spans="2:5" s="160" customFormat="1" ht="24" customHeight="1" thickBot="1" x14ac:dyDescent="0.5">
      <c r="B27" s="571" t="s">
        <v>1041</v>
      </c>
      <c r="C27" s="572"/>
      <c r="D27" s="572"/>
      <c r="E27" s="573"/>
    </row>
    <row r="28" spans="2:5" s="160" customFormat="1" ht="6" customHeight="1" thickBot="1" x14ac:dyDescent="0.5"/>
    <row r="29" spans="2:5" s="160" customFormat="1" ht="24" customHeight="1" x14ac:dyDescent="0.45">
      <c r="B29" s="566" t="s">
        <v>1</v>
      </c>
      <c r="C29" s="567"/>
      <c r="D29" s="567"/>
      <c r="E29" s="568"/>
    </row>
    <row r="30" spans="2:5" s="160" customFormat="1" ht="24" customHeight="1" x14ac:dyDescent="0.45">
      <c r="B30" s="521"/>
      <c r="C30" s="564" t="s">
        <v>1013</v>
      </c>
      <c r="D30" s="564"/>
      <c r="E30" s="565"/>
    </row>
    <row r="31" spans="2:5" s="160" customFormat="1" ht="24" customHeight="1" x14ac:dyDescent="0.45">
      <c r="B31" s="521"/>
      <c r="C31" s="564" t="s">
        <v>3</v>
      </c>
      <c r="D31" s="564"/>
      <c r="E31" s="565"/>
    </row>
    <row r="32" spans="2:5" s="160" customFormat="1" ht="24" customHeight="1" thickBot="1" x14ac:dyDescent="0.5">
      <c r="B32" s="520"/>
      <c r="C32" s="562" t="s">
        <v>2</v>
      </c>
      <c r="D32" s="562"/>
      <c r="E32" s="563"/>
    </row>
    <row r="33" spans="2:5" s="160" customFormat="1" ht="6" customHeight="1" thickBot="1" x14ac:dyDescent="0.5"/>
    <row r="34" spans="2:5" s="160" customFormat="1" ht="24" customHeight="1" x14ac:dyDescent="0.45">
      <c r="B34" s="566" t="s">
        <v>5</v>
      </c>
      <c r="C34" s="567"/>
      <c r="D34" s="567"/>
      <c r="E34" s="568"/>
    </row>
    <row r="35" spans="2:5" s="160" customFormat="1" ht="24" customHeight="1" x14ac:dyDescent="0.45">
      <c r="B35" s="521"/>
      <c r="C35" s="564" t="s">
        <v>1014</v>
      </c>
      <c r="D35" s="564"/>
      <c r="E35" s="565"/>
    </row>
    <row r="36" spans="2:5" s="160" customFormat="1" ht="24" customHeight="1" x14ac:dyDescent="0.45">
      <c r="B36" s="521"/>
      <c r="C36" s="564" t="s">
        <v>3</v>
      </c>
      <c r="D36" s="564"/>
      <c r="E36" s="565"/>
    </row>
    <row r="37" spans="2:5" s="160" customFormat="1" ht="24" customHeight="1" thickBot="1" x14ac:dyDescent="0.5">
      <c r="B37" s="520"/>
      <c r="C37" s="562" t="s">
        <v>2</v>
      </c>
      <c r="D37" s="562"/>
      <c r="E37" s="563"/>
    </row>
    <row r="38" spans="2:5" s="160" customFormat="1" ht="6" customHeight="1" thickBot="1" x14ac:dyDescent="0.5"/>
    <row r="39" spans="2:5" s="160" customFormat="1" ht="24" customHeight="1" x14ac:dyDescent="0.45">
      <c r="B39" s="566" t="s">
        <v>4</v>
      </c>
      <c r="C39" s="567"/>
      <c r="D39" s="567"/>
      <c r="E39" s="568"/>
    </row>
    <row r="40" spans="2:5" s="160" customFormat="1" ht="42" customHeight="1" thickBot="1" x14ac:dyDescent="0.5">
      <c r="B40" s="520"/>
      <c r="C40" s="574" t="s">
        <v>6</v>
      </c>
      <c r="D40" s="574"/>
      <c r="E40" s="575"/>
    </row>
    <row r="41" spans="2:5" s="160" customFormat="1" ht="6" customHeight="1" thickBot="1" x14ac:dyDescent="0.5"/>
    <row r="42" spans="2:5" s="160" customFormat="1" ht="24" customHeight="1" x14ac:dyDescent="0.45">
      <c r="B42" s="566" t="s">
        <v>7</v>
      </c>
      <c r="C42" s="567"/>
      <c r="D42" s="567"/>
      <c r="E42" s="568"/>
    </row>
    <row r="43" spans="2:5" s="160" customFormat="1" ht="24" customHeight="1" x14ac:dyDescent="0.45">
      <c r="B43" s="521"/>
      <c r="C43" s="564" t="s">
        <v>1015</v>
      </c>
      <c r="D43" s="564"/>
      <c r="E43" s="565"/>
    </row>
    <row r="44" spans="2:5" s="160" customFormat="1" ht="24" customHeight="1" thickBot="1" x14ac:dyDescent="0.5">
      <c r="B44" s="520"/>
      <c r="C44" s="562" t="s">
        <v>113</v>
      </c>
      <c r="D44" s="562"/>
      <c r="E44" s="563"/>
    </row>
    <row r="45" spans="2:5" s="160" customFormat="1" ht="6" customHeight="1" thickBot="1" x14ac:dyDescent="0.5"/>
    <row r="46" spans="2:5" s="160" customFormat="1" ht="24" customHeight="1" thickBot="1" x14ac:dyDescent="0.5">
      <c r="B46" s="571" t="s">
        <v>349</v>
      </c>
      <c r="C46" s="572"/>
      <c r="D46" s="572"/>
      <c r="E46" s="573"/>
    </row>
    <row r="47" spans="2:5" s="160" customFormat="1" ht="6" customHeight="1" thickBot="1" x14ac:dyDescent="0.5"/>
    <row r="48" spans="2:5" s="160" customFormat="1" ht="24" customHeight="1" x14ac:dyDescent="0.45">
      <c r="B48" s="566" t="s">
        <v>1045</v>
      </c>
      <c r="C48" s="567"/>
      <c r="D48" s="567"/>
      <c r="E48" s="568"/>
    </row>
    <row r="49" spans="2:5" s="160" customFormat="1" ht="24" customHeight="1" x14ac:dyDescent="0.45">
      <c r="B49" s="521"/>
      <c r="C49" s="564" t="s">
        <v>1016</v>
      </c>
      <c r="D49" s="564"/>
      <c r="E49" s="565"/>
    </row>
    <row r="50" spans="2:5" s="160" customFormat="1" ht="24" customHeight="1" x14ac:dyDescent="0.45">
      <c r="B50" s="521"/>
      <c r="C50" s="564" t="s">
        <v>1015</v>
      </c>
      <c r="D50" s="564"/>
      <c r="E50" s="565"/>
    </row>
    <row r="51" spans="2:5" s="160" customFormat="1" ht="24" customHeight="1" x14ac:dyDescent="0.45">
      <c r="B51" s="521"/>
      <c r="C51" s="564" t="s">
        <v>8</v>
      </c>
      <c r="D51" s="564"/>
      <c r="E51" s="565"/>
    </row>
    <row r="52" spans="2:5" s="160" customFormat="1" ht="24" customHeight="1" x14ac:dyDescent="0.45">
      <c r="B52" s="521"/>
      <c r="C52" s="564" t="s">
        <v>9</v>
      </c>
      <c r="D52" s="564"/>
      <c r="E52" s="565"/>
    </row>
    <row r="53" spans="2:5" s="160" customFormat="1" ht="24" customHeight="1" thickBot="1" x14ac:dyDescent="0.5">
      <c r="B53" s="520"/>
      <c r="C53" s="562" t="s">
        <v>112</v>
      </c>
      <c r="D53" s="562"/>
      <c r="E53" s="563"/>
    </row>
    <row r="54" spans="2:5" s="160" customFormat="1" ht="6" customHeight="1" thickBot="1" x14ac:dyDescent="0.5"/>
    <row r="55" spans="2:5" s="160" customFormat="1" ht="24" customHeight="1" thickBot="1" x14ac:dyDescent="0.5">
      <c r="B55" s="571" t="s">
        <v>350</v>
      </c>
      <c r="C55" s="572"/>
      <c r="D55" s="572"/>
      <c r="E55" s="573"/>
    </row>
    <row r="56" spans="2:5" s="160" customFormat="1" ht="6" customHeight="1" thickBot="1" x14ac:dyDescent="0.5"/>
    <row r="57" spans="2:5" s="160" customFormat="1" ht="24" customHeight="1" x14ac:dyDescent="0.45">
      <c r="B57" s="566" t="s">
        <v>351</v>
      </c>
      <c r="C57" s="567"/>
      <c r="D57" s="567"/>
      <c r="E57" s="568"/>
    </row>
    <row r="58" spans="2:5" s="160" customFormat="1" ht="42" customHeight="1" thickBot="1" x14ac:dyDescent="0.5">
      <c r="B58" s="520"/>
      <c r="C58" s="576" t="s">
        <v>114</v>
      </c>
      <c r="D58" s="576"/>
      <c r="E58" s="577"/>
    </row>
    <row r="59" spans="2:5" s="160" customFormat="1" ht="6" customHeight="1" thickBot="1" x14ac:dyDescent="0.5"/>
    <row r="60" spans="2:5" s="160" customFormat="1" ht="24" customHeight="1" x14ac:dyDescent="0.45">
      <c r="B60" s="566" t="s">
        <v>10</v>
      </c>
      <c r="C60" s="567"/>
      <c r="D60" s="567"/>
      <c r="E60" s="568"/>
    </row>
    <row r="61" spans="2:5" s="160" customFormat="1" ht="24" customHeight="1" x14ac:dyDescent="0.45">
      <c r="B61" s="521"/>
      <c r="C61" s="564" t="s">
        <v>1017</v>
      </c>
      <c r="D61" s="564"/>
      <c r="E61" s="565"/>
    </row>
    <row r="62" spans="2:5" s="160" customFormat="1" ht="24" customHeight="1" thickBot="1" x14ac:dyDescent="0.5">
      <c r="B62" s="520"/>
      <c r="C62" s="562" t="s">
        <v>11</v>
      </c>
      <c r="D62" s="562"/>
      <c r="E62" s="563"/>
    </row>
    <row r="63" spans="2:5" s="160" customFormat="1" ht="6" customHeight="1" thickBot="1" x14ac:dyDescent="0.5"/>
    <row r="64" spans="2:5" s="160" customFormat="1" ht="24" customHeight="1" x14ac:dyDescent="0.45">
      <c r="B64" s="566" t="s">
        <v>12</v>
      </c>
      <c r="C64" s="567"/>
      <c r="D64" s="567"/>
      <c r="E64" s="568"/>
    </row>
    <row r="65" spans="2:5" s="160" customFormat="1" ht="24" customHeight="1" x14ac:dyDescent="0.45">
      <c r="B65" s="521"/>
      <c r="C65" s="564" t="s">
        <v>1018</v>
      </c>
      <c r="D65" s="564"/>
      <c r="E65" s="565"/>
    </row>
    <row r="66" spans="2:5" s="160" customFormat="1" ht="24" customHeight="1" x14ac:dyDescent="0.45">
      <c r="B66" s="521"/>
      <c r="C66" s="564" t="s">
        <v>1015</v>
      </c>
      <c r="D66" s="564"/>
      <c r="E66" s="565"/>
    </row>
    <row r="67" spans="2:5" s="160" customFormat="1" ht="24" customHeight="1" x14ac:dyDescent="0.45">
      <c r="B67" s="521"/>
      <c r="C67" s="564" t="s">
        <v>115</v>
      </c>
      <c r="D67" s="564"/>
      <c r="E67" s="565"/>
    </row>
    <row r="68" spans="2:5" s="160" customFormat="1" ht="24" customHeight="1" thickBot="1" x14ac:dyDescent="0.5">
      <c r="B68" s="520"/>
      <c r="C68" s="562" t="s">
        <v>116</v>
      </c>
      <c r="D68" s="562"/>
      <c r="E68" s="563"/>
    </row>
    <row r="69" spans="2:5" s="160" customFormat="1" ht="6" customHeight="1" thickBot="1" x14ac:dyDescent="0.5"/>
    <row r="70" spans="2:5" s="160" customFormat="1" ht="24" customHeight="1" x14ac:dyDescent="0.45">
      <c r="B70" s="566" t="s">
        <v>1043</v>
      </c>
      <c r="C70" s="567"/>
      <c r="D70" s="567"/>
      <c r="E70" s="568"/>
    </row>
    <row r="71" spans="2:5" s="160" customFormat="1" ht="24" customHeight="1" thickBot="1" x14ac:dyDescent="0.5">
      <c r="B71" s="520"/>
      <c r="C71" s="562" t="s">
        <v>1019</v>
      </c>
      <c r="D71" s="562"/>
      <c r="E71" s="563"/>
    </row>
    <row r="72" spans="2:5" s="160" customFormat="1" ht="6" customHeight="1" thickBot="1" x14ac:dyDescent="0.5"/>
    <row r="73" spans="2:5" s="160" customFormat="1" ht="24" customHeight="1" x14ac:dyDescent="0.45">
      <c r="B73" s="566" t="s">
        <v>1044</v>
      </c>
      <c r="C73" s="567"/>
      <c r="D73" s="567"/>
      <c r="E73" s="568"/>
    </row>
    <row r="74" spans="2:5" s="160" customFormat="1" ht="24" customHeight="1" thickBot="1" x14ac:dyDescent="0.5">
      <c r="B74" s="520"/>
      <c r="C74" s="562" t="s">
        <v>1019</v>
      </c>
      <c r="D74" s="562"/>
      <c r="E74" s="563"/>
    </row>
    <row r="75" spans="2:5" s="160" customFormat="1" ht="6" customHeight="1" thickBot="1" x14ac:dyDescent="0.5"/>
    <row r="76" spans="2:5" s="160" customFormat="1" ht="24" customHeight="1" x14ac:dyDescent="0.45">
      <c r="B76" s="566" t="s">
        <v>1042</v>
      </c>
      <c r="C76" s="567"/>
      <c r="D76" s="567"/>
      <c r="E76" s="568"/>
    </row>
    <row r="77" spans="2:5" s="160" customFormat="1" ht="24" customHeight="1" thickBot="1" x14ac:dyDescent="0.5">
      <c r="B77" s="520"/>
      <c r="C77" s="562" t="s">
        <v>1020</v>
      </c>
      <c r="D77" s="562"/>
      <c r="E77" s="563"/>
    </row>
    <row r="78" spans="2:5" s="160" customFormat="1" ht="6" customHeight="1" thickBot="1" x14ac:dyDescent="0.5"/>
    <row r="79" spans="2:5" s="160" customFormat="1" ht="24" customHeight="1" x14ac:dyDescent="0.45">
      <c r="B79" s="566" t="s">
        <v>13</v>
      </c>
      <c r="C79" s="567"/>
      <c r="D79" s="567"/>
      <c r="E79" s="568"/>
    </row>
    <row r="80" spans="2:5" s="160" customFormat="1" ht="24" customHeight="1" x14ac:dyDescent="0.45">
      <c r="B80" s="521"/>
      <c r="C80" s="564" t="s">
        <v>1021</v>
      </c>
      <c r="D80" s="564"/>
      <c r="E80" s="565"/>
    </row>
    <row r="81" spans="2:5" s="160" customFormat="1" ht="24" customHeight="1" x14ac:dyDescent="0.45">
      <c r="B81" s="522"/>
      <c r="C81" s="564" t="s">
        <v>1022</v>
      </c>
      <c r="D81" s="570" t="s">
        <v>117</v>
      </c>
      <c r="E81" s="565"/>
    </row>
    <row r="82" spans="2:5" s="160" customFormat="1" ht="24" customHeight="1" x14ac:dyDescent="0.45">
      <c r="B82" s="523"/>
      <c r="C82" s="564"/>
      <c r="D82" s="570" t="s">
        <v>118</v>
      </c>
      <c r="E82" s="565"/>
    </row>
    <row r="83" spans="2:5" s="160" customFormat="1" ht="24" customHeight="1" x14ac:dyDescent="0.45">
      <c r="B83" s="523"/>
      <c r="C83" s="564"/>
      <c r="D83" s="570" t="s">
        <v>119</v>
      </c>
      <c r="E83" s="565"/>
    </row>
    <row r="84" spans="2:5" s="160" customFormat="1" ht="24" customHeight="1" x14ac:dyDescent="0.45">
      <c r="B84" s="524"/>
      <c r="C84" s="564"/>
      <c r="D84" s="570" t="s">
        <v>120</v>
      </c>
      <c r="E84" s="565"/>
    </row>
    <row r="85" spans="2:5" s="160" customFormat="1" ht="24" customHeight="1" x14ac:dyDescent="0.45">
      <c r="B85" s="521"/>
      <c r="C85" s="161" t="s">
        <v>1023</v>
      </c>
      <c r="D85" s="570" t="s">
        <v>121</v>
      </c>
      <c r="E85" s="565"/>
    </row>
    <row r="86" spans="2:5" s="160" customFormat="1" ht="24" customHeight="1" thickBot="1" x14ac:dyDescent="0.5">
      <c r="B86" s="520"/>
      <c r="C86" s="525" t="s">
        <v>1024</v>
      </c>
      <c r="D86" s="569" t="s">
        <v>122</v>
      </c>
      <c r="E86" s="563"/>
    </row>
    <row r="87" spans="2:5" s="160" customFormat="1" ht="6" customHeight="1" x14ac:dyDescent="0.45"/>
  </sheetData>
  <mergeCells count="65">
    <mergeCell ref="B23:E23"/>
    <mergeCell ref="C21:E21"/>
    <mergeCell ref="B2:E2"/>
    <mergeCell ref="B4:E4"/>
    <mergeCell ref="B7:E7"/>
    <mergeCell ref="B6:E6"/>
    <mergeCell ref="B5:E5"/>
    <mergeCell ref="B13:E13"/>
    <mergeCell ref="B12:E12"/>
    <mergeCell ref="B10:E10"/>
    <mergeCell ref="B9:E9"/>
    <mergeCell ref="C20:E20"/>
    <mergeCell ref="B19:E19"/>
    <mergeCell ref="B18:E18"/>
    <mergeCell ref="C16:E16"/>
    <mergeCell ref="B15:E15"/>
    <mergeCell ref="C32:E32"/>
    <mergeCell ref="C31:E31"/>
    <mergeCell ref="C30:E30"/>
    <mergeCell ref="B29:E29"/>
    <mergeCell ref="B27:E27"/>
    <mergeCell ref="C14:E14"/>
    <mergeCell ref="B25:E25"/>
    <mergeCell ref="C35:E35"/>
    <mergeCell ref="B34:E34"/>
    <mergeCell ref="C53:E53"/>
    <mergeCell ref="C52:E52"/>
    <mergeCell ref="C51:E51"/>
    <mergeCell ref="C50:E50"/>
    <mergeCell ref="C49:E49"/>
    <mergeCell ref="B48:E48"/>
    <mergeCell ref="B46:E46"/>
    <mergeCell ref="C44:E44"/>
    <mergeCell ref="C43:E43"/>
    <mergeCell ref="B42:E42"/>
    <mergeCell ref="B39:E39"/>
    <mergeCell ref="C37:E37"/>
    <mergeCell ref="C36:E36"/>
    <mergeCell ref="C61:E61"/>
    <mergeCell ref="B60:E60"/>
    <mergeCell ref="B57:E57"/>
    <mergeCell ref="B55:E55"/>
    <mergeCell ref="C40:E40"/>
    <mergeCell ref="C58:E58"/>
    <mergeCell ref="D81:E81"/>
    <mergeCell ref="C81:C84"/>
    <mergeCell ref="C71:E71"/>
    <mergeCell ref="B70:E70"/>
    <mergeCell ref="D84:E84"/>
    <mergeCell ref="D83:E83"/>
    <mergeCell ref="D82:E82"/>
    <mergeCell ref="C80:E80"/>
    <mergeCell ref="B79:E79"/>
    <mergeCell ref="C77:E77"/>
    <mergeCell ref="B76:E76"/>
    <mergeCell ref="C74:E74"/>
    <mergeCell ref="B73:E73"/>
    <mergeCell ref="D86:E86"/>
    <mergeCell ref="D85:E85"/>
    <mergeCell ref="C62:E62"/>
    <mergeCell ref="C68:E68"/>
    <mergeCell ref="C67:E67"/>
    <mergeCell ref="C66:E66"/>
    <mergeCell ref="C65:E65"/>
    <mergeCell ref="B64:E64"/>
  </mergeCells>
  <phoneticPr fontId="2"/>
  <pageMargins left="0.23622047244094491" right="0.23622047244094491" top="0.74803149606299213" bottom="0.39370078740157483" header="0.31496062992125984" footer="0.11811023622047245"/>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B1:AJ53"/>
  <sheetViews>
    <sheetView view="pageBreakPreview" zoomScaleNormal="100" zoomScaleSheetLayoutView="100" workbookViewId="0">
      <selection activeCell="L3" sqref="L3"/>
    </sheetView>
  </sheetViews>
  <sheetFormatPr defaultColWidth="3.09765625" defaultRowHeight="13.2" x14ac:dyDescent="0.2"/>
  <cols>
    <col min="1" max="1" width="1.09765625" style="149" customWidth="1"/>
    <col min="2" max="2" width="2.69921875" style="148" customWidth="1"/>
    <col min="3" max="6" width="3.09765625" style="149" customWidth="1"/>
    <col min="7" max="7" width="1.296875" style="149" customWidth="1"/>
    <col min="8" max="8" width="3.09765625" style="149" customWidth="1"/>
    <col min="9" max="23" width="3.09765625" style="149"/>
    <col min="24" max="29" width="3.59765625" style="149" customWidth="1"/>
    <col min="30" max="32" width="2.8984375" style="149" customWidth="1"/>
    <col min="33" max="33" width="1.296875" style="149" customWidth="1"/>
    <col min="34" max="34" width="3.296875" style="149" customWidth="1"/>
    <col min="35" max="256" width="3.09765625" style="149"/>
    <col min="257" max="257" width="1.09765625" style="149" customWidth="1"/>
    <col min="258" max="258" width="2.69921875" style="149" customWidth="1"/>
    <col min="259" max="262" width="3.09765625" style="149"/>
    <col min="263" max="263" width="1.296875" style="149" customWidth="1"/>
    <col min="264" max="279" width="3.09765625" style="149"/>
    <col min="280" max="285" width="3.59765625" style="149" customWidth="1"/>
    <col min="286" max="288" width="2.8984375" style="149" customWidth="1"/>
    <col min="289" max="289" width="1.296875" style="149" customWidth="1"/>
    <col min="290" max="290" width="3.296875" style="149" customWidth="1"/>
    <col min="291" max="512" width="3.09765625" style="149"/>
    <col min="513" max="513" width="1.09765625" style="149" customWidth="1"/>
    <col min="514" max="514" width="2.69921875" style="149" customWidth="1"/>
    <col min="515" max="518" width="3.09765625" style="149"/>
    <col min="519" max="519" width="1.296875" style="149" customWidth="1"/>
    <col min="520" max="535" width="3.09765625" style="149"/>
    <col min="536" max="541" width="3.59765625" style="149" customWidth="1"/>
    <col min="542" max="544" width="2.8984375" style="149" customWidth="1"/>
    <col min="545" max="545" width="1.296875" style="149" customWidth="1"/>
    <col min="546" max="546" width="3.296875" style="149" customWidth="1"/>
    <col min="547" max="768" width="3.09765625" style="149"/>
    <col min="769" max="769" width="1.09765625" style="149" customWidth="1"/>
    <col min="770" max="770" width="2.69921875" style="149" customWidth="1"/>
    <col min="771" max="774" width="3.09765625" style="149"/>
    <col min="775" max="775" width="1.296875" style="149" customWidth="1"/>
    <col min="776" max="791" width="3.09765625" style="149"/>
    <col min="792" max="797" width="3.59765625" style="149" customWidth="1"/>
    <col min="798" max="800" width="2.8984375" style="149" customWidth="1"/>
    <col min="801" max="801" width="1.296875" style="149" customWidth="1"/>
    <col min="802" max="802" width="3.296875" style="149" customWidth="1"/>
    <col min="803" max="1024" width="3.09765625" style="149"/>
    <col min="1025" max="1025" width="1.09765625" style="149" customWidth="1"/>
    <col min="1026" max="1026" width="2.69921875" style="149" customWidth="1"/>
    <col min="1027" max="1030" width="3.09765625" style="149"/>
    <col min="1031" max="1031" width="1.296875" style="149" customWidth="1"/>
    <col min="1032" max="1047" width="3.09765625" style="149"/>
    <col min="1048" max="1053" width="3.59765625" style="149" customWidth="1"/>
    <col min="1054" max="1056" width="2.8984375" style="149" customWidth="1"/>
    <col min="1057" max="1057" width="1.296875" style="149" customWidth="1"/>
    <col min="1058" max="1058" width="3.296875" style="149" customWidth="1"/>
    <col min="1059" max="1280" width="3.09765625" style="149"/>
    <col min="1281" max="1281" width="1.09765625" style="149" customWidth="1"/>
    <col min="1282" max="1282" width="2.69921875" style="149" customWidth="1"/>
    <col min="1283" max="1286" width="3.09765625" style="149"/>
    <col min="1287" max="1287" width="1.296875" style="149" customWidth="1"/>
    <col min="1288" max="1303" width="3.09765625" style="149"/>
    <col min="1304" max="1309" width="3.59765625" style="149" customWidth="1"/>
    <col min="1310" max="1312" width="2.8984375" style="149" customWidth="1"/>
    <col min="1313" max="1313" width="1.296875" style="149" customWidth="1"/>
    <col min="1314" max="1314" width="3.296875" style="149" customWidth="1"/>
    <col min="1315" max="1536" width="3.09765625" style="149"/>
    <col min="1537" max="1537" width="1.09765625" style="149" customWidth="1"/>
    <col min="1538" max="1538" width="2.69921875" style="149" customWidth="1"/>
    <col min="1539" max="1542" width="3.09765625" style="149"/>
    <col min="1543" max="1543" width="1.296875" style="149" customWidth="1"/>
    <col min="1544" max="1559" width="3.09765625" style="149"/>
    <col min="1560" max="1565" width="3.59765625" style="149" customWidth="1"/>
    <col min="1566" max="1568" width="2.8984375" style="149" customWidth="1"/>
    <col min="1569" max="1569" width="1.296875" style="149" customWidth="1"/>
    <col min="1570" max="1570" width="3.296875" style="149" customWidth="1"/>
    <col min="1571" max="1792" width="3.09765625" style="149"/>
    <col min="1793" max="1793" width="1.09765625" style="149" customWidth="1"/>
    <col min="1794" max="1794" width="2.69921875" style="149" customWidth="1"/>
    <col min="1795" max="1798" width="3.09765625" style="149"/>
    <col min="1799" max="1799" width="1.296875" style="149" customWidth="1"/>
    <col min="1800" max="1815" width="3.09765625" style="149"/>
    <col min="1816" max="1821" width="3.59765625" style="149" customWidth="1"/>
    <col min="1822" max="1824" width="2.8984375" style="149" customWidth="1"/>
    <col min="1825" max="1825" width="1.296875" style="149" customWidth="1"/>
    <col min="1826" max="1826" width="3.296875" style="149" customWidth="1"/>
    <col min="1827" max="2048" width="3.09765625" style="149"/>
    <col min="2049" max="2049" width="1.09765625" style="149" customWidth="1"/>
    <col min="2050" max="2050" width="2.69921875" style="149" customWidth="1"/>
    <col min="2051" max="2054" width="3.09765625" style="149"/>
    <col min="2055" max="2055" width="1.296875" style="149" customWidth="1"/>
    <col min="2056" max="2071" width="3.09765625" style="149"/>
    <col min="2072" max="2077" width="3.59765625" style="149" customWidth="1"/>
    <col min="2078" max="2080" width="2.8984375" style="149" customWidth="1"/>
    <col min="2081" max="2081" width="1.296875" style="149" customWidth="1"/>
    <col min="2082" max="2082" width="3.296875" style="149" customWidth="1"/>
    <col min="2083" max="2304" width="3.09765625" style="149"/>
    <col min="2305" max="2305" width="1.09765625" style="149" customWidth="1"/>
    <col min="2306" max="2306" width="2.69921875" style="149" customWidth="1"/>
    <col min="2307" max="2310" width="3.09765625" style="149"/>
    <col min="2311" max="2311" width="1.296875" style="149" customWidth="1"/>
    <col min="2312" max="2327" width="3.09765625" style="149"/>
    <col min="2328" max="2333" width="3.59765625" style="149" customWidth="1"/>
    <col min="2334" max="2336" width="2.8984375" style="149" customWidth="1"/>
    <col min="2337" max="2337" width="1.296875" style="149" customWidth="1"/>
    <col min="2338" max="2338" width="3.296875" style="149" customWidth="1"/>
    <col min="2339" max="2560" width="3.09765625" style="149"/>
    <col min="2561" max="2561" width="1.09765625" style="149" customWidth="1"/>
    <col min="2562" max="2562" width="2.69921875" style="149" customWidth="1"/>
    <col min="2563" max="2566" width="3.09765625" style="149"/>
    <col min="2567" max="2567" width="1.296875" style="149" customWidth="1"/>
    <col min="2568" max="2583" width="3.09765625" style="149"/>
    <col min="2584" max="2589" width="3.59765625" style="149" customWidth="1"/>
    <col min="2590" max="2592" width="2.8984375" style="149" customWidth="1"/>
    <col min="2593" max="2593" width="1.296875" style="149" customWidth="1"/>
    <col min="2594" max="2594" width="3.296875" style="149" customWidth="1"/>
    <col min="2595" max="2816" width="3.09765625" style="149"/>
    <col min="2817" max="2817" width="1.09765625" style="149" customWidth="1"/>
    <col min="2818" max="2818" width="2.69921875" style="149" customWidth="1"/>
    <col min="2819" max="2822" width="3.09765625" style="149"/>
    <col min="2823" max="2823" width="1.296875" style="149" customWidth="1"/>
    <col min="2824" max="2839" width="3.09765625" style="149"/>
    <col min="2840" max="2845" width="3.59765625" style="149" customWidth="1"/>
    <col min="2846" max="2848" width="2.8984375" style="149" customWidth="1"/>
    <col min="2849" max="2849" width="1.296875" style="149" customWidth="1"/>
    <col min="2850" max="2850" width="3.296875" style="149" customWidth="1"/>
    <col min="2851" max="3072" width="3.09765625" style="149"/>
    <col min="3073" max="3073" width="1.09765625" style="149" customWidth="1"/>
    <col min="3074" max="3074" width="2.69921875" style="149" customWidth="1"/>
    <col min="3075" max="3078" width="3.09765625" style="149"/>
    <col min="3079" max="3079" width="1.296875" style="149" customWidth="1"/>
    <col min="3080" max="3095" width="3.09765625" style="149"/>
    <col min="3096" max="3101" width="3.59765625" style="149" customWidth="1"/>
    <col min="3102" max="3104" width="2.8984375" style="149" customWidth="1"/>
    <col min="3105" max="3105" width="1.296875" style="149" customWidth="1"/>
    <col min="3106" max="3106" width="3.296875" style="149" customWidth="1"/>
    <col min="3107" max="3328" width="3.09765625" style="149"/>
    <col min="3329" max="3329" width="1.09765625" style="149" customWidth="1"/>
    <col min="3330" max="3330" width="2.69921875" style="149" customWidth="1"/>
    <col min="3331" max="3334" width="3.09765625" style="149"/>
    <col min="3335" max="3335" width="1.296875" style="149" customWidth="1"/>
    <col min="3336" max="3351" width="3.09765625" style="149"/>
    <col min="3352" max="3357" width="3.59765625" style="149" customWidth="1"/>
    <col min="3358" max="3360" width="2.8984375" style="149" customWidth="1"/>
    <col min="3361" max="3361" width="1.296875" style="149" customWidth="1"/>
    <col min="3362" max="3362" width="3.296875" style="149" customWidth="1"/>
    <col min="3363" max="3584" width="3.09765625" style="149"/>
    <col min="3585" max="3585" width="1.09765625" style="149" customWidth="1"/>
    <col min="3586" max="3586" width="2.69921875" style="149" customWidth="1"/>
    <col min="3587" max="3590" width="3.09765625" style="149"/>
    <col min="3591" max="3591" width="1.296875" style="149" customWidth="1"/>
    <col min="3592" max="3607" width="3.09765625" style="149"/>
    <col min="3608" max="3613" width="3.59765625" style="149" customWidth="1"/>
    <col min="3614" max="3616" width="2.8984375" style="149" customWidth="1"/>
    <col min="3617" max="3617" width="1.296875" style="149" customWidth="1"/>
    <col min="3618" max="3618" width="3.296875" style="149" customWidth="1"/>
    <col min="3619" max="3840" width="3.09765625" style="149"/>
    <col min="3841" max="3841" width="1.09765625" style="149" customWidth="1"/>
    <col min="3842" max="3842" width="2.69921875" style="149" customWidth="1"/>
    <col min="3843" max="3846" width="3.09765625" style="149"/>
    <col min="3847" max="3847" width="1.296875" style="149" customWidth="1"/>
    <col min="3848" max="3863" width="3.09765625" style="149"/>
    <col min="3864" max="3869" width="3.59765625" style="149" customWidth="1"/>
    <col min="3870" max="3872" width="2.8984375" style="149" customWidth="1"/>
    <col min="3873" max="3873" width="1.296875" style="149" customWidth="1"/>
    <col min="3874" max="3874" width="3.296875" style="149" customWidth="1"/>
    <col min="3875" max="4096" width="3.09765625" style="149"/>
    <col min="4097" max="4097" width="1.09765625" style="149" customWidth="1"/>
    <col min="4098" max="4098" width="2.69921875" style="149" customWidth="1"/>
    <col min="4099" max="4102" width="3.09765625" style="149"/>
    <col min="4103" max="4103" width="1.296875" style="149" customWidth="1"/>
    <col min="4104" max="4119" width="3.09765625" style="149"/>
    <col min="4120" max="4125" width="3.59765625" style="149" customWidth="1"/>
    <col min="4126" max="4128" width="2.8984375" style="149" customWidth="1"/>
    <col min="4129" max="4129" width="1.296875" style="149" customWidth="1"/>
    <col min="4130" max="4130" width="3.296875" style="149" customWidth="1"/>
    <col min="4131" max="4352" width="3.09765625" style="149"/>
    <col min="4353" max="4353" width="1.09765625" style="149" customWidth="1"/>
    <col min="4354" max="4354" width="2.69921875" style="149" customWidth="1"/>
    <col min="4355" max="4358" width="3.09765625" style="149"/>
    <col min="4359" max="4359" width="1.296875" style="149" customWidth="1"/>
    <col min="4360" max="4375" width="3.09765625" style="149"/>
    <col min="4376" max="4381" width="3.59765625" style="149" customWidth="1"/>
    <col min="4382" max="4384" width="2.8984375" style="149" customWidth="1"/>
    <col min="4385" max="4385" width="1.296875" style="149" customWidth="1"/>
    <col min="4386" max="4386" width="3.296875" style="149" customWidth="1"/>
    <col min="4387" max="4608" width="3.09765625" style="149"/>
    <col min="4609" max="4609" width="1.09765625" style="149" customWidth="1"/>
    <col min="4610" max="4610" width="2.69921875" style="149" customWidth="1"/>
    <col min="4611" max="4614" width="3.09765625" style="149"/>
    <col min="4615" max="4615" width="1.296875" style="149" customWidth="1"/>
    <col min="4616" max="4631" width="3.09765625" style="149"/>
    <col min="4632" max="4637" width="3.59765625" style="149" customWidth="1"/>
    <col min="4638" max="4640" width="2.8984375" style="149" customWidth="1"/>
    <col min="4641" max="4641" width="1.296875" style="149" customWidth="1"/>
    <col min="4642" max="4642" width="3.296875" style="149" customWidth="1"/>
    <col min="4643" max="4864" width="3.09765625" style="149"/>
    <col min="4865" max="4865" width="1.09765625" style="149" customWidth="1"/>
    <col min="4866" max="4866" width="2.69921875" style="149" customWidth="1"/>
    <col min="4867" max="4870" width="3.09765625" style="149"/>
    <col min="4871" max="4871" width="1.296875" style="149" customWidth="1"/>
    <col min="4872" max="4887" width="3.09765625" style="149"/>
    <col min="4888" max="4893" width="3.59765625" style="149" customWidth="1"/>
    <col min="4894" max="4896" width="2.8984375" style="149" customWidth="1"/>
    <col min="4897" max="4897" width="1.296875" style="149" customWidth="1"/>
    <col min="4898" max="4898" width="3.296875" style="149" customWidth="1"/>
    <col min="4899" max="5120" width="3.09765625" style="149"/>
    <col min="5121" max="5121" width="1.09765625" style="149" customWidth="1"/>
    <col min="5122" max="5122" width="2.69921875" style="149" customWidth="1"/>
    <col min="5123" max="5126" width="3.09765625" style="149"/>
    <col min="5127" max="5127" width="1.296875" style="149" customWidth="1"/>
    <col min="5128" max="5143" width="3.09765625" style="149"/>
    <col min="5144" max="5149" width="3.59765625" style="149" customWidth="1"/>
    <col min="5150" max="5152" width="2.8984375" style="149" customWidth="1"/>
    <col min="5153" max="5153" width="1.296875" style="149" customWidth="1"/>
    <col min="5154" max="5154" width="3.296875" style="149" customWidth="1"/>
    <col min="5155" max="5376" width="3.09765625" style="149"/>
    <col min="5377" max="5377" width="1.09765625" style="149" customWidth="1"/>
    <col min="5378" max="5378" width="2.69921875" style="149" customWidth="1"/>
    <col min="5379" max="5382" width="3.09765625" style="149"/>
    <col min="5383" max="5383" width="1.296875" style="149" customWidth="1"/>
    <col min="5384" max="5399" width="3.09765625" style="149"/>
    <col min="5400" max="5405" width="3.59765625" style="149" customWidth="1"/>
    <col min="5406" max="5408" width="2.8984375" style="149" customWidth="1"/>
    <col min="5409" max="5409" width="1.296875" style="149" customWidth="1"/>
    <col min="5410" max="5410" width="3.296875" style="149" customWidth="1"/>
    <col min="5411" max="5632" width="3.09765625" style="149"/>
    <col min="5633" max="5633" width="1.09765625" style="149" customWidth="1"/>
    <col min="5634" max="5634" width="2.69921875" style="149" customWidth="1"/>
    <col min="5635" max="5638" width="3.09765625" style="149"/>
    <col min="5639" max="5639" width="1.296875" style="149" customWidth="1"/>
    <col min="5640" max="5655" width="3.09765625" style="149"/>
    <col min="5656" max="5661" width="3.59765625" style="149" customWidth="1"/>
    <col min="5662" max="5664" width="2.8984375" style="149" customWidth="1"/>
    <col min="5665" max="5665" width="1.296875" style="149" customWidth="1"/>
    <col min="5666" max="5666" width="3.296875" style="149" customWidth="1"/>
    <col min="5667" max="5888" width="3.09765625" style="149"/>
    <col min="5889" max="5889" width="1.09765625" style="149" customWidth="1"/>
    <col min="5890" max="5890" width="2.69921875" style="149" customWidth="1"/>
    <col min="5891" max="5894" width="3.09765625" style="149"/>
    <col min="5895" max="5895" width="1.296875" style="149" customWidth="1"/>
    <col min="5896" max="5911" width="3.09765625" style="149"/>
    <col min="5912" max="5917" width="3.59765625" style="149" customWidth="1"/>
    <col min="5918" max="5920" width="2.8984375" style="149" customWidth="1"/>
    <col min="5921" max="5921" width="1.296875" style="149" customWidth="1"/>
    <col min="5922" max="5922" width="3.296875" style="149" customWidth="1"/>
    <col min="5923" max="6144" width="3.09765625" style="149"/>
    <col min="6145" max="6145" width="1.09765625" style="149" customWidth="1"/>
    <col min="6146" max="6146" width="2.69921875" style="149" customWidth="1"/>
    <col min="6147" max="6150" width="3.09765625" style="149"/>
    <col min="6151" max="6151" width="1.296875" style="149" customWidth="1"/>
    <col min="6152" max="6167" width="3.09765625" style="149"/>
    <col min="6168" max="6173" width="3.59765625" style="149" customWidth="1"/>
    <col min="6174" max="6176" width="2.8984375" style="149" customWidth="1"/>
    <col min="6177" max="6177" width="1.296875" style="149" customWidth="1"/>
    <col min="6178" max="6178" width="3.296875" style="149" customWidth="1"/>
    <col min="6179" max="6400" width="3.09765625" style="149"/>
    <col min="6401" max="6401" width="1.09765625" style="149" customWidth="1"/>
    <col min="6402" max="6402" width="2.69921875" style="149" customWidth="1"/>
    <col min="6403" max="6406" width="3.09765625" style="149"/>
    <col min="6407" max="6407" width="1.296875" style="149" customWidth="1"/>
    <col min="6408" max="6423" width="3.09765625" style="149"/>
    <col min="6424" max="6429" width="3.59765625" style="149" customWidth="1"/>
    <col min="6430" max="6432" width="2.8984375" style="149" customWidth="1"/>
    <col min="6433" max="6433" width="1.296875" style="149" customWidth="1"/>
    <col min="6434" max="6434" width="3.296875" style="149" customWidth="1"/>
    <col min="6435" max="6656" width="3.09765625" style="149"/>
    <col min="6657" max="6657" width="1.09765625" style="149" customWidth="1"/>
    <col min="6658" max="6658" width="2.69921875" style="149" customWidth="1"/>
    <col min="6659" max="6662" width="3.09765625" style="149"/>
    <col min="6663" max="6663" width="1.296875" style="149" customWidth="1"/>
    <col min="6664" max="6679" width="3.09765625" style="149"/>
    <col min="6680" max="6685" width="3.59765625" style="149" customWidth="1"/>
    <col min="6686" max="6688" width="2.8984375" style="149" customWidth="1"/>
    <col min="6689" max="6689" width="1.296875" style="149" customWidth="1"/>
    <col min="6690" max="6690" width="3.296875" style="149" customWidth="1"/>
    <col min="6691" max="6912" width="3.09765625" style="149"/>
    <col min="6913" max="6913" width="1.09765625" style="149" customWidth="1"/>
    <col min="6914" max="6914" width="2.69921875" style="149" customWidth="1"/>
    <col min="6915" max="6918" width="3.09765625" style="149"/>
    <col min="6919" max="6919" width="1.296875" style="149" customWidth="1"/>
    <col min="6920" max="6935" width="3.09765625" style="149"/>
    <col min="6936" max="6941" width="3.59765625" style="149" customWidth="1"/>
    <col min="6942" max="6944" width="2.8984375" style="149" customWidth="1"/>
    <col min="6945" max="6945" width="1.296875" style="149" customWidth="1"/>
    <col min="6946" max="6946" width="3.296875" style="149" customWidth="1"/>
    <col min="6947" max="7168" width="3.09765625" style="149"/>
    <col min="7169" max="7169" width="1.09765625" style="149" customWidth="1"/>
    <col min="7170" max="7170" width="2.69921875" style="149" customWidth="1"/>
    <col min="7171" max="7174" width="3.09765625" style="149"/>
    <col min="7175" max="7175" width="1.296875" style="149" customWidth="1"/>
    <col min="7176" max="7191" width="3.09765625" style="149"/>
    <col min="7192" max="7197" width="3.59765625" style="149" customWidth="1"/>
    <col min="7198" max="7200" width="2.8984375" style="149" customWidth="1"/>
    <col min="7201" max="7201" width="1.296875" style="149" customWidth="1"/>
    <col min="7202" max="7202" width="3.296875" style="149" customWidth="1"/>
    <col min="7203" max="7424" width="3.09765625" style="149"/>
    <col min="7425" max="7425" width="1.09765625" style="149" customWidth="1"/>
    <col min="7426" max="7426" width="2.69921875" style="149" customWidth="1"/>
    <col min="7427" max="7430" width="3.09765625" style="149"/>
    <col min="7431" max="7431" width="1.296875" style="149" customWidth="1"/>
    <col min="7432" max="7447" width="3.09765625" style="149"/>
    <col min="7448" max="7453" width="3.59765625" style="149" customWidth="1"/>
    <col min="7454" max="7456" width="2.8984375" style="149" customWidth="1"/>
    <col min="7457" max="7457" width="1.296875" style="149" customWidth="1"/>
    <col min="7458" max="7458" width="3.296875" style="149" customWidth="1"/>
    <col min="7459" max="7680" width="3.09765625" style="149"/>
    <col min="7681" max="7681" width="1.09765625" style="149" customWidth="1"/>
    <col min="7682" max="7682" width="2.69921875" style="149" customWidth="1"/>
    <col min="7683" max="7686" width="3.09765625" style="149"/>
    <col min="7687" max="7687" width="1.296875" style="149" customWidth="1"/>
    <col min="7688" max="7703" width="3.09765625" style="149"/>
    <col min="7704" max="7709" width="3.59765625" style="149" customWidth="1"/>
    <col min="7710" max="7712" width="2.8984375" style="149" customWidth="1"/>
    <col min="7713" max="7713" width="1.296875" style="149" customWidth="1"/>
    <col min="7714" max="7714" width="3.296875" style="149" customWidth="1"/>
    <col min="7715" max="7936" width="3.09765625" style="149"/>
    <col min="7937" max="7937" width="1.09765625" style="149" customWidth="1"/>
    <col min="7938" max="7938" width="2.69921875" style="149" customWidth="1"/>
    <col min="7939" max="7942" width="3.09765625" style="149"/>
    <col min="7943" max="7943" width="1.296875" style="149" customWidth="1"/>
    <col min="7944" max="7959" width="3.09765625" style="149"/>
    <col min="7960" max="7965" width="3.59765625" style="149" customWidth="1"/>
    <col min="7966" max="7968" width="2.8984375" style="149" customWidth="1"/>
    <col min="7969" max="7969" width="1.296875" style="149" customWidth="1"/>
    <col min="7970" max="7970" width="3.296875" style="149" customWidth="1"/>
    <col min="7971" max="8192" width="3.09765625" style="149"/>
    <col min="8193" max="8193" width="1.09765625" style="149" customWidth="1"/>
    <col min="8194" max="8194" width="2.69921875" style="149" customWidth="1"/>
    <col min="8195" max="8198" width="3.09765625" style="149"/>
    <col min="8199" max="8199" width="1.296875" style="149" customWidth="1"/>
    <col min="8200" max="8215" width="3.09765625" style="149"/>
    <col min="8216" max="8221" width="3.59765625" style="149" customWidth="1"/>
    <col min="8222" max="8224" width="2.8984375" style="149" customWidth="1"/>
    <col min="8225" max="8225" width="1.296875" style="149" customWidth="1"/>
    <col min="8226" max="8226" width="3.296875" style="149" customWidth="1"/>
    <col min="8227" max="8448" width="3.09765625" style="149"/>
    <col min="8449" max="8449" width="1.09765625" style="149" customWidth="1"/>
    <col min="8450" max="8450" width="2.69921875" style="149" customWidth="1"/>
    <col min="8451" max="8454" width="3.09765625" style="149"/>
    <col min="8455" max="8455" width="1.296875" style="149" customWidth="1"/>
    <col min="8456" max="8471" width="3.09765625" style="149"/>
    <col min="8472" max="8477" width="3.59765625" style="149" customWidth="1"/>
    <col min="8478" max="8480" width="2.8984375" style="149" customWidth="1"/>
    <col min="8481" max="8481" width="1.296875" style="149" customWidth="1"/>
    <col min="8482" max="8482" width="3.296875" style="149" customWidth="1"/>
    <col min="8483" max="8704" width="3.09765625" style="149"/>
    <col min="8705" max="8705" width="1.09765625" style="149" customWidth="1"/>
    <col min="8706" max="8706" width="2.69921875" style="149" customWidth="1"/>
    <col min="8707" max="8710" width="3.09765625" style="149"/>
    <col min="8711" max="8711" width="1.296875" style="149" customWidth="1"/>
    <col min="8712" max="8727" width="3.09765625" style="149"/>
    <col min="8728" max="8733" width="3.59765625" style="149" customWidth="1"/>
    <col min="8734" max="8736" width="2.8984375" style="149" customWidth="1"/>
    <col min="8737" max="8737" width="1.296875" style="149" customWidth="1"/>
    <col min="8738" max="8738" width="3.296875" style="149" customWidth="1"/>
    <col min="8739" max="8960" width="3.09765625" style="149"/>
    <col min="8961" max="8961" width="1.09765625" style="149" customWidth="1"/>
    <col min="8962" max="8962" width="2.69921875" style="149" customWidth="1"/>
    <col min="8963" max="8966" width="3.09765625" style="149"/>
    <col min="8967" max="8967" width="1.296875" style="149" customWidth="1"/>
    <col min="8968" max="8983" width="3.09765625" style="149"/>
    <col min="8984" max="8989" width="3.59765625" style="149" customWidth="1"/>
    <col min="8990" max="8992" width="2.8984375" style="149" customWidth="1"/>
    <col min="8993" max="8993" width="1.296875" style="149" customWidth="1"/>
    <col min="8994" max="8994" width="3.296875" style="149" customWidth="1"/>
    <col min="8995" max="9216" width="3.09765625" style="149"/>
    <col min="9217" max="9217" width="1.09765625" style="149" customWidth="1"/>
    <col min="9218" max="9218" width="2.69921875" style="149" customWidth="1"/>
    <col min="9219" max="9222" width="3.09765625" style="149"/>
    <col min="9223" max="9223" width="1.296875" style="149" customWidth="1"/>
    <col min="9224" max="9239" width="3.09765625" style="149"/>
    <col min="9240" max="9245" width="3.59765625" style="149" customWidth="1"/>
    <col min="9246" max="9248" width="2.8984375" style="149" customWidth="1"/>
    <col min="9249" max="9249" width="1.296875" style="149" customWidth="1"/>
    <col min="9250" max="9250" width="3.296875" style="149" customWidth="1"/>
    <col min="9251" max="9472" width="3.09765625" style="149"/>
    <col min="9473" max="9473" width="1.09765625" style="149" customWidth="1"/>
    <col min="9474" max="9474" width="2.69921875" style="149" customWidth="1"/>
    <col min="9475" max="9478" width="3.09765625" style="149"/>
    <col min="9479" max="9479" width="1.296875" style="149" customWidth="1"/>
    <col min="9480" max="9495" width="3.09765625" style="149"/>
    <col min="9496" max="9501" width="3.59765625" style="149" customWidth="1"/>
    <col min="9502" max="9504" width="2.8984375" style="149" customWidth="1"/>
    <col min="9505" max="9505" width="1.296875" style="149" customWidth="1"/>
    <col min="9506" max="9506" width="3.296875" style="149" customWidth="1"/>
    <col min="9507" max="9728" width="3.09765625" style="149"/>
    <col min="9729" max="9729" width="1.09765625" style="149" customWidth="1"/>
    <col min="9730" max="9730" width="2.69921875" style="149" customWidth="1"/>
    <col min="9731" max="9734" width="3.09765625" style="149"/>
    <col min="9735" max="9735" width="1.296875" style="149" customWidth="1"/>
    <col min="9736" max="9751" width="3.09765625" style="149"/>
    <col min="9752" max="9757" width="3.59765625" style="149" customWidth="1"/>
    <col min="9758" max="9760" width="2.8984375" style="149" customWidth="1"/>
    <col min="9761" max="9761" width="1.296875" style="149" customWidth="1"/>
    <col min="9762" max="9762" width="3.296875" style="149" customWidth="1"/>
    <col min="9763" max="9984" width="3.09765625" style="149"/>
    <col min="9985" max="9985" width="1.09765625" style="149" customWidth="1"/>
    <col min="9986" max="9986" width="2.69921875" style="149" customWidth="1"/>
    <col min="9987" max="9990" width="3.09765625" style="149"/>
    <col min="9991" max="9991" width="1.296875" style="149" customWidth="1"/>
    <col min="9992" max="10007" width="3.09765625" style="149"/>
    <col min="10008" max="10013" width="3.59765625" style="149" customWidth="1"/>
    <col min="10014" max="10016" width="2.8984375" style="149" customWidth="1"/>
    <col min="10017" max="10017" width="1.296875" style="149" customWidth="1"/>
    <col min="10018" max="10018" width="3.296875" style="149" customWidth="1"/>
    <col min="10019" max="10240" width="3.09765625" style="149"/>
    <col min="10241" max="10241" width="1.09765625" style="149" customWidth="1"/>
    <col min="10242" max="10242" width="2.69921875" style="149" customWidth="1"/>
    <col min="10243" max="10246" width="3.09765625" style="149"/>
    <col min="10247" max="10247" width="1.296875" style="149" customWidth="1"/>
    <col min="10248" max="10263" width="3.09765625" style="149"/>
    <col min="10264" max="10269" width="3.59765625" style="149" customWidth="1"/>
    <col min="10270" max="10272" width="2.8984375" style="149" customWidth="1"/>
    <col min="10273" max="10273" width="1.296875" style="149" customWidth="1"/>
    <col min="10274" max="10274" width="3.296875" style="149" customWidth="1"/>
    <col min="10275" max="10496" width="3.09765625" style="149"/>
    <col min="10497" max="10497" width="1.09765625" style="149" customWidth="1"/>
    <col min="10498" max="10498" width="2.69921875" style="149" customWidth="1"/>
    <col min="10499" max="10502" width="3.09765625" style="149"/>
    <col min="10503" max="10503" width="1.296875" style="149" customWidth="1"/>
    <col min="10504" max="10519" width="3.09765625" style="149"/>
    <col min="10520" max="10525" width="3.59765625" style="149" customWidth="1"/>
    <col min="10526" max="10528" width="2.8984375" style="149" customWidth="1"/>
    <col min="10529" max="10529" width="1.296875" style="149" customWidth="1"/>
    <col min="10530" max="10530" width="3.296875" style="149" customWidth="1"/>
    <col min="10531" max="10752" width="3.09765625" style="149"/>
    <col min="10753" max="10753" width="1.09765625" style="149" customWidth="1"/>
    <col min="10754" max="10754" width="2.69921875" style="149" customWidth="1"/>
    <col min="10755" max="10758" width="3.09765625" style="149"/>
    <col min="10759" max="10759" width="1.296875" style="149" customWidth="1"/>
    <col min="10760" max="10775" width="3.09765625" style="149"/>
    <col min="10776" max="10781" width="3.59765625" style="149" customWidth="1"/>
    <col min="10782" max="10784" width="2.8984375" style="149" customWidth="1"/>
    <col min="10785" max="10785" width="1.296875" style="149" customWidth="1"/>
    <col min="10786" max="10786" width="3.296875" style="149" customWidth="1"/>
    <col min="10787" max="11008" width="3.09765625" style="149"/>
    <col min="11009" max="11009" width="1.09765625" style="149" customWidth="1"/>
    <col min="11010" max="11010" width="2.69921875" style="149" customWidth="1"/>
    <col min="11011" max="11014" width="3.09765625" style="149"/>
    <col min="11015" max="11015" width="1.296875" style="149" customWidth="1"/>
    <col min="11016" max="11031" width="3.09765625" style="149"/>
    <col min="11032" max="11037" width="3.59765625" style="149" customWidth="1"/>
    <col min="11038" max="11040" width="2.8984375" style="149" customWidth="1"/>
    <col min="11041" max="11041" width="1.296875" style="149" customWidth="1"/>
    <col min="11042" max="11042" width="3.296875" style="149" customWidth="1"/>
    <col min="11043" max="11264" width="3.09765625" style="149"/>
    <col min="11265" max="11265" width="1.09765625" style="149" customWidth="1"/>
    <col min="11266" max="11266" width="2.69921875" style="149" customWidth="1"/>
    <col min="11267" max="11270" width="3.09765625" style="149"/>
    <col min="11271" max="11271" width="1.296875" style="149" customWidth="1"/>
    <col min="11272" max="11287" width="3.09765625" style="149"/>
    <col min="11288" max="11293" width="3.59765625" style="149" customWidth="1"/>
    <col min="11294" max="11296" width="2.8984375" style="149" customWidth="1"/>
    <col min="11297" max="11297" width="1.296875" style="149" customWidth="1"/>
    <col min="11298" max="11298" width="3.296875" style="149" customWidth="1"/>
    <col min="11299" max="11520" width="3.09765625" style="149"/>
    <col min="11521" max="11521" width="1.09765625" style="149" customWidth="1"/>
    <col min="11522" max="11522" width="2.69921875" style="149" customWidth="1"/>
    <col min="11523" max="11526" width="3.09765625" style="149"/>
    <col min="11527" max="11527" width="1.296875" style="149" customWidth="1"/>
    <col min="11528" max="11543" width="3.09765625" style="149"/>
    <col min="11544" max="11549" width="3.59765625" style="149" customWidth="1"/>
    <col min="11550" max="11552" width="2.8984375" style="149" customWidth="1"/>
    <col min="11553" max="11553" width="1.296875" style="149" customWidth="1"/>
    <col min="11554" max="11554" width="3.296875" style="149" customWidth="1"/>
    <col min="11555" max="11776" width="3.09765625" style="149"/>
    <col min="11777" max="11777" width="1.09765625" style="149" customWidth="1"/>
    <col min="11778" max="11778" width="2.69921875" style="149" customWidth="1"/>
    <col min="11779" max="11782" width="3.09765625" style="149"/>
    <col min="11783" max="11783" width="1.296875" style="149" customWidth="1"/>
    <col min="11784" max="11799" width="3.09765625" style="149"/>
    <col min="11800" max="11805" width="3.59765625" style="149" customWidth="1"/>
    <col min="11806" max="11808" width="2.8984375" style="149" customWidth="1"/>
    <col min="11809" max="11809" width="1.296875" style="149" customWidth="1"/>
    <col min="11810" max="11810" width="3.296875" style="149" customWidth="1"/>
    <col min="11811" max="12032" width="3.09765625" style="149"/>
    <col min="12033" max="12033" width="1.09765625" style="149" customWidth="1"/>
    <col min="12034" max="12034" width="2.69921875" style="149" customWidth="1"/>
    <col min="12035" max="12038" width="3.09765625" style="149"/>
    <col min="12039" max="12039" width="1.296875" style="149" customWidth="1"/>
    <col min="12040" max="12055" width="3.09765625" style="149"/>
    <col min="12056" max="12061" width="3.59765625" style="149" customWidth="1"/>
    <col min="12062" max="12064" width="2.8984375" style="149" customWidth="1"/>
    <col min="12065" max="12065" width="1.296875" style="149" customWidth="1"/>
    <col min="12066" max="12066" width="3.296875" style="149" customWidth="1"/>
    <col min="12067" max="12288" width="3.09765625" style="149"/>
    <col min="12289" max="12289" width="1.09765625" style="149" customWidth="1"/>
    <col min="12290" max="12290" width="2.69921875" style="149" customWidth="1"/>
    <col min="12291" max="12294" width="3.09765625" style="149"/>
    <col min="12295" max="12295" width="1.296875" style="149" customWidth="1"/>
    <col min="12296" max="12311" width="3.09765625" style="149"/>
    <col min="12312" max="12317" width="3.59765625" style="149" customWidth="1"/>
    <col min="12318" max="12320" width="2.8984375" style="149" customWidth="1"/>
    <col min="12321" max="12321" width="1.296875" style="149" customWidth="1"/>
    <col min="12322" max="12322" width="3.296875" style="149" customWidth="1"/>
    <col min="12323" max="12544" width="3.09765625" style="149"/>
    <col min="12545" max="12545" width="1.09765625" style="149" customWidth="1"/>
    <col min="12546" max="12546" width="2.69921875" style="149" customWidth="1"/>
    <col min="12547" max="12550" width="3.09765625" style="149"/>
    <col min="12551" max="12551" width="1.296875" style="149" customWidth="1"/>
    <col min="12552" max="12567" width="3.09765625" style="149"/>
    <col min="12568" max="12573" width="3.59765625" style="149" customWidth="1"/>
    <col min="12574" max="12576" width="2.8984375" style="149" customWidth="1"/>
    <col min="12577" max="12577" width="1.296875" style="149" customWidth="1"/>
    <col min="12578" max="12578" width="3.296875" style="149" customWidth="1"/>
    <col min="12579" max="12800" width="3.09765625" style="149"/>
    <col min="12801" max="12801" width="1.09765625" style="149" customWidth="1"/>
    <col min="12802" max="12802" width="2.69921875" style="149" customWidth="1"/>
    <col min="12803" max="12806" width="3.09765625" style="149"/>
    <col min="12807" max="12807" width="1.296875" style="149" customWidth="1"/>
    <col min="12808" max="12823" width="3.09765625" style="149"/>
    <col min="12824" max="12829" width="3.59765625" style="149" customWidth="1"/>
    <col min="12830" max="12832" width="2.8984375" style="149" customWidth="1"/>
    <col min="12833" max="12833" width="1.296875" style="149" customWidth="1"/>
    <col min="12834" max="12834" width="3.296875" style="149" customWidth="1"/>
    <col min="12835" max="13056" width="3.09765625" style="149"/>
    <col min="13057" max="13057" width="1.09765625" style="149" customWidth="1"/>
    <col min="13058" max="13058" width="2.69921875" style="149" customWidth="1"/>
    <col min="13059" max="13062" width="3.09765625" style="149"/>
    <col min="13063" max="13063" width="1.296875" style="149" customWidth="1"/>
    <col min="13064" max="13079" width="3.09765625" style="149"/>
    <col min="13080" max="13085" width="3.59765625" style="149" customWidth="1"/>
    <col min="13086" max="13088" width="2.8984375" style="149" customWidth="1"/>
    <col min="13089" max="13089" width="1.296875" style="149" customWidth="1"/>
    <col min="13090" max="13090" width="3.296875" style="149" customWidth="1"/>
    <col min="13091" max="13312" width="3.09765625" style="149"/>
    <col min="13313" max="13313" width="1.09765625" style="149" customWidth="1"/>
    <col min="13314" max="13314" width="2.69921875" style="149" customWidth="1"/>
    <col min="13315" max="13318" width="3.09765625" style="149"/>
    <col min="13319" max="13319" width="1.296875" style="149" customWidth="1"/>
    <col min="13320" max="13335" width="3.09765625" style="149"/>
    <col min="13336" max="13341" width="3.59765625" style="149" customWidth="1"/>
    <col min="13342" max="13344" width="2.8984375" style="149" customWidth="1"/>
    <col min="13345" max="13345" width="1.296875" style="149" customWidth="1"/>
    <col min="13346" max="13346" width="3.296875" style="149" customWidth="1"/>
    <col min="13347" max="13568" width="3.09765625" style="149"/>
    <col min="13569" max="13569" width="1.09765625" style="149" customWidth="1"/>
    <col min="13570" max="13570" width="2.69921875" style="149" customWidth="1"/>
    <col min="13571" max="13574" width="3.09765625" style="149"/>
    <col min="13575" max="13575" width="1.296875" style="149" customWidth="1"/>
    <col min="13576" max="13591" width="3.09765625" style="149"/>
    <col min="13592" max="13597" width="3.59765625" style="149" customWidth="1"/>
    <col min="13598" max="13600" width="2.8984375" style="149" customWidth="1"/>
    <col min="13601" max="13601" width="1.296875" style="149" customWidth="1"/>
    <col min="13602" max="13602" width="3.296875" style="149" customWidth="1"/>
    <col min="13603" max="13824" width="3.09765625" style="149"/>
    <col min="13825" max="13825" width="1.09765625" style="149" customWidth="1"/>
    <col min="13826" max="13826" width="2.69921875" style="149" customWidth="1"/>
    <col min="13827" max="13830" width="3.09765625" style="149"/>
    <col min="13831" max="13831" width="1.296875" style="149" customWidth="1"/>
    <col min="13832" max="13847" width="3.09765625" style="149"/>
    <col min="13848" max="13853" width="3.59765625" style="149" customWidth="1"/>
    <col min="13854" max="13856" width="2.8984375" style="149" customWidth="1"/>
    <col min="13857" max="13857" width="1.296875" style="149" customWidth="1"/>
    <col min="13858" max="13858" width="3.296875" style="149" customWidth="1"/>
    <col min="13859" max="14080" width="3.09765625" style="149"/>
    <col min="14081" max="14081" width="1.09765625" style="149" customWidth="1"/>
    <col min="14082" max="14082" width="2.69921875" style="149" customWidth="1"/>
    <col min="14083" max="14086" width="3.09765625" style="149"/>
    <col min="14087" max="14087" width="1.296875" style="149" customWidth="1"/>
    <col min="14088" max="14103" width="3.09765625" style="149"/>
    <col min="14104" max="14109" width="3.59765625" style="149" customWidth="1"/>
    <col min="14110" max="14112" width="2.8984375" style="149" customWidth="1"/>
    <col min="14113" max="14113" width="1.296875" style="149" customWidth="1"/>
    <col min="14114" max="14114" width="3.296875" style="149" customWidth="1"/>
    <col min="14115" max="14336" width="3.09765625" style="149"/>
    <col min="14337" max="14337" width="1.09765625" style="149" customWidth="1"/>
    <col min="14338" max="14338" width="2.69921875" style="149" customWidth="1"/>
    <col min="14339" max="14342" width="3.09765625" style="149"/>
    <col min="14343" max="14343" width="1.296875" style="149" customWidth="1"/>
    <col min="14344" max="14359" width="3.09765625" style="149"/>
    <col min="14360" max="14365" width="3.59765625" style="149" customWidth="1"/>
    <col min="14366" max="14368" width="2.8984375" style="149" customWidth="1"/>
    <col min="14369" max="14369" width="1.296875" style="149" customWidth="1"/>
    <col min="14370" max="14370" width="3.296875" style="149" customWidth="1"/>
    <col min="14371" max="14592" width="3.09765625" style="149"/>
    <col min="14593" max="14593" width="1.09765625" style="149" customWidth="1"/>
    <col min="14594" max="14594" width="2.69921875" style="149" customWidth="1"/>
    <col min="14595" max="14598" width="3.09765625" style="149"/>
    <col min="14599" max="14599" width="1.296875" style="149" customWidth="1"/>
    <col min="14600" max="14615" width="3.09765625" style="149"/>
    <col min="14616" max="14621" width="3.59765625" style="149" customWidth="1"/>
    <col min="14622" max="14624" width="2.8984375" style="149" customWidth="1"/>
    <col min="14625" max="14625" width="1.296875" style="149" customWidth="1"/>
    <col min="14626" max="14626" width="3.296875" style="149" customWidth="1"/>
    <col min="14627" max="14848" width="3.09765625" style="149"/>
    <col min="14849" max="14849" width="1.09765625" style="149" customWidth="1"/>
    <col min="14850" max="14850" width="2.69921875" style="149" customWidth="1"/>
    <col min="14851" max="14854" width="3.09765625" style="149"/>
    <col min="14855" max="14855" width="1.296875" style="149" customWidth="1"/>
    <col min="14856" max="14871" width="3.09765625" style="149"/>
    <col min="14872" max="14877" width="3.59765625" style="149" customWidth="1"/>
    <col min="14878" max="14880" width="2.8984375" style="149" customWidth="1"/>
    <col min="14881" max="14881" width="1.296875" style="149" customWidth="1"/>
    <col min="14882" max="14882" width="3.296875" style="149" customWidth="1"/>
    <col min="14883" max="15104" width="3.09765625" style="149"/>
    <col min="15105" max="15105" width="1.09765625" style="149" customWidth="1"/>
    <col min="15106" max="15106" width="2.69921875" style="149" customWidth="1"/>
    <col min="15107" max="15110" width="3.09765625" style="149"/>
    <col min="15111" max="15111" width="1.296875" style="149" customWidth="1"/>
    <col min="15112" max="15127" width="3.09765625" style="149"/>
    <col min="15128" max="15133" width="3.59765625" style="149" customWidth="1"/>
    <col min="15134" max="15136" width="2.8984375" style="149" customWidth="1"/>
    <col min="15137" max="15137" width="1.296875" style="149" customWidth="1"/>
    <col min="15138" max="15138" width="3.296875" style="149" customWidth="1"/>
    <col min="15139" max="15360" width="3.09765625" style="149"/>
    <col min="15361" max="15361" width="1.09765625" style="149" customWidth="1"/>
    <col min="15362" max="15362" width="2.69921875" style="149" customWidth="1"/>
    <col min="15363" max="15366" width="3.09765625" style="149"/>
    <col min="15367" max="15367" width="1.296875" style="149" customWidth="1"/>
    <col min="15368" max="15383" width="3.09765625" style="149"/>
    <col min="15384" max="15389" width="3.59765625" style="149" customWidth="1"/>
    <col min="15390" max="15392" width="2.8984375" style="149" customWidth="1"/>
    <col min="15393" max="15393" width="1.296875" style="149" customWidth="1"/>
    <col min="15394" max="15394" width="3.296875" style="149" customWidth="1"/>
    <col min="15395" max="15616" width="3.09765625" style="149"/>
    <col min="15617" max="15617" width="1.09765625" style="149" customWidth="1"/>
    <col min="15618" max="15618" width="2.69921875" style="149" customWidth="1"/>
    <col min="15619" max="15622" width="3.09765625" style="149"/>
    <col min="15623" max="15623" width="1.296875" style="149" customWidth="1"/>
    <col min="15624" max="15639" width="3.09765625" style="149"/>
    <col min="15640" max="15645" width="3.59765625" style="149" customWidth="1"/>
    <col min="15646" max="15648" width="2.8984375" style="149" customWidth="1"/>
    <col min="15649" max="15649" width="1.296875" style="149" customWidth="1"/>
    <col min="15650" max="15650" width="3.296875" style="149" customWidth="1"/>
    <col min="15651" max="15872" width="3.09765625" style="149"/>
    <col min="15873" max="15873" width="1.09765625" style="149" customWidth="1"/>
    <col min="15874" max="15874" width="2.69921875" style="149" customWidth="1"/>
    <col min="15875" max="15878" width="3.09765625" style="149"/>
    <col min="15879" max="15879" width="1.296875" style="149" customWidth="1"/>
    <col min="15880" max="15895" width="3.09765625" style="149"/>
    <col min="15896" max="15901" width="3.59765625" style="149" customWidth="1"/>
    <col min="15902" max="15904" width="2.8984375" style="149" customWidth="1"/>
    <col min="15905" max="15905" width="1.296875" style="149" customWidth="1"/>
    <col min="15906" max="15906" width="3.296875" style="149" customWidth="1"/>
    <col min="15907" max="16128" width="3.09765625" style="149"/>
    <col min="16129" max="16129" width="1.09765625" style="149" customWidth="1"/>
    <col min="16130" max="16130" width="2.69921875" style="149" customWidth="1"/>
    <col min="16131" max="16134" width="3.09765625" style="149"/>
    <col min="16135" max="16135" width="1.296875" style="149" customWidth="1"/>
    <col min="16136" max="16151" width="3.09765625" style="149"/>
    <col min="16152" max="16157" width="3.59765625" style="149" customWidth="1"/>
    <col min="16158" max="16160" width="2.8984375" style="149" customWidth="1"/>
    <col min="16161" max="16161" width="1.296875" style="149" customWidth="1"/>
    <col min="16162" max="16162" width="3.296875" style="149" customWidth="1"/>
    <col min="16163" max="16384" width="3.09765625" style="149"/>
  </cols>
  <sheetData>
    <row r="1" spans="2:36" s="96" customFormat="1" x14ac:dyDescent="0.45"/>
    <row r="2" spans="2:36" s="96" customFormat="1" x14ac:dyDescent="0.45">
      <c r="B2" s="96" t="s">
        <v>873</v>
      </c>
    </row>
    <row r="3" spans="2:36" s="96" customFormat="1" x14ac:dyDescent="0.45">
      <c r="W3" s="87" t="s">
        <v>128</v>
      </c>
      <c r="X3" s="443"/>
      <c r="Y3" s="85" t="s">
        <v>129</v>
      </c>
      <c r="Z3" s="443"/>
      <c r="AA3" s="85" t="s">
        <v>689</v>
      </c>
      <c r="AB3" s="443"/>
      <c r="AC3" s="85" t="s">
        <v>690</v>
      </c>
    </row>
    <row r="4" spans="2:36" s="96" customFormat="1" x14ac:dyDescent="0.45">
      <c r="AC4" s="87"/>
    </row>
    <row r="5" spans="2:36" s="96" customFormat="1" ht="47.25" customHeight="1" x14ac:dyDescent="0.45">
      <c r="B5" s="798" t="s">
        <v>874</v>
      </c>
      <c r="C5" s="798"/>
      <c r="D5" s="798"/>
      <c r="E5" s="798"/>
      <c r="F5" s="798"/>
      <c r="G5" s="798"/>
      <c r="H5" s="798"/>
      <c r="I5" s="798"/>
      <c r="J5" s="798"/>
      <c r="K5" s="798"/>
      <c r="L5" s="798"/>
      <c r="M5" s="798"/>
      <c r="N5" s="798"/>
      <c r="O5" s="798"/>
      <c r="P5" s="798"/>
      <c r="Q5" s="798"/>
      <c r="R5" s="798"/>
      <c r="S5" s="798"/>
      <c r="T5" s="798"/>
      <c r="U5" s="798"/>
      <c r="V5" s="798"/>
      <c r="W5" s="798"/>
      <c r="X5" s="798"/>
      <c r="Y5" s="798"/>
      <c r="Z5" s="798"/>
      <c r="AA5" s="798"/>
      <c r="AB5" s="798"/>
      <c r="AC5" s="798"/>
      <c r="AD5" s="798"/>
      <c r="AE5" s="798"/>
      <c r="AF5" s="798"/>
    </row>
    <row r="6" spans="2:36" s="96" customFormat="1" x14ac:dyDescent="0.45"/>
    <row r="7" spans="2:36" s="96" customFormat="1" ht="39" customHeight="1" x14ac:dyDescent="0.45">
      <c r="B7" s="867" t="s">
        <v>774</v>
      </c>
      <c r="C7" s="867"/>
      <c r="D7" s="867"/>
      <c r="E7" s="867"/>
      <c r="F7" s="867"/>
      <c r="G7" s="644"/>
      <c r="H7" s="645"/>
      <c r="I7" s="645"/>
      <c r="J7" s="645"/>
      <c r="K7" s="645"/>
      <c r="L7" s="645"/>
      <c r="M7" s="645"/>
      <c r="N7" s="645"/>
      <c r="O7" s="645"/>
      <c r="P7" s="645"/>
      <c r="Q7" s="645"/>
      <c r="R7" s="645"/>
      <c r="S7" s="645"/>
      <c r="T7" s="645"/>
      <c r="U7" s="645"/>
      <c r="V7" s="645"/>
      <c r="W7" s="645"/>
      <c r="X7" s="645"/>
      <c r="Y7" s="645"/>
      <c r="Z7" s="645"/>
      <c r="AA7" s="645"/>
      <c r="AB7" s="645"/>
      <c r="AC7" s="645"/>
      <c r="AD7" s="645"/>
      <c r="AE7" s="645"/>
      <c r="AF7" s="646"/>
    </row>
    <row r="8" spans="2:36" ht="39" customHeight="1" x14ac:dyDescent="0.2">
      <c r="B8" s="768" t="s">
        <v>775</v>
      </c>
      <c r="C8" s="769"/>
      <c r="D8" s="769"/>
      <c r="E8" s="769"/>
      <c r="F8" s="770"/>
      <c r="G8" s="438"/>
      <c r="H8" s="447" t="s">
        <v>176</v>
      </c>
      <c r="I8" s="365" t="s">
        <v>776</v>
      </c>
      <c r="J8" s="365"/>
      <c r="K8" s="365"/>
      <c r="L8" s="365"/>
      <c r="M8" s="447" t="s">
        <v>176</v>
      </c>
      <c r="N8" s="365" t="s">
        <v>777</v>
      </c>
      <c r="O8" s="365"/>
      <c r="P8" s="365"/>
      <c r="Q8" s="365"/>
      <c r="R8" s="447" t="s">
        <v>176</v>
      </c>
      <c r="S8" s="365" t="s">
        <v>778</v>
      </c>
      <c r="T8" s="365"/>
      <c r="U8" s="365"/>
      <c r="V8" s="365"/>
      <c r="W8" s="365"/>
      <c r="X8" s="365"/>
      <c r="Y8" s="365"/>
      <c r="Z8" s="365"/>
      <c r="AA8" s="365"/>
      <c r="AB8" s="365"/>
      <c r="AC8" s="365"/>
      <c r="AD8" s="461"/>
      <c r="AE8" s="461"/>
      <c r="AF8" s="462"/>
    </row>
    <row r="9" spans="2:36" ht="27" customHeight="1" x14ac:dyDescent="0.2">
      <c r="B9" s="778" t="s">
        <v>875</v>
      </c>
      <c r="C9" s="779"/>
      <c r="D9" s="779"/>
      <c r="E9" s="779"/>
      <c r="F9" s="780"/>
      <c r="G9" s="98"/>
      <c r="H9" s="443" t="s">
        <v>176</v>
      </c>
      <c r="I9" s="492" t="s">
        <v>876</v>
      </c>
      <c r="J9" s="492"/>
      <c r="K9" s="492"/>
      <c r="L9" s="492"/>
      <c r="M9" s="492"/>
      <c r="N9" s="492"/>
      <c r="O9" s="492"/>
      <c r="P9" s="492"/>
      <c r="Q9" s="492"/>
      <c r="R9" s="492"/>
      <c r="S9" s="112"/>
      <c r="T9" s="112"/>
      <c r="U9" s="112"/>
      <c r="V9" s="112"/>
      <c r="W9" s="112"/>
      <c r="X9" s="112"/>
      <c r="Y9" s="112"/>
      <c r="Z9" s="112"/>
      <c r="AA9" s="112"/>
      <c r="AB9" s="112"/>
      <c r="AC9" s="112"/>
      <c r="AD9" s="463"/>
      <c r="AE9" s="463"/>
      <c r="AF9" s="464"/>
    </row>
    <row r="10" spans="2:36" ht="27" customHeight="1" x14ac:dyDescent="0.2">
      <c r="B10" s="787"/>
      <c r="C10" s="788"/>
      <c r="D10" s="788"/>
      <c r="E10" s="788"/>
      <c r="F10" s="789"/>
      <c r="G10" s="138"/>
      <c r="H10" s="85" t="s">
        <v>176</v>
      </c>
      <c r="I10" s="387" t="s">
        <v>877</v>
      </c>
      <c r="J10" s="387"/>
      <c r="K10" s="387"/>
      <c r="L10" s="387"/>
      <c r="M10" s="387"/>
      <c r="N10" s="387"/>
      <c r="O10" s="387"/>
      <c r="P10" s="387"/>
      <c r="Q10" s="387"/>
      <c r="R10" s="387"/>
      <c r="S10" s="387"/>
      <c r="T10" s="387"/>
      <c r="U10" s="387"/>
      <c r="V10" s="387"/>
      <c r="W10" s="387"/>
      <c r="X10" s="387"/>
      <c r="Y10" s="387"/>
      <c r="Z10" s="387"/>
      <c r="AA10" s="387"/>
      <c r="AB10" s="387"/>
      <c r="AC10" s="387"/>
      <c r="AD10" s="454"/>
      <c r="AE10" s="454"/>
      <c r="AF10" s="455"/>
      <c r="AJ10" s="493"/>
    </row>
    <row r="11" spans="2:36" ht="39" customHeight="1" x14ac:dyDescent="0.2">
      <c r="B11" s="768" t="s">
        <v>878</v>
      </c>
      <c r="C11" s="769"/>
      <c r="D11" s="769"/>
      <c r="E11" s="769"/>
      <c r="F11" s="770"/>
      <c r="G11" s="465"/>
      <c r="H11" s="447" t="s">
        <v>176</v>
      </c>
      <c r="I11" s="365" t="s">
        <v>879</v>
      </c>
      <c r="J11" s="466"/>
      <c r="K11" s="466"/>
      <c r="L11" s="466"/>
      <c r="M11" s="466"/>
      <c r="N11" s="466"/>
      <c r="O11" s="466"/>
      <c r="P11" s="466"/>
      <c r="Q11" s="466"/>
      <c r="R11" s="447" t="s">
        <v>176</v>
      </c>
      <c r="S11" s="365" t="s">
        <v>880</v>
      </c>
      <c r="T11" s="466"/>
      <c r="U11" s="466"/>
      <c r="V11" s="466"/>
      <c r="W11" s="466"/>
      <c r="X11" s="466"/>
      <c r="Y11" s="466"/>
      <c r="Z11" s="466"/>
      <c r="AA11" s="466"/>
      <c r="AB11" s="466"/>
      <c r="AC11" s="466"/>
      <c r="AD11" s="454"/>
      <c r="AE11" s="454"/>
      <c r="AF11" s="455"/>
    </row>
    <row r="12" spans="2:36" ht="22.5" customHeight="1" x14ac:dyDescent="0.2">
      <c r="B12" s="85"/>
      <c r="C12" s="85"/>
      <c r="D12" s="85"/>
      <c r="E12" s="85"/>
      <c r="F12" s="85"/>
      <c r="G12" s="467"/>
      <c r="H12" s="467"/>
      <c r="I12" s="467"/>
      <c r="J12" s="467"/>
      <c r="K12" s="467"/>
      <c r="L12" s="467"/>
      <c r="M12" s="467"/>
      <c r="N12" s="467"/>
      <c r="O12" s="467"/>
      <c r="P12" s="467"/>
      <c r="Q12" s="467"/>
      <c r="R12" s="467"/>
      <c r="S12" s="467"/>
      <c r="T12" s="467"/>
      <c r="U12" s="467"/>
      <c r="V12" s="467"/>
      <c r="W12" s="467"/>
      <c r="X12" s="467"/>
      <c r="Y12" s="467"/>
      <c r="Z12" s="467"/>
      <c r="AA12" s="467"/>
      <c r="AB12" s="467"/>
      <c r="AC12" s="467"/>
    </row>
    <row r="13" spans="2:36" ht="32.25" customHeight="1" x14ac:dyDescent="0.2">
      <c r="B13" s="100" t="s">
        <v>881</v>
      </c>
      <c r="C13" s="370"/>
      <c r="D13" s="370"/>
      <c r="E13" s="370"/>
      <c r="F13" s="99"/>
      <c r="G13" s="468"/>
      <c r="H13" s="468"/>
      <c r="I13" s="468"/>
      <c r="J13" s="468"/>
      <c r="K13" s="468"/>
      <c r="L13" s="468"/>
      <c r="M13" s="468"/>
      <c r="N13" s="468"/>
      <c r="O13" s="468"/>
      <c r="P13" s="468"/>
      <c r="Q13" s="468"/>
      <c r="R13" s="468"/>
      <c r="S13" s="468"/>
      <c r="T13" s="468"/>
      <c r="U13" s="468"/>
      <c r="V13" s="468"/>
      <c r="W13" s="468"/>
      <c r="X13" s="468"/>
      <c r="Y13" s="468"/>
      <c r="Z13" s="468"/>
      <c r="AA13" s="468"/>
      <c r="AB13" s="468"/>
      <c r="AC13" s="468"/>
      <c r="AD13" s="468"/>
      <c r="AE13" s="468"/>
      <c r="AF13" s="469"/>
    </row>
    <row r="14" spans="2:36" s="96" customFormat="1" ht="10.5" customHeight="1" x14ac:dyDescent="0.45">
      <c r="B14" s="117"/>
      <c r="C14" s="733" t="s">
        <v>882</v>
      </c>
      <c r="D14" s="719"/>
      <c r="E14" s="719"/>
      <c r="F14" s="720"/>
      <c r="G14" s="369"/>
      <c r="H14" s="369"/>
      <c r="I14" s="369"/>
      <c r="J14" s="369"/>
      <c r="K14" s="369"/>
      <c r="L14" s="369"/>
      <c r="M14" s="369"/>
      <c r="N14" s="369"/>
      <c r="O14" s="369"/>
      <c r="P14" s="369"/>
      <c r="Q14" s="369"/>
      <c r="R14" s="369"/>
      <c r="S14" s="369"/>
      <c r="T14" s="369"/>
      <c r="U14" s="369"/>
      <c r="V14" s="369"/>
      <c r="W14" s="369"/>
      <c r="X14" s="369"/>
      <c r="Y14" s="369"/>
      <c r="Z14" s="369"/>
      <c r="AA14" s="369"/>
      <c r="AB14" s="369"/>
      <c r="AC14" s="369"/>
      <c r="AD14" s="100"/>
      <c r="AE14" s="369"/>
      <c r="AF14" s="371"/>
    </row>
    <row r="15" spans="2:36" s="96" customFormat="1" ht="15.75" customHeight="1" x14ac:dyDescent="0.2">
      <c r="B15" s="117"/>
      <c r="C15" s="756"/>
      <c r="D15" s="757"/>
      <c r="E15" s="757"/>
      <c r="F15" s="761"/>
      <c r="H15" s="869" t="s">
        <v>883</v>
      </c>
      <c r="I15" s="869"/>
      <c r="J15" s="869"/>
      <c r="K15" s="869"/>
      <c r="L15" s="869"/>
      <c r="M15" s="869"/>
      <c r="N15" s="869"/>
      <c r="O15" s="869"/>
      <c r="P15" s="869"/>
      <c r="Q15" s="869"/>
      <c r="R15" s="869"/>
      <c r="S15" s="869"/>
      <c r="T15" s="869"/>
      <c r="U15" s="869"/>
      <c r="V15" s="470"/>
      <c r="W15" s="470"/>
      <c r="X15" s="470"/>
      <c r="Y15" s="470"/>
      <c r="AD15" s="117"/>
      <c r="AF15" s="372"/>
    </row>
    <row r="16" spans="2:36" s="96" customFormat="1" ht="40.5" customHeight="1" x14ac:dyDescent="0.45">
      <c r="B16" s="408"/>
      <c r="C16" s="756"/>
      <c r="D16" s="757"/>
      <c r="E16" s="757"/>
      <c r="F16" s="761"/>
      <c r="H16" s="471" t="s">
        <v>791</v>
      </c>
      <c r="I16" s="818" t="s">
        <v>884</v>
      </c>
      <c r="J16" s="819"/>
      <c r="K16" s="819"/>
      <c r="L16" s="819"/>
      <c r="M16" s="819"/>
      <c r="N16" s="819"/>
      <c r="O16" s="819"/>
      <c r="P16" s="819"/>
      <c r="Q16" s="819"/>
      <c r="R16" s="819"/>
      <c r="S16" s="819"/>
      <c r="T16" s="819"/>
      <c r="U16" s="872"/>
      <c r="V16" s="644"/>
      <c r="W16" s="645"/>
      <c r="X16" s="97" t="s">
        <v>31</v>
      </c>
      <c r="Z16" s="472"/>
      <c r="AA16" s="472"/>
      <c r="AB16" s="472"/>
      <c r="AD16" s="473" t="s">
        <v>711</v>
      </c>
      <c r="AE16" s="390" t="s">
        <v>712</v>
      </c>
      <c r="AF16" s="474" t="s">
        <v>713</v>
      </c>
    </row>
    <row r="17" spans="2:32" s="96" customFormat="1" ht="17.25" customHeight="1" x14ac:dyDescent="0.45">
      <c r="B17" s="408"/>
      <c r="C17" s="756"/>
      <c r="D17" s="757"/>
      <c r="E17" s="757"/>
      <c r="F17" s="761"/>
      <c r="H17" s="475"/>
      <c r="I17" s="476"/>
      <c r="J17" s="476"/>
      <c r="K17" s="476"/>
      <c r="L17" s="476"/>
      <c r="M17" s="476"/>
      <c r="N17" s="476"/>
      <c r="O17" s="476"/>
      <c r="P17" s="476"/>
      <c r="Q17" s="476"/>
      <c r="R17" s="476"/>
      <c r="S17" s="476"/>
      <c r="T17" s="476"/>
      <c r="U17" s="476"/>
      <c r="V17" s="366"/>
      <c r="W17" s="366"/>
      <c r="X17" s="366"/>
      <c r="Z17" s="472"/>
      <c r="AA17" s="472"/>
      <c r="AB17" s="472"/>
      <c r="AD17" s="473"/>
      <c r="AE17" s="390"/>
      <c r="AF17" s="474"/>
    </row>
    <row r="18" spans="2:32" s="96" customFormat="1" ht="40.5" customHeight="1" x14ac:dyDescent="0.45">
      <c r="B18" s="408"/>
      <c r="C18" s="756"/>
      <c r="D18" s="757"/>
      <c r="E18" s="757"/>
      <c r="F18" s="761"/>
      <c r="H18" s="471" t="s">
        <v>793</v>
      </c>
      <c r="I18" s="818" t="s">
        <v>885</v>
      </c>
      <c r="J18" s="819"/>
      <c r="K18" s="819"/>
      <c r="L18" s="819"/>
      <c r="M18" s="819"/>
      <c r="N18" s="819"/>
      <c r="O18" s="819"/>
      <c r="P18" s="819"/>
      <c r="Q18" s="819"/>
      <c r="R18" s="819"/>
      <c r="S18" s="819"/>
      <c r="T18" s="819"/>
      <c r="U18" s="872"/>
      <c r="V18" s="644"/>
      <c r="W18" s="645"/>
      <c r="X18" s="97" t="s">
        <v>31</v>
      </c>
      <c r="Y18" s="96" t="s">
        <v>886</v>
      </c>
      <c r="Z18" s="848" t="s">
        <v>1004</v>
      </c>
      <c r="AA18" s="848"/>
      <c r="AB18" s="848"/>
      <c r="AD18" s="494" t="s">
        <v>176</v>
      </c>
      <c r="AE18" s="85" t="s">
        <v>712</v>
      </c>
      <c r="AF18" s="173" t="s">
        <v>176</v>
      </c>
    </row>
    <row r="19" spans="2:32" s="96" customFormat="1" ht="20.25" customHeight="1" x14ac:dyDescent="0.45">
      <c r="B19" s="408"/>
      <c r="C19" s="756"/>
      <c r="D19" s="757"/>
      <c r="E19" s="757"/>
      <c r="F19" s="761"/>
      <c r="H19" s="85" t="s">
        <v>887</v>
      </c>
      <c r="I19" s="477"/>
      <c r="J19" s="477"/>
      <c r="K19" s="477"/>
      <c r="L19" s="477"/>
      <c r="M19" s="477"/>
      <c r="N19" s="477"/>
      <c r="O19" s="477"/>
      <c r="P19" s="477"/>
      <c r="Q19" s="477"/>
      <c r="R19" s="477"/>
      <c r="S19" s="85"/>
      <c r="T19" s="85"/>
      <c r="U19" s="85"/>
      <c r="W19" s="472"/>
      <c r="X19" s="472"/>
      <c r="Y19" s="472"/>
      <c r="AD19" s="374"/>
      <c r="AE19" s="85"/>
      <c r="AF19" s="115"/>
    </row>
    <row r="20" spans="2:32" s="96" customFormat="1" ht="69.75" customHeight="1" x14ac:dyDescent="0.45">
      <c r="B20" s="408"/>
      <c r="C20" s="756"/>
      <c r="D20" s="757"/>
      <c r="E20" s="757"/>
      <c r="F20" s="761"/>
      <c r="H20" s="471" t="s">
        <v>797</v>
      </c>
      <c r="I20" s="818" t="s">
        <v>888</v>
      </c>
      <c r="J20" s="819"/>
      <c r="K20" s="819"/>
      <c r="L20" s="819"/>
      <c r="M20" s="819"/>
      <c r="N20" s="819"/>
      <c r="O20" s="819"/>
      <c r="P20" s="819"/>
      <c r="Q20" s="819"/>
      <c r="R20" s="819"/>
      <c r="S20" s="819"/>
      <c r="T20" s="819"/>
      <c r="U20" s="872"/>
      <c r="V20" s="644"/>
      <c r="W20" s="645"/>
      <c r="X20" s="97" t="s">
        <v>31</v>
      </c>
      <c r="Y20" s="96" t="s">
        <v>886</v>
      </c>
      <c r="Z20" s="848" t="s">
        <v>889</v>
      </c>
      <c r="AA20" s="848"/>
      <c r="AB20" s="848"/>
      <c r="AD20" s="494" t="s">
        <v>176</v>
      </c>
      <c r="AE20" s="85" t="s">
        <v>712</v>
      </c>
      <c r="AF20" s="173" t="s">
        <v>176</v>
      </c>
    </row>
    <row r="21" spans="2:32" s="96" customFormat="1" ht="15" customHeight="1" x14ac:dyDescent="0.45">
      <c r="B21" s="408"/>
      <c r="C21" s="756"/>
      <c r="D21" s="757"/>
      <c r="E21" s="757"/>
      <c r="F21" s="761"/>
      <c r="H21" s="375"/>
      <c r="I21" s="477"/>
      <c r="J21" s="477"/>
      <c r="K21" s="477"/>
      <c r="L21" s="477"/>
      <c r="M21" s="477"/>
      <c r="N21" s="477"/>
      <c r="O21" s="477"/>
      <c r="P21" s="477"/>
      <c r="Q21" s="477"/>
      <c r="R21" s="477"/>
      <c r="S21" s="85"/>
      <c r="T21" s="85"/>
      <c r="U21" s="85"/>
      <c r="W21" s="472"/>
      <c r="X21" s="472"/>
      <c r="Y21" s="472"/>
      <c r="AD21" s="374"/>
      <c r="AE21" s="85"/>
      <c r="AF21" s="115"/>
    </row>
    <row r="22" spans="2:32" s="96" customFormat="1" x14ac:dyDescent="0.45">
      <c r="B22" s="408"/>
      <c r="C22" s="756"/>
      <c r="D22" s="757"/>
      <c r="E22" s="757"/>
      <c r="F22" s="761"/>
      <c r="H22" s="452" t="s">
        <v>890</v>
      </c>
      <c r="I22" s="477"/>
      <c r="J22" s="477"/>
      <c r="K22" s="477"/>
      <c r="L22" s="477"/>
      <c r="M22" s="477"/>
      <c r="N22" s="477"/>
      <c r="O22" s="477"/>
      <c r="P22" s="477"/>
      <c r="Q22" s="477"/>
      <c r="R22" s="477"/>
      <c r="U22" s="85"/>
      <c r="W22" s="472"/>
      <c r="X22" s="472"/>
      <c r="Y22" s="472"/>
      <c r="AD22" s="473" t="s">
        <v>711</v>
      </c>
      <c r="AE22" s="390" t="s">
        <v>712</v>
      </c>
      <c r="AF22" s="474" t="s">
        <v>713</v>
      </c>
    </row>
    <row r="23" spans="2:32" s="96" customFormat="1" ht="21" customHeight="1" x14ac:dyDescent="0.45">
      <c r="B23" s="408"/>
      <c r="C23" s="756"/>
      <c r="D23" s="757"/>
      <c r="E23" s="757"/>
      <c r="F23" s="761"/>
      <c r="G23" s="478"/>
      <c r="H23" s="489" t="s">
        <v>891</v>
      </c>
      <c r="I23" s="855" t="s">
        <v>892</v>
      </c>
      <c r="J23" s="856"/>
      <c r="K23" s="856"/>
      <c r="L23" s="856"/>
      <c r="M23" s="856"/>
      <c r="N23" s="856"/>
      <c r="O23" s="856"/>
      <c r="P23" s="856"/>
      <c r="Q23" s="856"/>
      <c r="R23" s="856"/>
      <c r="S23" s="856"/>
      <c r="T23" s="856"/>
      <c r="U23" s="856"/>
      <c r="V23" s="856"/>
      <c r="W23" s="856"/>
      <c r="X23" s="856"/>
      <c r="Y23" s="856"/>
      <c r="Z23" s="856"/>
      <c r="AA23" s="857"/>
      <c r="AD23" s="494" t="s">
        <v>176</v>
      </c>
      <c r="AE23" s="85" t="s">
        <v>712</v>
      </c>
      <c r="AF23" s="173" t="s">
        <v>176</v>
      </c>
    </row>
    <row r="24" spans="2:32" s="96" customFormat="1" x14ac:dyDescent="0.45">
      <c r="B24" s="408"/>
      <c r="C24" s="756"/>
      <c r="D24" s="757"/>
      <c r="E24" s="757"/>
      <c r="F24" s="761"/>
      <c r="H24" s="480" t="s">
        <v>893</v>
      </c>
      <c r="I24" s="477"/>
      <c r="J24" s="477"/>
      <c r="K24" s="477"/>
      <c r="L24" s="477"/>
      <c r="M24" s="477"/>
      <c r="N24" s="477"/>
      <c r="O24" s="477"/>
      <c r="P24" s="477"/>
      <c r="Q24" s="477"/>
      <c r="R24" s="477"/>
      <c r="U24" s="85"/>
      <c r="W24" s="472"/>
      <c r="X24" s="472"/>
      <c r="Y24" s="472"/>
      <c r="AD24" s="437"/>
      <c r="AE24" s="375"/>
      <c r="AF24" s="479"/>
    </row>
    <row r="25" spans="2:32" s="96" customFormat="1" x14ac:dyDescent="0.45">
      <c r="B25" s="408"/>
      <c r="C25" s="756"/>
      <c r="D25" s="757"/>
      <c r="E25" s="757"/>
      <c r="F25" s="761"/>
      <c r="H25" s="375"/>
      <c r="I25" s="477"/>
      <c r="J25" s="477"/>
      <c r="K25" s="477"/>
      <c r="L25" s="477"/>
      <c r="M25" s="477"/>
      <c r="N25" s="477"/>
      <c r="O25" s="477"/>
      <c r="P25" s="477"/>
      <c r="Q25" s="477"/>
      <c r="R25" s="477"/>
      <c r="U25" s="85"/>
      <c r="W25" s="472"/>
      <c r="X25" s="472"/>
      <c r="Y25" s="472"/>
      <c r="AD25" s="437"/>
      <c r="AE25" s="375"/>
      <c r="AF25" s="479"/>
    </row>
    <row r="26" spans="2:32" s="96" customFormat="1" ht="14.25" customHeight="1" x14ac:dyDescent="0.45">
      <c r="B26" s="408"/>
      <c r="C26" s="756"/>
      <c r="D26" s="757"/>
      <c r="E26" s="757"/>
      <c r="F26" s="761"/>
      <c r="H26" s="480" t="s">
        <v>894</v>
      </c>
      <c r="I26" s="477"/>
      <c r="J26" s="477"/>
      <c r="K26" s="477"/>
      <c r="L26" s="477"/>
      <c r="M26" s="477"/>
      <c r="N26" s="477"/>
      <c r="O26" s="477"/>
      <c r="P26" s="477"/>
      <c r="Q26" s="477"/>
      <c r="R26" s="477"/>
      <c r="U26" s="85"/>
      <c r="W26" s="472"/>
      <c r="X26" s="472"/>
      <c r="Y26" s="472"/>
      <c r="AD26" s="473" t="s">
        <v>711</v>
      </c>
      <c r="AE26" s="390" t="s">
        <v>712</v>
      </c>
      <c r="AF26" s="474" t="s">
        <v>713</v>
      </c>
    </row>
    <row r="27" spans="2:32" s="96" customFormat="1" ht="58.5" customHeight="1" x14ac:dyDescent="0.45">
      <c r="B27" s="408"/>
      <c r="C27" s="756"/>
      <c r="D27" s="757"/>
      <c r="E27" s="757"/>
      <c r="F27" s="761"/>
      <c r="H27" s="471" t="s">
        <v>895</v>
      </c>
      <c r="I27" s="481" t="s">
        <v>896</v>
      </c>
      <c r="J27" s="481"/>
      <c r="K27" s="481"/>
      <c r="L27" s="482"/>
      <c r="M27" s="481" t="s">
        <v>897</v>
      </c>
      <c r="N27" s="483"/>
      <c r="O27" s="483"/>
      <c r="P27" s="871"/>
      <c r="Q27" s="871"/>
      <c r="R27" s="871"/>
      <c r="S27" s="871"/>
      <c r="T27" s="871"/>
      <c r="U27" s="871"/>
      <c r="V27" s="871"/>
      <c r="W27" s="871"/>
      <c r="X27" s="97" t="s">
        <v>31</v>
      </c>
      <c r="Y27" s="96" t="s">
        <v>886</v>
      </c>
      <c r="Z27" s="848" t="s">
        <v>898</v>
      </c>
      <c r="AA27" s="848"/>
      <c r="AB27" s="848"/>
      <c r="AD27" s="494" t="s">
        <v>176</v>
      </c>
      <c r="AE27" s="85" t="s">
        <v>712</v>
      </c>
      <c r="AF27" s="173" t="s">
        <v>176</v>
      </c>
    </row>
    <row r="28" spans="2:32" s="96" customFormat="1" ht="17.25" customHeight="1" x14ac:dyDescent="0.45">
      <c r="B28" s="408"/>
      <c r="C28" s="756"/>
      <c r="D28" s="757"/>
      <c r="E28" s="757"/>
      <c r="F28" s="761"/>
      <c r="H28" s="375"/>
      <c r="I28" s="431"/>
      <c r="J28" s="431"/>
      <c r="K28" s="431"/>
      <c r="L28" s="431"/>
      <c r="M28" s="431"/>
      <c r="N28" s="484"/>
      <c r="O28" s="484"/>
      <c r="P28" s="485"/>
      <c r="Q28" s="485"/>
      <c r="R28" s="485"/>
      <c r="S28" s="485"/>
      <c r="T28" s="485"/>
      <c r="U28" s="485"/>
      <c r="V28" s="485"/>
      <c r="W28" s="485"/>
      <c r="X28" s="85"/>
      <c r="Z28" s="472"/>
      <c r="AA28" s="472"/>
      <c r="AB28" s="472"/>
      <c r="AD28" s="374"/>
      <c r="AE28" s="85"/>
      <c r="AF28" s="115"/>
    </row>
    <row r="29" spans="2:32" s="96" customFormat="1" ht="14.25" customHeight="1" x14ac:dyDescent="0.45">
      <c r="B29" s="408"/>
      <c r="C29" s="756"/>
      <c r="D29" s="757"/>
      <c r="E29" s="757"/>
      <c r="F29" s="761"/>
      <c r="H29" s="480" t="s">
        <v>899</v>
      </c>
      <c r="I29" s="477"/>
      <c r="J29" s="477"/>
      <c r="K29" s="477"/>
      <c r="L29" s="477"/>
      <c r="M29" s="477"/>
      <c r="N29" s="477"/>
      <c r="O29" s="477"/>
      <c r="P29" s="477"/>
      <c r="Q29" s="477"/>
      <c r="R29" s="477"/>
      <c r="U29" s="85"/>
      <c r="W29" s="472"/>
      <c r="X29" s="472"/>
      <c r="Y29" s="472"/>
      <c r="AD29" s="473" t="s">
        <v>711</v>
      </c>
      <c r="AE29" s="390" t="s">
        <v>712</v>
      </c>
      <c r="AF29" s="474" t="s">
        <v>713</v>
      </c>
    </row>
    <row r="30" spans="2:32" s="96" customFormat="1" ht="15" customHeight="1" x14ac:dyDescent="0.45">
      <c r="B30" s="408"/>
      <c r="C30" s="756"/>
      <c r="D30" s="757"/>
      <c r="E30" s="757"/>
      <c r="F30" s="761"/>
      <c r="H30" s="392" t="s">
        <v>900</v>
      </c>
      <c r="I30" s="873" t="s">
        <v>901</v>
      </c>
      <c r="J30" s="874"/>
      <c r="K30" s="874"/>
      <c r="L30" s="874"/>
      <c r="M30" s="874"/>
      <c r="N30" s="874"/>
      <c r="O30" s="874"/>
      <c r="P30" s="874"/>
      <c r="Q30" s="874"/>
      <c r="R30" s="874"/>
      <c r="S30" s="874"/>
      <c r="T30" s="874"/>
      <c r="U30" s="874"/>
      <c r="V30" s="874"/>
      <c r="W30" s="874"/>
      <c r="X30" s="875"/>
      <c r="Z30" s="472"/>
      <c r="AA30" s="472"/>
      <c r="AB30" s="472"/>
      <c r="AD30" s="494" t="s">
        <v>176</v>
      </c>
      <c r="AE30" s="85" t="s">
        <v>712</v>
      </c>
      <c r="AF30" s="173" t="s">
        <v>176</v>
      </c>
    </row>
    <row r="31" spans="2:32" s="96" customFormat="1" x14ac:dyDescent="0.45">
      <c r="B31" s="486"/>
      <c r="C31" s="738"/>
      <c r="D31" s="738"/>
      <c r="E31" s="738"/>
      <c r="F31" s="739"/>
      <c r="G31" s="377"/>
      <c r="H31" s="377"/>
      <c r="I31" s="377"/>
      <c r="J31" s="377"/>
      <c r="K31" s="377"/>
      <c r="L31" s="377"/>
      <c r="M31" s="377"/>
      <c r="N31" s="377"/>
      <c r="O31" s="377"/>
      <c r="P31" s="377"/>
      <c r="Q31" s="377"/>
      <c r="R31" s="377"/>
      <c r="S31" s="377"/>
      <c r="T31" s="377"/>
      <c r="U31" s="377"/>
      <c r="V31" s="377"/>
      <c r="W31" s="377"/>
      <c r="X31" s="377"/>
      <c r="Y31" s="377"/>
      <c r="Z31" s="377"/>
      <c r="AA31" s="377"/>
      <c r="AB31" s="377"/>
      <c r="AC31" s="377"/>
      <c r="AD31" s="141"/>
      <c r="AE31" s="377"/>
      <c r="AF31" s="378"/>
    </row>
    <row r="32" spans="2:32" ht="32.25" customHeight="1" x14ac:dyDescent="0.2">
      <c r="B32" s="117" t="s">
        <v>902</v>
      </c>
      <c r="C32" s="370"/>
      <c r="D32" s="370"/>
      <c r="E32" s="370"/>
      <c r="F32" s="99"/>
      <c r="G32" s="468"/>
      <c r="H32" s="468"/>
      <c r="I32" s="468"/>
      <c r="J32" s="468"/>
      <c r="K32" s="468"/>
      <c r="L32" s="468"/>
      <c r="M32" s="468"/>
      <c r="N32" s="468"/>
      <c r="O32" s="468"/>
      <c r="P32" s="468"/>
      <c r="Q32" s="468"/>
      <c r="R32" s="468"/>
      <c r="S32" s="468"/>
      <c r="T32" s="468"/>
      <c r="U32" s="468"/>
      <c r="V32" s="468"/>
      <c r="W32" s="468"/>
      <c r="X32" s="468"/>
      <c r="Y32" s="468"/>
      <c r="Z32" s="468"/>
      <c r="AA32" s="468"/>
      <c r="AB32" s="468"/>
      <c r="AC32" s="468"/>
      <c r="AD32" s="468"/>
      <c r="AE32" s="468"/>
      <c r="AF32" s="469"/>
    </row>
    <row r="33" spans="2:32" s="96" customFormat="1" ht="10.5" customHeight="1" x14ac:dyDescent="0.45">
      <c r="B33" s="117"/>
      <c r="C33" s="733" t="s">
        <v>882</v>
      </c>
      <c r="D33" s="719"/>
      <c r="E33" s="719"/>
      <c r="F33" s="720"/>
      <c r="G33" s="369"/>
      <c r="H33" s="369"/>
      <c r="I33" s="369"/>
      <c r="J33" s="369"/>
      <c r="K33" s="369"/>
      <c r="L33" s="369"/>
      <c r="M33" s="369"/>
      <c r="N33" s="369"/>
      <c r="O33" s="369"/>
      <c r="P33" s="369"/>
      <c r="Q33" s="369"/>
      <c r="R33" s="369"/>
      <c r="S33" s="369"/>
      <c r="T33" s="369"/>
      <c r="U33" s="369"/>
      <c r="V33" s="369"/>
      <c r="W33" s="369"/>
      <c r="X33" s="369"/>
      <c r="Y33" s="369"/>
      <c r="Z33" s="369"/>
      <c r="AA33" s="369"/>
      <c r="AB33" s="369"/>
      <c r="AC33" s="369"/>
      <c r="AD33" s="100"/>
      <c r="AE33" s="369"/>
      <c r="AF33" s="371"/>
    </row>
    <row r="34" spans="2:32" s="96" customFormat="1" ht="15.75" customHeight="1" x14ac:dyDescent="0.2">
      <c r="B34" s="117"/>
      <c r="C34" s="756"/>
      <c r="D34" s="757"/>
      <c r="E34" s="757"/>
      <c r="F34" s="761"/>
      <c r="H34" s="869" t="s">
        <v>883</v>
      </c>
      <c r="I34" s="869"/>
      <c r="J34" s="869"/>
      <c r="K34" s="869"/>
      <c r="L34" s="869"/>
      <c r="M34" s="869"/>
      <c r="N34" s="869"/>
      <c r="O34" s="869"/>
      <c r="P34" s="869"/>
      <c r="Q34" s="869"/>
      <c r="R34" s="869"/>
      <c r="S34" s="869"/>
      <c r="T34" s="869"/>
      <c r="U34" s="869"/>
      <c r="V34" s="470"/>
      <c r="W34" s="470"/>
      <c r="X34" s="470"/>
      <c r="Y34" s="470"/>
      <c r="AD34" s="117"/>
      <c r="AF34" s="372"/>
    </row>
    <row r="35" spans="2:32" s="96" customFormat="1" ht="40.5" customHeight="1" x14ac:dyDescent="0.45">
      <c r="B35" s="408"/>
      <c r="C35" s="756"/>
      <c r="D35" s="757"/>
      <c r="E35" s="757"/>
      <c r="F35" s="761"/>
      <c r="H35" s="471" t="s">
        <v>791</v>
      </c>
      <c r="I35" s="818" t="s">
        <v>884</v>
      </c>
      <c r="J35" s="819"/>
      <c r="K35" s="819"/>
      <c r="L35" s="819"/>
      <c r="M35" s="819"/>
      <c r="N35" s="819"/>
      <c r="O35" s="819"/>
      <c r="P35" s="819"/>
      <c r="Q35" s="819"/>
      <c r="R35" s="819"/>
      <c r="S35" s="819"/>
      <c r="T35" s="819"/>
      <c r="U35" s="872"/>
      <c r="V35" s="644"/>
      <c r="W35" s="645"/>
      <c r="X35" s="97" t="s">
        <v>31</v>
      </c>
      <c r="Z35" s="472"/>
      <c r="AA35" s="472"/>
      <c r="AB35" s="472"/>
      <c r="AD35" s="473" t="s">
        <v>711</v>
      </c>
      <c r="AE35" s="390" t="s">
        <v>712</v>
      </c>
      <c r="AF35" s="474" t="s">
        <v>713</v>
      </c>
    </row>
    <row r="36" spans="2:32" s="96" customFormat="1" ht="16.5" customHeight="1" x14ac:dyDescent="0.45">
      <c r="B36" s="408"/>
      <c r="C36" s="756"/>
      <c r="D36" s="757"/>
      <c r="E36" s="757"/>
      <c r="F36" s="761"/>
      <c r="H36" s="475"/>
      <c r="I36" s="476"/>
      <c r="J36" s="476"/>
      <c r="K36" s="476"/>
      <c r="L36" s="476"/>
      <c r="M36" s="476"/>
      <c r="N36" s="476"/>
      <c r="O36" s="476"/>
      <c r="P36" s="476"/>
      <c r="Q36" s="476"/>
      <c r="R36" s="476"/>
      <c r="S36" s="476"/>
      <c r="T36" s="476"/>
      <c r="U36" s="476"/>
      <c r="V36" s="366"/>
      <c r="W36" s="366"/>
      <c r="X36" s="366"/>
      <c r="Z36" s="472"/>
      <c r="AA36" s="472"/>
      <c r="AB36" s="472"/>
      <c r="AD36" s="473"/>
      <c r="AE36" s="390"/>
      <c r="AF36" s="474"/>
    </row>
    <row r="37" spans="2:32" s="96" customFormat="1" ht="40.5" customHeight="1" x14ac:dyDescent="0.45">
      <c r="B37" s="408"/>
      <c r="C37" s="756"/>
      <c r="D37" s="757"/>
      <c r="E37" s="757"/>
      <c r="F37" s="761"/>
      <c r="H37" s="471" t="s">
        <v>793</v>
      </c>
      <c r="I37" s="818" t="s">
        <v>885</v>
      </c>
      <c r="J37" s="819"/>
      <c r="K37" s="819"/>
      <c r="L37" s="819"/>
      <c r="M37" s="819"/>
      <c r="N37" s="819"/>
      <c r="O37" s="819"/>
      <c r="P37" s="819"/>
      <c r="Q37" s="819"/>
      <c r="R37" s="819"/>
      <c r="S37" s="819"/>
      <c r="T37" s="819"/>
      <c r="U37" s="872"/>
      <c r="V37" s="644"/>
      <c r="W37" s="645"/>
      <c r="X37" s="97" t="s">
        <v>31</v>
      </c>
      <c r="Y37" s="96" t="s">
        <v>886</v>
      </c>
      <c r="Z37" s="848" t="s">
        <v>903</v>
      </c>
      <c r="AA37" s="848"/>
      <c r="AB37" s="848"/>
      <c r="AD37" s="494" t="s">
        <v>176</v>
      </c>
      <c r="AE37" s="85" t="s">
        <v>712</v>
      </c>
      <c r="AF37" s="173" t="s">
        <v>176</v>
      </c>
    </row>
    <row r="38" spans="2:32" s="96" customFormat="1" ht="20.25" customHeight="1" x14ac:dyDescent="0.45">
      <c r="B38" s="146"/>
      <c r="C38" s="738"/>
      <c r="D38" s="738"/>
      <c r="E38" s="738"/>
      <c r="F38" s="738"/>
      <c r="G38" s="117"/>
      <c r="H38" s="380" t="s">
        <v>795</v>
      </c>
      <c r="I38" s="487"/>
      <c r="J38" s="487"/>
      <c r="K38" s="487"/>
      <c r="L38" s="487"/>
      <c r="M38" s="487"/>
      <c r="N38" s="487"/>
      <c r="O38" s="487"/>
      <c r="P38" s="487"/>
      <c r="Q38" s="487"/>
      <c r="R38" s="487"/>
      <c r="S38" s="380"/>
      <c r="T38" s="380"/>
      <c r="U38" s="380"/>
      <c r="V38" s="377"/>
      <c r="W38" s="488"/>
      <c r="X38" s="488"/>
      <c r="Y38" s="472"/>
      <c r="AD38" s="374"/>
      <c r="AE38" s="85"/>
      <c r="AF38" s="115"/>
    </row>
    <row r="39" spans="2:32" s="96" customFormat="1" ht="74.25" customHeight="1" x14ac:dyDescent="0.45">
      <c r="B39" s="408"/>
      <c r="C39" s="733"/>
      <c r="D39" s="757"/>
      <c r="E39" s="757"/>
      <c r="F39" s="761"/>
      <c r="H39" s="490" t="s">
        <v>797</v>
      </c>
      <c r="I39" s="868" t="s">
        <v>888</v>
      </c>
      <c r="J39" s="869"/>
      <c r="K39" s="869"/>
      <c r="L39" s="869"/>
      <c r="M39" s="869"/>
      <c r="N39" s="869"/>
      <c r="O39" s="869"/>
      <c r="P39" s="869"/>
      <c r="Q39" s="869"/>
      <c r="R39" s="869"/>
      <c r="S39" s="869"/>
      <c r="T39" s="869"/>
      <c r="U39" s="870"/>
      <c r="V39" s="837"/>
      <c r="W39" s="838"/>
      <c r="X39" s="139" t="s">
        <v>31</v>
      </c>
      <c r="Y39" s="96" t="s">
        <v>886</v>
      </c>
      <c r="Z39" s="848" t="s">
        <v>904</v>
      </c>
      <c r="AA39" s="848"/>
      <c r="AB39" s="848"/>
      <c r="AD39" s="494" t="s">
        <v>176</v>
      </c>
      <c r="AE39" s="85" t="s">
        <v>712</v>
      </c>
      <c r="AF39" s="173" t="s">
        <v>176</v>
      </c>
    </row>
    <row r="40" spans="2:32" s="96" customFormat="1" ht="15" customHeight="1" x14ac:dyDescent="0.45">
      <c r="B40" s="408"/>
      <c r="C40" s="756"/>
      <c r="D40" s="757"/>
      <c r="E40" s="757"/>
      <c r="F40" s="761"/>
      <c r="H40" s="375"/>
      <c r="I40" s="477"/>
      <c r="J40" s="477"/>
      <c r="K40" s="477"/>
      <c r="L40" s="477"/>
      <c r="M40" s="477"/>
      <c r="N40" s="477"/>
      <c r="O40" s="477"/>
      <c r="P40" s="477"/>
      <c r="Q40" s="477"/>
      <c r="R40" s="477"/>
      <c r="S40" s="85"/>
      <c r="T40" s="85"/>
      <c r="U40" s="85"/>
      <c r="W40" s="472"/>
      <c r="X40" s="472"/>
      <c r="Y40" s="472"/>
      <c r="AD40" s="374"/>
      <c r="AE40" s="85"/>
      <c r="AF40" s="115"/>
    </row>
    <row r="41" spans="2:32" s="96" customFormat="1" x14ac:dyDescent="0.45">
      <c r="B41" s="408"/>
      <c r="C41" s="756"/>
      <c r="D41" s="757"/>
      <c r="E41" s="757"/>
      <c r="F41" s="761"/>
      <c r="H41" s="480" t="s">
        <v>890</v>
      </c>
      <c r="I41" s="477"/>
      <c r="J41" s="477"/>
      <c r="K41" s="477"/>
      <c r="L41" s="477"/>
      <c r="M41" s="477"/>
      <c r="N41" s="477"/>
      <c r="O41" s="477"/>
      <c r="P41" s="477"/>
      <c r="Q41" s="477"/>
      <c r="R41" s="477"/>
      <c r="U41" s="85"/>
      <c r="W41" s="472"/>
      <c r="X41" s="472"/>
      <c r="Y41" s="472"/>
      <c r="AD41" s="473" t="s">
        <v>711</v>
      </c>
      <c r="AE41" s="390" t="s">
        <v>712</v>
      </c>
      <c r="AF41" s="474" t="s">
        <v>713</v>
      </c>
    </row>
    <row r="42" spans="2:32" s="96" customFormat="1" ht="21.75" customHeight="1" x14ac:dyDescent="0.45">
      <c r="B42" s="408"/>
      <c r="C42" s="756"/>
      <c r="D42" s="757"/>
      <c r="E42" s="757"/>
      <c r="F42" s="761"/>
      <c r="H42" s="471" t="s">
        <v>891</v>
      </c>
      <c r="I42" s="855" t="s">
        <v>892</v>
      </c>
      <c r="J42" s="856"/>
      <c r="K42" s="856"/>
      <c r="L42" s="856"/>
      <c r="M42" s="856"/>
      <c r="N42" s="856"/>
      <c r="O42" s="856"/>
      <c r="P42" s="856"/>
      <c r="Q42" s="856"/>
      <c r="R42" s="856"/>
      <c r="S42" s="856"/>
      <c r="T42" s="856"/>
      <c r="U42" s="856"/>
      <c r="V42" s="856"/>
      <c r="W42" s="856"/>
      <c r="X42" s="856"/>
      <c r="Y42" s="856"/>
      <c r="Z42" s="856"/>
      <c r="AA42" s="857"/>
      <c r="AD42" s="494" t="s">
        <v>176</v>
      </c>
      <c r="AE42" s="85" t="s">
        <v>712</v>
      </c>
      <c r="AF42" s="173" t="s">
        <v>176</v>
      </c>
    </row>
    <row r="43" spans="2:32" s="96" customFormat="1" x14ac:dyDescent="0.45">
      <c r="B43" s="408"/>
      <c r="C43" s="756"/>
      <c r="D43" s="757"/>
      <c r="E43" s="757"/>
      <c r="F43" s="761"/>
      <c r="H43" s="491" t="s">
        <v>905</v>
      </c>
      <c r="I43" s="477"/>
      <c r="J43" s="477"/>
      <c r="K43" s="477"/>
      <c r="L43" s="477"/>
      <c r="M43" s="477"/>
      <c r="N43" s="477"/>
      <c r="O43" s="477"/>
      <c r="P43" s="477"/>
      <c r="Q43" s="477"/>
      <c r="R43" s="477"/>
      <c r="U43" s="85"/>
      <c r="W43" s="472"/>
      <c r="X43" s="472"/>
      <c r="Y43" s="472"/>
      <c r="AD43" s="437"/>
      <c r="AE43" s="375"/>
      <c r="AF43" s="479"/>
    </row>
    <row r="44" spans="2:32" s="96" customFormat="1" x14ac:dyDescent="0.45">
      <c r="B44" s="408"/>
      <c r="C44" s="756"/>
      <c r="D44" s="757"/>
      <c r="E44" s="757"/>
      <c r="F44" s="761"/>
      <c r="H44" s="375"/>
      <c r="I44" s="477"/>
      <c r="J44" s="477"/>
      <c r="K44" s="477"/>
      <c r="L44" s="477"/>
      <c r="M44" s="477"/>
      <c r="N44" s="477"/>
      <c r="O44" s="477"/>
      <c r="P44" s="477"/>
      <c r="Q44" s="477"/>
      <c r="R44" s="477"/>
      <c r="U44" s="85"/>
      <c r="W44" s="472"/>
      <c r="X44" s="472"/>
      <c r="Y44" s="472"/>
      <c r="AD44" s="437"/>
      <c r="AE44" s="375"/>
      <c r="AF44" s="479"/>
    </row>
    <row r="45" spans="2:32" s="96" customFormat="1" ht="14.25" customHeight="1" x14ac:dyDescent="0.45">
      <c r="B45" s="408"/>
      <c r="C45" s="756"/>
      <c r="D45" s="757"/>
      <c r="E45" s="757"/>
      <c r="F45" s="761"/>
      <c r="H45" s="480" t="s">
        <v>894</v>
      </c>
      <c r="I45" s="477"/>
      <c r="J45" s="477"/>
      <c r="K45" s="477"/>
      <c r="L45" s="477"/>
      <c r="M45" s="477"/>
      <c r="N45" s="477"/>
      <c r="O45" s="477"/>
      <c r="P45" s="477"/>
      <c r="Q45" s="477"/>
      <c r="R45" s="477"/>
      <c r="U45" s="85"/>
      <c r="W45" s="472"/>
      <c r="X45" s="472"/>
      <c r="Y45" s="472"/>
      <c r="AD45" s="473" t="s">
        <v>711</v>
      </c>
      <c r="AE45" s="390" t="s">
        <v>712</v>
      </c>
      <c r="AF45" s="474" t="s">
        <v>713</v>
      </c>
    </row>
    <row r="46" spans="2:32" s="96" customFormat="1" ht="58.5" customHeight="1" x14ac:dyDescent="0.45">
      <c r="B46" s="408"/>
      <c r="C46" s="756"/>
      <c r="D46" s="757"/>
      <c r="E46" s="757"/>
      <c r="F46" s="761"/>
      <c r="H46" s="471" t="s">
        <v>895</v>
      </c>
      <c r="I46" s="481" t="s">
        <v>896</v>
      </c>
      <c r="J46" s="481"/>
      <c r="K46" s="481"/>
      <c r="L46" s="482"/>
      <c r="M46" s="481" t="s">
        <v>897</v>
      </c>
      <c r="N46" s="483"/>
      <c r="O46" s="483"/>
      <c r="P46" s="871"/>
      <c r="Q46" s="871"/>
      <c r="R46" s="871"/>
      <c r="S46" s="871"/>
      <c r="T46" s="871"/>
      <c r="U46" s="871"/>
      <c r="V46" s="871"/>
      <c r="W46" s="871"/>
      <c r="X46" s="97" t="s">
        <v>31</v>
      </c>
      <c r="Y46" s="96" t="s">
        <v>886</v>
      </c>
      <c r="Z46" s="848" t="s">
        <v>898</v>
      </c>
      <c r="AA46" s="848"/>
      <c r="AB46" s="848"/>
      <c r="AD46" s="494" t="s">
        <v>176</v>
      </c>
      <c r="AE46" s="85" t="s">
        <v>712</v>
      </c>
      <c r="AF46" s="173" t="s">
        <v>176</v>
      </c>
    </row>
    <row r="47" spans="2:32" s="96" customFormat="1" ht="17.25" customHeight="1" x14ac:dyDescent="0.45">
      <c r="B47" s="408"/>
      <c r="C47" s="756"/>
      <c r="D47" s="757"/>
      <c r="E47" s="757"/>
      <c r="F47" s="761"/>
      <c r="H47" s="375"/>
      <c r="I47" s="431"/>
      <c r="J47" s="431"/>
      <c r="K47" s="431"/>
      <c r="L47" s="431"/>
      <c r="M47" s="431"/>
      <c r="N47" s="484"/>
      <c r="O47" s="484"/>
      <c r="P47" s="485"/>
      <c r="Q47" s="485"/>
      <c r="R47" s="485"/>
      <c r="S47" s="485"/>
      <c r="T47" s="485"/>
      <c r="U47" s="485"/>
      <c r="V47" s="485"/>
      <c r="W47" s="485"/>
      <c r="X47" s="85"/>
      <c r="Z47" s="472"/>
      <c r="AA47" s="472"/>
      <c r="AB47" s="472"/>
      <c r="AD47" s="374"/>
      <c r="AE47" s="85"/>
      <c r="AF47" s="115"/>
    </row>
    <row r="48" spans="2:32" s="96" customFormat="1" ht="14.25" customHeight="1" x14ac:dyDescent="0.45">
      <c r="B48" s="408"/>
      <c r="C48" s="756"/>
      <c r="D48" s="757"/>
      <c r="E48" s="757"/>
      <c r="F48" s="761"/>
      <c r="H48" s="480" t="s">
        <v>899</v>
      </c>
      <c r="I48" s="477"/>
      <c r="J48" s="477"/>
      <c r="K48" s="477"/>
      <c r="L48" s="477"/>
      <c r="M48" s="477"/>
      <c r="N48" s="477"/>
      <c r="O48" s="477"/>
      <c r="P48" s="477"/>
      <c r="Q48" s="477"/>
      <c r="R48" s="477"/>
      <c r="U48" s="85"/>
      <c r="W48" s="472"/>
      <c r="X48" s="472"/>
      <c r="Y48" s="472"/>
      <c r="AD48" s="473" t="s">
        <v>711</v>
      </c>
      <c r="AE48" s="390" t="s">
        <v>712</v>
      </c>
      <c r="AF48" s="474" t="s">
        <v>713</v>
      </c>
    </row>
    <row r="49" spans="2:32" s="96" customFormat="1" ht="15" customHeight="1" x14ac:dyDescent="0.45">
      <c r="B49" s="408"/>
      <c r="C49" s="756"/>
      <c r="D49" s="757"/>
      <c r="E49" s="757"/>
      <c r="F49" s="761"/>
      <c r="H49" s="392" t="s">
        <v>900</v>
      </c>
      <c r="I49" s="873" t="s">
        <v>901</v>
      </c>
      <c r="J49" s="874"/>
      <c r="K49" s="874"/>
      <c r="L49" s="874"/>
      <c r="M49" s="874"/>
      <c r="N49" s="874"/>
      <c r="O49" s="874"/>
      <c r="P49" s="874"/>
      <c r="Q49" s="874"/>
      <c r="R49" s="874"/>
      <c r="S49" s="874"/>
      <c r="T49" s="874"/>
      <c r="U49" s="874"/>
      <c r="V49" s="874"/>
      <c r="W49" s="874"/>
      <c r="X49" s="875"/>
      <c r="Z49" s="472"/>
      <c r="AA49" s="472"/>
      <c r="AB49" s="472"/>
      <c r="AD49" s="494" t="s">
        <v>176</v>
      </c>
      <c r="AE49" s="85" t="s">
        <v>712</v>
      </c>
      <c r="AF49" s="173" t="s">
        <v>176</v>
      </c>
    </row>
    <row r="50" spans="2:32" s="96" customFormat="1" x14ac:dyDescent="0.45">
      <c r="B50" s="141"/>
      <c r="C50" s="737"/>
      <c r="D50" s="738"/>
      <c r="E50" s="738"/>
      <c r="F50" s="739"/>
      <c r="G50" s="377"/>
      <c r="H50" s="377"/>
      <c r="I50" s="377"/>
      <c r="J50" s="377"/>
      <c r="K50" s="377"/>
      <c r="L50" s="377"/>
      <c r="M50" s="377"/>
      <c r="N50" s="377"/>
      <c r="O50" s="377"/>
      <c r="P50" s="377"/>
      <c r="Q50" s="377"/>
      <c r="R50" s="377"/>
      <c r="S50" s="377"/>
      <c r="T50" s="377"/>
      <c r="U50" s="377"/>
      <c r="V50" s="377"/>
      <c r="W50" s="377"/>
      <c r="X50" s="377"/>
      <c r="Y50" s="377"/>
      <c r="Z50" s="377"/>
      <c r="AA50" s="377"/>
      <c r="AB50" s="377"/>
      <c r="AC50" s="377"/>
      <c r="AD50" s="141"/>
      <c r="AE50" s="377"/>
      <c r="AF50" s="378"/>
    </row>
    <row r="51" spans="2:32" s="96" customFormat="1" ht="38.25" customHeight="1" x14ac:dyDescent="0.45">
      <c r="B51" s="719" t="s">
        <v>906</v>
      </c>
      <c r="C51" s="719"/>
      <c r="D51" s="719"/>
      <c r="E51" s="719"/>
      <c r="F51" s="719"/>
      <c r="G51" s="719"/>
      <c r="H51" s="719"/>
      <c r="I51" s="719"/>
      <c r="J51" s="719"/>
      <c r="K51" s="719"/>
      <c r="L51" s="719"/>
      <c r="M51" s="719"/>
      <c r="N51" s="719"/>
      <c r="O51" s="719"/>
      <c r="P51" s="719"/>
      <c r="Q51" s="719"/>
      <c r="R51" s="719"/>
      <c r="S51" s="719"/>
      <c r="T51" s="719"/>
      <c r="U51" s="719"/>
      <c r="V51" s="719"/>
      <c r="W51" s="719"/>
      <c r="X51" s="719"/>
      <c r="Y51" s="719"/>
      <c r="Z51" s="719"/>
      <c r="AA51" s="719"/>
      <c r="AB51" s="719"/>
      <c r="AC51" s="719"/>
    </row>
    <row r="52" spans="2:32" s="96" customFormat="1" x14ac:dyDescent="0.2">
      <c r="B52" s="407"/>
      <c r="C52" s="407"/>
      <c r="D52" s="407"/>
      <c r="E52" s="407"/>
      <c r="F52" s="407"/>
      <c r="G52" s="407"/>
      <c r="H52" s="407"/>
      <c r="I52" s="407"/>
      <c r="J52" s="407"/>
      <c r="K52" s="407"/>
      <c r="L52" s="407"/>
      <c r="M52" s="407"/>
      <c r="N52" s="407"/>
      <c r="O52" s="407"/>
      <c r="P52" s="407"/>
      <c r="Q52" s="407"/>
      <c r="R52" s="407"/>
      <c r="S52" s="407"/>
      <c r="T52" s="407"/>
      <c r="U52" s="407"/>
      <c r="V52" s="407"/>
      <c r="W52" s="407"/>
      <c r="X52" s="407"/>
      <c r="Y52" s="407"/>
      <c r="Z52" s="407"/>
      <c r="AA52" s="407"/>
      <c r="AB52" s="407"/>
      <c r="AC52" s="407"/>
    </row>
    <row r="53" spans="2:32" s="407" customFormat="1" x14ac:dyDescent="0.2">
      <c r="B53" s="148"/>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AA23"/>
    <mergeCell ref="B51:AC51"/>
    <mergeCell ref="Z37:AB37"/>
    <mergeCell ref="I39:U39"/>
    <mergeCell ref="V39:W39"/>
    <mergeCell ref="Z39:AB39"/>
    <mergeCell ref="I42:AA42"/>
    <mergeCell ref="P46:W46"/>
    <mergeCell ref="Z46:AB46"/>
    <mergeCell ref="C33:F50"/>
    <mergeCell ref="H34:U34"/>
    <mergeCell ref="I35:U35"/>
    <mergeCell ref="V35:W35"/>
    <mergeCell ref="I37:U37"/>
    <mergeCell ref="V37:W37"/>
    <mergeCell ref="I49:X49"/>
  </mergeCells>
  <phoneticPr fontId="2"/>
  <printOptions horizontalCentered="1"/>
  <pageMargins left="0.70866141732283472" right="0.39370078740157483" top="0.51181102362204722" bottom="0.35433070866141736" header="0.31496062992125984" footer="0.31496062992125984"/>
  <pageSetup paperSize="9" scale="6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xm:f>
          </x14:formula1>
          <xm:sqref>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H8:H11 JD8:JD11 SZ8:SZ11 ACV8:ACV11 AMR8:AMR11 AWN8:AWN11 BGJ8:BGJ11 BQF8:BQF11 CAB8:CAB11 CJX8:CJX11 CTT8:CTT11 DDP8:DDP11 DNL8:DNL11 DXH8:DXH11 EHD8:EHD11 EQZ8:EQZ11 FAV8:FAV11 FKR8:FKR11 FUN8:FUN11 GEJ8:GEJ11 GOF8:GOF11 GYB8:GYB11 HHX8:HHX11 HRT8:HRT11 IBP8:IBP11 ILL8:ILL11 IVH8:IVH11 JFD8:JFD11 JOZ8:JOZ11 JYV8:JYV11 KIR8:KIR11 KSN8:KSN11 LCJ8:LCJ11 LMF8:LMF11 LWB8:LWB11 MFX8:MFX11 MPT8:MPT11 MZP8:MZP11 NJL8:NJL11 NTH8:NTH11 ODD8:ODD11 OMZ8:OMZ11 OWV8:OWV11 PGR8:PGR11 PQN8:PQN11 QAJ8:QAJ11 QKF8:QKF11 QUB8:QUB11 RDX8:RDX11 RNT8:RNT11 RXP8:RXP11 SHL8:SHL11 SRH8:SRH11 TBD8:TBD11 TKZ8:TKZ11 TUV8:TUV11 UER8:UER11 UON8:UON11 UYJ8:UYJ11 VIF8:VIF11 VSB8:VSB11 WBX8:WBX11 WLT8:WLT11 WVP8:WVP11 H65542:H65545 JD65542:JD65545 SZ65542:SZ65545 ACV65542:ACV65545 AMR65542:AMR65545 AWN65542:AWN65545 BGJ65542:BGJ65545 BQF65542:BQF65545 CAB65542:CAB65545 CJX65542:CJX65545 CTT65542:CTT65545 DDP65542:DDP65545 DNL65542:DNL65545 DXH65542:DXH65545 EHD65542:EHD65545 EQZ65542:EQZ65545 FAV65542:FAV65545 FKR65542:FKR65545 FUN65542:FUN65545 GEJ65542:GEJ65545 GOF65542:GOF65545 GYB65542:GYB65545 HHX65542:HHX65545 HRT65542:HRT65545 IBP65542:IBP65545 ILL65542:ILL65545 IVH65542:IVH65545 JFD65542:JFD65545 JOZ65542:JOZ65545 JYV65542:JYV65545 KIR65542:KIR65545 KSN65542:KSN65545 LCJ65542:LCJ65545 LMF65542:LMF65545 LWB65542:LWB65545 MFX65542:MFX65545 MPT65542:MPT65545 MZP65542:MZP65545 NJL65542:NJL65545 NTH65542:NTH65545 ODD65542:ODD65545 OMZ65542:OMZ65545 OWV65542:OWV65545 PGR65542:PGR65545 PQN65542:PQN65545 QAJ65542:QAJ65545 QKF65542:QKF65545 QUB65542:QUB65545 RDX65542:RDX65545 RNT65542:RNT65545 RXP65542:RXP65545 SHL65542:SHL65545 SRH65542:SRH65545 TBD65542:TBD65545 TKZ65542:TKZ65545 TUV65542:TUV65545 UER65542:UER65545 UON65542:UON65545 UYJ65542:UYJ65545 VIF65542:VIF65545 VSB65542:VSB65545 WBX65542:WBX65545 WLT65542:WLT65545 WVP65542:WVP65545 H131078:H131081 JD131078:JD131081 SZ131078:SZ131081 ACV131078:ACV131081 AMR131078:AMR131081 AWN131078:AWN131081 BGJ131078:BGJ131081 BQF131078:BQF131081 CAB131078:CAB131081 CJX131078:CJX131081 CTT131078:CTT131081 DDP131078:DDP131081 DNL131078:DNL131081 DXH131078:DXH131081 EHD131078:EHD131081 EQZ131078:EQZ131081 FAV131078:FAV131081 FKR131078:FKR131081 FUN131078:FUN131081 GEJ131078:GEJ131081 GOF131078:GOF131081 GYB131078:GYB131081 HHX131078:HHX131081 HRT131078:HRT131081 IBP131078:IBP131081 ILL131078:ILL131081 IVH131078:IVH131081 JFD131078:JFD131081 JOZ131078:JOZ131081 JYV131078:JYV131081 KIR131078:KIR131081 KSN131078:KSN131081 LCJ131078:LCJ131081 LMF131078:LMF131081 LWB131078:LWB131081 MFX131078:MFX131081 MPT131078:MPT131081 MZP131078:MZP131081 NJL131078:NJL131081 NTH131078:NTH131081 ODD131078:ODD131081 OMZ131078:OMZ131081 OWV131078:OWV131081 PGR131078:PGR131081 PQN131078:PQN131081 QAJ131078:QAJ131081 QKF131078:QKF131081 QUB131078:QUB131081 RDX131078:RDX131081 RNT131078:RNT131081 RXP131078:RXP131081 SHL131078:SHL131081 SRH131078:SRH131081 TBD131078:TBD131081 TKZ131078:TKZ131081 TUV131078:TUV131081 UER131078:UER131081 UON131078:UON131081 UYJ131078:UYJ131081 VIF131078:VIF131081 VSB131078:VSB131081 WBX131078:WBX131081 WLT131078:WLT131081 WVP131078:WVP131081 H196614:H196617 JD196614:JD196617 SZ196614:SZ196617 ACV196614:ACV196617 AMR196614:AMR196617 AWN196614:AWN196617 BGJ196614:BGJ196617 BQF196614:BQF196617 CAB196614:CAB196617 CJX196614:CJX196617 CTT196614:CTT196617 DDP196614:DDP196617 DNL196614:DNL196617 DXH196614:DXH196617 EHD196614:EHD196617 EQZ196614:EQZ196617 FAV196614:FAV196617 FKR196614:FKR196617 FUN196614:FUN196617 GEJ196614:GEJ196617 GOF196614:GOF196617 GYB196614:GYB196617 HHX196614:HHX196617 HRT196614:HRT196617 IBP196614:IBP196617 ILL196614:ILL196617 IVH196614:IVH196617 JFD196614:JFD196617 JOZ196614:JOZ196617 JYV196614:JYV196617 KIR196614:KIR196617 KSN196614:KSN196617 LCJ196614:LCJ196617 LMF196614:LMF196617 LWB196614:LWB196617 MFX196614:MFX196617 MPT196614:MPT196617 MZP196614:MZP196617 NJL196614:NJL196617 NTH196614:NTH196617 ODD196614:ODD196617 OMZ196614:OMZ196617 OWV196614:OWV196617 PGR196614:PGR196617 PQN196614:PQN196617 QAJ196614:QAJ196617 QKF196614:QKF196617 QUB196614:QUB196617 RDX196614:RDX196617 RNT196614:RNT196617 RXP196614:RXP196617 SHL196614:SHL196617 SRH196614:SRH196617 TBD196614:TBD196617 TKZ196614:TKZ196617 TUV196614:TUV196617 UER196614:UER196617 UON196614:UON196617 UYJ196614:UYJ196617 VIF196614:VIF196617 VSB196614:VSB196617 WBX196614:WBX196617 WLT196614:WLT196617 WVP196614:WVP196617 H262150:H262153 JD262150:JD262153 SZ262150:SZ262153 ACV262150:ACV262153 AMR262150:AMR262153 AWN262150:AWN262153 BGJ262150:BGJ262153 BQF262150:BQF262153 CAB262150:CAB262153 CJX262150:CJX262153 CTT262150:CTT262153 DDP262150:DDP262153 DNL262150:DNL262153 DXH262150:DXH262153 EHD262150:EHD262153 EQZ262150:EQZ262153 FAV262150:FAV262153 FKR262150:FKR262153 FUN262150:FUN262153 GEJ262150:GEJ262153 GOF262150:GOF262153 GYB262150:GYB262153 HHX262150:HHX262153 HRT262150:HRT262153 IBP262150:IBP262153 ILL262150:ILL262153 IVH262150:IVH262153 JFD262150:JFD262153 JOZ262150:JOZ262153 JYV262150:JYV262153 KIR262150:KIR262153 KSN262150:KSN262153 LCJ262150:LCJ262153 LMF262150:LMF262153 LWB262150:LWB262153 MFX262150:MFX262153 MPT262150:MPT262153 MZP262150:MZP262153 NJL262150:NJL262153 NTH262150:NTH262153 ODD262150:ODD262153 OMZ262150:OMZ262153 OWV262150:OWV262153 PGR262150:PGR262153 PQN262150:PQN262153 QAJ262150:QAJ262153 QKF262150:QKF262153 QUB262150:QUB262153 RDX262150:RDX262153 RNT262150:RNT262153 RXP262150:RXP262153 SHL262150:SHL262153 SRH262150:SRH262153 TBD262150:TBD262153 TKZ262150:TKZ262153 TUV262150:TUV262153 UER262150:UER262153 UON262150:UON262153 UYJ262150:UYJ262153 VIF262150:VIF262153 VSB262150:VSB262153 WBX262150:WBX262153 WLT262150:WLT262153 WVP262150:WVP262153 H327686:H327689 JD327686:JD327689 SZ327686:SZ327689 ACV327686:ACV327689 AMR327686:AMR327689 AWN327686:AWN327689 BGJ327686:BGJ327689 BQF327686:BQF327689 CAB327686:CAB327689 CJX327686:CJX327689 CTT327686:CTT327689 DDP327686:DDP327689 DNL327686:DNL327689 DXH327686:DXH327689 EHD327686:EHD327689 EQZ327686:EQZ327689 FAV327686:FAV327689 FKR327686:FKR327689 FUN327686:FUN327689 GEJ327686:GEJ327689 GOF327686:GOF327689 GYB327686:GYB327689 HHX327686:HHX327689 HRT327686:HRT327689 IBP327686:IBP327689 ILL327686:ILL327689 IVH327686:IVH327689 JFD327686:JFD327689 JOZ327686:JOZ327689 JYV327686:JYV327689 KIR327686:KIR327689 KSN327686:KSN327689 LCJ327686:LCJ327689 LMF327686:LMF327689 LWB327686:LWB327689 MFX327686:MFX327689 MPT327686:MPT327689 MZP327686:MZP327689 NJL327686:NJL327689 NTH327686:NTH327689 ODD327686:ODD327689 OMZ327686:OMZ327689 OWV327686:OWV327689 PGR327686:PGR327689 PQN327686:PQN327689 QAJ327686:QAJ327689 QKF327686:QKF327689 QUB327686:QUB327689 RDX327686:RDX327689 RNT327686:RNT327689 RXP327686:RXP327689 SHL327686:SHL327689 SRH327686:SRH327689 TBD327686:TBD327689 TKZ327686:TKZ327689 TUV327686:TUV327689 UER327686:UER327689 UON327686:UON327689 UYJ327686:UYJ327689 VIF327686:VIF327689 VSB327686:VSB327689 WBX327686:WBX327689 WLT327686:WLT327689 WVP327686:WVP327689 H393222:H393225 JD393222:JD393225 SZ393222:SZ393225 ACV393222:ACV393225 AMR393222:AMR393225 AWN393222:AWN393225 BGJ393222:BGJ393225 BQF393222:BQF393225 CAB393222:CAB393225 CJX393222:CJX393225 CTT393222:CTT393225 DDP393222:DDP393225 DNL393222:DNL393225 DXH393222:DXH393225 EHD393222:EHD393225 EQZ393222:EQZ393225 FAV393222:FAV393225 FKR393222:FKR393225 FUN393222:FUN393225 GEJ393222:GEJ393225 GOF393222:GOF393225 GYB393222:GYB393225 HHX393222:HHX393225 HRT393222:HRT393225 IBP393222:IBP393225 ILL393222:ILL393225 IVH393222:IVH393225 JFD393222:JFD393225 JOZ393222:JOZ393225 JYV393222:JYV393225 KIR393222:KIR393225 KSN393222:KSN393225 LCJ393222:LCJ393225 LMF393222:LMF393225 LWB393222:LWB393225 MFX393222:MFX393225 MPT393222:MPT393225 MZP393222:MZP393225 NJL393222:NJL393225 NTH393222:NTH393225 ODD393222:ODD393225 OMZ393222:OMZ393225 OWV393222:OWV393225 PGR393222:PGR393225 PQN393222:PQN393225 QAJ393222:QAJ393225 QKF393222:QKF393225 QUB393222:QUB393225 RDX393222:RDX393225 RNT393222:RNT393225 RXP393222:RXP393225 SHL393222:SHL393225 SRH393222:SRH393225 TBD393222:TBD393225 TKZ393222:TKZ393225 TUV393222:TUV393225 UER393222:UER393225 UON393222:UON393225 UYJ393222:UYJ393225 VIF393222:VIF393225 VSB393222:VSB393225 WBX393222:WBX393225 WLT393222:WLT393225 WVP393222:WVP393225 H458758:H458761 JD458758:JD458761 SZ458758:SZ458761 ACV458758:ACV458761 AMR458758:AMR458761 AWN458758:AWN458761 BGJ458758:BGJ458761 BQF458758:BQF458761 CAB458758:CAB458761 CJX458758:CJX458761 CTT458758:CTT458761 DDP458758:DDP458761 DNL458758:DNL458761 DXH458758:DXH458761 EHD458758:EHD458761 EQZ458758:EQZ458761 FAV458758:FAV458761 FKR458758:FKR458761 FUN458758:FUN458761 GEJ458758:GEJ458761 GOF458758:GOF458761 GYB458758:GYB458761 HHX458758:HHX458761 HRT458758:HRT458761 IBP458758:IBP458761 ILL458758:ILL458761 IVH458758:IVH458761 JFD458758:JFD458761 JOZ458758:JOZ458761 JYV458758:JYV458761 KIR458758:KIR458761 KSN458758:KSN458761 LCJ458758:LCJ458761 LMF458758:LMF458761 LWB458758:LWB458761 MFX458758:MFX458761 MPT458758:MPT458761 MZP458758:MZP458761 NJL458758:NJL458761 NTH458758:NTH458761 ODD458758:ODD458761 OMZ458758:OMZ458761 OWV458758:OWV458761 PGR458758:PGR458761 PQN458758:PQN458761 QAJ458758:QAJ458761 QKF458758:QKF458761 QUB458758:QUB458761 RDX458758:RDX458761 RNT458758:RNT458761 RXP458758:RXP458761 SHL458758:SHL458761 SRH458758:SRH458761 TBD458758:TBD458761 TKZ458758:TKZ458761 TUV458758:TUV458761 UER458758:UER458761 UON458758:UON458761 UYJ458758:UYJ458761 VIF458758:VIF458761 VSB458758:VSB458761 WBX458758:WBX458761 WLT458758:WLT458761 WVP458758:WVP458761 H524294:H524297 JD524294:JD524297 SZ524294:SZ524297 ACV524294:ACV524297 AMR524294:AMR524297 AWN524294:AWN524297 BGJ524294:BGJ524297 BQF524294:BQF524297 CAB524294:CAB524297 CJX524294:CJX524297 CTT524294:CTT524297 DDP524294:DDP524297 DNL524294:DNL524297 DXH524294:DXH524297 EHD524294:EHD524297 EQZ524294:EQZ524297 FAV524294:FAV524297 FKR524294:FKR524297 FUN524294:FUN524297 GEJ524294:GEJ524297 GOF524294:GOF524297 GYB524294:GYB524297 HHX524294:HHX524297 HRT524294:HRT524297 IBP524294:IBP524297 ILL524294:ILL524297 IVH524294:IVH524297 JFD524294:JFD524297 JOZ524294:JOZ524297 JYV524294:JYV524297 KIR524294:KIR524297 KSN524294:KSN524297 LCJ524294:LCJ524297 LMF524294:LMF524297 LWB524294:LWB524297 MFX524294:MFX524297 MPT524294:MPT524297 MZP524294:MZP524297 NJL524294:NJL524297 NTH524294:NTH524297 ODD524294:ODD524297 OMZ524294:OMZ524297 OWV524294:OWV524297 PGR524294:PGR524297 PQN524294:PQN524297 QAJ524294:QAJ524297 QKF524294:QKF524297 QUB524294:QUB524297 RDX524294:RDX524297 RNT524294:RNT524297 RXP524294:RXP524297 SHL524294:SHL524297 SRH524294:SRH524297 TBD524294:TBD524297 TKZ524294:TKZ524297 TUV524294:TUV524297 UER524294:UER524297 UON524294:UON524297 UYJ524294:UYJ524297 VIF524294:VIF524297 VSB524294:VSB524297 WBX524294:WBX524297 WLT524294:WLT524297 WVP524294:WVP524297 H589830:H589833 JD589830:JD589833 SZ589830:SZ589833 ACV589830:ACV589833 AMR589830:AMR589833 AWN589830:AWN589833 BGJ589830:BGJ589833 BQF589830:BQF589833 CAB589830:CAB589833 CJX589830:CJX589833 CTT589830:CTT589833 DDP589830:DDP589833 DNL589830:DNL589833 DXH589830:DXH589833 EHD589830:EHD589833 EQZ589830:EQZ589833 FAV589830:FAV589833 FKR589830:FKR589833 FUN589830:FUN589833 GEJ589830:GEJ589833 GOF589830:GOF589833 GYB589830:GYB589833 HHX589830:HHX589833 HRT589830:HRT589833 IBP589830:IBP589833 ILL589830:ILL589833 IVH589830:IVH589833 JFD589830:JFD589833 JOZ589830:JOZ589833 JYV589830:JYV589833 KIR589830:KIR589833 KSN589830:KSN589833 LCJ589830:LCJ589833 LMF589830:LMF589833 LWB589830:LWB589833 MFX589830:MFX589833 MPT589830:MPT589833 MZP589830:MZP589833 NJL589830:NJL589833 NTH589830:NTH589833 ODD589830:ODD589833 OMZ589830:OMZ589833 OWV589830:OWV589833 PGR589830:PGR589833 PQN589830:PQN589833 QAJ589830:QAJ589833 QKF589830:QKF589833 QUB589830:QUB589833 RDX589830:RDX589833 RNT589830:RNT589833 RXP589830:RXP589833 SHL589830:SHL589833 SRH589830:SRH589833 TBD589830:TBD589833 TKZ589830:TKZ589833 TUV589830:TUV589833 UER589830:UER589833 UON589830:UON589833 UYJ589830:UYJ589833 VIF589830:VIF589833 VSB589830:VSB589833 WBX589830:WBX589833 WLT589830:WLT589833 WVP589830:WVP589833 H655366:H655369 JD655366:JD655369 SZ655366:SZ655369 ACV655366:ACV655369 AMR655366:AMR655369 AWN655366:AWN655369 BGJ655366:BGJ655369 BQF655366:BQF655369 CAB655366:CAB655369 CJX655366:CJX655369 CTT655366:CTT655369 DDP655366:DDP655369 DNL655366:DNL655369 DXH655366:DXH655369 EHD655366:EHD655369 EQZ655366:EQZ655369 FAV655366:FAV655369 FKR655366:FKR655369 FUN655366:FUN655369 GEJ655366:GEJ655369 GOF655366:GOF655369 GYB655366:GYB655369 HHX655366:HHX655369 HRT655366:HRT655369 IBP655366:IBP655369 ILL655366:ILL655369 IVH655366:IVH655369 JFD655366:JFD655369 JOZ655366:JOZ655369 JYV655366:JYV655369 KIR655366:KIR655369 KSN655366:KSN655369 LCJ655366:LCJ655369 LMF655366:LMF655369 LWB655366:LWB655369 MFX655366:MFX655369 MPT655366:MPT655369 MZP655366:MZP655369 NJL655366:NJL655369 NTH655366:NTH655369 ODD655366:ODD655369 OMZ655366:OMZ655369 OWV655366:OWV655369 PGR655366:PGR655369 PQN655366:PQN655369 QAJ655366:QAJ655369 QKF655366:QKF655369 QUB655366:QUB655369 RDX655366:RDX655369 RNT655366:RNT655369 RXP655366:RXP655369 SHL655366:SHL655369 SRH655366:SRH655369 TBD655366:TBD655369 TKZ655366:TKZ655369 TUV655366:TUV655369 UER655366:UER655369 UON655366:UON655369 UYJ655366:UYJ655369 VIF655366:VIF655369 VSB655366:VSB655369 WBX655366:WBX655369 WLT655366:WLT655369 WVP655366:WVP655369 H720902:H720905 JD720902:JD720905 SZ720902:SZ720905 ACV720902:ACV720905 AMR720902:AMR720905 AWN720902:AWN720905 BGJ720902:BGJ720905 BQF720902:BQF720905 CAB720902:CAB720905 CJX720902:CJX720905 CTT720902:CTT720905 DDP720902:DDP720905 DNL720902:DNL720905 DXH720902:DXH720905 EHD720902:EHD720905 EQZ720902:EQZ720905 FAV720902:FAV720905 FKR720902:FKR720905 FUN720902:FUN720905 GEJ720902:GEJ720905 GOF720902:GOF720905 GYB720902:GYB720905 HHX720902:HHX720905 HRT720902:HRT720905 IBP720902:IBP720905 ILL720902:ILL720905 IVH720902:IVH720905 JFD720902:JFD720905 JOZ720902:JOZ720905 JYV720902:JYV720905 KIR720902:KIR720905 KSN720902:KSN720905 LCJ720902:LCJ720905 LMF720902:LMF720905 LWB720902:LWB720905 MFX720902:MFX720905 MPT720902:MPT720905 MZP720902:MZP720905 NJL720902:NJL720905 NTH720902:NTH720905 ODD720902:ODD720905 OMZ720902:OMZ720905 OWV720902:OWV720905 PGR720902:PGR720905 PQN720902:PQN720905 QAJ720902:QAJ720905 QKF720902:QKF720905 QUB720902:QUB720905 RDX720902:RDX720905 RNT720902:RNT720905 RXP720902:RXP720905 SHL720902:SHL720905 SRH720902:SRH720905 TBD720902:TBD720905 TKZ720902:TKZ720905 TUV720902:TUV720905 UER720902:UER720905 UON720902:UON720905 UYJ720902:UYJ720905 VIF720902:VIF720905 VSB720902:VSB720905 WBX720902:WBX720905 WLT720902:WLT720905 WVP720902:WVP720905 H786438:H786441 JD786438:JD786441 SZ786438:SZ786441 ACV786438:ACV786441 AMR786438:AMR786441 AWN786438:AWN786441 BGJ786438:BGJ786441 BQF786438:BQF786441 CAB786438:CAB786441 CJX786438:CJX786441 CTT786438:CTT786441 DDP786438:DDP786441 DNL786438:DNL786441 DXH786438:DXH786441 EHD786438:EHD786441 EQZ786438:EQZ786441 FAV786438:FAV786441 FKR786438:FKR786441 FUN786438:FUN786441 GEJ786438:GEJ786441 GOF786438:GOF786441 GYB786438:GYB786441 HHX786438:HHX786441 HRT786438:HRT786441 IBP786438:IBP786441 ILL786438:ILL786441 IVH786438:IVH786441 JFD786438:JFD786441 JOZ786438:JOZ786441 JYV786438:JYV786441 KIR786438:KIR786441 KSN786438:KSN786441 LCJ786438:LCJ786441 LMF786438:LMF786441 LWB786438:LWB786441 MFX786438:MFX786441 MPT786438:MPT786441 MZP786438:MZP786441 NJL786438:NJL786441 NTH786438:NTH786441 ODD786438:ODD786441 OMZ786438:OMZ786441 OWV786438:OWV786441 PGR786438:PGR786441 PQN786438:PQN786441 QAJ786438:QAJ786441 QKF786438:QKF786441 QUB786438:QUB786441 RDX786438:RDX786441 RNT786438:RNT786441 RXP786438:RXP786441 SHL786438:SHL786441 SRH786438:SRH786441 TBD786438:TBD786441 TKZ786438:TKZ786441 TUV786438:TUV786441 UER786438:UER786441 UON786438:UON786441 UYJ786438:UYJ786441 VIF786438:VIF786441 VSB786438:VSB786441 WBX786438:WBX786441 WLT786438:WLT786441 WVP786438:WVP786441 H851974:H851977 JD851974:JD851977 SZ851974:SZ851977 ACV851974:ACV851977 AMR851974:AMR851977 AWN851974:AWN851977 BGJ851974:BGJ851977 BQF851974:BQF851977 CAB851974:CAB851977 CJX851974:CJX851977 CTT851974:CTT851977 DDP851974:DDP851977 DNL851974:DNL851977 DXH851974:DXH851977 EHD851974:EHD851977 EQZ851974:EQZ851977 FAV851974:FAV851977 FKR851974:FKR851977 FUN851974:FUN851977 GEJ851974:GEJ851977 GOF851974:GOF851977 GYB851974:GYB851977 HHX851974:HHX851977 HRT851974:HRT851977 IBP851974:IBP851977 ILL851974:ILL851977 IVH851974:IVH851977 JFD851974:JFD851977 JOZ851974:JOZ851977 JYV851974:JYV851977 KIR851974:KIR851977 KSN851974:KSN851977 LCJ851974:LCJ851977 LMF851974:LMF851977 LWB851974:LWB851977 MFX851974:MFX851977 MPT851974:MPT851977 MZP851974:MZP851977 NJL851974:NJL851977 NTH851974:NTH851977 ODD851974:ODD851977 OMZ851974:OMZ851977 OWV851974:OWV851977 PGR851974:PGR851977 PQN851974:PQN851977 QAJ851974:QAJ851977 QKF851974:QKF851977 QUB851974:QUB851977 RDX851974:RDX851977 RNT851974:RNT851977 RXP851974:RXP851977 SHL851974:SHL851977 SRH851974:SRH851977 TBD851974:TBD851977 TKZ851974:TKZ851977 TUV851974:TUV851977 UER851974:UER851977 UON851974:UON851977 UYJ851974:UYJ851977 VIF851974:VIF851977 VSB851974:VSB851977 WBX851974:WBX851977 WLT851974:WLT851977 WVP851974:WVP851977 H917510:H917513 JD917510:JD917513 SZ917510:SZ917513 ACV917510:ACV917513 AMR917510:AMR917513 AWN917510:AWN917513 BGJ917510:BGJ917513 BQF917510:BQF917513 CAB917510:CAB917513 CJX917510:CJX917513 CTT917510:CTT917513 DDP917510:DDP917513 DNL917510:DNL917513 DXH917510:DXH917513 EHD917510:EHD917513 EQZ917510:EQZ917513 FAV917510:FAV917513 FKR917510:FKR917513 FUN917510:FUN917513 GEJ917510:GEJ917513 GOF917510:GOF917513 GYB917510:GYB917513 HHX917510:HHX917513 HRT917510:HRT917513 IBP917510:IBP917513 ILL917510:ILL917513 IVH917510:IVH917513 JFD917510:JFD917513 JOZ917510:JOZ917513 JYV917510:JYV917513 KIR917510:KIR917513 KSN917510:KSN917513 LCJ917510:LCJ917513 LMF917510:LMF917513 LWB917510:LWB917513 MFX917510:MFX917513 MPT917510:MPT917513 MZP917510:MZP917513 NJL917510:NJL917513 NTH917510:NTH917513 ODD917510:ODD917513 OMZ917510:OMZ917513 OWV917510:OWV917513 PGR917510:PGR917513 PQN917510:PQN917513 QAJ917510:QAJ917513 QKF917510:QKF917513 QUB917510:QUB917513 RDX917510:RDX917513 RNT917510:RNT917513 RXP917510:RXP917513 SHL917510:SHL917513 SRH917510:SRH917513 TBD917510:TBD917513 TKZ917510:TKZ917513 TUV917510:TUV917513 UER917510:UER917513 UON917510:UON917513 UYJ917510:UYJ917513 VIF917510:VIF917513 VSB917510:VSB917513 WBX917510:WBX917513 WLT917510:WLT917513 WVP917510:WVP917513 H983046:H983049 JD983046:JD983049 SZ983046:SZ983049 ACV983046:ACV983049 AMR983046:AMR983049 AWN983046:AWN983049 BGJ983046:BGJ983049 BQF983046:BQF983049 CAB983046:CAB983049 CJX983046:CJX983049 CTT983046:CTT983049 DDP983046:DDP983049 DNL983046:DNL983049 DXH983046:DXH983049 EHD983046:EHD983049 EQZ983046:EQZ983049 FAV983046:FAV983049 FKR983046:FKR983049 FUN983046:FUN983049 GEJ983046:GEJ983049 GOF983046:GOF983049 GYB983046:GYB983049 HHX983046:HHX983049 HRT983046:HRT983049 IBP983046:IBP983049 ILL983046:ILL983049 IVH983046:IVH983049 JFD983046:JFD983049 JOZ983046:JOZ983049 JYV983046:JYV983049 KIR983046:KIR983049 KSN983046:KSN983049 LCJ983046:LCJ983049 LMF983046:LMF983049 LWB983046:LWB983049 MFX983046:MFX983049 MPT983046:MPT983049 MZP983046:MZP983049 NJL983046:NJL983049 NTH983046:NTH983049 ODD983046:ODD983049 OMZ983046:OMZ983049 OWV983046:OWV983049 PGR983046:PGR983049 PQN983046:PQN983049 QAJ983046:QAJ983049 QKF983046:QKF983049 QUB983046:QUB983049 RDX983046:RDX983049 RNT983046:RNT983049 RXP983046:RXP983049 SHL983046:SHL983049 SRH983046:SRH983049 TBD983046:TBD983049 TKZ983046:TKZ983049 TUV983046:TUV983049 UER983046:UER983049 UON983046:UON983049 UYJ983046:UYJ983049 VIF983046:VIF983049 VSB983046:VSB983049 WBX983046:WBX983049 WLT983046:WLT983049 WVP983046:WVP983049 R11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R65545 JN65545 TJ65545 ADF65545 ANB65545 AWX65545 BGT65545 BQP65545 CAL65545 CKH65545 CUD65545 DDZ65545 DNV65545 DXR65545 EHN65545 ERJ65545 FBF65545 FLB65545 FUX65545 GET65545 GOP65545 GYL65545 HIH65545 HSD65545 IBZ65545 ILV65545 IVR65545 JFN65545 JPJ65545 JZF65545 KJB65545 KSX65545 LCT65545 LMP65545 LWL65545 MGH65545 MQD65545 MZZ65545 NJV65545 NTR65545 ODN65545 ONJ65545 OXF65545 PHB65545 PQX65545 QAT65545 QKP65545 QUL65545 REH65545 ROD65545 RXZ65545 SHV65545 SRR65545 TBN65545 TLJ65545 TVF65545 UFB65545 UOX65545 UYT65545 VIP65545 VSL65545 WCH65545 WMD65545 WVZ65545 R131081 JN131081 TJ131081 ADF131081 ANB131081 AWX131081 BGT131081 BQP131081 CAL131081 CKH131081 CUD131081 DDZ131081 DNV131081 DXR131081 EHN131081 ERJ131081 FBF131081 FLB131081 FUX131081 GET131081 GOP131081 GYL131081 HIH131081 HSD131081 IBZ131081 ILV131081 IVR131081 JFN131081 JPJ131081 JZF131081 KJB131081 KSX131081 LCT131081 LMP131081 LWL131081 MGH131081 MQD131081 MZZ131081 NJV131081 NTR131081 ODN131081 ONJ131081 OXF131081 PHB131081 PQX131081 QAT131081 QKP131081 QUL131081 REH131081 ROD131081 RXZ131081 SHV131081 SRR131081 TBN131081 TLJ131081 TVF131081 UFB131081 UOX131081 UYT131081 VIP131081 VSL131081 WCH131081 WMD131081 WVZ131081 R196617 JN196617 TJ196617 ADF196617 ANB196617 AWX196617 BGT196617 BQP196617 CAL196617 CKH196617 CUD196617 DDZ196617 DNV196617 DXR196617 EHN196617 ERJ196617 FBF196617 FLB196617 FUX196617 GET196617 GOP196617 GYL196617 HIH196617 HSD196617 IBZ196617 ILV196617 IVR196617 JFN196617 JPJ196617 JZF196617 KJB196617 KSX196617 LCT196617 LMP196617 LWL196617 MGH196617 MQD196617 MZZ196617 NJV196617 NTR196617 ODN196617 ONJ196617 OXF196617 PHB196617 PQX196617 QAT196617 QKP196617 QUL196617 REH196617 ROD196617 RXZ196617 SHV196617 SRR196617 TBN196617 TLJ196617 TVF196617 UFB196617 UOX196617 UYT196617 VIP196617 VSL196617 WCH196617 WMD196617 WVZ196617 R262153 JN262153 TJ262153 ADF262153 ANB262153 AWX262153 BGT262153 BQP262153 CAL262153 CKH262153 CUD262153 DDZ262153 DNV262153 DXR262153 EHN262153 ERJ262153 FBF262153 FLB262153 FUX262153 GET262153 GOP262153 GYL262153 HIH262153 HSD262153 IBZ262153 ILV262153 IVR262153 JFN262153 JPJ262153 JZF262153 KJB262153 KSX262153 LCT262153 LMP262153 LWL262153 MGH262153 MQD262153 MZZ262153 NJV262153 NTR262153 ODN262153 ONJ262153 OXF262153 PHB262153 PQX262153 QAT262153 QKP262153 QUL262153 REH262153 ROD262153 RXZ262153 SHV262153 SRR262153 TBN262153 TLJ262153 TVF262153 UFB262153 UOX262153 UYT262153 VIP262153 VSL262153 WCH262153 WMD262153 WVZ262153 R327689 JN327689 TJ327689 ADF327689 ANB327689 AWX327689 BGT327689 BQP327689 CAL327689 CKH327689 CUD327689 DDZ327689 DNV327689 DXR327689 EHN327689 ERJ327689 FBF327689 FLB327689 FUX327689 GET327689 GOP327689 GYL327689 HIH327689 HSD327689 IBZ327689 ILV327689 IVR327689 JFN327689 JPJ327689 JZF327689 KJB327689 KSX327689 LCT327689 LMP327689 LWL327689 MGH327689 MQD327689 MZZ327689 NJV327689 NTR327689 ODN327689 ONJ327689 OXF327689 PHB327689 PQX327689 QAT327689 QKP327689 QUL327689 REH327689 ROD327689 RXZ327689 SHV327689 SRR327689 TBN327689 TLJ327689 TVF327689 UFB327689 UOX327689 UYT327689 VIP327689 VSL327689 WCH327689 WMD327689 WVZ327689 R393225 JN393225 TJ393225 ADF393225 ANB393225 AWX393225 BGT393225 BQP393225 CAL393225 CKH393225 CUD393225 DDZ393225 DNV393225 DXR393225 EHN393225 ERJ393225 FBF393225 FLB393225 FUX393225 GET393225 GOP393225 GYL393225 HIH393225 HSD393225 IBZ393225 ILV393225 IVR393225 JFN393225 JPJ393225 JZF393225 KJB393225 KSX393225 LCT393225 LMP393225 LWL393225 MGH393225 MQD393225 MZZ393225 NJV393225 NTR393225 ODN393225 ONJ393225 OXF393225 PHB393225 PQX393225 QAT393225 QKP393225 QUL393225 REH393225 ROD393225 RXZ393225 SHV393225 SRR393225 TBN393225 TLJ393225 TVF393225 UFB393225 UOX393225 UYT393225 VIP393225 VSL393225 WCH393225 WMD393225 WVZ393225 R458761 JN458761 TJ458761 ADF458761 ANB458761 AWX458761 BGT458761 BQP458761 CAL458761 CKH458761 CUD458761 DDZ458761 DNV458761 DXR458761 EHN458761 ERJ458761 FBF458761 FLB458761 FUX458761 GET458761 GOP458761 GYL458761 HIH458761 HSD458761 IBZ458761 ILV458761 IVR458761 JFN458761 JPJ458761 JZF458761 KJB458761 KSX458761 LCT458761 LMP458761 LWL458761 MGH458761 MQD458761 MZZ458761 NJV458761 NTR458761 ODN458761 ONJ458761 OXF458761 PHB458761 PQX458761 QAT458761 QKP458761 QUL458761 REH458761 ROD458761 RXZ458761 SHV458761 SRR458761 TBN458761 TLJ458761 TVF458761 UFB458761 UOX458761 UYT458761 VIP458761 VSL458761 WCH458761 WMD458761 WVZ458761 R524297 JN524297 TJ524297 ADF524297 ANB524297 AWX524297 BGT524297 BQP524297 CAL524297 CKH524297 CUD524297 DDZ524297 DNV524297 DXR524297 EHN524297 ERJ524297 FBF524297 FLB524297 FUX524297 GET524297 GOP524297 GYL524297 HIH524297 HSD524297 IBZ524297 ILV524297 IVR524297 JFN524297 JPJ524297 JZF524297 KJB524297 KSX524297 LCT524297 LMP524297 LWL524297 MGH524297 MQD524297 MZZ524297 NJV524297 NTR524297 ODN524297 ONJ524297 OXF524297 PHB524297 PQX524297 QAT524297 QKP524297 QUL524297 REH524297 ROD524297 RXZ524297 SHV524297 SRR524297 TBN524297 TLJ524297 TVF524297 UFB524297 UOX524297 UYT524297 VIP524297 VSL524297 WCH524297 WMD524297 WVZ524297 R589833 JN589833 TJ589833 ADF589833 ANB589833 AWX589833 BGT589833 BQP589833 CAL589833 CKH589833 CUD589833 DDZ589833 DNV589833 DXR589833 EHN589833 ERJ589833 FBF589833 FLB589833 FUX589833 GET589833 GOP589833 GYL589833 HIH589833 HSD589833 IBZ589833 ILV589833 IVR589833 JFN589833 JPJ589833 JZF589833 KJB589833 KSX589833 LCT589833 LMP589833 LWL589833 MGH589833 MQD589833 MZZ589833 NJV589833 NTR589833 ODN589833 ONJ589833 OXF589833 PHB589833 PQX589833 QAT589833 QKP589833 QUL589833 REH589833 ROD589833 RXZ589833 SHV589833 SRR589833 TBN589833 TLJ589833 TVF589833 UFB589833 UOX589833 UYT589833 VIP589833 VSL589833 WCH589833 WMD589833 WVZ589833 R655369 JN655369 TJ655369 ADF655369 ANB655369 AWX655369 BGT655369 BQP655369 CAL655369 CKH655369 CUD655369 DDZ655369 DNV655369 DXR655369 EHN655369 ERJ655369 FBF655369 FLB655369 FUX655369 GET655369 GOP655369 GYL655369 HIH655369 HSD655369 IBZ655369 ILV655369 IVR655369 JFN655369 JPJ655369 JZF655369 KJB655369 KSX655369 LCT655369 LMP655369 LWL655369 MGH655369 MQD655369 MZZ655369 NJV655369 NTR655369 ODN655369 ONJ655369 OXF655369 PHB655369 PQX655369 QAT655369 QKP655369 QUL655369 REH655369 ROD655369 RXZ655369 SHV655369 SRR655369 TBN655369 TLJ655369 TVF655369 UFB655369 UOX655369 UYT655369 VIP655369 VSL655369 WCH655369 WMD655369 WVZ655369 R720905 JN720905 TJ720905 ADF720905 ANB720905 AWX720905 BGT720905 BQP720905 CAL720905 CKH720905 CUD720905 DDZ720905 DNV720905 DXR720905 EHN720905 ERJ720905 FBF720905 FLB720905 FUX720905 GET720905 GOP720905 GYL720905 HIH720905 HSD720905 IBZ720905 ILV720905 IVR720905 JFN720905 JPJ720905 JZF720905 KJB720905 KSX720905 LCT720905 LMP720905 LWL720905 MGH720905 MQD720905 MZZ720905 NJV720905 NTR720905 ODN720905 ONJ720905 OXF720905 PHB720905 PQX720905 QAT720905 QKP720905 QUL720905 REH720905 ROD720905 RXZ720905 SHV720905 SRR720905 TBN720905 TLJ720905 TVF720905 UFB720905 UOX720905 UYT720905 VIP720905 VSL720905 WCH720905 WMD720905 WVZ720905 R786441 JN786441 TJ786441 ADF786441 ANB786441 AWX786441 BGT786441 BQP786441 CAL786441 CKH786441 CUD786441 DDZ786441 DNV786441 DXR786441 EHN786441 ERJ786441 FBF786441 FLB786441 FUX786441 GET786441 GOP786441 GYL786441 HIH786441 HSD786441 IBZ786441 ILV786441 IVR786441 JFN786441 JPJ786441 JZF786441 KJB786441 KSX786441 LCT786441 LMP786441 LWL786441 MGH786441 MQD786441 MZZ786441 NJV786441 NTR786441 ODN786441 ONJ786441 OXF786441 PHB786441 PQX786441 QAT786441 QKP786441 QUL786441 REH786441 ROD786441 RXZ786441 SHV786441 SRR786441 TBN786441 TLJ786441 TVF786441 UFB786441 UOX786441 UYT786441 VIP786441 VSL786441 WCH786441 WMD786441 WVZ786441 R851977 JN851977 TJ851977 ADF851977 ANB851977 AWX851977 BGT851977 BQP851977 CAL851977 CKH851977 CUD851977 DDZ851977 DNV851977 DXR851977 EHN851977 ERJ851977 FBF851977 FLB851977 FUX851977 GET851977 GOP851977 GYL851977 HIH851977 HSD851977 IBZ851977 ILV851977 IVR851977 JFN851977 JPJ851977 JZF851977 KJB851977 KSX851977 LCT851977 LMP851977 LWL851977 MGH851977 MQD851977 MZZ851977 NJV851977 NTR851977 ODN851977 ONJ851977 OXF851977 PHB851977 PQX851977 QAT851977 QKP851977 QUL851977 REH851977 ROD851977 RXZ851977 SHV851977 SRR851977 TBN851977 TLJ851977 TVF851977 UFB851977 UOX851977 UYT851977 VIP851977 VSL851977 WCH851977 WMD851977 WVZ851977 R917513 JN917513 TJ917513 ADF917513 ANB917513 AWX917513 BGT917513 BQP917513 CAL917513 CKH917513 CUD917513 DDZ917513 DNV917513 DXR917513 EHN917513 ERJ917513 FBF917513 FLB917513 FUX917513 GET917513 GOP917513 GYL917513 HIH917513 HSD917513 IBZ917513 ILV917513 IVR917513 JFN917513 JPJ917513 JZF917513 KJB917513 KSX917513 LCT917513 LMP917513 LWL917513 MGH917513 MQD917513 MZZ917513 NJV917513 NTR917513 ODN917513 ONJ917513 OXF917513 PHB917513 PQX917513 QAT917513 QKP917513 QUL917513 REH917513 ROD917513 RXZ917513 SHV917513 SRR917513 TBN917513 TLJ917513 TVF917513 UFB917513 UOX917513 UYT917513 VIP917513 VSL917513 WCH917513 WMD917513 WVZ917513 R983049 JN983049 TJ983049 ADF983049 ANB983049 AWX983049 BGT983049 BQP983049 CAL983049 CKH983049 CUD983049 DDZ983049 DNV983049 DXR983049 EHN983049 ERJ983049 FBF983049 FLB983049 FUX983049 GET983049 GOP983049 GYL983049 HIH983049 HSD983049 IBZ983049 ILV983049 IVR983049 JFN983049 JPJ983049 JZF983049 KJB983049 KSX983049 LCT983049 LMP983049 LWL983049 MGH983049 MQD983049 MZZ983049 NJV983049 NTR983049 ODN983049 ONJ983049 OXF983049 PHB983049 PQX983049 QAT983049 QKP983049 QUL983049 REH983049 ROD983049 RXZ983049 SHV983049 SRR983049 TBN983049 TLJ983049 TVF983049 UFB983049 UOX983049 UYT983049 VIP983049 VSL983049 WCH983049 WMD983049 WVZ983049 AF18:AF21 KB18:KB21 TX18:TX21 ADT18:ADT21 ANP18:ANP21 AXL18:AXL21 BHH18:BHH21 BRD18:BRD21 CAZ18:CAZ21 CKV18:CKV21 CUR18:CUR21 DEN18:DEN21 DOJ18:DOJ21 DYF18:DYF21 EIB18:EIB21 ERX18:ERX21 FBT18:FBT21 FLP18:FLP21 FVL18:FVL21 GFH18:GFH21 GPD18:GPD21 GYZ18:GYZ21 HIV18:HIV21 HSR18:HSR21 ICN18:ICN21 IMJ18:IMJ21 IWF18:IWF21 JGB18:JGB21 JPX18:JPX21 JZT18:JZT21 KJP18:KJP21 KTL18:KTL21 LDH18:LDH21 LND18:LND21 LWZ18:LWZ21 MGV18:MGV21 MQR18:MQR21 NAN18:NAN21 NKJ18:NKJ21 NUF18:NUF21 OEB18:OEB21 ONX18:ONX21 OXT18:OXT21 PHP18:PHP21 PRL18:PRL21 QBH18:QBH21 QLD18:QLD21 QUZ18:QUZ21 REV18:REV21 ROR18:ROR21 RYN18:RYN21 SIJ18:SIJ21 SSF18:SSF21 TCB18:TCB21 TLX18:TLX21 TVT18:TVT21 UFP18:UFP21 UPL18:UPL21 UZH18:UZH21 VJD18:VJD21 VSZ18:VSZ21 WCV18:WCV21 WMR18:WMR21 WWN18:WWN21 AF65552:AF65555 KB65552:KB65555 TX65552:TX65555 ADT65552:ADT65555 ANP65552:ANP65555 AXL65552:AXL65555 BHH65552:BHH65555 BRD65552:BRD65555 CAZ65552:CAZ65555 CKV65552:CKV65555 CUR65552:CUR65555 DEN65552:DEN65555 DOJ65552:DOJ65555 DYF65552:DYF65555 EIB65552:EIB65555 ERX65552:ERX65555 FBT65552:FBT65555 FLP65552:FLP65555 FVL65552:FVL65555 GFH65552:GFH65555 GPD65552:GPD65555 GYZ65552:GYZ65555 HIV65552:HIV65555 HSR65552:HSR65555 ICN65552:ICN65555 IMJ65552:IMJ65555 IWF65552:IWF65555 JGB65552:JGB65555 JPX65552:JPX65555 JZT65552:JZT65555 KJP65552:KJP65555 KTL65552:KTL65555 LDH65552:LDH65555 LND65552:LND65555 LWZ65552:LWZ65555 MGV65552:MGV65555 MQR65552:MQR65555 NAN65552:NAN65555 NKJ65552:NKJ65555 NUF65552:NUF65555 OEB65552:OEB65555 ONX65552:ONX65555 OXT65552:OXT65555 PHP65552:PHP65555 PRL65552:PRL65555 QBH65552:QBH65555 QLD65552:QLD65555 QUZ65552:QUZ65555 REV65552:REV65555 ROR65552:ROR65555 RYN65552:RYN65555 SIJ65552:SIJ65555 SSF65552:SSF65555 TCB65552:TCB65555 TLX65552:TLX65555 TVT65552:TVT65555 UFP65552:UFP65555 UPL65552:UPL65555 UZH65552:UZH65555 VJD65552:VJD65555 VSZ65552:VSZ65555 WCV65552:WCV65555 WMR65552:WMR65555 WWN65552:WWN65555 AF131088:AF131091 KB131088:KB131091 TX131088:TX131091 ADT131088:ADT131091 ANP131088:ANP131091 AXL131088:AXL131091 BHH131088:BHH131091 BRD131088:BRD131091 CAZ131088:CAZ131091 CKV131088:CKV131091 CUR131088:CUR131091 DEN131088:DEN131091 DOJ131088:DOJ131091 DYF131088:DYF131091 EIB131088:EIB131091 ERX131088:ERX131091 FBT131088:FBT131091 FLP131088:FLP131091 FVL131088:FVL131091 GFH131088:GFH131091 GPD131088:GPD131091 GYZ131088:GYZ131091 HIV131088:HIV131091 HSR131088:HSR131091 ICN131088:ICN131091 IMJ131088:IMJ131091 IWF131088:IWF131091 JGB131088:JGB131091 JPX131088:JPX131091 JZT131088:JZT131091 KJP131088:KJP131091 KTL131088:KTL131091 LDH131088:LDH131091 LND131088:LND131091 LWZ131088:LWZ131091 MGV131088:MGV131091 MQR131088:MQR131091 NAN131088:NAN131091 NKJ131088:NKJ131091 NUF131088:NUF131091 OEB131088:OEB131091 ONX131088:ONX131091 OXT131088:OXT131091 PHP131088:PHP131091 PRL131088:PRL131091 QBH131088:QBH131091 QLD131088:QLD131091 QUZ131088:QUZ131091 REV131088:REV131091 ROR131088:ROR131091 RYN131088:RYN131091 SIJ131088:SIJ131091 SSF131088:SSF131091 TCB131088:TCB131091 TLX131088:TLX131091 TVT131088:TVT131091 UFP131088:UFP131091 UPL131088:UPL131091 UZH131088:UZH131091 VJD131088:VJD131091 VSZ131088:VSZ131091 WCV131088:WCV131091 WMR131088:WMR131091 WWN131088:WWN131091 AF196624:AF196627 KB196624:KB196627 TX196624:TX196627 ADT196624:ADT196627 ANP196624:ANP196627 AXL196624:AXL196627 BHH196624:BHH196627 BRD196624:BRD196627 CAZ196624:CAZ196627 CKV196624:CKV196627 CUR196624:CUR196627 DEN196624:DEN196627 DOJ196624:DOJ196627 DYF196624:DYF196627 EIB196624:EIB196627 ERX196624:ERX196627 FBT196624:FBT196627 FLP196624:FLP196627 FVL196624:FVL196627 GFH196624:GFH196627 GPD196624:GPD196627 GYZ196624:GYZ196627 HIV196624:HIV196627 HSR196624:HSR196627 ICN196624:ICN196627 IMJ196624:IMJ196627 IWF196624:IWF196627 JGB196624:JGB196627 JPX196624:JPX196627 JZT196624:JZT196627 KJP196624:KJP196627 KTL196624:KTL196627 LDH196624:LDH196627 LND196624:LND196627 LWZ196624:LWZ196627 MGV196624:MGV196627 MQR196624:MQR196627 NAN196624:NAN196627 NKJ196624:NKJ196627 NUF196624:NUF196627 OEB196624:OEB196627 ONX196624:ONX196627 OXT196624:OXT196627 PHP196624:PHP196627 PRL196624:PRL196627 QBH196624:QBH196627 QLD196624:QLD196627 QUZ196624:QUZ196627 REV196624:REV196627 ROR196624:ROR196627 RYN196624:RYN196627 SIJ196624:SIJ196627 SSF196624:SSF196627 TCB196624:TCB196627 TLX196624:TLX196627 TVT196624:TVT196627 UFP196624:UFP196627 UPL196624:UPL196627 UZH196624:UZH196627 VJD196624:VJD196627 VSZ196624:VSZ196627 WCV196624:WCV196627 WMR196624:WMR196627 WWN196624:WWN196627 AF262160:AF262163 KB262160:KB262163 TX262160:TX262163 ADT262160:ADT262163 ANP262160:ANP262163 AXL262160:AXL262163 BHH262160:BHH262163 BRD262160:BRD262163 CAZ262160:CAZ262163 CKV262160:CKV262163 CUR262160:CUR262163 DEN262160:DEN262163 DOJ262160:DOJ262163 DYF262160:DYF262163 EIB262160:EIB262163 ERX262160:ERX262163 FBT262160:FBT262163 FLP262160:FLP262163 FVL262160:FVL262163 GFH262160:GFH262163 GPD262160:GPD262163 GYZ262160:GYZ262163 HIV262160:HIV262163 HSR262160:HSR262163 ICN262160:ICN262163 IMJ262160:IMJ262163 IWF262160:IWF262163 JGB262160:JGB262163 JPX262160:JPX262163 JZT262160:JZT262163 KJP262160:KJP262163 KTL262160:KTL262163 LDH262160:LDH262163 LND262160:LND262163 LWZ262160:LWZ262163 MGV262160:MGV262163 MQR262160:MQR262163 NAN262160:NAN262163 NKJ262160:NKJ262163 NUF262160:NUF262163 OEB262160:OEB262163 ONX262160:ONX262163 OXT262160:OXT262163 PHP262160:PHP262163 PRL262160:PRL262163 QBH262160:QBH262163 QLD262160:QLD262163 QUZ262160:QUZ262163 REV262160:REV262163 ROR262160:ROR262163 RYN262160:RYN262163 SIJ262160:SIJ262163 SSF262160:SSF262163 TCB262160:TCB262163 TLX262160:TLX262163 TVT262160:TVT262163 UFP262160:UFP262163 UPL262160:UPL262163 UZH262160:UZH262163 VJD262160:VJD262163 VSZ262160:VSZ262163 WCV262160:WCV262163 WMR262160:WMR262163 WWN262160:WWN262163 AF327696:AF327699 KB327696:KB327699 TX327696:TX327699 ADT327696:ADT327699 ANP327696:ANP327699 AXL327696:AXL327699 BHH327696:BHH327699 BRD327696:BRD327699 CAZ327696:CAZ327699 CKV327696:CKV327699 CUR327696:CUR327699 DEN327696:DEN327699 DOJ327696:DOJ327699 DYF327696:DYF327699 EIB327696:EIB327699 ERX327696:ERX327699 FBT327696:FBT327699 FLP327696:FLP327699 FVL327696:FVL327699 GFH327696:GFH327699 GPD327696:GPD327699 GYZ327696:GYZ327699 HIV327696:HIV327699 HSR327696:HSR327699 ICN327696:ICN327699 IMJ327696:IMJ327699 IWF327696:IWF327699 JGB327696:JGB327699 JPX327696:JPX327699 JZT327696:JZT327699 KJP327696:KJP327699 KTL327696:KTL327699 LDH327696:LDH327699 LND327696:LND327699 LWZ327696:LWZ327699 MGV327696:MGV327699 MQR327696:MQR327699 NAN327696:NAN327699 NKJ327696:NKJ327699 NUF327696:NUF327699 OEB327696:OEB327699 ONX327696:ONX327699 OXT327696:OXT327699 PHP327696:PHP327699 PRL327696:PRL327699 QBH327696:QBH327699 QLD327696:QLD327699 QUZ327696:QUZ327699 REV327696:REV327699 ROR327696:ROR327699 RYN327696:RYN327699 SIJ327696:SIJ327699 SSF327696:SSF327699 TCB327696:TCB327699 TLX327696:TLX327699 TVT327696:TVT327699 UFP327696:UFP327699 UPL327696:UPL327699 UZH327696:UZH327699 VJD327696:VJD327699 VSZ327696:VSZ327699 WCV327696:WCV327699 WMR327696:WMR327699 WWN327696:WWN327699 AF393232:AF393235 KB393232:KB393235 TX393232:TX393235 ADT393232:ADT393235 ANP393232:ANP393235 AXL393232:AXL393235 BHH393232:BHH393235 BRD393232:BRD393235 CAZ393232:CAZ393235 CKV393232:CKV393235 CUR393232:CUR393235 DEN393232:DEN393235 DOJ393232:DOJ393235 DYF393232:DYF393235 EIB393232:EIB393235 ERX393232:ERX393235 FBT393232:FBT393235 FLP393232:FLP393235 FVL393232:FVL393235 GFH393232:GFH393235 GPD393232:GPD393235 GYZ393232:GYZ393235 HIV393232:HIV393235 HSR393232:HSR393235 ICN393232:ICN393235 IMJ393232:IMJ393235 IWF393232:IWF393235 JGB393232:JGB393235 JPX393232:JPX393235 JZT393232:JZT393235 KJP393232:KJP393235 KTL393232:KTL393235 LDH393232:LDH393235 LND393232:LND393235 LWZ393232:LWZ393235 MGV393232:MGV393235 MQR393232:MQR393235 NAN393232:NAN393235 NKJ393232:NKJ393235 NUF393232:NUF393235 OEB393232:OEB393235 ONX393232:ONX393235 OXT393232:OXT393235 PHP393232:PHP393235 PRL393232:PRL393235 QBH393232:QBH393235 QLD393232:QLD393235 QUZ393232:QUZ393235 REV393232:REV393235 ROR393232:ROR393235 RYN393232:RYN393235 SIJ393232:SIJ393235 SSF393232:SSF393235 TCB393232:TCB393235 TLX393232:TLX393235 TVT393232:TVT393235 UFP393232:UFP393235 UPL393232:UPL393235 UZH393232:UZH393235 VJD393232:VJD393235 VSZ393232:VSZ393235 WCV393232:WCV393235 WMR393232:WMR393235 WWN393232:WWN393235 AF458768:AF458771 KB458768:KB458771 TX458768:TX458771 ADT458768:ADT458771 ANP458768:ANP458771 AXL458768:AXL458771 BHH458768:BHH458771 BRD458768:BRD458771 CAZ458768:CAZ458771 CKV458768:CKV458771 CUR458768:CUR458771 DEN458768:DEN458771 DOJ458768:DOJ458771 DYF458768:DYF458771 EIB458768:EIB458771 ERX458768:ERX458771 FBT458768:FBT458771 FLP458768:FLP458771 FVL458768:FVL458771 GFH458768:GFH458771 GPD458768:GPD458771 GYZ458768:GYZ458771 HIV458768:HIV458771 HSR458768:HSR458771 ICN458768:ICN458771 IMJ458768:IMJ458771 IWF458768:IWF458771 JGB458768:JGB458771 JPX458768:JPX458771 JZT458768:JZT458771 KJP458768:KJP458771 KTL458768:KTL458771 LDH458768:LDH458771 LND458768:LND458771 LWZ458768:LWZ458771 MGV458768:MGV458771 MQR458768:MQR458771 NAN458768:NAN458771 NKJ458768:NKJ458771 NUF458768:NUF458771 OEB458768:OEB458771 ONX458768:ONX458771 OXT458768:OXT458771 PHP458768:PHP458771 PRL458768:PRL458771 QBH458768:QBH458771 QLD458768:QLD458771 QUZ458768:QUZ458771 REV458768:REV458771 ROR458768:ROR458771 RYN458768:RYN458771 SIJ458768:SIJ458771 SSF458768:SSF458771 TCB458768:TCB458771 TLX458768:TLX458771 TVT458768:TVT458771 UFP458768:UFP458771 UPL458768:UPL458771 UZH458768:UZH458771 VJD458768:VJD458771 VSZ458768:VSZ458771 WCV458768:WCV458771 WMR458768:WMR458771 WWN458768:WWN458771 AF524304:AF524307 KB524304:KB524307 TX524304:TX524307 ADT524304:ADT524307 ANP524304:ANP524307 AXL524304:AXL524307 BHH524304:BHH524307 BRD524304:BRD524307 CAZ524304:CAZ524307 CKV524304:CKV524307 CUR524304:CUR524307 DEN524304:DEN524307 DOJ524304:DOJ524307 DYF524304:DYF524307 EIB524304:EIB524307 ERX524304:ERX524307 FBT524304:FBT524307 FLP524304:FLP524307 FVL524304:FVL524307 GFH524304:GFH524307 GPD524304:GPD524307 GYZ524304:GYZ524307 HIV524304:HIV524307 HSR524304:HSR524307 ICN524304:ICN524307 IMJ524304:IMJ524307 IWF524304:IWF524307 JGB524304:JGB524307 JPX524304:JPX524307 JZT524304:JZT524307 KJP524304:KJP524307 KTL524304:KTL524307 LDH524304:LDH524307 LND524304:LND524307 LWZ524304:LWZ524307 MGV524304:MGV524307 MQR524304:MQR524307 NAN524304:NAN524307 NKJ524304:NKJ524307 NUF524304:NUF524307 OEB524304:OEB524307 ONX524304:ONX524307 OXT524304:OXT524307 PHP524304:PHP524307 PRL524304:PRL524307 QBH524304:QBH524307 QLD524304:QLD524307 QUZ524304:QUZ524307 REV524304:REV524307 ROR524304:ROR524307 RYN524304:RYN524307 SIJ524304:SIJ524307 SSF524304:SSF524307 TCB524304:TCB524307 TLX524304:TLX524307 TVT524304:TVT524307 UFP524304:UFP524307 UPL524304:UPL524307 UZH524304:UZH524307 VJD524304:VJD524307 VSZ524304:VSZ524307 WCV524304:WCV524307 WMR524304:WMR524307 WWN524304:WWN524307 AF589840:AF589843 KB589840:KB589843 TX589840:TX589843 ADT589840:ADT589843 ANP589840:ANP589843 AXL589840:AXL589843 BHH589840:BHH589843 BRD589840:BRD589843 CAZ589840:CAZ589843 CKV589840:CKV589843 CUR589840:CUR589843 DEN589840:DEN589843 DOJ589840:DOJ589843 DYF589840:DYF589843 EIB589840:EIB589843 ERX589840:ERX589843 FBT589840:FBT589843 FLP589840:FLP589843 FVL589840:FVL589843 GFH589840:GFH589843 GPD589840:GPD589843 GYZ589840:GYZ589843 HIV589840:HIV589843 HSR589840:HSR589843 ICN589840:ICN589843 IMJ589840:IMJ589843 IWF589840:IWF589843 JGB589840:JGB589843 JPX589840:JPX589843 JZT589840:JZT589843 KJP589840:KJP589843 KTL589840:KTL589843 LDH589840:LDH589843 LND589840:LND589843 LWZ589840:LWZ589843 MGV589840:MGV589843 MQR589840:MQR589843 NAN589840:NAN589843 NKJ589840:NKJ589843 NUF589840:NUF589843 OEB589840:OEB589843 ONX589840:ONX589843 OXT589840:OXT589843 PHP589840:PHP589843 PRL589840:PRL589843 QBH589840:QBH589843 QLD589840:QLD589843 QUZ589840:QUZ589843 REV589840:REV589843 ROR589840:ROR589843 RYN589840:RYN589843 SIJ589840:SIJ589843 SSF589840:SSF589843 TCB589840:TCB589843 TLX589840:TLX589843 TVT589840:TVT589843 UFP589840:UFP589843 UPL589840:UPL589843 UZH589840:UZH589843 VJD589840:VJD589843 VSZ589840:VSZ589843 WCV589840:WCV589843 WMR589840:WMR589843 WWN589840:WWN589843 AF655376:AF655379 KB655376:KB655379 TX655376:TX655379 ADT655376:ADT655379 ANP655376:ANP655379 AXL655376:AXL655379 BHH655376:BHH655379 BRD655376:BRD655379 CAZ655376:CAZ655379 CKV655376:CKV655379 CUR655376:CUR655379 DEN655376:DEN655379 DOJ655376:DOJ655379 DYF655376:DYF655379 EIB655376:EIB655379 ERX655376:ERX655379 FBT655376:FBT655379 FLP655376:FLP655379 FVL655376:FVL655379 GFH655376:GFH655379 GPD655376:GPD655379 GYZ655376:GYZ655379 HIV655376:HIV655379 HSR655376:HSR655379 ICN655376:ICN655379 IMJ655376:IMJ655379 IWF655376:IWF655379 JGB655376:JGB655379 JPX655376:JPX655379 JZT655376:JZT655379 KJP655376:KJP655379 KTL655376:KTL655379 LDH655376:LDH655379 LND655376:LND655379 LWZ655376:LWZ655379 MGV655376:MGV655379 MQR655376:MQR655379 NAN655376:NAN655379 NKJ655376:NKJ655379 NUF655376:NUF655379 OEB655376:OEB655379 ONX655376:ONX655379 OXT655376:OXT655379 PHP655376:PHP655379 PRL655376:PRL655379 QBH655376:QBH655379 QLD655376:QLD655379 QUZ655376:QUZ655379 REV655376:REV655379 ROR655376:ROR655379 RYN655376:RYN655379 SIJ655376:SIJ655379 SSF655376:SSF655379 TCB655376:TCB655379 TLX655376:TLX655379 TVT655376:TVT655379 UFP655376:UFP655379 UPL655376:UPL655379 UZH655376:UZH655379 VJD655376:VJD655379 VSZ655376:VSZ655379 WCV655376:WCV655379 WMR655376:WMR655379 WWN655376:WWN655379 AF720912:AF720915 KB720912:KB720915 TX720912:TX720915 ADT720912:ADT720915 ANP720912:ANP720915 AXL720912:AXL720915 BHH720912:BHH720915 BRD720912:BRD720915 CAZ720912:CAZ720915 CKV720912:CKV720915 CUR720912:CUR720915 DEN720912:DEN720915 DOJ720912:DOJ720915 DYF720912:DYF720915 EIB720912:EIB720915 ERX720912:ERX720915 FBT720912:FBT720915 FLP720912:FLP720915 FVL720912:FVL720915 GFH720912:GFH720915 GPD720912:GPD720915 GYZ720912:GYZ720915 HIV720912:HIV720915 HSR720912:HSR720915 ICN720912:ICN720915 IMJ720912:IMJ720915 IWF720912:IWF720915 JGB720912:JGB720915 JPX720912:JPX720915 JZT720912:JZT720915 KJP720912:KJP720915 KTL720912:KTL720915 LDH720912:LDH720915 LND720912:LND720915 LWZ720912:LWZ720915 MGV720912:MGV720915 MQR720912:MQR720915 NAN720912:NAN720915 NKJ720912:NKJ720915 NUF720912:NUF720915 OEB720912:OEB720915 ONX720912:ONX720915 OXT720912:OXT720915 PHP720912:PHP720915 PRL720912:PRL720915 QBH720912:QBH720915 QLD720912:QLD720915 QUZ720912:QUZ720915 REV720912:REV720915 ROR720912:ROR720915 RYN720912:RYN720915 SIJ720912:SIJ720915 SSF720912:SSF720915 TCB720912:TCB720915 TLX720912:TLX720915 TVT720912:TVT720915 UFP720912:UFP720915 UPL720912:UPL720915 UZH720912:UZH720915 VJD720912:VJD720915 VSZ720912:VSZ720915 WCV720912:WCV720915 WMR720912:WMR720915 WWN720912:WWN720915 AF786448:AF786451 KB786448:KB786451 TX786448:TX786451 ADT786448:ADT786451 ANP786448:ANP786451 AXL786448:AXL786451 BHH786448:BHH786451 BRD786448:BRD786451 CAZ786448:CAZ786451 CKV786448:CKV786451 CUR786448:CUR786451 DEN786448:DEN786451 DOJ786448:DOJ786451 DYF786448:DYF786451 EIB786448:EIB786451 ERX786448:ERX786451 FBT786448:FBT786451 FLP786448:FLP786451 FVL786448:FVL786451 GFH786448:GFH786451 GPD786448:GPD786451 GYZ786448:GYZ786451 HIV786448:HIV786451 HSR786448:HSR786451 ICN786448:ICN786451 IMJ786448:IMJ786451 IWF786448:IWF786451 JGB786448:JGB786451 JPX786448:JPX786451 JZT786448:JZT786451 KJP786448:KJP786451 KTL786448:KTL786451 LDH786448:LDH786451 LND786448:LND786451 LWZ786448:LWZ786451 MGV786448:MGV786451 MQR786448:MQR786451 NAN786448:NAN786451 NKJ786448:NKJ786451 NUF786448:NUF786451 OEB786448:OEB786451 ONX786448:ONX786451 OXT786448:OXT786451 PHP786448:PHP786451 PRL786448:PRL786451 QBH786448:QBH786451 QLD786448:QLD786451 QUZ786448:QUZ786451 REV786448:REV786451 ROR786448:ROR786451 RYN786448:RYN786451 SIJ786448:SIJ786451 SSF786448:SSF786451 TCB786448:TCB786451 TLX786448:TLX786451 TVT786448:TVT786451 UFP786448:UFP786451 UPL786448:UPL786451 UZH786448:UZH786451 VJD786448:VJD786451 VSZ786448:VSZ786451 WCV786448:WCV786451 WMR786448:WMR786451 WWN786448:WWN786451 AF851984:AF851987 KB851984:KB851987 TX851984:TX851987 ADT851984:ADT851987 ANP851984:ANP851987 AXL851984:AXL851987 BHH851984:BHH851987 BRD851984:BRD851987 CAZ851984:CAZ851987 CKV851984:CKV851987 CUR851984:CUR851987 DEN851984:DEN851987 DOJ851984:DOJ851987 DYF851984:DYF851987 EIB851984:EIB851987 ERX851984:ERX851987 FBT851984:FBT851987 FLP851984:FLP851987 FVL851984:FVL851987 GFH851984:GFH851987 GPD851984:GPD851987 GYZ851984:GYZ851987 HIV851984:HIV851987 HSR851984:HSR851987 ICN851984:ICN851987 IMJ851984:IMJ851987 IWF851984:IWF851987 JGB851984:JGB851987 JPX851984:JPX851987 JZT851984:JZT851987 KJP851984:KJP851987 KTL851984:KTL851987 LDH851984:LDH851987 LND851984:LND851987 LWZ851984:LWZ851987 MGV851984:MGV851987 MQR851984:MQR851987 NAN851984:NAN851987 NKJ851984:NKJ851987 NUF851984:NUF851987 OEB851984:OEB851987 ONX851984:ONX851987 OXT851984:OXT851987 PHP851984:PHP851987 PRL851984:PRL851987 QBH851984:QBH851987 QLD851984:QLD851987 QUZ851984:QUZ851987 REV851984:REV851987 ROR851984:ROR851987 RYN851984:RYN851987 SIJ851984:SIJ851987 SSF851984:SSF851987 TCB851984:TCB851987 TLX851984:TLX851987 TVT851984:TVT851987 UFP851984:UFP851987 UPL851984:UPL851987 UZH851984:UZH851987 VJD851984:VJD851987 VSZ851984:VSZ851987 WCV851984:WCV851987 WMR851984:WMR851987 WWN851984:WWN851987 AF917520:AF917523 KB917520:KB917523 TX917520:TX917523 ADT917520:ADT917523 ANP917520:ANP917523 AXL917520:AXL917523 BHH917520:BHH917523 BRD917520:BRD917523 CAZ917520:CAZ917523 CKV917520:CKV917523 CUR917520:CUR917523 DEN917520:DEN917523 DOJ917520:DOJ917523 DYF917520:DYF917523 EIB917520:EIB917523 ERX917520:ERX917523 FBT917520:FBT917523 FLP917520:FLP917523 FVL917520:FVL917523 GFH917520:GFH917523 GPD917520:GPD917523 GYZ917520:GYZ917523 HIV917520:HIV917523 HSR917520:HSR917523 ICN917520:ICN917523 IMJ917520:IMJ917523 IWF917520:IWF917523 JGB917520:JGB917523 JPX917520:JPX917523 JZT917520:JZT917523 KJP917520:KJP917523 KTL917520:KTL917523 LDH917520:LDH917523 LND917520:LND917523 LWZ917520:LWZ917523 MGV917520:MGV917523 MQR917520:MQR917523 NAN917520:NAN917523 NKJ917520:NKJ917523 NUF917520:NUF917523 OEB917520:OEB917523 ONX917520:ONX917523 OXT917520:OXT917523 PHP917520:PHP917523 PRL917520:PRL917523 QBH917520:QBH917523 QLD917520:QLD917523 QUZ917520:QUZ917523 REV917520:REV917523 ROR917520:ROR917523 RYN917520:RYN917523 SIJ917520:SIJ917523 SSF917520:SSF917523 TCB917520:TCB917523 TLX917520:TLX917523 TVT917520:TVT917523 UFP917520:UFP917523 UPL917520:UPL917523 UZH917520:UZH917523 VJD917520:VJD917523 VSZ917520:VSZ917523 WCV917520:WCV917523 WMR917520:WMR917523 WWN917520:WWN917523 AF983056:AF983059 KB983056:KB983059 TX983056:TX983059 ADT983056:ADT983059 ANP983056:ANP983059 AXL983056:AXL983059 BHH983056:BHH983059 BRD983056:BRD983059 CAZ983056:CAZ983059 CKV983056:CKV983059 CUR983056:CUR983059 DEN983056:DEN983059 DOJ983056:DOJ983059 DYF983056:DYF983059 EIB983056:EIB983059 ERX983056:ERX983059 FBT983056:FBT983059 FLP983056:FLP983059 FVL983056:FVL983059 GFH983056:GFH983059 GPD983056:GPD983059 GYZ983056:GYZ983059 HIV983056:HIV983059 HSR983056:HSR983059 ICN983056:ICN983059 IMJ983056:IMJ983059 IWF983056:IWF983059 JGB983056:JGB983059 JPX983056:JPX983059 JZT983056:JZT983059 KJP983056:KJP983059 KTL983056:KTL983059 LDH983056:LDH983059 LND983056:LND983059 LWZ983056:LWZ983059 MGV983056:MGV983059 MQR983056:MQR983059 NAN983056:NAN983059 NKJ983056:NKJ983059 NUF983056:NUF983059 OEB983056:OEB983059 ONX983056:ONX983059 OXT983056:OXT983059 PHP983056:PHP983059 PRL983056:PRL983059 QBH983056:QBH983059 QLD983056:QLD983059 QUZ983056:QUZ983059 REV983056:REV983059 ROR983056:ROR983059 RYN983056:RYN983059 SIJ983056:SIJ983059 SSF983056:SSF983059 TCB983056:TCB983059 TLX983056:TLX983059 TVT983056:TVT983059 UFP983056:UFP983059 UPL983056:UPL983059 UZH983056:UZH983059 VJD983056:VJD983059 VSZ983056:VSZ983059 WCV983056:WCV983059 WMR983056:WMR983059 WWN983056:WWN983059 AD27:AD28 JZ27:JZ28 TV27:TV28 ADR27:ADR28 ANN27:ANN28 AXJ27:AXJ28 BHF27:BHF28 BRB27:BRB28 CAX27:CAX28 CKT27:CKT28 CUP27:CUP28 DEL27:DEL28 DOH27:DOH28 DYD27:DYD28 EHZ27:EHZ28 ERV27:ERV28 FBR27:FBR28 FLN27:FLN28 FVJ27:FVJ28 GFF27:GFF28 GPB27:GPB28 GYX27:GYX28 HIT27:HIT28 HSP27:HSP28 ICL27:ICL28 IMH27:IMH28 IWD27:IWD28 JFZ27:JFZ28 JPV27:JPV28 JZR27:JZR28 KJN27:KJN28 KTJ27:KTJ28 LDF27:LDF28 LNB27:LNB28 LWX27:LWX28 MGT27:MGT28 MQP27:MQP28 NAL27:NAL28 NKH27:NKH28 NUD27:NUD28 ODZ27:ODZ28 ONV27:ONV28 OXR27:OXR28 PHN27:PHN28 PRJ27:PRJ28 QBF27:QBF28 QLB27:QLB28 QUX27:QUX28 RET27:RET28 ROP27:ROP28 RYL27:RYL28 SIH27:SIH28 SSD27:SSD28 TBZ27:TBZ28 TLV27:TLV28 TVR27:TVR28 UFN27:UFN28 UPJ27:UPJ28 UZF27:UZF28 VJB27:VJB28 VSX27:VSX28 WCT27:WCT28 WMP27:WMP28 WWL27:WWL28 AD65561:AD65562 JZ65561:JZ65562 TV65561:TV65562 ADR65561:ADR65562 ANN65561:ANN65562 AXJ65561:AXJ65562 BHF65561:BHF65562 BRB65561:BRB65562 CAX65561:CAX65562 CKT65561:CKT65562 CUP65561:CUP65562 DEL65561:DEL65562 DOH65561:DOH65562 DYD65561:DYD65562 EHZ65561:EHZ65562 ERV65561:ERV65562 FBR65561:FBR65562 FLN65561:FLN65562 FVJ65561:FVJ65562 GFF65561:GFF65562 GPB65561:GPB65562 GYX65561:GYX65562 HIT65561:HIT65562 HSP65561:HSP65562 ICL65561:ICL65562 IMH65561:IMH65562 IWD65561:IWD65562 JFZ65561:JFZ65562 JPV65561:JPV65562 JZR65561:JZR65562 KJN65561:KJN65562 KTJ65561:KTJ65562 LDF65561:LDF65562 LNB65561:LNB65562 LWX65561:LWX65562 MGT65561:MGT65562 MQP65561:MQP65562 NAL65561:NAL65562 NKH65561:NKH65562 NUD65561:NUD65562 ODZ65561:ODZ65562 ONV65561:ONV65562 OXR65561:OXR65562 PHN65561:PHN65562 PRJ65561:PRJ65562 QBF65561:QBF65562 QLB65561:QLB65562 QUX65561:QUX65562 RET65561:RET65562 ROP65561:ROP65562 RYL65561:RYL65562 SIH65561:SIH65562 SSD65561:SSD65562 TBZ65561:TBZ65562 TLV65561:TLV65562 TVR65561:TVR65562 UFN65561:UFN65562 UPJ65561:UPJ65562 UZF65561:UZF65562 VJB65561:VJB65562 VSX65561:VSX65562 WCT65561:WCT65562 WMP65561:WMP65562 WWL65561:WWL65562 AD131097:AD131098 JZ131097:JZ131098 TV131097:TV131098 ADR131097:ADR131098 ANN131097:ANN131098 AXJ131097:AXJ131098 BHF131097:BHF131098 BRB131097:BRB131098 CAX131097:CAX131098 CKT131097:CKT131098 CUP131097:CUP131098 DEL131097:DEL131098 DOH131097:DOH131098 DYD131097:DYD131098 EHZ131097:EHZ131098 ERV131097:ERV131098 FBR131097:FBR131098 FLN131097:FLN131098 FVJ131097:FVJ131098 GFF131097:GFF131098 GPB131097:GPB131098 GYX131097:GYX131098 HIT131097:HIT131098 HSP131097:HSP131098 ICL131097:ICL131098 IMH131097:IMH131098 IWD131097:IWD131098 JFZ131097:JFZ131098 JPV131097:JPV131098 JZR131097:JZR131098 KJN131097:KJN131098 KTJ131097:KTJ131098 LDF131097:LDF131098 LNB131097:LNB131098 LWX131097:LWX131098 MGT131097:MGT131098 MQP131097:MQP131098 NAL131097:NAL131098 NKH131097:NKH131098 NUD131097:NUD131098 ODZ131097:ODZ131098 ONV131097:ONV131098 OXR131097:OXR131098 PHN131097:PHN131098 PRJ131097:PRJ131098 QBF131097:QBF131098 QLB131097:QLB131098 QUX131097:QUX131098 RET131097:RET131098 ROP131097:ROP131098 RYL131097:RYL131098 SIH131097:SIH131098 SSD131097:SSD131098 TBZ131097:TBZ131098 TLV131097:TLV131098 TVR131097:TVR131098 UFN131097:UFN131098 UPJ131097:UPJ131098 UZF131097:UZF131098 VJB131097:VJB131098 VSX131097:VSX131098 WCT131097:WCT131098 WMP131097:WMP131098 WWL131097:WWL131098 AD196633:AD196634 JZ196633:JZ196634 TV196633:TV196634 ADR196633:ADR196634 ANN196633:ANN196634 AXJ196633:AXJ196634 BHF196633:BHF196634 BRB196633:BRB196634 CAX196633:CAX196634 CKT196633:CKT196634 CUP196633:CUP196634 DEL196633:DEL196634 DOH196633:DOH196634 DYD196633:DYD196634 EHZ196633:EHZ196634 ERV196633:ERV196634 FBR196633:FBR196634 FLN196633:FLN196634 FVJ196633:FVJ196634 GFF196633:GFF196634 GPB196633:GPB196634 GYX196633:GYX196634 HIT196633:HIT196634 HSP196633:HSP196634 ICL196633:ICL196634 IMH196633:IMH196634 IWD196633:IWD196634 JFZ196633:JFZ196634 JPV196633:JPV196634 JZR196633:JZR196634 KJN196633:KJN196634 KTJ196633:KTJ196634 LDF196633:LDF196634 LNB196633:LNB196634 LWX196633:LWX196634 MGT196633:MGT196634 MQP196633:MQP196634 NAL196633:NAL196634 NKH196633:NKH196634 NUD196633:NUD196634 ODZ196633:ODZ196634 ONV196633:ONV196634 OXR196633:OXR196634 PHN196633:PHN196634 PRJ196633:PRJ196634 QBF196633:QBF196634 QLB196633:QLB196634 QUX196633:QUX196634 RET196633:RET196634 ROP196633:ROP196634 RYL196633:RYL196634 SIH196633:SIH196634 SSD196633:SSD196634 TBZ196633:TBZ196634 TLV196633:TLV196634 TVR196633:TVR196634 UFN196633:UFN196634 UPJ196633:UPJ196634 UZF196633:UZF196634 VJB196633:VJB196634 VSX196633:VSX196634 WCT196633:WCT196634 WMP196633:WMP196634 WWL196633:WWL196634 AD262169:AD262170 JZ262169:JZ262170 TV262169:TV262170 ADR262169:ADR262170 ANN262169:ANN262170 AXJ262169:AXJ262170 BHF262169:BHF262170 BRB262169:BRB262170 CAX262169:CAX262170 CKT262169:CKT262170 CUP262169:CUP262170 DEL262169:DEL262170 DOH262169:DOH262170 DYD262169:DYD262170 EHZ262169:EHZ262170 ERV262169:ERV262170 FBR262169:FBR262170 FLN262169:FLN262170 FVJ262169:FVJ262170 GFF262169:GFF262170 GPB262169:GPB262170 GYX262169:GYX262170 HIT262169:HIT262170 HSP262169:HSP262170 ICL262169:ICL262170 IMH262169:IMH262170 IWD262169:IWD262170 JFZ262169:JFZ262170 JPV262169:JPV262170 JZR262169:JZR262170 KJN262169:KJN262170 KTJ262169:KTJ262170 LDF262169:LDF262170 LNB262169:LNB262170 LWX262169:LWX262170 MGT262169:MGT262170 MQP262169:MQP262170 NAL262169:NAL262170 NKH262169:NKH262170 NUD262169:NUD262170 ODZ262169:ODZ262170 ONV262169:ONV262170 OXR262169:OXR262170 PHN262169:PHN262170 PRJ262169:PRJ262170 QBF262169:QBF262170 QLB262169:QLB262170 QUX262169:QUX262170 RET262169:RET262170 ROP262169:ROP262170 RYL262169:RYL262170 SIH262169:SIH262170 SSD262169:SSD262170 TBZ262169:TBZ262170 TLV262169:TLV262170 TVR262169:TVR262170 UFN262169:UFN262170 UPJ262169:UPJ262170 UZF262169:UZF262170 VJB262169:VJB262170 VSX262169:VSX262170 WCT262169:WCT262170 WMP262169:WMP262170 WWL262169:WWL262170 AD327705:AD327706 JZ327705:JZ327706 TV327705:TV327706 ADR327705:ADR327706 ANN327705:ANN327706 AXJ327705:AXJ327706 BHF327705:BHF327706 BRB327705:BRB327706 CAX327705:CAX327706 CKT327705:CKT327706 CUP327705:CUP327706 DEL327705:DEL327706 DOH327705:DOH327706 DYD327705:DYD327706 EHZ327705:EHZ327706 ERV327705:ERV327706 FBR327705:FBR327706 FLN327705:FLN327706 FVJ327705:FVJ327706 GFF327705:GFF327706 GPB327705:GPB327706 GYX327705:GYX327706 HIT327705:HIT327706 HSP327705:HSP327706 ICL327705:ICL327706 IMH327705:IMH327706 IWD327705:IWD327706 JFZ327705:JFZ327706 JPV327705:JPV327706 JZR327705:JZR327706 KJN327705:KJN327706 KTJ327705:KTJ327706 LDF327705:LDF327706 LNB327705:LNB327706 LWX327705:LWX327706 MGT327705:MGT327706 MQP327705:MQP327706 NAL327705:NAL327706 NKH327705:NKH327706 NUD327705:NUD327706 ODZ327705:ODZ327706 ONV327705:ONV327706 OXR327705:OXR327706 PHN327705:PHN327706 PRJ327705:PRJ327706 QBF327705:QBF327706 QLB327705:QLB327706 QUX327705:QUX327706 RET327705:RET327706 ROP327705:ROP327706 RYL327705:RYL327706 SIH327705:SIH327706 SSD327705:SSD327706 TBZ327705:TBZ327706 TLV327705:TLV327706 TVR327705:TVR327706 UFN327705:UFN327706 UPJ327705:UPJ327706 UZF327705:UZF327706 VJB327705:VJB327706 VSX327705:VSX327706 WCT327705:WCT327706 WMP327705:WMP327706 WWL327705:WWL327706 AD393241:AD393242 JZ393241:JZ393242 TV393241:TV393242 ADR393241:ADR393242 ANN393241:ANN393242 AXJ393241:AXJ393242 BHF393241:BHF393242 BRB393241:BRB393242 CAX393241:CAX393242 CKT393241:CKT393242 CUP393241:CUP393242 DEL393241:DEL393242 DOH393241:DOH393242 DYD393241:DYD393242 EHZ393241:EHZ393242 ERV393241:ERV393242 FBR393241:FBR393242 FLN393241:FLN393242 FVJ393241:FVJ393242 GFF393241:GFF393242 GPB393241:GPB393242 GYX393241:GYX393242 HIT393241:HIT393242 HSP393241:HSP393242 ICL393241:ICL393242 IMH393241:IMH393242 IWD393241:IWD393242 JFZ393241:JFZ393242 JPV393241:JPV393242 JZR393241:JZR393242 KJN393241:KJN393242 KTJ393241:KTJ393242 LDF393241:LDF393242 LNB393241:LNB393242 LWX393241:LWX393242 MGT393241:MGT393242 MQP393241:MQP393242 NAL393241:NAL393242 NKH393241:NKH393242 NUD393241:NUD393242 ODZ393241:ODZ393242 ONV393241:ONV393242 OXR393241:OXR393242 PHN393241:PHN393242 PRJ393241:PRJ393242 QBF393241:QBF393242 QLB393241:QLB393242 QUX393241:QUX393242 RET393241:RET393242 ROP393241:ROP393242 RYL393241:RYL393242 SIH393241:SIH393242 SSD393241:SSD393242 TBZ393241:TBZ393242 TLV393241:TLV393242 TVR393241:TVR393242 UFN393241:UFN393242 UPJ393241:UPJ393242 UZF393241:UZF393242 VJB393241:VJB393242 VSX393241:VSX393242 WCT393241:WCT393242 WMP393241:WMP393242 WWL393241:WWL393242 AD458777:AD458778 JZ458777:JZ458778 TV458777:TV458778 ADR458777:ADR458778 ANN458777:ANN458778 AXJ458777:AXJ458778 BHF458777:BHF458778 BRB458777:BRB458778 CAX458777:CAX458778 CKT458777:CKT458778 CUP458777:CUP458778 DEL458777:DEL458778 DOH458777:DOH458778 DYD458777:DYD458778 EHZ458777:EHZ458778 ERV458777:ERV458778 FBR458777:FBR458778 FLN458777:FLN458778 FVJ458777:FVJ458778 GFF458777:GFF458778 GPB458777:GPB458778 GYX458777:GYX458778 HIT458777:HIT458778 HSP458777:HSP458778 ICL458777:ICL458778 IMH458777:IMH458778 IWD458777:IWD458778 JFZ458777:JFZ458778 JPV458777:JPV458778 JZR458777:JZR458778 KJN458777:KJN458778 KTJ458777:KTJ458778 LDF458777:LDF458778 LNB458777:LNB458778 LWX458777:LWX458778 MGT458777:MGT458778 MQP458777:MQP458778 NAL458777:NAL458778 NKH458777:NKH458778 NUD458777:NUD458778 ODZ458777:ODZ458778 ONV458777:ONV458778 OXR458777:OXR458778 PHN458777:PHN458778 PRJ458777:PRJ458778 QBF458777:QBF458778 QLB458777:QLB458778 QUX458777:QUX458778 RET458777:RET458778 ROP458777:ROP458778 RYL458777:RYL458778 SIH458777:SIH458778 SSD458777:SSD458778 TBZ458777:TBZ458778 TLV458777:TLV458778 TVR458777:TVR458778 UFN458777:UFN458778 UPJ458777:UPJ458778 UZF458777:UZF458778 VJB458777:VJB458778 VSX458777:VSX458778 WCT458777:WCT458778 WMP458777:WMP458778 WWL458777:WWL458778 AD524313:AD524314 JZ524313:JZ524314 TV524313:TV524314 ADR524313:ADR524314 ANN524313:ANN524314 AXJ524313:AXJ524314 BHF524313:BHF524314 BRB524313:BRB524314 CAX524313:CAX524314 CKT524313:CKT524314 CUP524313:CUP524314 DEL524313:DEL524314 DOH524313:DOH524314 DYD524313:DYD524314 EHZ524313:EHZ524314 ERV524313:ERV524314 FBR524313:FBR524314 FLN524313:FLN524314 FVJ524313:FVJ524314 GFF524313:GFF524314 GPB524313:GPB524314 GYX524313:GYX524314 HIT524313:HIT524314 HSP524313:HSP524314 ICL524313:ICL524314 IMH524313:IMH524314 IWD524313:IWD524314 JFZ524313:JFZ524314 JPV524313:JPV524314 JZR524313:JZR524314 KJN524313:KJN524314 KTJ524313:KTJ524314 LDF524313:LDF524314 LNB524313:LNB524314 LWX524313:LWX524314 MGT524313:MGT524314 MQP524313:MQP524314 NAL524313:NAL524314 NKH524313:NKH524314 NUD524313:NUD524314 ODZ524313:ODZ524314 ONV524313:ONV524314 OXR524313:OXR524314 PHN524313:PHN524314 PRJ524313:PRJ524314 QBF524313:QBF524314 QLB524313:QLB524314 QUX524313:QUX524314 RET524313:RET524314 ROP524313:ROP524314 RYL524313:RYL524314 SIH524313:SIH524314 SSD524313:SSD524314 TBZ524313:TBZ524314 TLV524313:TLV524314 TVR524313:TVR524314 UFN524313:UFN524314 UPJ524313:UPJ524314 UZF524313:UZF524314 VJB524313:VJB524314 VSX524313:VSX524314 WCT524313:WCT524314 WMP524313:WMP524314 WWL524313:WWL524314 AD589849:AD589850 JZ589849:JZ589850 TV589849:TV589850 ADR589849:ADR589850 ANN589849:ANN589850 AXJ589849:AXJ589850 BHF589849:BHF589850 BRB589849:BRB589850 CAX589849:CAX589850 CKT589849:CKT589850 CUP589849:CUP589850 DEL589849:DEL589850 DOH589849:DOH589850 DYD589849:DYD589850 EHZ589849:EHZ589850 ERV589849:ERV589850 FBR589849:FBR589850 FLN589849:FLN589850 FVJ589849:FVJ589850 GFF589849:GFF589850 GPB589849:GPB589850 GYX589849:GYX589850 HIT589849:HIT589850 HSP589849:HSP589850 ICL589849:ICL589850 IMH589849:IMH589850 IWD589849:IWD589850 JFZ589849:JFZ589850 JPV589849:JPV589850 JZR589849:JZR589850 KJN589849:KJN589850 KTJ589849:KTJ589850 LDF589849:LDF589850 LNB589849:LNB589850 LWX589849:LWX589850 MGT589849:MGT589850 MQP589849:MQP589850 NAL589849:NAL589850 NKH589849:NKH589850 NUD589849:NUD589850 ODZ589849:ODZ589850 ONV589849:ONV589850 OXR589849:OXR589850 PHN589849:PHN589850 PRJ589849:PRJ589850 QBF589849:QBF589850 QLB589849:QLB589850 QUX589849:QUX589850 RET589849:RET589850 ROP589849:ROP589850 RYL589849:RYL589850 SIH589849:SIH589850 SSD589849:SSD589850 TBZ589849:TBZ589850 TLV589849:TLV589850 TVR589849:TVR589850 UFN589849:UFN589850 UPJ589849:UPJ589850 UZF589849:UZF589850 VJB589849:VJB589850 VSX589849:VSX589850 WCT589849:WCT589850 WMP589849:WMP589850 WWL589849:WWL589850 AD655385:AD655386 JZ655385:JZ655386 TV655385:TV655386 ADR655385:ADR655386 ANN655385:ANN655386 AXJ655385:AXJ655386 BHF655385:BHF655386 BRB655385:BRB655386 CAX655385:CAX655386 CKT655385:CKT655386 CUP655385:CUP655386 DEL655385:DEL655386 DOH655385:DOH655386 DYD655385:DYD655386 EHZ655385:EHZ655386 ERV655385:ERV655386 FBR655385:FBR655386 FLN655385:FLN655386 FVJ655385:FVJ655386 GFF655385:GFF655386 GPB655385:GPB655386 GYX655385:GYX655386 HIT655385:HIT655386 HSP655385:HSP655386 ICL655385:ICL655386 IMH655385:IMH655386 IWD655385:IWD655386 JFZ655385:JFZ655386 JPV655385:JPV655386 JZR655385:JZR655386 KJN655385:KJN655386 KTJ655385:KTJ655386 LDF655385:LDF655386 LNB655385:LNB655386 LWX655385:LWX655386 MGT655385:MGT655386 MQP655385:MQP655386 NAL655385:NAL655386 NKH655385:NKH655386 NUD655385:NUD655386 ODZ655385:ODZ655386 ONV655385:ONV655386 OXR655385:OXR655386 PHN655385:PHN655386 PRJ655385:PRJ655386 QBF655385:QBF655386 QLB655385:QLB655386 QUX655385:QUX655386 RET655385:RET655386 ROP655385:ROP655386 RYL655385:RYL655386 SIH655385:SIH655386 SSD655385:SSD655386 TBZ655385:TBZ655386 TLV655385:TLV655386 TVR655385:TVR655386 UFN655385:UFN655386 UPJ655385:UPJ655386 UZF655385:UZF655386 VJB655385:VJB655386 VSX655385:VSX655386 WCT655385:WCT655386 WMP655385:WMP655386 WWL655385:WWL655386 AD720921:AD720922 JZ720921:JZ720922 TV720921:TV720922 ADR720921:ADR720922 ANN720921:ANN720922 AXJ720921:AXJ720922 BHF720921:BHF720922 BRB720921:BRB720922 CAX720921:CAX720922 CKT720921:CKT720922 CUP720921:CUP720922 DEL720921:DEL720922 DOH720921:DOH720922 DYD720921:DYD720922 EHZ720921:EHZ720922 ERV720921:ERV720922 FBR720921:FBR720922 FLN720921:FLN720922 FVJ720921:FVJ720922 GFF720921:GFF720922 GPB720921:GPB720922 GYX720921:GYX720922 HIT720921:HIT720922 HSP720921:HSP720922 ICL720921:ICL720922 IMH720921:IMH720922 IWD720921:IWD720922 JFZ720921:JFZ720922 JPV720921:JPV720922 JZR720921:JZR720922 KJN720921:KJN720922 KTJ720921:KTJ720922 LDF720921:LDF720922 LNB720921:LNB720922 LWX720921:LWX720922 MGT720921:MGT720922 MQP720921:MQP720922 NAL720921:NAL720922 NKH720921:NKH720922 NUD720921:NUD720922 ODZ720921:ODZ720922 ONV720921:ONV720922 OXR720921:OXR720922 PHN720921:PHN720922 PRJ720921:PRJ720922 QBF720921:QBF720922 QLB720921:QLB720922 QUX720921:QUX720922 RET720921:RET720922 ROP720921:ROP720922 RYL720921:RYL720922 SIH720921:SIH720922 SSD720921:SSD720922 TBZ720921:TBZ720922 TLV720921:TLV720922 TVR720921:TVR720922 UFN720921:UFN720922 UPJ720921:UPJ720922 UZF720921:UZF720922 VJB720921:VJB720922 VSX720921:VSX720922 WCT720921:WCT720922 WMP720921:WMP720922 WWL720921:WWL720922 AD786457:AD786458 JZ786457:JZ786458 TV786457:TV786458 ADR786457:ADR786458 ANN786457:ANN786458 AXJ786457:AXJ786458 BHF786457:BHF786458 BRB786457:BRB786458 CAX786457:CAX786458 CKT786457:CKT786458 CUP786457:CUP786458 DEL786457:DEL786458 DOH786457:DOH786458 DYD786457:DYD786458 EHZ786457:EHZ786458 ERV786457:ERV786458 FBR786457:FBR786458 FLN786457:FLN786458 FVJ786457:FVJ786458 GFF786457:GFF786458 GPB786457:GPB786458 GYX786457:GYX786458 HIT786457:HIT786458 HSP786457:HSP786458 ICL786457:ICL786458 IMH786457:IMH786458 IWD786457:IWD786458 JFZ786457:JFZ786458 JPV786457:JPV786458 JZR786457:JZR786458 KJN786457:KJN786458 KTJ786457:KTJ786458 LDF786457:LDF786458 LNB786457:LNB786458 LWX786457:LWX786458 MGT786457:MGT786458 MQP786457:MQP786458 NAL786457:NAL786458 NKH786457:NKH786458 NUD786457:NUD786458 ODZ786457:ODZ786458 ONV786457:ONV786458 OXR786457:OXR786458 PHN786457:PHN786458 PRJ786457:PRJ786458 QBF786457:QBF786458 QLB786457:QLB786458 QUX786457:QUX786458 RET786457:RET786458 ROP786457:ROP786458 RYL786457:RYL786458 SIH786457:SIH786458 SSD786457:SSD786458 TBZ786457:TBZ786458 TLV786457:TLV786458 TVR786457:TVR786458 UFN786457:UFN786458 UPJ786457:UPJ786458 UZF786457:UZF786458 VJB786457:VJB786458 VSX786457:VSX786458 WCT786457:WCT786458 WMP786457:WMP786458 WWL786457:WWL786458 AD851993:AD851994 JZ851993:JZ851994 TV851993:TV851994 ADR851993:ADR851994 ANN851993:ANN851994 AXJ851993:AXJ851994 BHF851993:BHF851994 BRB851993:BRB851994 CAX851993:CAX851994 CKT851993:CKT851994 CUP851993:CUP851994 DEL851993:DEL851994 DOH851993:DOH851994 DYD851993:DYD851994 EHZ851993:EHZ851994 ERV851993:ERV851994 FBR851993:FBR851994 FLN851993:FLN851994 FVJ851993:FVJ851994 GFF851993:GFF851994 GPB851993:GPB851994 GYX851993:GYX851994 HIT851993:HIT851994 HSP851993:HSP851994 ICL851993:ICL851994 IMH851993:IMH851994 IWD851993:IWD851994 JFZ851993:JFZ851994 JPV851993:JPV851994 JZR851993:JZR851994 KJN851993:KJN851994 KTJ851993:KTJ851994 LDF851993:LDF851994 LNB851993:LNB851994 LWX851993:LWX851994 MGT851993:MGT851994 MQP851993:MQP851994 NAL851993:NAL851994 NKH851993:NKH851994 NUD851993:NUD851994 ODZ851993:ODZ851994 ONV851993:ONV851994 OXR851993:OXR851994 PHN851993:PHN851994 PRJ851993:PRJ851994 QBF851993:QBF851994 QLB851993:QLB851994 QUX851993:QUX851994 RET851993:RET851994 ROP851993:ROP851994 RYL851993:RYL851994 SIH851993:SIH851994 SSD851993:SSD851994 TBZ851993:TBZ851994 TLV851993:TLV851994 TVR851993:TVR851994 UFN851993:UFN851994 UPJ851993:UPJ851994 UZF851993:UZF851994 VJB851993:VJB851994 VSX851993:VSX851994 WCT851993:WCT851994 WMP851993:WMP851994 WWL851993:WWL851994 AD917529:AD917530 JZ917529:JZ917530 TV917529:TV917530 ADR917529:ADR917530 ANN917529:ANN917530 AXJ917529:AXJ917530 BHF917529:BHF917530 BRB917529:BRB917530 CAX917529:CAX917530 CKT917529:CKT917530 CUP917529:CUP917530 DEL917529:DEL917530 DOH917529:DOH917530 DYD917529:DYD917530 EHZ917529:EHZ917530 ERV917529:ERV917530 FBR917529:FBR917530 FLN917529:FLN917530 FVJ917529:FVJ917530 GFF917529:GFF917530 GPB917529:GPB917530 GYX917529:GYX917530 HIT917529:HIT917530 HSP917529:HSP917530 ICL917529:ICL917530 IMH917529:IMH917530 IWD917529:IWD917530 JFZ917529:JFZ917530 JPV917529:JPV917530 JZR917529:JZR917530 KJN917529:KJN917530 KTJ917529:KTJ917530 LDF917529:LDF917530 LNB917529:LNB917530 LWX917529:LWX917530 MGT917529:MGT917530 MQP917529:MQP917530 NAL917529:NAL917530 NKH917529:NKH917530 NUD917529:NUD917530 ODZ917529:ODZ917530 ONV917529:ONV917530 OXR917529:OXR917530 PHN917529:PHN917530 PRJ917529:PRJ917530 QBF917529:QBF917530 QLB917529:QLB917530 QUX917529:QUX917530 RET917529:RET917530 ROP917529:ROP917530 RYL917529:RYL917530 SIH917529:SIH917530 SSD917529:SSD917530 TBZ917529:TBZ917530 TLV917529:TLV917530 TVR917529:TVR917530 UFN917529:UFN917530 UPJ917529:UPJ917530 UZF917529:UZF917530 VJB917529:VJB917530 VSX917529:VSX917530 WCT917529:WCT917530 WMP917529:WMP917530 WWL917529:WWL917530 AD983065:AD983066 JZ983065:JZ983066 TV983065:TV983066 ADR983065:ADR983066 ANN983065:ANN983066 AXJ983065:AXJ983066 BHF983065:BHF983066 BRB983065:BRB983066 CAX983065:CAX983066 CKT983065:CKT983066 CUP983065:CUP983066 DEL983065:DEL983066 DOH983065:DOH983066 DYD983065:DYD983066 EHZ983065:EHZ983066 ERV983065:ERV983066 FBR983065:FBR983066 FLN983065:FLN983066 FVJ983065:FVJ983066 GFF983065:GFF983066 GPB983065:GPB983066 GYX983065:GYX983066 HIT983065:HIT983066 HSP983065:HSP983066 ICL983065:ICL983066 IMH983065:IMH983066 IWD983065:IWD983066 JFZ983065:JFZ983066 JPV983065:JPV983066 JZR983065:JZR983066 KJN983065:KJN983066 KTJ983065:KTJ983066 LDF983065:LDF983066 LNB983065:LNB983066 LWX983065:LWX983066 MGT983065:MGT983066 MQP983065:MQP983066 NAL983065:NAL983066 NKH983065:NKH983066 NUD983065:NUD983066 ODZ983065:ODZ983066 ONV983065:ONV983066 OXR983065:OXR983066 PHN983065:PHN983066 PRJ983065:PRJ983066 QBF983065:QBF983066 QLB983065:QLB983066 QUX983065:QUX983066 RET983065:RET983066 ROP983065:ROP983066 RYL983065:RYL983066 SIH983065:SIH983066 SSD983065:SSD983066 TBZ983065:TBZ983066 TLV983065:TLV983066 TVR983065:TVR983066 UFN983065:UFN983066 UPJ983065:UPJ983066 UZF983065:UZF983066 VJB983065:VJB983066 VSX983065:VSX983066 WCT983065:WCT983066 WMP983065:WMP983066 WWL983065:WWL983066 AD37:AD40 JZ37:JZ40 TV37:TV40 ADR37:ADR40 ANN37:ANN40 AXJ37:AXJ40 BHF37:BHF40 BRB37:BRB40 CAX37:CAX40 CKT37:CKT40 CUP37:CUP40 DEL37:DEL40 DOH37:DOH40 DYD37:DYD40 EHZ37:EHZ40 ERV37:ERV40 FBR37:FBR40 FLN37:FLN40 FVJ37:FVJ40 GFF37:GFF40 GPB37:GPB40 GYX37:GYX40 HIT37:HIT40 HSP37:HSP40 ICL37:ICL40 IMH37:IMH40 IWD37:IWD40 JFZ37:JFZ40 JPV37:JPV40 JZR37:JZR40 KJN37:KJN40 KTJ37:KTJ40 LDF37:LDF40 LNB37:LNB40 LWX37:LWX40 MGT37:MGT40 MQP37:MQP40 NAL37:NAL40 NKH37:NKH40 NUD37:NUD40 ODZ37:ODZ40 ONV37:ONV40 OXR37:OXR40 PHN37:PHN40 PRJ37:PRJ40 QBF37:QBF40 QLB37:QLB40 QUX37:QUX40 RET37:RET40 ROP37:ROP40 RYL37:RYL40 SIH37:SIH40 SSD37:SSD40 TBZ37:TBZ40 TLV37:TLV40 TVR37:TVR40 UFN37:UFN40 UPJ37:UPJ40 UZF37:UZF40 VJB37:VJB40 VSX37:VSX40 WCT37:WCT40 WMP37:WMP40 WWL37:WWL40 AD65571:AD65574 JZ65571:JZ65574 TV65571:TV65574 ADR65571:ADR65574 ANN65571:ANN65574 AXJ65571:AXJ65574 BHF65571:BHF65574 BRB65571:BRB65574 CAX65571:CAX65574 CKT65571:CKT65574 CUP65571:CUP65574 DEL65571:DEL65574 DOH65571:DOH65574 DYD65571:DYD65574 EHZ65571:EHZ65574 ERV65571:ERV65574 FBR65571:FBR65574 FLN65571:FLN65574 FVJ65571:FVJ65574 GFF65571:GFF65574 GPB65571:GPB65574 GYX65571:GYX65574 HIT65571:HIT65574 HSP65571:HSP65574 ICL65571:ICL65574 IMH65571:IMH65574 IWD65571:IWD65574 JFZ65571:JFZ65574 JPV65571:JPV65574 JZR65571:JZR65574 KJN65571:KJN65574 KTJ65571:KTJ65574 LDF65571:LDF65574 LNB65571:LNB65574 LWX65571:LWX65574 MGT65571:MGT65574 MQP65571:MQP65574 NAL65571:NAL65574 NKH65571:NKH65574 NUD65571:NUD65574 ODZ65571:ODZ65574 ONV65571:ONV65574 OXR65571:OXR65574 PHN65571:PHN65574 PRJ65571:PRJ65574 QBF65571:QBF65574 QLB65571:QLB65574 QUX65571:QUX65574 RET65571:RET65574 ROP65571:ROP65574 RYL65571:RYL65574 SIH65571:SIH65574 SSD65571:SSD65574 TBZ65571:TBZ65574 TLV65571:TLV65574 TVR65571:TVR65574 UFN65571:UFN65574 UPJ65571:UPJ65574 UZF65571:UZF65574 VJB65571:VJB65574 VSX65571:VSX65574 WCT65571:WCT65574 WMP65571:WMP65574 WWL65571:WWL65574 AD131107:AD131110 JZ131107:JZ131110 TV131107:TV131110 ADR131107:ADR131110 ANN131107:ANN131110 AXJ131107:AXJ131110 BHF131107:BHF131110 BRB131107:BRB131110 CAX131107:CAX131110 CKT131107:CKT131110 CUP131107:CUP131110 DEL131107:DEL131110 DOH131107:DOH131110 DYD131107:DYD131110 EHZ131107:EHZ131110 ERV131107:ERV131110 FBR131107:FBR131110 FLN131107:FLN131110 FVJ131107:FVJ131110 GFF131107:GFF131110 GPB131107:GPB131110 GYX131107:GYX131110 HIT131107:HIT131110 HSP131107:HSP131110 ICL131107:ICL131110 IMH131107:IMH131110 IWD131107:IWD131110 JFZ131107:JFZ131110 JPV131107:JPV131110 JZR131107:JZR131110 KJN131107:KJN131110 KTJ131107:KTJ131110 LDF131107:LDF131110 LNB131107:LNB131110 LWX131107:LWX131110 MGT131107:MGT131110 MQP131107:MQP131110 NAL131107:NAL131110 NKH131107:NKH131110 NUD131107:NUD131110 ODZ131107:ODZ131110 ONV131107:ONV131110 OXR131107:OXR131110 PHN131107:PHN131110 PRJ131107:PRJ131110 QBF131107:QBF131110 QLB131107:QLB131110 QUX131107:QUX131110 RET131107:RET131110 ROP131107:ROP131110 RYL131107:RYL131110 SIH131107:SIH131110 SSD131107:SSD131110 TBZ131107:TBZ131110 TLV131107:TLV131110 TVR131107:TVR131110 UFN131107:UFN131110 UPJ131107:UPJ131110 UZF131107:UZF131110 VJB131107:VJB131110 VSX131107:VSX131110 WCT131107:WCT131110 WMP131107:WMP131110 WWL131107:WWL131110 AD196643:AD196646 JZ196643:JZ196646 TV196643:TV196646 ADR196643:ADR196646 ANN196643:ANN196646 AXJ196643:AXJ196646 BHF196643:BHF196646 BRB196643:BRB196646 CAX196643:CAX196646 CKT196643:CKT196646 CUP196643:CUP196646 DEL196643:DEL196646 DOH196643:DOH196646 DYD196643:DYD196646 EHZ196643:EHZ196646 ERV196643:ERV196646 FBR196643:FBR196646 FLN196643:FLN196646 FVJ196643:FVJ196646 GFF196643:GFF196646 GPB196643:GPB196646 GYX196643:GYX196646 HIT196643:HIT196646 HSP196643:HSP196646 ICL196643:ICL196646 IMH196643:IMH196646 IWD196643:IWD196646 JFZ196643:JFZ196646 JPV196643:JPV196646 JZR196643:JZR196646 KJN196643:KJN196646 KTJ196643:KTJ196646 LDF196643:LDF196646 LNB196643:LNB196646 LWX196643:LWX196646 MGT196643:MGT196646 MQP196643:MQP196646 NAL196643:NAL196646 NKH196643:NKH196646 NUD196643:NUD196646 ODZ196643:ODZ196646 ONV196643:ONV196646 OXR196643:OXR196646 PHN196643:PHN196646 PRJ196643:PRJ196646 QBF196643:QBF196646 QLB196643:QLB196646 QUX196643:QUX196646 RET196643:RET196646 ROP196643:ROP196646 RYL196643:RYL196646 SIH196643:SIH196646 SSD196643:SSD196646 TBZ196643:TBZ196646 TLV196643:TLV196646 TVR196643:TVR196646 UFN196643:UFN196646 UPJ196643:UPJ196646 UZF196643:UZF196646 VJB196643:VJB196646 VSX196643:VSX196646 WCT196643:WCT196646 WMP196643:WMP196646 WWL196643:WWL196646 AD262179:AD262182 JZ262179:JZ262182 TV262179:TV262182 ADR262179:ADR262182 ANN262179:ANN262182 AXJ262179:AXJ262182 BHF262179:BHF262182 BRB262179:BRB262182 CAX262179:CAX262182 CKT262179:CKT262182 CUP262179:CUP262182 DEL262179:DEL262182 DOH262179:DOH262182 DYD262179:DYD262182 EHZ262179:EHZ262182 ERV262179:ERV262182 FBR262179:FBR262182 FLN262179:FLN262182 FVJ262179:FVJ262182 GFF262179:GFF262182 GPB262179:GPB262182 GYX262179:GYX262182 HIT262179:HIT262182 HSP262179:HSP262182 ICL262179:ICL262182 IMH262179:IMH262182 IWD262179:IWD262182 JFZ262179:JFZ262182 JPV262179:JPV262182 JZR262179:JZR262182 KJN262179:KJN262182 KTJ262179:KTJ262182 LDF262179:LDF262182 LNB262179:LNB262182 LWX262179:LWX262182 MGT262179:MGT262182 MQP262179:MQP262182 NAL262179:NAL262182 NKH262179:NKH262182 NUD262179:NUD262182 ODZ262179:ODZ262182 ONV262179:ONV262182 OXR262179:OXR262182 PHN262179:PHN262182 PRJ262179:PRJ262182 QBF262179:QBF262182 QLB262179:QLB262182 QUX262179:QUX262182 RET262179:RET262182 ROP262179:ROP262182 RYL262179:RYL262182 SIH262179:SIH262182 SSD262179:SSD262182 TBZ262179:TBZ262182 TLV262179:TLV262182 TVR262179:TVR262182 UFN262179:UFN262182 UPJ262179:UPJ262182 UZF262179:UZF262182 VJB262179:VJB262182 VSX262179:VSX262182 WCT262179:WCT262182 WMP262179:WMP262182 WWL262179:WWL262182 AD327715:AD327718 JZ327715:JZ327718 TV327715:TV327718 ADR327715:ADR327718 ANN327715:ANN327718 AXJ327715:AXJ327718 BHF327715:BHF327718 BRB327715:BRB327718 CAX327715:CAX327718 CKT327715:CKT327718 CUP327715:CUP327718 DEL327715:DEL327718 DOH327715:DOH327718 DYD327715:DYD327718 EHZ327715:EHZ327718 ERV327715:ERV327718 FBR327715:FBR327718 FLN327715:FLN327718 FVJ327715:FVJ327718 GFF327715:GFF327718 GPB327715:GPB327718 GYX327715:GYX327718 HIT327715:HIT327718 HSP327715:HSP327718 ICL327715:ICL327718 IMH327715:IMH327718 IWD327715:IWD327718 JFZ327715:JFZ327718 JPV327715:JPV327718 JZR327715:JZR327718 KJN327715:KJN327718 KTJ327715:KTJ327718 LDF327715:LDF327718 LNB327715:LNB327718 LWX327715:LWX327718 MGT327715:MGT327718 MQP327715:MQP327718 NAL327715:NAL327718 NKH327715:NKH327718 NUD327715:NUD327718 ODZ327715:ODZ327718 ONV327715:ONV327718 OXR327715:OXR327718 PHN327715:PHN327718 PRJ327715:PRJ327718 QBF327715:QBF327718 QLB327715:QLB327718 QUX327715:QUX327718 RET327715:RET327718 ROP327715:ROP327718 RYL327715:RYL327718 SIH327715:SIH327718 SSD327715:SSD327718 TBZ327715:TBZ327718 TLV327715:TLV327718 TVR327715:TVR327718 UFN327715:UFN327718 UPJ327715:UPJ327718 UZF327715:UZF327718 VJB327715:VJB327718 VSX327715:VSX327718 WCT327715:WCT327718 WMP327715:WMP327718 WWL327715:WWL327718 AD393251:AD393254 JZ393251:JZ393254 TV393251:TV393254 ADR393251:ADR393254 ANN393251:ANN393254 AXJ393251:AXJ393254 BHF393251:BHF393254 BRB393251:BRB393254 CAX393251:CAX393254 CKT393251:CKT393254 CUP393251:CUP393254 DEL393251:DEL393254 DOH393251:DOH393254 DYD393251:DYD393254 EHZ393251:EHZ393254 ERV393251:ERV393254 FBR393251:FBR393254 FLN393251:FLN393254 FVJ393251:FVJ393254 GFF393251:GFF393254 GPB393251:GPB393254 GYX393251:GYX393254 HIT393251:HIT393254 HSP393251:HSP393254 ICL393251:ICL393254 IMH393251:IMH393254 IWD393251:IWD393254 JFZ393251:JFZ393254 JPV393251:JPV393254 JZR393251:JZR393254 KJN393251:KJN393254 KTJ393251:KTJ393254 LDF393251:LDF393254 LNB393251:LNB393254 LWX393251:LWX393254 MGT393251:MGT393254 MQP393251:MQP393254 NAL393251:NAL393254 NKH393251:NKH393254 NUD393251:NUD393254 ODZ393251:ODZ393254 ONV393251:ONV393254 OXR393251:OXR393254 PHN393251:PHN393254 PRJ393251:PRJ393254 QBF393251:QBF393254 QLB393251:QLB393254 QUX393251:QUX393254 RET393251:RET393254 ROP393251:ROP393254 RYL393251:RYL393254 SIH393251:SIH393254 SSD393251:SSD393254 TBZ393251:TBZ393254 TLV393251:TLV393254 TVR393251:TVR393254 UFN393251:UFN393254 UPJ393251:UPJ393254 UZF393251:UZF393254 VJB393251:VJB393254 VSX393251:VSX393254 WCT393251:WCT393254 WMP393251:WMP393254 WWL393251:WWL393254 AD458787:AD458790 JZ458787:JZ458790 TV458787:TV458790 ADR458787:ADR458790 ANN458787:ANN458790 AXJ458787:AXJ458790 BHF458787:BHF458790 BRB458787:BRB458790 CAX458787:CAX458790 CKT458787:CKT458790 CUP458787:CUP458790 DEL458787:DEL458790 DOH458787:DOH458790 DYD458787:DYD458790 EHZ458787:EHZ458790 ERV458787:ERV458790 FBR458787:FBR458790 FLN458787:FLN458790 FVJ458787:FVJ458790 GFF458787:GFF458790 GPB458787:GPB458790 GYX458787:GYX458790 HIT458787:HIT458790 HSP458787:HSP458790 ICL458787:ICL458790 IMH458787:IMH458790 IWD458787:IWD458790 JFZ458787:JFZ458790 JPV458787:JPV458790 JZR458787:JZR458790 KJN458787:KJN458790 KTJ458787:KTJ458790 LDF458787:LDF458790 LNB458787:LNB458790 LWX458787:LWX458790 MGT458787:MGT458790 MQP458787:MQP458790 NAL458787:NAL458790 NKH458787:NKH458790 NUD458787:NUD458790 ODZ458787:ODZ458790 ONV458787:ONV458790 OXR458787:OXR458790 PHN458787:PHN458790 PRJ458787:PRJ458790 QBF458787:QBF458790 QLB458787:QLB458790 QUX458787:QUX458790 RET458787:RET458790 ROP458787:ROP458790 RYL458787:RYL458790 SIH458787:SIH458790 SSD458787:SSD458790 TBZ458787:TBZ458790 TLV458787:TLV458790 TVR458787:TVR458790 UFN458787:UFN458790 UPJ458787:UPJ458790 UZF458787:UZF458790 VJB458787:VJB458790 VSX458787:VSX458790 WCT458787:WCT458790 WMP458787:WMP458790 WWL458787:WWL458790 AD524323:AD524326 JZ524323:JZ524326 TV524323:TV524326 ADR524323:ADR524326 ANN524323:ANN524326 AXJ524323:AXJ524326 BHF524323:BHF524326 BRB524323:BRB524326 CAX524323:CAX524326 CKT524323:CKT524326 CUP524323:CUP524326 DEL524323:DEL524326 DOH524323:DOH524326 DYD524323:DYD524326 EHZ524323:EHZ524326 ERV524323:ERV524326 FBR524323:FBR524326 FLN524323:FLN524326 FVJ524323:FVJ524326 GFF524323:GFF524326 GPB524323:GPB524326 GYX524323:GYX524326 HIT524323:HIT524326 HSP524323:HSP524326 ICL524323:ICL524326 IMH524323:IMH524326 IWD524323:IWD524326 JFZ524323:JFZ524326 JPV524323:JPV524326 JZR524323:JZR524326 KJN524323:KJN524326 KTJ524323:KTJ524326 LDF524323:LDF524326 LNB524323:LNB524326 LWX524323:LWX524326 MGT524323:MGT524326 MQP524323:MQP524326 NAL524323:NAL524326 NKH524323:NKH524326 NUD524323:NUD524326 ODZ524323:ODZ524326 ONV524323:ONV524326 OXR524323:OXR524326 PHN524323:PHN524326 PRJ524323:PRJ524326 QBF524323:QBF524326 QLB524323:QLB524326 QUX524323:QUX524326 RET524323:RET524326 ROP524323:ROP524326 RYL524323:RYL524326 SIH524323:SIH524326 SSD524323:SSD524326 TBZ524323:TBZ524326 TLV524323:TLV524326 TVR524323:TVR524326 UFN524323:UFN524326 UPJ524323:UPJ524326 UZF524323:UZF524326 VJB524323:VJB524326 VSX524323:VSX524326 WCT524323:WCT524326 WMP524323:WMP524326 WWL524323:WWL524326 AD589859:AD589862 JZ589859:JZ589862 TV589859:TV589862 ADR589859:ADR589862 ANN589859:ANN589862 AXJ589859:AXJ589862 BHF589859:BHF589862 BRB589859:BRB589862 CAX589859:CAX589862 CKT589859:CKT589862 CUP589859:CUP589862 DEL589859:DEL589862 DOH589859:DOH589862 DYD589859:DYD589862 EHZ589859:EHZ589862 ERV589859:ERV589862 FBR589859:FBR589862 FLN589859:FLN589862 FVJ589859:FVJ589862 GFF589859:GFF589862 GPB589859:GPB589862 GYX589859:GYX589862 HIT589859:HIT589862 HSP589859:HSP589862 ICL589859:ICL589862 IMH589859:IMH589862 IWD589859:IWD589862 JFZ589859:JFZ589862 JPV589859:JPV589862 JZR589859:JZR589862 KJN589859:KJN589862 KTJ589859:KTJ589862 LDF589859:LDF589862 LNB589859:LNB589862 LWX589859:LWX589862 MGT589859:MGT589862 MQP589859:MQP589862 NAL589859:NAL589862 NKH589859:NKH589862 NUD589859:NUD589862 ODZ589859:ODZ589862 ONV589859:ONV589862 OXR589859:OXR589862 PHN589859:PHN589862 PRJ589859:PRJ589862 QBF589859:QBF589862 QLB589859:QLB589862 QUX589859:QUX589862 RET589859:RET589862 ROP589859:ROP589862 RYL589859:RYL589862 SIH589859:SIH589862 SSD589859:SSD589862 TBZ589859:TBZ589862 TLV589859:TLV589862 TVR589859:TVR589862 UFN589859:UFN589862 UPJ589859:UPJ589862 UZF589859:UZF589862 VJB589859:VJB589862 VSX589859:VSX589862 WCT589859:WCT589862 WMP589859:WMP589862 WWL589859:WWL589862 AD655395:AD655398 JZ655395:JZ655398 TV655395:TV655398 ADR655395:ADR655398 ANN655395:ANN655398 AXJ655395:AXJ655398 BHF655395:BHF655398 BRB655395:BRB655398 CAX655395:CAX655398 CKT655395:CKT655398 CUP655395:CUP655398 DEL655395:DEL655398 DOH655395:DOH655398 DYD655395:DYD655398 EHZ655395:EHZ655398 ERV655395:ERV655398 FBR655395:FBR655398 FLN655395:FLN655398 FVJ655395:FVJ655398 GFF655395:GFF655398 GPB655395:GPB655398 GYX655395:GYX655398 HIT655395:HIT655398 HSP655395:HSP655398 ICL655395:ICL655398 IMH655395:IMH655398 IWD655395:IWD655398 JFZ655395:JFZ655398 JPV655395:JPV655398 JZR655395:JZR655398 KJN655395:KJN655398 KTJ655395:KTJ655398 LDF655395:LDF655398 LNB655395:LNB655398 LWX655395:LWX655398 MGT655395:MGT655398 MQP655395:MQP655398 NAL655395:NAL655398 NKH655395:NKH655398 NUD655395:NUD655398 ODZ655395:ODZ655398 ONV655395:ONV655398 OXR655395:OXR655398 PHN655395:PHN655398 PRJ655395:PRJ655398 QBF655395:QBF655398 QLB655395:QLB655398 QUX655395:QUX655398 RET655395:RET655398 ROP655395:ROP655398 RYL655395:RYL655398 SIH655395:SIH655398 SSD655395:SSD655398 TBZ655395:TBZ655398 TLV655395:TLV655398 TVR655395:TVR655398 UFN655395:UFN655398 UPJ655395:UPJ655398 UZF655395:UZF655398 VJB655395:VJB655398 VSX655395:VSX655398 WCT655395:WCT655398 WMP655395:WMP655398 WWL655395:WWL655398 AD720931:AD720934 JZ720931:JZ720934 TV720931:TV720934 ADR720931:ADR720934 ANN720931:ANN720934 AXJ720931:AXJ720934 BHF720931:BHF720934 BRB720931:BRB720934 CAX720931:CAX720934 CKT720931:CKT720934 CUP720931:CUP720934 DEL720931:DEL720934 DOH720931:DOH720934 DYD720931:DYD720934 EHZ720931:EHZ720934 ERV720931:ERV720934 FBR720931:FBR720934 FLN720931:FLN720934 FVJ720931:FVJ720934 GFF720931:GFF720934 GPB720931:GPB720934 GYX720931:GYX720934 HIT720931:HIT720934 HSP720931:HSP720934 ICL720931:ICL720934 IMH720931:IMH720934 IWD720931:IWD720934 JFZ720931:JFZ720934 JPV720931:JPV720934 JZR720931:JZR720934 KJN720931:KJN720934 KTJ720931:KTJ720934 LDF720931:LDF720934 LNB720931:LNB720934 LWX720931:LWX720934 MGT720931:MGT720934 MQP720931:MQP720934 NAL720931:NAL720934 NKH720931:NKH720934 NUD720931:NUD720934 ODZ720931:ODZ720934 ONV720931:ONV720934 OXR720931:OXR720934 PHN720931:PHN720934 PRJ720931:PRJ720934 QBF720931:QBF720934 QLB720931:QLB720934 QUX720931:QUX720934 RET720931:RET720934 ROP720931:ROP720934 RYL720931:RYL720934 SIH720931:SIH720934 SSD720931:SSD720934 TBZ720931:TBZ720934 TLV720931:TLV720934 TVR720931:TVR720934 UFN720931:UFN720934 UPJ720931:UPJ720934 UZF720931:UZF720934 VJB720931:VJB720934 VSX720931:VSX720934 WCT720931:WCT720934 WMP720931:WMP720934 WWL720931:WWL720934 AD786467:AD786470 JZ786467:JZ786470 TV786467:TV786470 ADR786467:ADR786470 ANN786467:ANN786470 AXJ786467:AXJ786470 BHF786467:BHF786470 BRB786467:BRB786470 CAX786467:CAX786470 CKT786467:CKT786470 CUP786467:CUP786470 DEL786467:DEL786470 DOH786467:DOH786470 DYD786467:DYD786470 EHZ786467:EHZ786470 ERV786467:ERV786470 FBR786467:FBR786470 FLN786467:FLN786470 FVJ786467:FVJ786470 GFF786467:GFF786470 GPB786467:GPB786470 GYX786467:GYX786470 HIT786467:HIT786470 HSP786467:HSP786470 ICL786467:ICL786470 IMH786467:IMH786470 IWD786467:IWD786470 JFZ786467:JFZ786470 JPV786467:JPV786470 JZR786467:JZR786470 KJN786467:KJN786470 KTJ786467:KTJ786470 LDF786467:LDF786470 LNB786467:LNB786470 LWX786467:LWX786470 MGT786467:MGT786470 MQP786467:MQP786470 NAL786467:NAL786470 NKH786467:NKH786470 NUD786467:NUD786470 ODZ786467:ODZ786470 ONV786467:ONV786470 OXR786467:OXR786470 PHN786467:PHN786470 PRJ786467:PRJ786470 QBF786467:QBF786470 QLB786467:QLB786470 QUX786467:QUX786470 RET786467:RET786470 ROP786467:ROP786470 RYL786467:RYL786470 SIH786467:SIH786470 SSD786467:SSD786470 TBZ786467:TBZ786470 TLV786467:TLV786470 TVR786467:TVR786470 UFN786467:UFN786470 UPJ786467:UPJ786470 UZF786467:UZF786470 VJB786467:VJB786470 VSX786467:VSX786470 WCT786467:WCT786470 WMP786467:WMP786470 WWL786467:WWL786470 AD852003:AD852006 JZ852003:JZ852006 TV852003:TV852006 ADR852003:ADR852006 ANN852003:ANN852006 AXJ852003:AXJ852006 BHF852003:BHF852006 BRB852003:BRB852006 CAX852003:CAX852006 CKT852003:CKT852006 CUP852003:CUP852006 DEL852003:DEL852006 DOH852003:DOH852006 DYD852003:DYD852006 EHZ852003:EHZ852006 ERV852003:ERV852006 FBR852003:FBR852006 FLN852003:FLN852006 FVJ852003:FVJ852006 GFF852003:GFF852006 GPB852003:GPB852006 GYX852003:GYX852006 HIT852003:HIT852006 HSP852003:HSP852006 ICL852003:ICL852006 IMH852003:IMH852006 IWD852003:IWD852006 JFZ852003:JFZ852006 JPV852003:JPV852006 JZR852003:JZR852006 KJN852003:KJN852006 KTJ852003:KTJ852006 LDF852003:LDF852006 LNB852003:LNB852006 LWX852003:LWX852006 MGT852003:MGT852006 MQP852003:MQP852006 NAL852003:NAL852006 NKH852003:NKH852006 NUD852003:NUD852006 ODZ852003:ODZ852006 ONV852003:ONV852006 OXR852003:OXR852006 PHN852003:PHN852006 PRJ852003:PRJ852006 QBF852003:QBF852006 QLB852003:QLB852006 QUX852003:QUX852006 RET852003:RET852006 ROP852003:ROP852006 RYL852003:RYL852006 SIH852003:SIH852006 SSD852003:SSD852006 TBZ852003:TBZ852006 TLV852003:TLV852006 TVR852003:TVR852006 UFN852003:UFN852006 UPJ852003:UPJ852006 UZF852003:UZF852006 VJB852003:VJB852006 VSX852003:VSX852006 WCT852003:WCT852006 WMP852003:WMP852006 WWL852003:WWL852006 AD917539:AD917542 JZ917539:JZ917542 TV917539:TV917542 ADR917539:ADR917542 ANN917539:ANN917542 AXJ917539:AXJ917542 BHF917539:BHF917542 BRB917539:BRB917542 CAX917539:CAX917542 CKT917539:CKT917542 CUP917539:CUP917542 DEL917539:DEL917542 DOH917539:DOH917542 DYD917539:DYD917542 EHZ917539:EHZ917542 ERV917539:ERV917542 FBR917539:FBR917542 FLN917539:FLN917542 FVJ917539:FVJ917542 GFF917539:GFF917542 GPB917539:GPB917542 GYX917539:GYX917542 HIT917539:HIT917542 HSP917539:HSP917542 ICL917539:ICL917542 IMH917539:IMH917542 IWD917539:IWD917542 JFZ917539:JFZ917542 JPV917539:JPV917542 JZR917539:JZR917542 KJN917539:KJN917542 KTJ917539:KTJ917542 LDF917539:LDF917542 LNB917539:LNB917542 LWX917539:LWX917542 MGT917539:MGT917542 MQP917539:MQP917542 NAL917539:NAL917542 NKH917539:NKH917542 NUD917539:NUD917542 ODZ917539:ODZ917542 ONV917539:ONV917542 OXR917539:OXR917542 PHN917539:PHN917542 PRJ917539:PRJ917542 QBF917539:QBF917542 QLB917539:QLB917542 QUX917539:QUX917542 RET917539:RET917542 ROP917539:ROP917542 RYL917539:RYL917542 SIH917539:SIH917542 SSD917539:SSD917542 TBZ917539:TBZ917542 TLV917539:TLV917542 TVR917539:TVR917542 UFN917539:UFN917542 UPJ917539:UPJ917542 UZF917539:UZF917542 VJB917539:VJB917542 VSX917539:VSX917542 WCT917539:WCT917542 WMP917539:WMP917542 WWL917539:WWL917542 AD983075:AD983078 JZ983075:JZ983078 TV983075:TV983078 ADR983075:ADR983078 ANN983075:ANN983078 AXJ983075:AXJ983078 BHF983075:BHF983078 BRB983075:BRB983078 CAX983075:CAX983078 CKT983075:CKT983078 CUP983075:CUP983078 DEL983075:DEL983078 DOH983075:DOH983078 DYD983075:DYD983078 EHZ983075:EHZ983078 ERV983075:ERV983078 FBR983075:FBR983078 FLN983075:FLN983078 FVJ983075:FVJ983078 GFF983075:GFF983078 GPB983075:GPB983078 GYX983075:GYX983078 HIT983075:HIT983078 HSP983075:HSP983078 ICL983075:ICL983078 IMH983075:IMH983078 IWD983075:IWD983078 JFZ983075:JFZ983078 JPV983075:JPV983078 JZR983075:JZR983078 KJN983075:KJN983078 KTJ983075:KTJ983078 LDF983075:LDF983078 LNB983075:LNB983078 LWX983075:LWX983078 MGT983075:MGT983078 MQP983075:MQP983078 NAL983075:NAL983078 NKH983075:NKH983078 NUD983075:NUD983078 ODZ983075:ODZ983078 ONV983075:ONV983078 OXR983075:OXR983078 PHN983075:PHN983078 PRJ983075:PRJ983078 QBF983075:QBF983078 QLB983075:QLB983078 QUX983075:QUX983078 RET983075:RET983078 ROP983075:ROP983078 RYL983075:RYL983078 SIH983075:SIH983078 SSD983075:SSD983078 TBZ983075:TBZ983078 TLV983075:TLV983078 TVR983075:TVR983078 UFN983075:UFN983078 UPJ983075:UPJ983078 UZF983075:UZF983078 VJB983075:VJB983078 VSX983075:VSX983078 WCT983075:WCT983078 WMP983075:WMP983078 WWL983075:WWL983078 AD18:AD21 JZ18:JZ21 TV18:TV21 ADR18:ADR21 ANN18:ANN21 AXJ18:AXJ21 BHF18:BHF21 BRB18:BRB21 CAX18:CAX21 CKT18:CKT21 CUP18:CUP21 DEL18:DEL21 DOH18:DOH21 DYD18:DYD21 EHZ18:EHZ21 ERV18:ERV21 FBR18:FBR21 FLN18:FLN21 FVJ18:FVJ21 GFF18:GFF21 GPB18:GPB21 GYX18:GYX21 HIT18:HIT21 HSP18:HSP21 ICL18:ICL21 IMH18:IMH21 IWD18:IWD21 JFZ18:JFZ21 JPV18:JPV21 JZR18:JZR21 KJN18:KJN21 KTJ18:KTJ21 LDF18:LDF21 LNB18:LNB21 LWX18:LWX21 MGT18:MGT21 MQP18:MQP21 NAL18:NAL21 NKH18:NKH21 NUD18:NUD21 ODZ18:ODZ21 ONV18:ONV21 OXR18:OXR21 PHN18:PHN21 PRJ18:PRJ21 QBF18:QBF21 QLB18:QLB21 QUX18:QUX21 RET18:RET21 ROP18:ROP21 RYL18:RYL21 SIH18:SIH21 SSD18:SSD21 TBZ18:TBZ21 TLV18:TLV21 TVR18:TVR21 UFN18:UFN21 UPJ18:UPJ21 UZF18:UZF21 VJB18:VJB21 VSX18:VSX21 WCT18:WCT21 WMP18:WMP21 WWL18:WWL21 AD65552:AD65555 JZ65552:JZ65555 TV65552:TV65555 ADR65552:ADR65555 ANN65552:ANN65555 AXJ65552:AXJ65555 BHF65552:BHF65555 BRB65552:BRB65555 CAX65552:CAX65555 CKT65552:CKT65555 CUP65552:CUP65555 DEL65552:DEL65555 DOH65552:DOH65555 DYD65552:DYD65555 EHZ65552:EHZ65555 ERV65552:ERV65555 FBR65552:FBR65555 FLN65552:FLN65555 FVJ65552:FVJ65555 GFF65552:GFF65555 GPB65552:GPB65555 GYX65552:GYX65555 HIT65552:HIT65555 HSP65552:HSP65555 ICL65552:ICL65555 IMH65552:IMH65555 IWD65552:IWD65555 JFZ65552:JFZ65555 JPV65552:JPV65555 JZR65552:JZR65555 KJN65552:KJN65555 KTJ65552:KTJ65555 LDF65552:LDF65555 LNB65552:LNB65555 LWX65552:LWX65555 MGT65552:MGT65555 MQP65552:MQP65555 NAL65552:NAL65555 NKH65552:NKH65555 NUD65552:NUD65555 ODZ65552:ODZ65555 ONV65552:ONV65555 OXR65552:OXR65555 PHN65552:PHN65555 PRJ65552:PRJ65555 QBF65552:QBF65555 QLB65552:QLB65555 QUX65552:QUX65555 RET65552:RET65555 ROP65552:ROP65555 RYL65552:RYL65555 SIH65552:SIH65555 SSD65552:SSD65555 TBZ65552:TBZ65555 TLV65552:TLV65555 TVR65552:TVR65555 UFN65552:UFN65555 UPJ65552:UPJ65555 UZF65552:UZF65555 VJB65552:VJB65555 VSX65552:VSX65555 WCT65552:WCT65555 WMP65552:WMP65555 WWL65552:WWL65555 AD131088:AD131091 JZ131088:JZ131091 TV131088:TV131091 ADR131088:ADR131091 ANN131088:ANN131091 AXJ131088:AXJ131091 BHF131088:BHF131091 BRB131088:BRB131091 CAX131088:CAX131091 CKT131088:CKT131091 CUP131088:CUP131091 DEL131088:DEL131091 DOH131088:DOH131091 DYD131088:DYD131091 EHZ131088:EHZ131091 ERV131088:ERV131091 FBR131088:FBR131091 FLN131088:FLN131091 FVJ131088:FVJ131091 GFF131088:GFF131091 GPB131088:GPB131091 GYX131088:GYX131091 HIT131088:HIT131091 HSP131088:HSP131091 ICL131088:ICL131091 IMH131088:IMH131091 IWD131088:IWD131091 JFZ131088:JFZ131091 JPV131088:JPV131091 JZR131088:JZR131091 KJN131088:KJN131091 KTJ131088:KTJ131091 LDF131088:LDF131091 LNB131088:LNB131091 LWX131088:LWX131091 MGT131088:MGT131091 MQP131088:MQP131091 NAL131088:NAL131091 NKH131088:NKH131091 NUD131088:NUD131091 ODZ131088:ODZ131091 ONV131088:ONV131091 OXR131088:OXR131091 PHN131088:PHN131091 PRJ131088:PRJ131091 QBF131088:QBF131091 QLB131088:QLB131091 QUX131088:QUX131091 RET131088:RET131091 ROP131088:ROP131091 RYL131088:RYL131091 SIH131088:SIH131091 SSD131088:SSD131091 TBZ131088:TBZ131091 TLV131088:TLV131091 TVR131088:TVR131091 UFN131088:UFN131091 UPJ131088:UPJ131091 UZF131088:UZF131091 VJB131088:VJB131091 VSX131088:VSX131091 WCT131088:WCT131091 WMP131088:WMP131091 WWL131088:WWL131091 AD196624:AD196627 JZ196624:JZ196627 TV196624:TV196627 ADR196624:ADR196627 ANN196624:ANN196627 AXJ196624:AXJ196627 BHF196624:BHF196627 BRB196624:BRB196627 CAX196624:CAX196627 CKT196624:CKT196627 CUP196624:CUP196627 DEL196624:DEL196627 DOH196624:DOH196627 DYD196624:DYD196627 EHZ196624:EHZ196627 ERV196624:ERV196627 FBR196624:FBR196627 FLN196624:FLN196627 FVJ196624:FVJ196627 GFF196624:GFF196627 GPB196624:GPB196627 GYX196624:GYX196627 HIT196624:HIT196627 HSP196624:HSP196627 ICL196624:ICL196627 IMH196624:IMH196627 IWD196624:IWD196627 JFZ196624:JFZ196627 JPV196624:JPV196627 JZR196624:JZR196627 KJN196624:KJN196627 KTJ196624:KTJ196627 LDF196624:LDF196627 LNB196624:LNB196627 LWX196624:LWX196627 MGT196624:MGT196627 MQP196624:MQP196627 NAL196624:NAL196627 NKH196624:NKH196627 NUD196624:NUD196627 ODZ196624:ODZ196627 ONV196624:ONV196627 OXR196624:OXR196627 PHN196624:PHN196627 PRJ196624:PRJ196627 QBF196624:QBF196627 QLB196624:QLB196627 QUX196624:QUX196627 RET196624:RET196627 ROP196624:ROP196627 RYL196624:RYL196627 SIH196624:SIH196627 SSD196624:SSD196627 TBZ196624:TBZ196627 TLV196624:TLV196627 TVR196624:TVR196627 UFN196624:UFN196627 UPJ196624:UPJ196627 UZF196624:UZF196627 VJB196624:VJB196627 VSX196624:VSX196627 WCT196624:WCT196627 WMP196624:WMP196627 WWL196624:WWL196627 AD262160:AD262163 JZ262160:JZ262163 TV262160:TV262163 ADR262160:ADR262163 ANN262160:ANN262163 AXJ262160:AXJ262163 BHF262160:BHF262163 BRB262160:BRB262163 CAX262160:CAX262163 CKT262160:CKT262163 CUP262160:CUP262163 DEL262160:DEL262163 DOH262160:DOH262163 DYD262160:DYD262163 EHZ262160:EHZ262163 ERV262160:ERV262163 FBR262160:FBR262163 FLN262160:FLN262163 FVJ262160:FVJ262163 GFF262160:GFF262163 GPB262160:GPB262163 GYX262160:GYX262163 HIT262160:HIT262163 HSP262160:HSP262163 ICL262160:ICL262163 IMH262160:IMH262163 IWD262160:IWD262163 JFZ262160:JFZ262163 JPV262160:JPV262163 JZR262160:JZR262163 KJN262160:KJN262163 KTJ262160:KTJ262163 LDF262160:LDF262163 LNB262160:LNB262163 LWX262160:LWX262163 MGT262160:MGT262163 MQP262160:MQP262163 NAL262160:NAL262163 NKH262160:NKH262163 NUD262160:NUD262163 ODZ262160:ODZ262163 ONV262160:ONV262163 OXR262160:OXR262163 PHN262160:PHN262163 PRJ262160:PRJ262163 QBF262160:QBF262163 QLB262160:QLB262163 QUX262160:QUX262163 RET262160:RET262163 ROP262160:ROP262163 RYL262160:RYL262163 SIH262160:SIH262163 SSD262160:SSD262163 TBZ262160:TBZ262163 TLV262160:TLV262163 TVR262160:TVR262163 UFN262160:UFN262163 UPJ262160:UPJ262163 UZF262160:UZF262163 VJB262160:VJB262163 VSX262160:VSX262163 WCT262160:WCT262163 WMP262160:WMP262163 WWL262160:WWL262163 AD327696:AD327699 JZ327696:JZ327699 TV327696:TV327699 ADR327696:ADR327699 ANN327696:ANN327699 AXJ327696:AXJ327699 BHF327696:BHF327699 BRB327696:BRB327699 CAX327696:CAX327699 CKT327696:CKT327699 CUP327696:CUP327699 DEL327696:DEL327699 DOH327696:DOH327699 DYD327696:DYD327699 EHZ327696:EHZ327699 ERV327696:ERV327699 FBR327696:FBR327699 FLN327696:FLN327699 FVJ327696:FVJ327699 GFF327696:GFF327699 GPB327696:GPB327699 GYX327696:GYX327699 HIT327696:HIT327699 HSP327696:HSP327699 ICL327696:ICL327699 IMH327696:IMH327699 IWD327696:IWD327699 JFZ327696:JFZ327699 JPV327696:JPV327699 JZR327696:JZR327699 KJN327696:KJN327699 KTJ327696:KTJ327699 LDF327696:LDF327699 LNB327696:LNB327699 LWX327696:LWX327699 MGT327696:MGT327699 MQP327696:MQP327699 NAL327696:NAL327699 NKH327696:NKH327699 NUD327696:NUD327699 ODZ327696:ODZ327699 ONV327696:ONV327699 OXR327696:OXR327699 PHN327696:PHN327699 PRJ327696:PRJ327699 QBF327696:QBF327699 QLB327696:QLB327699 QUX327696:QUX327699 RET327696:RET327699 ROP327696:ROP327699 RYL327696:RYL327699 SIH327696:SIH327699 SSD327696:SSD327699 TBZ327696:TBZ327699 TLV327696:TLV327699 TVR327696:TVR327699 UFN327696:UFN327699 UPJ327696:UPJ327699 UZF327696:UZF327699 VJB327696:VJB327699 VSX327696:VSX327699 WCT327696:WCT327699 WMP327696:WMP327699 WWL327696:WWL327699 AD393232:AD393235 JZ393232:JZ393235 TV393232:TV393235 ADR393232:ADR393235 ANN393232:ANN393235 AXJ393232:AXJ393235 BHF393232:BHF393235 BRB393232:BRB393235 CAX393232:CAX393235 CKT393232:CKT393235 CUP393232:CUP393235 DEL393232:DEL393235 DOH393232:DOH393235 DYD393232:DYD393235 EHZ393232:EHZ393235 ERV393232:ERV393235 FBR393232:FBR393235 FLN393232:FLN393235 FVJ393232:FVJ393235 GFF393232:GFF393235 GPB393232:GPB393235 GYX393232:GYX393235 HIT393232:HIT393235 HSP393232:HSP393235 ICL393232:ICL393235 IMH393232:IMH393235 IWD393232:IWD393235 JFZ393232:JFZ393235 JPV393232:JPV393235 JZR393232:JZR393235 KJN393232:KJN393235 KTJ393232:KTJ393235 LDF393232:LDF393235 LNB393232:LNB393235 LWX393232:LWX393235 MGT393232:MGT393235 MQP393232:MQP393235 NAL393232:NAL393235 NKH393232:NKH393235 NUD393232:NUD393235 ODZ393232:ODZ393235 ONV393232:ONV393235 OXR393232:OXR393235 PHN393232:PHN393235 PRJ393232:PRJ393235 QBF393232:QBF393235 QLB393232:QLB393235 QUX393232:QUX393235 RET393232:RET393235 ROP393232:ROP393235 RYL393232:RYL393235 SIH393232:SIH393235 SSD393232:SSD393235 TBZ393232:TBZ393235 TLV393232:TLV393235 TVR393232:TVR393235 UFN393232:UFN393235 UPJ393232:UPJ393235 UZF393232:UZF393235 VJB393232:VJB393235 VSX393232:VSX393235 WCT393232:WCT393235 WMP393232:WMP393235 WWL393232:WWL393235 AD458768:AD458771 JZ458768:JZ458771 TV458768:TV458771 ADR458768:ADR458771 ANN458768:ANN458771 AXJ458768:AXJ458771 BHF458768:BHF458771 BRB458768:BRB458771 CAX458768:CAX458771 CKT458768:CKT458771 CUP458768:CUP458771 DEL458768:DEL458771 DOH458768:DOH458771 DYD458768:DYD458771 EHZ458768:EHZ458771 ERV458768:ERV458771 FBR458768:FBR458771 FLN458768:FLN458771 FVJ458768:FVJ458771 GFF458768:GFF458771 GPB458768:GPB458771 GYX458768:GYX458771 HIT458768:HIT458771 HSP458768:HSP458771 ICL458768:ICL458771 IMH458768:IMH458771 IWD458768:IWD458771 JFZ458768:JFZ458771 JPV458768:JPV458771 JZR458768:JZR458771 KJN458768:KJN458771 KTJ458768:KTJ458771 LDF458768:LDF458771 LNB458768:LNB458771 LWX458768:LWX458771 MGT458768:MGT458771 MQP458768:MQP458771 NAL458768:NAL458771 NKH458768:NKH458771 NUD458768:NUD458771 ODZ458768:ODZ458771 ONV458768:ONV458771 OXR458768:OXR458771 PHN458768:PHN458771 PRJ458768:PRJ458771 QBF458768:QBF458771 QLB458768:QLB458771 QUX458768:QUX458771 RET458768:RET458771 ROP458768:ROP458771 RYL458768:RYL458771 SIH458768:SIH458771 SSD458768:SSD458771 TBZ458768:TBZ458771 TLV458768:TLV458771 TVR458768:TVR458771 UFN458768:UFN458771 UPJ458768:UPJ458771 UZF458768:UZF458771 VJB458768:VJB458771 VSX458768:VSX458771 WCT458768:WCT458771 WMP458768:WMP458771 WWL458768:WWL458771 AD524304:AD524307 JZ524304:JZ524307 TV524304:TV524307 ADR524304:ADR524307 ANN524304:ANN524307 AXJ524304:AXJ524307 BHF524304:BHF524307 BRB524304:BRB524307 CAX524304:CAX524307 CKT524304:CKT524307 CUP524304:CUP524307 DEL524304:DEL524307 DOH524304:DOH524307 DYD524304:DYD524307 EHZ524304:EHZ524307 ERV524304:ERV524307 FBR524304:FBR524307 FLN524304:FLN524307 FVJ524304:FVJ524307 GFF524304:GFF524307 GPB524304:GPB524307 GYX524304:GYX524307 HIT524304:HIT524307 HSP524304:HSP524307 ICL524304:ICL524307 IMH524304:IMH524307 IWD524304:IWD524307 JFZ524304:JFZ524307 JPV524304:JPV524307 JZR524304:JZR524307 KJN524304:KJN524307 KTJ524304:KTJ524307 LDF524304:LDF524307 LNB524304:LNB524307 LWX524304:LWX524307 MGT524304:MGT524307 MQP524304:MQP524307 NAL524304:NAL524307 NKH524304:NKH524307 NUD524304:NUD524307 ODZ524304:ODZ524307 ONV524304:ONV524307 OXR524304:OXR524307 PHN524304:PHN524307 PRJ524304:PRJ524307 QBF524304:QBF524307 QLB524304:QLB524307 QUX524304:QUX524307 RET524304:RET524307 ROP524304:ROP524307 RYL524304:RYL524307 SIH524304:SIH524307 SSD524304:SSD524307 TBZ524304:TBZ524307 TLV524304:TLV524307 TVR524304:TVR524307 UFN524304:UFN524307 UPJ524304:UPJ524307 UZF524304:UZF524307 VJB524304:VJB524307 VSX524304:VSX524307 WCT524304:WCT524307 WMP524304:WMP524307 WWL524304:WWL524307 AD589840:AD589843 JZ589840:JZ589843 TV589840:TV589843 ADR589840:ADR589843 ANN589840:ANN589843 AXJ589840:AXJ589843 BHF589840:BHF589843 BRB589840:BRB589843 CAX589840:CAX589843 CKT589840:CKT589843 CUP589840:CUP589843 DEL589840:DEL589843 DOH589840:DOH589843 DYD589840:DYD589843 EHZ589840:EHZ589843 ERV589840:ERV589843 FBR589840:FBR589843 FLN589840:FLN589843 FVJ589840:FVJ589843 GFF589840:GFF589843 GPB589840:GPB589843 GYX589840:GYX589843 HIT589840:HIT589843 HSP589840:HSP589843 ICL589840:ICL589843 IMH589840:IMH589843 IWD589840:IWD589843 JFZ589840:JFZ589843 JPV589840:JPV589843 JZR589840:JZR589843 KJN589840:KJN589843 KTJ589840:KTJ589843 LDF589840:LDF589843 LNB589840:LNB589843 LWX589840:LWX589843 MGT589840:MGT589843 MQP589840:MQP589843 NAL589840:NAL589843 NKH589840:NKH589843 NUD589840:NUD589843 ODZ589840:ODZ589843 ONV589840:ONV589843 OXR589840:OXR589843 PHN589840:PHN589843 PRJ589840:PRJ589843 QBF589840:QBF589843 QLB589840:QLB589843 QUX589840:QUX589843 RET589840:RET589843 ROP589840:ROP589843 RYL589840:RYL589843 SIH589840:SIH589843 SSD589840:SSD589843 TBZ589840:TBZ589843 TLV589840:TLV589843 TVR589840:TVR589843 UFN589840:UFN589843 UPJ589840:UPJ589843 UZF589840:UZF589843 VJB589840:VJB589843 VSX589840:VSX589843 WCT589840:WCT589843 WMP589840:WMP589843 WWL589840:WWL589843 AD655376:AD655379 JZ655376:JZ655379 TV655376:TV655379 ADR655376:ADR655379 ANN655376:ANN655379 AXJ655376:AXJ655379 BHF655376:BHF655379 BRB655376:BRB655379 CAX655376:CAX655379 CKT655376:CKT655379 CUP655376:CUP655379 DEL655376:DEL655379 DOH655376:DOH655379 DYD655376:DYD655379 EHZ655376:EHZ655379 ERV655376:ERV655379 FBR655376:FBR655379 FLN655376:FLN655379 FVJ655376:FVJ655379 GFF655376:GFF655379 GPB655376:GPB655379 GYX655376:GYX655379 HIT655376:HIT655379 HSP655376:HSP655379 ICL655376:ICL655379 IMH655376:IMH655379 IWD655376:IWD655379 JFZ655376:JFZ655379 JPV655376:JPV655379 JZR655376:JZR655379 KJN655376:KJN655379 KTJ655376:KTJ655379 LDF655376:LDF655379 LNB655376:LNB655379 LWX655376:LWX655379 MGT655376:MGT655379 MQP655376:MQP655379 NAL655376:NAL655379 NKH655376:NKH655379 NUD655376:NUD655379 ODZ655376:ODZ655379 ONV655376:ONV655379 OXR655376:OXR655379 PHN655376:PHN655379 PRJ655376:PRJ655379 QBF655376:QBF655379 QLB655376:QLB655379 QUX655376:QUX655379 RET655376:RET655379 ROP655376:ROP655379 RYL655376:RYL655379 SIH655376:SIH655379 SSD655376:SSD655379 TBZ655376:TBZ655379 TLV655376:TLV655379 TVR655376:TVR655379 UFN655376:UFN655379 UPJ655376:UPJ655379 UZF655376:UZF655379 VJB655376:VJB655379 VSX655376:VSX655379 WCT655376:WCT655379 WMP655376:WMP655379 WWL655376:WWL655379 AD720912:AD720915 JZ720912:JZ720915 TV720912:TV720915 ADR720912:ADR720915 ANN720912:ANN720915 AXJ720912:AXJ720915 BHF720912:BHF720915 BRB720912:BRB720915 CAX720912:CAX720915 CKT720912:CKT720915 CUP720912:CUP720915 DEL720912:DEL720915 DOH720912:DOH720915 DYD720912:DYD720915 EHZ720912:EHZ720915 ERV720912:ERV720915 FBR720912:FBR720915 FLN720912:FLN720915 FVJ720912:FVJ720915 GFF720912:GFF720915 GPB720912:GPB720915 GYX720912:GYX720915 HIT720912:HIT720915 HSP720912:HSP720915 ICL720912:ICL720915 IMH720912:IMH720915 IWD720912:IWD720915 JFZ720912:JFZ720915 JPV720912:JPV720915 JZR720912:JZR720915 KJN720912:KJN720915 KTJ720912:KTJ720915 LDF720912:LDF720915 LNB720912:LNB720915 LWX720912:LWX720915 MGT720912:MGT720915 MQP720912:MQP720915 NAL720912:NAL720915 NKH720912:NKH720915 NUD720912:NUD720915 ODZ720912:ODZ720915 ONV720912:ONV720915 OXR720912:OXR720915 PHN720912:PHN720915 PRJ720912:PRJ720915 QBF720912:QBF720915 QLB720912:QLB720915 QUX720912:QUX720915 RET720912:RET720915 ROP720912:ROP720915 RYL720912:RYL720915 SIH720912:SIH720915 SSD720912:SSD720915 TBZ720912:TBZ720915 TLV720912:TLV720915 TVR720912:TVR720915 UFN720912:UFN720915 UPJ720912:UPJ720915 UZF720912:UZF720915 VJB720912:VJB720915 VSX720912:VSX720915 WCT720912:WCT720915 WMP720912:WMP720915 WWL720912:WWL720915 AD786448:AD786451 JZ786448:JZ786451 TV786448:TV786451 ADR786448:ADR786451 ANN786448:ANN786451 AXJ786448:AXJ786451 BHF786448:BHF786451 BRB786448:BRB786451 CAX786448:CAX786451 CKT786448:CKT786451 CUP786448:CUP786451 DEL786448:DEL786451 DOH786448:DOH786451 DYD786448:DYD786451 EHZ786448:EHZ786451 ERV786448:ERV786451 FBR786448:FBR786451 FLN786448:FLN786451 FVJ786448:FVJ786451 GFF786448:GFF786451 GPB786448:GPB786451 GYX786448:GYX786451 HIT786448:HIT786451 HSP786448:HSP786451 ICL786448:ICL786451 IMH786448:IMH786451 IWD786448:IWD786451 JFZ786448:JFZ786451 JPV786448:JPV786451 JZR786448:JZR786451 KJN786448:KJN786451 KTJ786448:KTJ786451 LDF786448:LDF786451 LNB786448:LNB786451 LWX786448:LWX786451 MGT786448:MGT786451 MQP786448:MQP786451 NAL786448:NAL786451 NKH786448:NKH786451 NUD786448:NUD786451 ODZ786448:ODZ786451 ONV786448:ONV786451 OXR786448:OXR786451 PHN786448:PHN786451 PRJ786448:PRJ786451 QBF786448:QBF786451 QLB786448:QLB786451 QUX786448:QUX786451 RET786448:RET786451 ROP786448:ROP786451 RYL786448:RYL786451 SIH786448:SIH786451 SSD786448:SSD786451 TBZ786448:TBZ786451 TLV786448:TLV786451 TVR786448:TVR786451 UFN786448:UFN786451 UPJ786448:UPJ786451 UZF786448:UZF786451 VJB786448:VJB786451 VSX786448:VSX786451 WCT786448:WCT786451 WMP786448:WMP786451 WWL786448:WWL786451 AD851984:AD851987 JZ851984:JZ851987 TV851984:TV851987 ADR851984:ADR851987 ANN851984:ANN851987 AXJ851984:AXJ851987 BHF851984:BHF851987 BRB851984:BRB851987 CAX851984:CAX851987 CKT851984:CKT851987 CUP851984:CUP851987 DEL851984:DEL851987 DOH851984:DOH851987 DYD851984:DYD851987 EHZ851984:EHZ851987 ERV851984:ERV851987 FBR851984:FBR851987 FLN851984:FLN851987 FVJ851984:FVJ851987 GFF851984:GFF851987 GPB851984:GPB851987 GYX851984:GYX851987 HIT851984:HIT851987 HSP851984:HSP851987 ICL851984:ICL851987 IMH851984:IMH851987 IWD851984:IWD851987 JFZ851984:JFZ851987 JPV851984:JPV851987 JZR851984:JZR851987 KJN851984:KJN851987 KTJ851984:KTJ851987 LDF851984:LDF851987 LNB851984:LNB851987 LWX851984:LWX851987 MGT851984:MGT851987 MQP851984:MQP851987 NAL851984:NAL851987 NKH851984:NKH851987 NUD851984:NUD851987 ODZ851984:ODZ851987 ONV851984:ONV851987 OXR851984:OXR851987 PHN851984:PHN851987 PRJ851984:PRJ851987 QBF851984:QBF851987 QLB851984:QLB851987 QUX851984:QUX851987 RET851984:RET851987 ROP851984:ROP851987 RYL851984:RYL851987 SIH851984:SIH851987 SSD851984:SSD851987 TBZ851984:TBZ851987 TLV851984:TLV851987 TVR851984:TVR851987 UFN851984:UFN851987 UPJ851984:UPJ851987 UZF851984:UZF851987 VJB851984:VJB851987 VSX851984:VSX851987 WCT851984:WCT851987 WMP851984:WMP851987 WWL851984:WWL851987 AD917520:AD917523 JZ917520:JZ917523 TV917520:TV917523 ADR917520:ADR917523 ANN917520:ANN917523 AXJ917520:AXJ917523 BHF917520:BHF917523 BRB917520:BRB917523 CAX917520:CAX917523 CKT917520:CKT917523 CUP917520:CUP917523 DEL917520:DEL917523 DOH917520:DOH917523 DYD917520:DYD917523 EHZ917520:EHZ917523 ERV917520:ERV917523 FBR917520:FBR917523 FLN917520:FLN917523 FVJ917520:FVJ917523 GFF917520:GFF917523 GPB917520:GPB917523 GYX917520:GYX917523 HIT917520:HIT917523 HSP917520:HSP917523 ICL917520:ICL917523 IMH917520:IMH917523 IWD917520:IWD917523 JFZ917520:JFZ917523 JPV917520:JPV917523 JZR917520:JZR917523 KJN917520:KJN917523 KTJ917520:KTJ917523 LDF917520:LDF917523 LNB917520:LNB917523 LWX917520:LWX917523 MGT917520:MGT917523 MQP917520:MQP917523 NAL917520:NAL917523 NKH917520:NKH917523 NUD917520:NUD917523 ODZ917520:ODZ917523 ONV917520:ONV917523 OXR917520:OXR917523 PHN917520:PHN917523 PRJ917520:PRJ917523 QBF917520:QBF917523 QLB917520:QLB917523 QUX917520:QUX917523 RET917520:RET917523 ROP917520:ROP917523 RYL917520:RYL917523 SIH917520:SIH917523 SSD917520:SSD917523 TBZ917520:TBZ917523 TLV917520:TLV917523 TVR917520:TVR917523 UFN917520:UFN917523 UPJ917520:UPJ917523 UZF917520:UZF917523 VJB917520:VJB917523 VSX917520:VSX917523 WCT917520:WCT917523 WMP917520:WMP917523 WWL917520:WWL917523 AD983056:AD983059 JZ983056:JZ983059 TV983056:TV983059 ADR983056:ADR983059 ANN983056:ANN983059 AXJ983056:AXJ983059 BHF983056:BHF983059 BRB983056:BRB983059 CAX983056:CAX983059 CKT983056:CKT983059 CUP983056:CUP983059 DEL983056:DEL983059 DOH983056:DOH983059 DYD983056:DYD983059 EHZ983056:EHZ983059 ERV983056:ERV983059 FBR983056:FBR983059 FLN983056:FLN983059 FVJ983056:FVJ983059 GFF983056:GFF983059 GPB983056:GPB983059 GYX983056:GYX983059 HIT983056:HIT983059 HSP983056:HSP983059 ICL983056:ICL983059 IMH983056:IMH983059 IWD983056:IWD983059 JFZ983056:JFZ983059 JPV983056:JPV983059 JZR983056:JZR983059 KJN983056:KJN983059 KTJ983056:KTJ983059 LDF983056:LDF983059 LNB983056:LNB983059 LWX983056:LWX983059 MGT983056:MGT983059 MQP983056:MQP983059 NAL983056:NAL983059 NKH983056:NKH983059 NUD983056:NUD983059 ODZ983056:ODZ983059 ONV983056:ONV983059 OXR983056:OXR983059 PHN983056:PHN983059 PRJ983056:PRJ983059 QBF983056:QBF983059 QLB983056:QLB983059 QUX983056:QUX983059 RET983056:RET983059 ROP983056:ROP983059 RYL983056:RYL983059 SIH983056:SIH983059 SSD983056:SSD983059 TBZ983056:TBZ983059 TLV983056:TLV983059 TVR983056:TVR983059 UFN983056:UFN983059 UPJ983056:UPJ983059 UZF983056:UZF983059 VJB983056:VJB983059 VSX983056:VSX983059 WCT983056:WCT983059 WMP983056:WMP983059 WWL983056:WWL983059 AF23 KB23 TX23 ADT23 ANP23 AXL23 BHH23 BRD23 CAZ23 CKV23 CUR23 DEN23 DOJ23 DYF23 EIB23 ERX23 FBT23 FLP23 FVL23 GFH23 GPD23 GYZ23 HIV23 HSR23 ICN23 IMJ23 IWF23 JGB23 JPX23 JZT23 KJP23 KTL23 LDH23 LND23 LWZ23 MGV23 MQR23 NAN23 NKJ23 NUF23 OEB23 ONX23 OXT23 PHP23 PRL23 QBH23 QLD23 QUZ23 REV23 ROR23 RYN23 SIJ23 SSF23 TCB23 TLX23 TVT23 UFP23 UPL23 UZH23 VJD23 VSZ23 WCV23 WMR23 WWN23 AF65557 KB65557 TX65557 ADT65557 ANP65557 AXL65557 BHH65557 BRD65557 CAZ65557 CKV65557 CUR65557 DEN65557 DOJ65557 DYF65557 EIB65557 ERX65557 FBT65557 FLP65557 FVL65557 GFH65557 GPD65557 GYZ65557 HIV65557 HSR65557 ICN65557 IMJ65557 IWF65557 JGB65557 JPX65557 JZT65557 KJP65557 KTL65557 LDH65557 LND65557 LWZ65557 MGV65557 MQR65557 NAN65557 NKJ65557 NUF65557 OEB65557 ONX65557 OXT65557 PHP65557 PRL65557 QBH65557 QLD65557 QUZ65557 REV65557 ROR65557 RYN65557 SIJ65557 SSF65557 TCB65557 TLX65557 TVT65557 UFP65557 UPL65557 UZH65557 VJD65557 VSZ65557 WCV65557 WMR65557 WWN65557 AF131093 KB131093 TX131093 ADT131093 ANP131093 AXL131093 BHH131093 BRD131093 CAZ131093 CKV131093 CUR131093 DEN131093 DOJ131093 DYF131093 EIB131093 ERX131093 FBT131093 FLP131093 FVL131093 GFH131093 GPD131093 GYZ131093 HIV131093 HSR131093 ICN131093 IMJ131093 IWF131093 JGB131093 JPX131093 JZT131093 KJP131093 KTL131093 LDH131093 LND131093 LWZ131093 MGV131093 MQR131093 NAN131093 NKJ131093 NUF131093 OEB131093 ONX131093 OXT131093 PHP131093 PRL131093 QBH131093 QLD131093 QUZ131093 REV131093 ROR131093 RYN131093 SIJ131093 SSF131093 TCB131093 TLX131093 TVT131093 UFP131093 UPL131093 UZH131093 VJD131093 VSZ131093 WCV131093 WMR131093 WWN131093 AF196629 KB196629 TX196629 ADT196629 ANP196629 AXL196629 BHH196629 BRD196629 CAZ196629 CKV196629 CUR196629 DEN196629 DOJ196629 DYF196629 EIB196629 ERX196629 FBT196629 FLP196629 FVL196629 GFH196629 GPD196629 GYZ196629 HIV196629 HSR196629 ICN196629 IMJ196629 IWF196629 JGB196629 JPX196629 JZT196629 KJP196629 KTL196629 LDH196629 LND196629 LWZ196629 MGV196629 MQR196629 NAN196629 NKJ196629 NUF196629 OEB196629 ONX196629 OXT196629 PHP196629 PRL196629 QBH196629 QLD196629 QUZ196629 REV196629 ROR196629 RYN196629 SIJ196629 SSF196629 TCB196629 TLX196629 TVT196629 UFP196629 UPL196629 UZH196629 VJD196629 VSZ196629 WCV196629 WMR196629 WWN196629 AF262165 KB262165 TX262165 ADT262165 ANP262165 AXL262165 BHH262165 BRD262165 CAZ262165 CKV262165 CUR262165 DEN262165 DOJ262165 DYF262165 EIB262165 ERX262165 FBT262165 FLP262165 FVL262165 GFH262165 GPD262165 GYZ262165 HIV262165 HSR262165 ICN262165 IMJ262165 IWF262165 JGB262165 JPX262165 JZT262165 KJP262165 KTL262165 LDH262165 LND262165 LWZ262165 MGV262165 MQR262165 NAN262165 NKJ262165 NUF262165 OEB262165 ONX262165 OXT262165 PHP262165 PRL262165 QBH262165 QLD262165 QUZ262165 REV262165 ROR262165 RYN262165 SIJ262165 SSF262165 TCB262165 TLX262165 TVT262165 UFP262165 UPL262165 UZH262165 VJD262165 VSZ262165 WCV262165 WMR262165 WWN262165 AF327701 KB327701 TX327701 ADT327701 ANP327701 AXL327701 BHH327701 BRD327701 CAZ327701 CKV327701 CUR327701 DEN327701 DOJ327701 DYF327701 EIB327701 ERX327701 FBT327701 FLP327701 FVL327701 GFH327701 GPD327701 GYZ327701 HIV327701 HSR327701 ICN327701 IMJ327701 IWF327701 JGB327701 JPX327701 JZT327701 KJP327701 KTL327701 LDH327701 LND327701 LWZ327701 MGV327701 MQR327701 NAN327701 NKJ327701 NUF327701 OEB327701 ONX327701 OXT327701 PHP327701 PRL327701 QBH327701 QLD327701 QUZ327701 REV327701 ROR327701 RYN327701 SIJ327701 SSF327701 TCB327701 TLX327701 TVT327701 UFP327701 UPL327701 UZH327701 VJD327701 VSZ327701 WCV327701 WMR327701 WWN327701 AF393237 KB393237 TX393237 ADT393237 ANP393237 AXL393237 BHH393237 BRD393237 CAZ393237 CKV393237 CUR393237 DEN393237 DOJ393237 DYF393237 EIB393237 ERX393237 FBT393237 FLP393237 FVL393237 GFH393237 GPD393237 GYZ393237 HIV393237 HSR393237 ICN393237 IMJ393237 IWF393237 JGB393237 JPX393237 JZT393237 KJP393237 KTL393237 LDH393237 LND393237 LWZ393237 MGV393237 MQR393237 NAN393237 NKJ393237 NUF393237 OEB393237 ONX393237 OXT393237 PHP393237 PRL393237 QBH393237 QLD393237 QUZ393237 REV393237 ROR393237 RYN393237 SIJ393237 SSF393237 TCB393237 TLX393237 TVT393237 UFP393237 UPL393237 UZH393237 VJD393237 VSZ393237 WCV393237 WMR393237 WWN393237 AF458773 KB458773 TX458773 ADT458773 ANP458773 AXL458773 BHH458773 BRD458773 CAZ458773 CKV458773 CUR458773 DEN458773 DOJ458773 DYF458773 EIB458773 ERX458773 FBT458773 FLP458773 FVL458773 GFH458773 GPD458773 GYZ458773 HIV458773 HSR458773 ICN458773 IMJ458773 IWF458773 JGB458773 JPX458773 JZT458773 KJP458773 KTL458773 LDH458773 LND458773 LWZ458773 MGV458773 MQR458773 NAN458773 NKJ458773 NUF458773 OEB458773 ONX458773 OXT458773 PHP458773 PRL458773 QBH458773 QLD458773 QUZ458773 REV458773 ROR458773 RYN458773 SIJ458773 SSF458773 TCB458773 TLX458773 TVT458773 UFP458773 UPL458773 UZH458773 VJD458773 VSZ458773 WCV458773 WMR458773 WWN458773 AF524309 KB524309 TX524309 ADT524309 ANP524309 AXL524309 BHH524309 BRD524309 CAZ524309 CKV524309 CUR524309 DEN524309 DOJ524309 DYF524309 EIB524309 ERX524309 FBT524309 FLP524309 FVL524309 GFH524309 GPD524309 GYZ524309 HIV524309 HSR524309 ICN524309 IMJ524309 IWF524309 JGB524309 JPX524309 JZT524309 KJP524309 KTL524309 LDH524309 LND524309 LWZ524309 MGV524309 MQR524309 NAN524309 NKJ524309 NUF524309 OEB524309 ONX524309 OXT524309 PHP524309 PRL524309 QBH524309 QLD524309 QUZ524309 REV524309 ROR524309 RYN524309 SIJ524309 SSF524309 TCB524309 TLX524309 TVT524309 UFP524309 UPL524309 UZH524309 VJD524309 VSZ524309 WCV524309 WMR524309 WWN524309 AF589845 KB589845 TX589845 ADT589845 ANP589845 AXL589845 BHH589845 BRD589845 CAZ589845 CKV589845 CUR589845 DEN589845 DOJ589845 DYF589845 EIB589845 ERX589845 FBT589845 FLP589845 FVL589845 GFH589845 GPD589845 GYZ589845 HIV589845 HSR589845 ICN589845 IMJ589845 IWF589845 JGB589845 JPX589845 JZT589845 KJP589845 KTL589845 LDH589845 LND589845 LWZ589845 MGV589845 MQR589845 NAN589845 NKJ589845 NUF589845 OEB589845 ONX589845 OXT589845 PHP589845 PRL589845 QBH589845 QLD589845 QUZ589845 REV589845 ROR589845 RYN589845 SIJ589845 SSF589845 TCB589845 TLX589845 TVT589845 UFP589845 UPL589845 UZH589845 VJD589845 VSZ589845 WCV589845 WMR589845 WWN589845 AF655381 KB655381 TX655381 ADT655381 ANP655381 AXL655381 BHH655381 BRD655381 CAZ655381 CKV655381 CUR655381 DEN655381 DOJ655381 DYF655381 EIB655381 ERX655381 FBT655381 FLP655381 FVL655381 GFH655381 GPD655381 GYZ655381 HIV655381 HSR655381 ICN655381 IMJ655381 IWF655381 JGB655381 JPX655381 JZT655381 KJP655381 KTL655381 LDH655381 LND655381 LWZ655381 MGV655381 MQR655381 NAN655381 NKJ655381 NUF655381 OEB655381 ONX655381 OXT655381 PHP655381 PRL655381 QBH655381 QLD655381 QUZ655381 REV655381 ROR655381 RYN655381 SIJ655381 SSF655381 TCB655381 TLX655381 TVT655381 UFP655381 UPL655381 UZH655381 VJD655381 VSZ655381 WCV655381 WMR655381 WWN655381 AF720917 KB720917 TX720917 ADT720917 ANP720917 AXL720917 BHH720917 BRD720917 CAZ720917 CKV720917 CUR720917 DEN720917 DOJ720917 DYF720917 EIB720917 ERX720917 FBT720917 FLP720917 FVL720917 GFH720917 GPD720917 GYZ720917 HIV720917 HSR720917 ICN720917 IMJ720917 IWF720917 JGB720917 JPX720917 JZT720917 KJP720917 KTL720917 LDH720917 LND720917 LWZ720917 MGV720917 MQR720917 NAN720917 NKJ720917 NUF720917 OEB720917 ONX720917 OXT720917 PHP720917 PRL720917 QBH720917 QLD720917 QUZ720917 REV720917 ROR720917 RYN720917 SIJ720917 SSF720917 TCB720917 TLX720917 TVT720917 UFP720917 UPL720917 UZH720917 VJD720917 VSZ720917 WCV720917 WMR720917 WWN720917 AF786453 KB786453 TX786453 ADT786453 ANP786453 AXL786453 BHH786453 BRD786453 CAZ786453 CKV786453 CUR786453 DEN786453 DOJ786453 DYF786453 EIB786453 ERX786453 FBT786453 FLP786453 FVL786453 GFH786453 GPD786453 GYZ786453 HIV786453 HSR786453 ICN786453 IMJ786453 IWF786453 JGB786453 JPX786453 JZT786453 KJP786453 KTL786453 LDH786453 LND786453 LWZ786453 MGV786453 MQR786453 NAN786453 NKJ786453 NUF786453 OEB786453 ONX786453 OXT786453 PHP786453 PRL786453 QBH786453 QLD786453 QUZ786453 REV786453 ROR786453 RYN786453 SIJ786453 SSF786453 TCB786453 TLX786453 TVT786453 UFP786453 UPL786453 UZH786453 VJD786453 VSZ786453 WCV786453 WMR786453 WWN786453 AF851989 KB851989 TX851989 ADT851989 ANP851989 AXL851989 BHH851989 BRD851989 CAZ851989 CKV851989 CUR851989 DEN851989 DOJ851989 DYF851989 EIB851989 ERX851989 FBT851989 FLP851989 FVL851989 GFH851989 GPD851989 GYZ851989 HIV851989 HSR851989 ICN851989 IMJ851989 IWF851989 JGB851989 JPX851989 JZT851989 KJP851989 KTL851989 LDH851989 LND851989 LWZ851989 MGV851989 MQR851989 NAN851989 NKJ851989 NUF851989 OEB851989 ONX851989 OXT851989 PHP851989 PRL851989 QBH851989 QLD851989 QUZ851989 REV851989 ROR851989 RYN851989 SIJ851989 SSF851989 TCB851989 TLX851989 TVT851989 UFP851989 UPL851989 UZH851989 VJD851989 VSZ851989 WCV851989 WMR851989 WWN851989 AF917525 KB917525 TX917525 ADT917525 ANP917525 AXL917525 BHH917525 BRD917525 CAZ917525 CKV917525 CUR917525 DEN917525 DOJ917525 DYF917525 EIB917525 ERX917525 FBT917525 FLP917525 FVL917525 GFH917525 GPD917525 GYZ917525 HIV917525 HSR917525 ICN917525 IMJ917525 IWF917525 JGB917525 JPX917525 JZT917525 KJP917525 KTL917525 LDH917525 LND917525 LWZ917525 MGV917525 MQR917525 NAN917525 NKJ917525 NUF917525 OEB917525 ONX917525 OXT917525 PHP917525 PRL917525 QBH917525 QLD917525 QUZ917525 REV917525 ROR917525 RYN917525 SIJ917525 SSF917525 TCB917525 TLX917525 TVT917525 UFP917525 UPL917525 UZH917525 VJD917525 VSZ917525 WCV917525 WMR917525 WWN917525 AF983061 KB983061 TX983061 ADT983061 ANP983061 AXL983061 BHH983061 BRD983061 CAZ983061 CKV983061 CUR983061 DEN983061 DOJ983061 DYF983061 EIB983061 ERX983061 FBT983061 FLP983061 FVL983061 GFH983061 GPD983061 GYZ983061 HIV983061 HSR983061 ICN983061 IMJ983061 IWF983061 JGB983061 JPX983061 JZT983061 KJP983061 KTL983061 LDH983061 LND983061 LWZ983061 MGV983061 MQR983061 NAN983061 NKJ983061 NUF983061 OEB983061 ONX983061 OXT983061 PHP983061 PRL983061 QBH983061 QLD983061 QUZ983061 REV983061 ROR983061 RYN983061 SIJ983061 SSF983061 TCB983061 TLX983061 TVT983061 UFP983061 UPL983061 UZH983061 VJD983061 VSZ983061 WCV983061 WMR983061 WWN983061 AD23 JZ23 TV23 ADR23 ANN23 AXJ23 BHF23 BRB23 CAX23 CKT23 CUP23 DEL23 DOH23 DYD23 EHZ23 ERV23 FBR23 FLN23 FVJ23 GFF23 GPB23 GYX23 HIT23 HSP23 ICL23 IMH23 IWD23 JFZ23 JPV23 JZR23 KJN23 KTJ23 LDF23 LNB23 LWX23 MGT23 MQP23 NAL23 NKH23 NUD23 ODZ23 ONV23 OXR23 PHN23 PRJ23 QBF23 QLB23 QUX23 RET23 ROP23 RYL23 SIH23 SSD23 TBZ23 TLV23 TVR23 UFN23 UPJ23 UZF23 VJB23 VSX23 WCT23 WMP23 WWL23 AD65557 JZ65557 TV65557 ADR65557 ANN65557 AXJ65557 BHF65557 BRB65557 CAX65557 CKT65557 CUP65557 DEL65557 DOH65557 DYD65557 EHZ65557 ERV65557 FBR65557 FLN65557 FVJ65557 GFF65557 GPB65557 GYX65557 HIT65557 HSP65557 ICL65557 IMH65557 IWD65557 JFZ65557 JPV65557 JZR65557 KJN65557 KTJ65557 LDF65557 LNB65557 LWX65557 MGT65557 MQP65557 NAL65557 NKH65557 NUD65557 ODZ65557 ONV65557 OXR65557 PHN65557 PRJ65557 QBF65557 QLB65557 QUX65557 RET65557 ROP65557 RYL65557 SIH65557 SSD65557 TBZ65557 TLV65557 TVR65557 UFN65557 UPJ65557 UZF65557 VJB65557 VSX65557 WCT65557 WMP65557 WWL65557 AD131093 JZ131093 TV131093 ADR131093 ANN131093 AXJ131093 BHF131093 BRB131093 CAX131093 CKT131093 CUP131093 DEL131093 DOH131093 DYD131093 EHZ131093 ERV131093 FBR131093 FLN131093 FVJ131093 GFF131093 GPB131093 GYX131093 HIT131093 HSP131093 ICL131093 IMH131093 IWD131093 JFZ131093 JPV131093 JZR131093 KJN131093 KTJ131093 LDF131093 LNB131093 LWX131093 MGT131093 MQP131093 NAL131093 NKH131093 NUD131093 ODZ131093 ONV131093 OXR131093 PHN131093 PRJ131093 QBF131093 QLB131093 QUX131093 RET131093 ROP131093 RYL131093 SIH131093 SSD131093 TBZ131093 TLV131093 TVR131093 UFN131093 UPJ131093 UZF131093 VJB131093 VSX131093 WCT131093 WMP131093 WWL131093 AD196629 JZ196629 TV196629 ADR196629 ANN196629 AXJ196629 BHF196629 BRB196629 CAX196629 CKT196629 CUP196629 DEL196629 DOH196629 DYD196629 EHZ196629 ERV196629 FBR196629 FLN196629 FVJ196629 GFF196629 GPB196629 GYX196629 HIT196629 HSP196629 ICL196629 IMH196629 IWD196629 JFZ196629 JPV196629 JZR196629 KJN196629 KTJ196629 LDF196629 LNB196629 LWX196629 MGT196629 MQP196629 NAL196629 NKH196629 NUD196629 ODZ196629 ONV196629 OXR196629 PHN196629 PRJ196629 QBF196629 QLB196629 QUX196629 RET196629 ROP196629 RYL196629 SIH196629 SSD196629 TBZ196629 TLV196629 TVR196629 UFN196629 UPJ196629 UZF196629 VJB196629 VSX196629 WCT196629 WMP196629 WWL196629 AD262165 JZ262165 TV262165 ADR262165 ANN262165 AXJ262165 BHF262165 BRB262165 CAX262165 CKT262165 CUP262165 DEL262165 DOH262165 DYD262165 EHZ262165 ERV262165 FBR262165 FLN262165 FVJ262165 GFF262165 GPB262165 GYX262165 HIT262165 HSP262165 ICL262165 IMH262165 IWD262165 JFZ262165 JPV262165 JZR262165 KJN262165 KTJ262165 LDF262165 LNB262165 LWX262165 MGT262165 MQP262165 NAL262165 NKH262165 NUD262165 ODZ262165 ONV262165 OXR262165 PHN262165 PRJ262165 QBF262165 QLB262165 QUX262165 RET262165 ROP262165 RYL262165 SIH262165 SSD262165 TBZ262165 TLV262165 TVR262165 UFN262165 UPJ262165 UZF262165 VJB262165 VSX262165 WCT262165 WMP262165 WWL262165 AD327701 JZ327701 TV327701 ADR327701 ANN327701 AXJ327701 BHF327701 BRB327701 CAX327701 CKT327701 CUP327701 DEL327701 DOH327701 DYD327701 EHZ327701 ERV327701 FBR327701 FLN327701 FVJ327701 GFF327701 GPB327701 GYX327701 HIT327701 HSP327701 ICL327701 IMH327701 IWD327701 JFZ327701 JPV327701 JZR327701 KJN327701 KTJ327701 LDF327701 LNB327701 LWX327701 MGT327701 MQP327701 NAL327701 NKH327701 NUD327701 ODZ327701 ONV327701 OXR327701 PHN327701 PRJ327701 QBF327701 QLB327701 QUX327701 RET327701 ROP327701 RYL327701 SIH327701 SSD327701 TBZ327701 TLV327701 TVR327701 UFN327701 UPJ327701 UZF327701 VJB327701 VSX327701 WCT327701 WMP327701 WWL327701 AD393237 JZ393237 TV393237 ADR393237 ANN393237 AXJ393237 BHF393237 BRB393237 CAX393237 CKT393237 CUP393237 DEL393237 DOH393237 DYD393237 EHZ393237 ERV393237 FBR393237 FLN393237 FVJ393237 GFF393237 GPB393237 GYX393237 HIT393237 HSP393237 ICL393237 IMH393237 IWD393237 JFZ393237 JPV393237 JZR393237 KJN393237 KTJ393237 LDF393237 LNB393237 LWX393237 MGT393237 MQP393237 NAL393237 NKH393237 NUD393237 ODZ393237 ONV393237 OXR393237 PHN393237 PRJ393237 QBF393237 QLB393237 QUX393237 RET393237 ROP393237 RYL393237 SIH393237 SSD393237 TBZ393237 TLV393237 TVR393237 UFN393237 UPJ393237 UZF393237 VJB393237 VSX393237 WCT393237 WMP393237 WWL393237 AD458773 JZ458773 TV458773 ADR458773 ANN458773 AXJ458773 BHF458773 BRB458773 CAX458773 CKT458773 CUP458773 DEL458773 DOH458773 DYD458773 EHZ458773 ERV458773 FBR458773 FLN458773 FVJ458773 GFF458773 GPB458773 GYX458773 HIT458773 HSP458773 ICL458773 IMH458773 IWD458773 JFZ458773 JPV458773 JZR458773 KJN458773 KTJ458773 LDF458773 LNB458773 LWX458773 MGT458773 MQP458773 NAL458773 NKH458773 NUD458773 ODZ458773 ONV458773 OXR458773 PHN458773 PRJ458773 QBF458773 QLB458773 QUX458773 RET458773 ROP458773 RYL458773 SIH458773 SSD458773 TBZ458773 TLV458773 TVR458773 UFN458773 UPJ458773 UZF458773 VJB458773 VSX458773 WCT458773 WMP458773 WWL458773 AD524309 JZ524309 TV524309 ADR524309 ANN524309 AXJ524309 BHF524309 BRB524309 CAX524309 CKT524309 CUP524309 DEL524309 DOH524309 DYD524309 EHZ524309 ERV524309 FBR524309 FLN524309 FVJ524309 GFF524309 GPB524309 GYX524309 HIT524309 HSP524309 ICL524309 IMH524309 IWD524309 JFZ524309 JPV524309 JZR524309 KJN524309 KTJ524309 LDF524309 LNB524309 LWX524309 MGT524309 MQP524309 NAL524309 NKH524309 NUD524309 ODZ524309 ONV524309 OXR524309 PHN524309 PRJ524309 QBF524309 QLB524309 QUX524309 RET524309 ROP524309 RYL524309 SIH524309 SSD524309 TBZ524309 TLV524309 TVR524309 UFN524309 UPJ524309 UZF524309 VJB524309 VSX524309 WCT524309 WMP524309 WWL524309 AD589845 JZ589845 TV589845 ADR589845 ANN589845 AXJ589845 BHF589845 BRB589845 CAX589845 CKT589845 CUP589845 DEL589845 DOH589845 DYD589845 EHZ589845 ERV589845 FBR589845 FLN589845 FVJ589845 GFF589845 GPB589845 GYX589845 HIT589845 HSP589845 ICL589845 IMH589845 IWD589845 JFZ589845 JPV589845 JZR589845 KJN589845 KTJ589845 LDF589845 LNB589845 LWX589845 MGT589845 MQP589845 NAL589845 NKH589845 NUD589845 ODZ589845 ONV589845 OXR589845 PHN589845 PRJ589845 QBF589845 QLB589845 QUX589845 RET589845 ROP589845 RYL589845 SIH589845 SSD589845 TBZ589845 TLV589845 TVR589845 UFN589845 UPJ589845 UZF589845 VJB589845 VSX589845 WCT589845 WMP589845 WWL589845 AD655381 JZ655381 TV655381 ADR655381 ANN655381 AXJ655381 BHF655381 BRB655381 CAX655381 CKT655381 CUP655381 DEL655381 DOH655381 DYD655381 EHZ655381 ERV655381 FBR655381 FLN655381 FVJ655381 GFF655381 GPB655381 GYX655381 HIT655381 HSP655381 ICL655381 IMH655381 IWD655381 JFZ655381 JPV655381 JZR655381 KJN655381 KTJ655381 LDF655381 LNB655381 LWX655381 MGT655381 MQP655381 NAL655381 NKH655381 NUD655381 ODZ655381 ONV655381 OXR655381 PHN655381 PRJ655381 QBF655381 QLB655381 QUX655381 RET655381 ROP655381 RYL655381 SIH655381 SSD655381 TBZ655381 TLV655381 TVR655381 UFN655381 UPJ655381 UZF655381 VJB655381 VSX655381 WCT655381 WMP655381 WWL655381 AD720917 JZ720917 TV720917 ADR720917 ANN720917 AXJ720917 BHF720917 BRB720917 CAX720917 CKT720917 CUP720917 DEL720917 DOH720917 DYD720917 EHZ720917 ERV720917 FBR720917 FLN720917 FVJ720917 GFF720917 GPB720917 GYX720917 HIT720917 HSP720917 ICL720917 IMH720917 IWD720917 JFZ720917 JPV720917 JZR720917 KJN720917 KTJ720917 LDF720917 LNB720917 LWX720917 MGT720917 MQP720917 NAL720917 NKH720917 NUD720917 ODZ720917 ONV720917 OXR720917 PHN720917 PRJ720917 QBF720917 QLB720917 QUX720917 RET720917 ROP720917 RYL720917 SIH720917 SSD720917 TBZ720917 TLV720917 TVR720917 UFN720917 UPJ720917 UZF720917 VJB720917 VSX720917 WCT720917 WMP720917 WWL720917 AD786453 JZ786453 TV786453 ADR786453 ANN786453 AXJ786453 BHF786453 BRB786453 CAX786453 CKT786453 CUP786453 DEL786453 DOH786453 DYD786453 EHZ786453 ERV786453 FBR786453 FLN786453 FVJ786453 GFF786453 GPB786453 GYX786453 HIT786453 HSP786453 ICL786453 IMH786453 IWD786453 JFZ786453 JPV786453 JZR786453 KJN786453 KTJ786453 LDF786453 LNB786453 LWX786453 MGT786453 MQP786453 NAL786453 NKH786453 NUD786453 ODZ786453 ONV786453 OXR786453 PHN786453 PRJ786453 QBF786453 QLB786453 QUX786453 RET786453 ROP786453 RYL786453 SIH786453 SSD786453 TBZ786453 TLV786453 TVR786453 UFN786453 UPJ786453 UZF786453 VJB786453 VSX786453 WCT786453 WMP786453 WWL786453 AD851989 JZ851989 TV851989 ADR851989 ANN851989 AXJ851989 BHF851989 BRB851989 CAX851989 CKT851989 CUP851989 DEL851989 DOH851989 DYD851989 EHZ851989 ERV851989 FBR851989 FLN851989 FVJ851989 GFF851989 GPB851989 GYX851989 HIT851989 HSP851989 ICL851989 IMH851989 IWD851989 JFZ851989 JPV851989 JZR851989 KJN851989 KTJ851989 LDF851989 LNB851989 LWX851989 MGT851989 MQP851989 NAL851989 NKH851989 NUD851989 ODZ851989 ONV851989 OXR851989 PHN851989 PRJ851989 QBF851989 QLB851989 QUX851989 RET851989 ROP851989 RYL851989 SIH851989 SSD851989 TBZ851989 TLV851989 TVR851989 UFN851989 UPJ851989 UZF851989 VJB851989 VSX851989 WCT851989 WMP851989 WWL851989 AD917525 JZ917525 TV917525 ADR917525 ANN917525 AXJ917525 BHF917525 BRB917525 CAX917525 CKT917525 CUP917525 DEL917525 DOH917525 DYD917525 EHZ917525 ERV917525 FBR917525 FLN917525 FVJ917525 GFF917525 GPB917525 GYX917525 HIT917525 HSP917525 ICL917525 IMH917525 IWD917525 JFZ917525 JPV917525 JZR917525 KJN917525 KTJ917525 LDF917525 LNB917525 LWX917525 MGT917525 MQP917525 NAL917525 NKH917525 NUD917525 ODZ917525 ONV917525 OXR917525 PHN917525 PRJ917525 QBF917525 QLB917525 QUX917525 RET917525 ROP917525 RYL917525 SIH917525 SSD917525 TBZ917525 TLV917525 TVR917525 UFN917525 UPJ917525 UZF917525 VJB917525 VSX917525 WCT917525 WMP917525 WWL917525 AD983061 JZ983061 TV983061 ADR983061 ANN983061 AXJ983061 BHF983061 BRB983061 CAX983061 CKT983061 CUP983061 DEL983061 DOH983061 DYD983061 EHZ983061 ERV983061 FBR983061 FLN983061 FVJ983061 GFF983061 GPB983061 GYX983061 HIT983061 HSP983061 ICL983061 IMH983061 IWD983061 JFZ983061 JPV983061 JZR983061 KJN983061 KTJ983061 LDF983061 LNB983061 LWX983061 MGT983061 MQP983061 NAL983061 NKH983061 NUD983061 ODZ983061 ONV983061 OXR983061 PHN983061 PRJ983061 QBF983061 QLB983061 QUX983061 RET983061 ROP983061 RYL983061 SIH983061 SSD983061 TBZ983061 TLV983061 TVR983061 UFN983061 UPJ983061 UZF983061 VJB983061 VSX983061 WCT983061 WMP983061 WWL983061 AF46:AF47 KB46:KB47 TX46:TX47 ADT46:ADT47 ANP46:ANP47 AXL46:AXL47 BHH46:BHH47 BRD46:BRD47 CAZ46:CAZ47 CKV46:CKV47 CUR46:CUR47 DEN46:DEN47 DOJ46:DOJ47 DYF46:DYF47 EIB46:EIB47 ERX46:ERX47 FBT46:FBT47 FLP46:FLP47 FVL46:FVL47 GFH46:GFH47 GPD46:GPD47 GYZ46:GYZ47 HIV46:HIV47 HSR46:HSR47 ICN46:ICN47 IMJ46:IMJ47 IWF46:IWF47 JGB46:JGB47 JPX46:JPX47 JZT46:JZT47 KJP46:KJP47 KTL46:KTL47 LDH46:LDH47 LND46:LND47 LWZ46:LWZ47 MGV46:MGV47 MQR46:MQR47 NAN46:NAN47 NKJ46:NKJ47 NUF46:NUF47 OEB46:OEB47 ONX46:ONX47 OXT46:OXT47 PHP46:PHP47 PRL46:PRL47 QBH46:QBH47 QLD46:QLD47 QUZ46:QUZ47 REV46:REV47 ROR46:ROR47 RYN46:RYN47 SIJ46:SIJ47 SSF46:SSF47 TCB46:TCB47 TLX46:TLX47 TVT46:TVT47 UFP46:UFP47 UPL46:UPL47 UZH46:UZH47 VJD46:VJD47 VSZ46:VSZ47 WCV46:WCV47 WMR46:WMR47 WWN46:WWN47 AF65580:AF65581 KB65580:KB65581 TX65580:TX65581 ADT65580:ADT65581 ANP65580:ANP65581 AXL65580:AXL65581 BHH65580:BHH65581 BRD65580:BRD65581 CAZ65580:CAZ65581 CKV65580:CKV65581 CUR65580:CUR65581 DEN65580:DEN65581 DOJ65580:DOJ65581 DYF65580:DYF65581 EIB65580:EIB65581 ERX65580:ERX65581 FBT65580:FBT65581 FLP65580:FLP65581 FVL65580:FVL65581 GFH65580:GFH65581 GPD65580:GPD65581 GYZ65580:GYZ65581 HIV65580:HIV65581 HSR65580:HSR65581 ICN65580:ICN65581 IMJ65580:IMJ65581 IWF65580:IWF65581 JGB65580:JGB65581 JPX65580:JPX65581 JZT65580:JZT65581 KJP65580:KJP65581 KTL65580:KTL65581 LDH65580:LDH65581 LND65580:LND65581 LWZ65580:LWZ65581 MGV65580:MGV65581 MQR65580:MQR65581 NAN65580:NAN65581 NKJ65580:NKJ65581 NUF65580:NUF65581 OEB65580:OEB65581 ONX65580:ONX65581 OXT65580:OXT65581 PHP65580:PHP65581 PRL65580:PRL65581 QBH65580:QBH65581 QLD65580:QLD65581 QUZ65580:QUZ65581 REV65580:REV65581 ROR65580:ROR65581 RYN65580:RYN65581 SIJ65580:SIJ65581 SSF65580:SSF65581 TCB65580:TCB65581 TLX65580:TLX65581 TVT65580:TVT65581 UFP65580:UFP65581 UPL65580:UPL65581 UZH65580:UZH65581 VJD65580:VJD65581 VSZ65580:VSZ65581 WCV65580:WCV65581 WMR65580:WMR65581 WWN65580:WWN65581 AF131116:AF131117 KB131116:KB131117 TX131116:TX131117 ADT131116:ADT131117 ANP131116:ANP131117 AXL131116:AXL131117 BHH131116:BHH131117 BRD131116:BRD131117 CAZ131116:CAZ131117 CKV131116:CKV131117 CUR131116:CUR131117 DEN131116:DEN131117 DOJ131116:DOJ131117 DYF131116:DYF131117 EIB131116:EIB131117 ERX131116:ERX131117 FBT131116:FBT131117 FLP131116:FLP131117 FVL131116:FVL131117 GFH131116:GFH131117 GPD131116:GPD131117 GYZ131116:GYZ131117 HIV131116:HIV131117 HSR131116:HSR131117 ICN131116:ICN131117 IMJ131116:IMJ131117 IWF131116:IWF131117 JGB131116:JGB131117 JPX131116:JPX131117 JZT131116:JZT131117 KJP131116:KJP131117 KTL131116:KTL131117 LDH131116:LDH131117 LND131116:LND131117 LWZ131116:LWZ131117 MGV131116:MGV131117 MQR131116:MQR131117 NAN131116:NAN131117 NKJ131116:NKJ131117 NUF131116:NUF131117 OEB131116:OEB131117 ONX131116:ONX131117 OXT131116:OXT131117 PHP131116:PHP131117 PRL131116:PRL131117 QBH131116:QBH131117 QLD131116:QLD131117 QUZ131116:QUZ131117 REV131116:REV131117 ROR131116:ROR131117 RYN131116:RYN131117 SIJ131116:SIJ131117 SSF131116:SSF131117 TCB131116:TCB131117 TLX131116:TLX131117 TVT131116:TVT131117 UFP131116:UFP131117 UPL131116:UPL131117 UZH131116:UZH131117 VJD131116:VJD131117 VSZ131116:VSZ131117 WCV131116:WCV131117 WMR131116:WMR131117 WWN131116:WWN131117 AF196652:AF196653 KB196652:KB196653 TX196652:TX196653 ADT196652:ADT196653 ANP196652:ANP196653 AXL196652:AXL196653 BHH196652:BHH196653 BRD196652:BRD196653 CAZ196652:CAZ196653 CKV196652:CKV196653 CUR196652:CUR196653 DEN196652:DEN196653 DOJ196652:DOJ196653 DYF196652:DYF196653 EIB196652:EIB196653 ERX196652:ERX196653 FBT196652:FBT196653 FLP196652:FLP196653 FVL196652:FVL196653 GFH196652:GFH196653 GPD196652:GPD196653 GYZ196652:GYZ196653 HIV196652:HIV196653 HSR196652:HSR196653 ICN196652:ICN196653 IMJ196652:IMJ196653 IWF196652:IWF196653 JGB196652:JGB196653 JPX196652:JPX196653 JZT196652:JZT196653 KJP196652:KJP196653 KTL196652:KTL196653 LDH196652:LDH196653 LND196652:LND196653 LWZ196652:LWZ196653 MGV196652:MGV196653 MQR196652:MQR196653 NAN196652:NAN196653 NKJ196652:NKJ196653 NUF196652:NUF196653 OEB196652:OEB196653 ONX196652:ONX196653 OXT196652:OXT196653 PHP196652:PHP196653 PRL196652:PRL196653 QBH196652:QBH196653 QLD196652:QLD196653 QUZ196652:QUZ196653 REV196652:REV196653 ROR196652:ROR196653 RYN196652:RYN196653 SIJ196652:SIJ196653 SSF196652:SSF196653 TCB196652:TCB196653 TLX196652:TLX196653 TVT196652:TVT196653 UFP196652:UFP196653 UPL196652:UPL196653 UZH196652:UZH196653 VJD196652:VJD196653 VSZ196652:VSZ196653 WCV196652:WCV196653 WMR196652:WMR196653 WWN196652:WWN196653 AF262188:AF262189 KB262188:KB262189 TX262188:TX262189 ADT262188:ADT262189 ANP262188:ANP262189 AXL262188:AXL262189 BHH262188:BHH262189 BRD262188:BRD262189 CAZ262188:CAZ262189 CKV262188:CKV262189 CUR262188:CUR262189 DEN262188:DEN262189 DOJ262188:DOJ262189 DYF262188:DYF262189 EIB262188:EIB262189 ERX262188:ERX262189 FBT262188:FBT262189 FLP262188:FLP262189 FVL262188:FVL262189 GFH262188:GFH262189 GPD262188:GPD262189 GYZ262188:GYZ262189 HIV262188:HIV262189 HSR262188:HSR262189 ICN262188:ICN262189 IMJ262188:IMJ262189 IWF262188:IWF262189 JGB262188:JGB262189 JPX262188:JPX262189 JZT262188:JZT262189 KJP262188:KJP262189 KTL262188:KTL262189 LDH262188:LDH262189 LND262188:LND262189 LWZ262188:LWZ262189 MGV262188:MGV262189 MQR262188:MQR262189 NAN262188:NAN262189 NKJ262188:NKJ262189 NUF262188:NUF262189 OEB262188:OEB262189 ONX262188:ONX262189 OXT262188:OXT262189 PHP262188:PHP262189 PRL262188:PRL262189 QBH262188:QBH262189 QLD262188:QLD262189 QUZ262188:QUZ262189 REV262188:REV262189 ROR262188:ROR262189 RYN262188:RYN262189 SIJ262188:SIJ262189 SSF262188:SSF262189 TCB262188:TCB262189 TLX262188:TLX262189 TVT262188:TVT262189 UFP262188:UFP262189 UPL262188:UPL262189 UZH262188:UZH262189 VJD262188:VJD262189 VSZ262188:VSZ262189 WCV262188:WCV262189 WMR262188:WMR262189 WWN262188:WWN262189 AF327724:AF327725 KB327724:KB327725 TX327724:TX327725 ADT327724:ADT327725 ANP327724:ANP327725 AXL327724:AXL327725 BHH327724:BHH327725 BRD327724:BRD327725 CAZ327724:CAZ327725 CKV327724:CKV327725 CUR327724:CUR327725 DEN327724:DEN327725 DOJ327724:DOJ327725 DYF327724:DYF327725 EIB327724:EIB327725 ERX327724:ERX327725 FBT327724:FBT327725 FLP327724:FLP327725 FVL327724:FVL327725 GFH327724:GFH327725 GPD327724:GPD327725 GYZ327724:GYZ327725 HIV327724:HIV327725 HSR327724:HSR327725 ICN327724:ICN327725 IMJ327724:IMJ327725 IWF327724:IWF327725 JGB327724:JGB327725 JPX327724:JPX327725 JZT327724:JZT327725 KJP327724:KJP327725 KTL327724:KTL327725 LDH327724:LDH327725 LND327724:LND327725 LWZ327724:LWZ327725 MGV327724:MGV327725 MQR327724:MQR327725 NAN327724:NAN327725 NKJ327724:NKJ327725 NUF327724:NUF327725 OEB327724:OEB327725 ONX327724:ONX327725 OXT327724:OXT327725 PHP327724:PHP327725 PRL327724:PRL327725 QBH327724:QBH327725 QLD327724:QLD327725 QUZ327724:QUZ327725 REV327724:REV327725 ROR327724:ROR327725 RYN327724:RYN327725 SIJ327724:SIJ327725 SSF327724:SSF327725 TCB327724:TCB327725 TLX327724:TLX327725 TVT327724:TVT327725 UFP327724:UFP327725 UPL327724:UPL327725 UZH327724:UZH327725 VJD327724:VJD327725 VSZ327724:VSZ327725 WCV327724:WCV327725 WMR327724:WMR327725 WWN327724:WWN327725 AF393260:AF393261 KB393260:KB393261 TX393260:TX393261 ADT393260:ADT393261 ANP393260:ANP393261 AXL393260:AXL393261 BHH393260:BHH393261 BRD393260:BRD393261 CAZ393260:CAZ393261 CKV393260:CKV393261 CUR393260:CUR393261 DEN393260:DEN393261 DOJ393260:DOJ393261 DYF393260:DYF393261 EIB393260:EIB393261 ERX393260:ERX393261 FBT393260:FBT393261 FLP393260:FLP393261 FVL393260:FVL393261 GFH393260:GFH393261 GPD393260:GPD393261 GYZ393260:GYZ393261 HIV393260:HIV393261 HSR393260:HSR393261 ICN393260:ICN393261 IMJ393260:IMJ393261 IWF393260:IWF393261 JGB393260:JGB393261 JPX393260:JPX393261 JZT393260:JZT393261 KJP393260:KJP393261 KTL393260:KTL393261 LDH393260:LDH393261 LND393260:LND393261 LWZ393260:LWZ393261 MGV393260:MGV393261 MQR393260:MQR393261 NAN393260:NAN393261 NKJ393260:NKJ393261 NUF393260:NUF393261 OEB393260:OEB393261 ONX393260:ONX393261 OXT393260:OXT393261 PHP393260:PHP393261 PRL393260:PRL393261 QBH393260:QBH393261 QLD393260:QLD393261 QUZ393260:QUZ393261 REV393260:REV393261 ROR393260:ROR393261 RYN393260:RYN393261 SIJ393260:SIJ393261 SSF393260:SSF393261 TCB393260:TCB393261 TLX393260:TLX393261 TVT393260:TVT393261 UFP393260:UFP393261 UPL393260:UPL393261 UZH393260:UZH393261 VJD393260:VJD393261 VSZ393260:VSZ393261 WCV393260:WCV393261 WMR393260:WMR393261 WWN393260:WWN393261 AF458796:AF458797 KB458796:KB458797 TX458796:TX458797 ADT458796:ADT458797 ANP458796:ANP458797 AXL458796:AXL458797 BHH458796:BHH458797 BRD458796:BRD458797 CAZ458796:CAZ458797 CKV458796:CKV458797 CUR458796:CUR458797 DEN458796:DEN458797 DOJ458796:DOJ458797 DYF458796:DYF458797 EIB458796:EIB458797 ERX458796:ERX458797 FBT458796:FBT458797 FLP458796:FLP458797 FVL458796:FVL458797 GFH458796:GFH458797 GPD458796:GPD458797 GYZ458796:GYZ458797 HIV458796:HIV458797 HSR458796:HSR458797 ICN458796:ICN458797 IMJ458796:IMJ458797 IWF458796:IWF458797 JGB458796:JGB458797 JPX458796:JPX458797 JZT458796:JZT458797 KJP458796:KJP458797 KTL458796:KTL458797 LDH458796:LDH458797 LND458796:LND458797 LWZ458796:LWZ458797 MGV458796:MGV458797 MQR458796:MQR458797 NAN458796:NAN458797 NKJ458796:NKJ458797 NUF458796:NUF458797 OEB458796:OEB458797 ONX458796:ONX458797 OXT458796:OXT458797 PHP458796:PHP458797 PRL458796:PRL458797 QBH458796:QBH458797 QLD458796:QLD458797 QUZ458796:QUZ458797 REV458796:REV458797 ROR458796:ROR458797 RYN458796:RYN458797 SIJ458796:SIJ458797 SSF458796:SSF458797 TCB458796:TCB458797 TLX458796:TLX458797 TVT458796:TVT458797 UFP458796:UFP458797 UPL458796:UPL458797 UZH458796:UZH458797 VJD458796:VJD458797 VSZ458796:VSZ458797 WCV458796:WCV458797 WMR458796:WMR458797 WWN458796:WWN458797 AF524332:AF524333 KB524332:KB524333 TX524332:TX524333 ADT524332:ADT524333 ANP524332:ANP524333 AXL524332:AXL524333 BHH524332:BHH524333 BRD524332:BRD524333 CAZ524332:CAZ524333 CKV524332:CKV524333 CUR524332:CUR524333 DEN524332:DEN524333 DOJ524332:DOJ524333 DYF524332:DYF524333 EIB524332:EIB524333 ERX524332:ERX524333 FBT524332:FBT524333 FLP524332:FLP524333 FVL524332:FVL524333 GFH524332:GFH524333 GPD524332:GPD524333 GYZ524332:GYZ524333 HIV524332:HIV524333 HSR524332:HSR524333 ICN524332:ICN524333 IMJ524332:IMJ524333 IWF524332:IWF524333 JGB524332:JGB524333 JPX524332:JPX524333 JZT524332:JZT524333 KJP524332:KJP524333 KTL524332:KTL524333 LDH524332:LDH524333 LND524332:LND524333 LWZ524332:LWZ524333 MGV524332:MGV524333 MQR524332:MQR524333 NAN524332:NAN524333 NKJ524332:NKJ524333 NUF524332:NUF524333 OEB524332:OEB524333 ONX524332:ONX524333 OXT524332:OXT524333 PHP524332:PHP524333 PRL524332:PRL524333 QBH524332:QBH524333 QLD524332:QLD524333 QUZ524332:QUZ524333 REV524332:REV524333 ROR524332:ROR524333 RYN524332:RYN524333 SIJ524332:SIJ524333 SSF524332:SSF524333 TCB524332:TCB524333 TLX524332:TLX524333 TVT524332:TVT524333 UFP524332:UFP524333 UPL524332:UPL524333 UZH524332:UZH524333 VJD524332:VJD524333 VSZ524332:VSZ524333 WCV524332:WCV524333 WMR524332:WMR524333 WWN524332:WWN524333 AF589868:AF589869 KB589868:KB589869 TX589868:TX589869 ADT589868:ADT589869 ANP589868:ANP589869 AXL589868:AXL589869 BHH589868:BHH589869 BRD589868:BRD589869 CAZ589868:CAZ589869 CKV589868:CKV589869 CUR589868:CUR589869 DEN589868:DEN589869 DOJ589868:DOJ589869 DYF589868:DYF589869 EIB589868:EIB589869 ERX589868:ERX589869 FBT589868:FBT589869 FLP589868:FLP589869 FVL589868:FVL589869 GFH589868:GFH589869 GPD589868:GPD589869 GYZ589868:GYZ589869 HIV589868:HIV589869 HSR589868:HSR589869 ICN589868:ICN589869 IMJ589868:IMJ589869 IWF589868:IWF589869 JGB589868:JGB589869 JPX589868:JPX589869 JZT589868:JZT589869 KJP589868:KJP589869 KTL589868:KTL589869 LDH589868:LDH589869 LND589868:LND589869 LWZ589868:LWZ589869 MGV589868:MGV589869 MQR589868:MQR589869 NAN589868:NAN589869 NKJ589868:NKJ589869 NUF589868:NUF589869 OEB589868:OEB589869 ONX589868:ONX589869 OXT589868:OXT589869 PHP589868:PHP589869 PRL589868:PRL589869 QBH589868:QBH589869 QLD589868:QLD589869 QUZ589868:QUZ589869 REV589868:REV589869 ROR589868:ROR589869 RYN589868:RYN589869 SIJ589868:SIJ589869 SSF589868:SSF589869 TCB589868:TCB589869 TLX589868:TLX589869 TVT589868:TVT589869 UFP589868:UFP589869 UPL589868:UPL589869 UZH589868:UZH589869 VJD589868:VJD589869 VSZ589868:VSZ589869 WCV589868:WCV589869 WMR589868:WMR589869 WWN589868:WWN589869 AF655404:AF655405 KB655404:KB655405 TX655404:TX655405 ADT655404:ADT655405 ANP655404:ANP655405 AXL655404:AXL655405 BHH655404:BHH655405 BRD655404:BRD655405 CAZ655404:CAZ655405 CKV655404:CKV655405 CUR655404:CUR655405 DEN655404:DEN655405 DOJ655404:DOJ655405 DYF655404:DYF655405 EIB655404:EIB655405 ERX655404:ERX655405 FBT655404:FBT655405 FLP655404:FLP655405 FVL655404:FVL655405 GFH655404:GFH655405 GPD655404:GPD655405 GYZ655404:GYZ655405 HIV655404:HIV655405 HSR655404:HSR655405 ICN655404:ICN655405 IMJ655404:IMJ655405 IWF655404:IWF655405 JGB655404:JGB655405 JPX655404:JPX655405 JZT655404:JZT655405 KJP655404:KJP655405 KTL655404:KTL655405 LDH655404:LDH655405 LND655404:LND655405 LWZ655404:LWZ655405 MGV655404:MGV655405 MQR655404:MQR655405 NAN655404:NAN655405 NKJ655404:NKJ655405 NUF655404:NUF655405 OEB655404:OEB655405 ONX655404:ONX655405 OXT655404:OXT655405 PHP655404:PHP655405 PRL655404:PRL655405 QBH655404:QBH655405 QLD655404:QLD655405 QUZ655404:QUZ655405 REV655404:REV655405 ROR655404:ROR655405 RYN655404:RYN655405 SIJ655404:SIJ655405 SSF655404:SSF655405 TCB655404:TCB655405 TLX655404:TLX655405 TVT655404:TVT655405 UFP655404:UFP655405 UPL655404:UPL655405 UZH655404:UZH655405 VJD655404:VJD655405 VSZ655404:VSZ655405 WCV655404:WCV655405 WMR655404:WMR655405 WWN655404:WWN655405 AF720940:AF720941 KB720940:KB720941 TX720940:TX720941 ADT720940:ADT720941 ANP720940:ANP720941 AXL720940:AXL720941 BHH720940:BHH720941 BRD720940:BRD720941 CAZ720940:CAZ720941 CKV720940:CKV720941 CUR720940:CUR720941 DEN720940:DEN720941 DOJ720940:DOJ720941 DYF720940:DYF720941 EIB720940:EIB720941 ERX720940:ERX720941 FBT720940:FBT720941 FLP720940:FLP720941 FVL720940:FVL720941 GFH720940:GFH720941 GPD720940:GPD720941 GYZ720940:GYZ720941 HIV720940:HIV720941 HSR720940:HSR720941 ICN720940:ICN720941 IMJ720940:IMJ720941 IWF720940:IWF720941 JGB720940:JGB720941 JPX720940:JPX720941 JZT720940:JZT720941 KJP720940:KJP720941 KTL720940:KTL720941 LDH720940:LDH720941 LND720940:LND720941 LWZ720940:LWZ720941 MGV720940:MGV720941 MQR720940:MQR720941 NAN720940:NAN720941 NKJ720940:NKJ720941 NUF720940:NUF720941 OEB720940:OEB720941 ONX720940:ONX720941 OXT720940:OXT720941 PHP720940:PHP720941 PRL720940:PRL720941 QBH720940:QBH720941 QLD720940:QLD720941 QUZ720940:QUZ720941 REV720940:REV720941 ROR720940:ROR720941 RYN720940:RYN720941 SIJ720940:SIJ720941 SSF720940:SSF720941 TCB720940:TCB720941 TLX720940:TLX720941 TVT720940:TVT720941 UFP720940:UFP720941 UPL720940:UPL720941 UZH720940:UZH720941 VJD720940:VJD720941 VSZ720940:VSZ720941 WCV720940:WCV720941 WMR720940:WMR720941 WWN720940:WWN720941 AF786476:AF786477 KB786476:KB786477 TX786476:TX786477 ADT786476:ADT786477 ANP786476:ANP786477 AXL786476:AXL786477 BHH786476:BHH786477 BRD786476:BRD786477 CAZ786476:CAZ786477 CKV786476:CKV786477 CUR786476:CUR786477 DEN786476:DEN786477 DOJ786476:DOJ786477 DYF786476:DYF786477 EIB786476:EIB786477 ERX786476:ERX786477 FBT786476:FBT786477 FLP786476:FLP786477 FVL786476:FVL786477 GFH786476:GFH786477 GPD786476:GPD786477 GYZ786476:GYZ786477 HIV786476:HIV786477 HSR786476:HSR786477 ICN786476:ICN786477 IMJ786476:IMJ786477 IWF786476:IWF786477 JGB786476:JGB786477 JPX786476:JPX786477 JZT786476:JZT786477 KJP786476:KJP786477 KTL786476:KTL786477 LDH786476:LDH786477 LND786476:LND786477 LWZ786476:LWZ786477 MGV786476:MGV786477 MQR786476:MQR786477 NAN786476:NAN786477 NKJ786476:NKJ786477 NUF786476:NUF786477 OEB786476:OEB786477 ONX786476:ONX786477 OXT786476:OXT786477 PHP786476:PHP786477 PRL786476:PRL786477 QBH786476:QBH786477 QLD786476:QLD786477 QUZ786476:QUZ786477 REV786476:REV786477 ROR786476:ROR786477 RYN786476:RYN786477 SIJ786476:SIJ786477 SSF786476:SSF786477 TCB786476:TCB786477 TLX786476:TLX786477 TVT786476:TVT786477 UFP786476:UFP786477 UPL786476:UPL786477 UZH786476:UZH786477 VJD786476:VJD786477 VSZ786476:VSZ786477 WCV786476:WCV786477 WMR786476:WMR786477 WWN786476:WWN786477 AF852012:AF852013 KB852012:KB852013 TX852012:TX852013 ADT852012:ADT852013 ANP852012:ANP852013 AXL852012:AXL852013 BHH852012:BHH852013 BRD852012:BRD852013 CAZ852012:CAZ852013 CKV852012:CKV852013 CUR852012:CUR852013 DEN852012:DEN852013 DOJ852012:DOJ852013 DYF852012:DYF852013 EIB852012:EIB852013 ERX852012:ERX852013 FBT852012:FBT852013 FLP852012:FLP852013 FVL852012:FVL852013 GFH852012:GFH852013 GPD852012:GPD852013 GYZ852012:GYZ852013 HIV852012:HIV852013 HSR852012:HSR852013 ICN852012:ICN852013 IMJ852012:IMJ852013 IWF852012:IWF852013 JGB852012:JGB852013 JPX852012:JPX852013 JZT852012:JZT852013 KJP852012:KJP852013 KTL852012:KTL852013 LDH852012:LDH852013 LND852012:LND852013 LWZ852012:LWZ852013 MGV852012:MGV852013 MQR852012:MQR852013 NAN852012:NAN852013 NKJ852012:NKJ852013 NUF852012:NUF852013 OEB852012:OEB852013 ONX852012:ONX852013 OXT852012:OXT852013 PHP852012:PHP852013 PRL852012:PRL852013 QBH852012:QBH852013 QLD852012:QLD852013 QUZ852012:QUZ852013 REV852012:REV852013 ROR852012:ROR852013 RYN852012:RYN852013 SIJ852012:SIJ852013 SSF852012:SSF852013 TCB852012:TCB852013 TLX852012:TLX852013 TVT852012:TVT852013 UFP852012:UFP852013 UPL852012:UPL852013 UZH852012:UZH852013 VJD852012:VJD852013 VSZ852012:VSZ852013 WCV852012:WCV852013 WMR852012:WMR852013 WWN852012:WWN852013 AF917548:AF917549 KB917548:KB917549 TX917548:TX917549 ADT917548:ADT917549 ANP917548:ANP917549 AXL917548:AXL917549 BHH917548:BHH917549 BRD917548:BRD917549 CAZ917548:CAZ917549 CKV917548:CKV917549 CUR917548:CUR917549 DEN917548:DEN917549 DOJ917548:DOJ917549 DYF917548:DYF917549 EIB917548:EIB917549 ERX917548:ERX917549 FBT917548:FBT917549 FLP917548:FLP917549 FVL917548:FVL917549 GFH917548:GFH917549 GPD917548:GPD917549 GYZ917548:GYZ917549 HIV917548:HIV917549 HSR917548:HSR917549 ICN917548:ICN917549 IMJ917548:IMJ917549 IWF917548:IWF917549 JGB917548:JGB917549 JPX917548:JPX917549 JZT917548:JZT917549 KJP917548:KJP917549 KTL917548:KTL917549 LDH917548:LDH917549 LND917548:LND917549 LWZ917548:LWZ917549 MGV917548:MGV917549 MQR917548:MQR917549 NAN917548:NAN917549 NKJ917548:NKJ917549 NUF917548:NUF917549 OEB917548:OEB917549 ONX917548:ONX917549 OXT917548:OXT917549 PHP917548:PHP917549 PRL917548:PRL917549 QBH917548:QBH917549 QLD917548:QLD917549 QUZ917548:QUZ917549 REV917548:REV917549 ROR917548:ROR917549 RYN917548:RYN917549 SIJ917548:SIJ917549 SSF917548:SSF917549 TCB917548:TCB917549 TLX917548:TLX917549 TVT917548:TVT917549 UFP917548:UFP917549 UPL917548:UPL917549 UZH917548:UZH917549 VJD917548:VJD917549 VSZ917548:VSZ917549 WCV917548:WCV917549 WMR917548:WMR917549 WWN917548:WWN917549 AF983084:AF983085 KB983084:KB983085 TX983084:TX983085 ADT983084:ADT983085 ANP983084:ANP983085 AXL983084:AXL983085 BHH983084:BHH983085 BRD983084:BRD983085 CAZ983084:CAZ983085 CKV983084:CKV983085 CUR983084:CUR983085 DEN983084:DEN983085 DOJ983084:DOJ983085 DYF983084:DYF983085 EIB983084:EIB983085 ERX983084:ERX983085 FBT983084:FBT983085 FLP983084:FLP983085 FVL983084:FVL983085 GFH983084:GFH983085 GPD983084:GPD983085 GYZ983084:GYZ983085 HIV983084:HIV983085 HSR983084:HSR983085 ICN983084:ICN983085 IMJ983084:IMJ983085 IWF983084:IWF983085 JGB983084:JGB983085 JPX983084:JPX983085 JZT983084:JZT983085 KJP983084:KJP983085 KTL983084:KTL983085 LDH983084:LDH983085 LND983084:LND983085 LWZ983084:LWZ983085 MGV983084:MGV983085 MQR983084:MQR983085 NAN983084:NAN983085 NKJ983084:NKJ983085 NUF983084:NUF983085 OEB983084:OEB983085 ONX983084:ONX983085 OXT983084:OXT983085 PHP983084:PHP983085 PRL983084:PRL983085 QBH983084:QBH983085 QLD983084:QLD983085 QUZ983084:QUZ983085 REV983084:REV983085 ROR983084:ROR983085 RYN983084:RYN983085 SIJ983084:SIJ983085 SSF983084:SSF983085 TCB983084:TCB983085 TLX983084:TLX983085 TVT983084:TVT983085 UFP983084:UFP983085 UPL983084:UPL983085 UZH983084:UZH983085 VJD983084:VJD983085 VSZ983084:VSZ983085 WCV983084:WCV983085 WMR983084:WMR983085 WWN983084:WWN983085 AF30 KB30 TX30 ADT30 ANP30 AXL30 BHH30 BRD30 CAZ30 CKV30 CUR30 DEN30 DOJ30 DYF30 EIB30 ERX30 FBT30 FLP30 FVL30 GFH30 GPD30 GYZ30 HIV30 HSR30 ICN30 IMJ30 IWF30 JGB30 JPX30 JZT30 KJP30 KTL30 LDH30 LND30 LWZ30 MGV30 MQR30 NAN30 NKJ30 NUF30 OEB30 ONX30 OXT30 PHP30 PRL30 QBH30 QLD30 QUZ30 REV30 ROR30 RYN30 SIJ30 SSF30 TCB30 TLX30 TVT30 UFP30 UPL30 UZH30 VJD30 VSZ30 WCV30 WMR30 WWN30 AF65564 KB65564 TX65564 ADT65564 ANP65564 AXL65564 BHH65564 BRD65564 CAZ65564 CKV65564 CUR65564 DEN65564 DOJ65564 DYF65564 EIB65564 ERX65564 FBT65564 FLP65564 FVL65564 GFH65564 GPD65564 GYZ65564 HIV65564 HSR65564 ICN65564 IMJ65564 IWF65564 JGB65564 JPX65564 JZT65564 KJP65564 KTL65564 LDH65564 LND65564 LWZ65564 MGV65564 MQR65564 NAN65564 NKJ65564 NUF65564 OEB65564 ONX65564 OXT65564 PHP65564 PRL65564 QBH65564 QLD65564 QUZ65564 REV65564 ROR65564 RYN65564 SIJ65564 SSF65564 TCB65564 TLX65564 TVT65564 UFP65564 UPL65564 UZH65564 VJD65564 VSZ65564 WCV65564 WMR65564 WWN65564 AF131100 KB131100 TX131100 ADT131100 ANP131100 AXL131100 BHH131100 BRD131100 CAZ131100 CKV131100 CUR131100 DEN131100 DOJ131100 DYF131100 EIB131100 ERX131100 FBT131100 FLP131100 FVL131100 GFH131100 GPD131100 GYZ131100 HIV131100 HSR131100 ICN131100 IMJ131100 IWF131100 JGB131100 JPX131100 JZT131100 KJP131100 KTL131100 LDH131100 LND131100 LWZ131100 MGV131100 MQR131100 NAN131100 NKJ131100 NUF131100 OEB131100 ONX131100 OXT131100 PHP131100 PRL131100 QBH131100 QLD131100 QUZ131100 REV131100 ROR131100 RYN131100 SIJ131100 SSF131100 TCB131100 TLX131100 TVT131100 UFP131100 UPL131100 UZH131100 VJD131100 VSZ131100 WCV131100 WMR131100 WWN131100 AF196636 KB196636 TX196636 ADT196636 ANP196636 AXL196636 BHH196636 BRD196636 CAZ196636 CKV196636 CUR196636 DEN196636 DOJ196636 DYF196636 EIB196636 ERX196636 FBT196636 FLP196636 FVL196636 GFH196636 GPD196636 GYZ196636 HIV196636 HSR196636 ICN196636 IMJ196636 IWF196636 JGB196636 JPX196636 JZT196636 KJP196636 KTL196636 LDH196636 LND196636 LWZ196636 MGV196636 MQR196636 NAN196636 NKJ196636 NUF196636 OEB196636 ONX196636 OXT196636 PHP196636 PRL196636 QBH196636 QLD196636 QUZ196636 REV196636 ROR196636 RYN196636 SIJ196636 SSF196636 TCB196636 TLX196636 TVT196636 UFP196636 UPL196636 UZH196636 VJD196636 VSZ196636 WCV196636 WMR196636 WWN196636 AF262172 KB262172 TX262172 ADT262172 ANP262172 AXL262172 BHH262172 BRD262172 CAZ262172 CKV262172 CUR262172 DEN262172 DOJ262172 DYF262172 EIB262172 ERX262172 FBT262172 FLP262172 FVL262172 GFH262172 GPD262172 GYZ262172 HIV262172 HSR262172 ICN262172 IMJ262172 IWF262172 JGB262172 JPX262172 JZT262172 KJP262172 KTL262172 LDH262172 LND262172 LWZ262172 MGV262172 MQR262172 NAN262172 NKJ262172 NUF262172 OEB262172 ONX262172 OXT262172 PHP262172 PRL262172 QBH262172 QLD262172 QUZ262172 REV262172 ROR262172 RYN262172 SIJ262172 SSF262172 TCB262172 TLX262172 TVT262172 UFP262172 UPL262172 UZH262172 VJD262172 VSZ262172 WCV262172 WMR262172 WWN262172 AF327708 KB327708 TX327708 ADT327708 ANP327708 AXL327708 BHH327708 BRD327708 CAZ327708 CKV327708 CUR327708 DEN327708 DOJ327708 DYF327708 EIB327708 ERX327708 FBT327708 FLP327708 FVL327708 GFH327708 GPD327708 GYZ327708 HIV327708 HSR327708 ICN327708 IMJ327708 IWF327708 JGB327708 JPX327708 JZT327708 KJP327708 KTL327708 LDH327708 LND327708 LWZ327708 MGV327708 MQR327708 NAN327708 NKJ327708 NUF327708 OEB327708 ONX327708 OXT327708 PHP327708 PRL327708 QBH327708 QLD327708 QUZ327708 REV327708 ROR327708 RYN327708 SIJ327708 SSF327708 TCB327708 TLX327708 TVT327708 UFP327708 UPL327708 UZH327708 VJD327708 VSZ327708 WCV327708 WMR327708 WWN327708 AF393244 KB393244 TX393244 ADT393244 ANP393244 AXL393244 BHH393244 BRD393244 CAZ393244 CKV393244 CUR393244 DEN393244 DOJ393244 DYF393244 EIB393244 ERX393244 FBT393244 FLP393244 FVL393244 GFH393244 GPD393244 GYZ393244 HIV393244 HSR393244 ICN393244 IMJ393244 IWF393244 JGB393244 JPX393244 JZT393244 KJP393244 KTL393244 LDH393244 LND393244 LWZ393244 MGV393244 MQR393244 NAN393244 NKJ393244 NUF393244 OEB393244 ONX393244 OXT393244 PHP393244 PRL393244 QBH393244 QLD393244 QUZ393244 REV393244 ROR393244 RYN393244 SIJ393244 SSF393244 TCB393244 TLX393244 TVT393244 UFP393244 UPL393244 UZH393244 VJD393244 VSZ393244 WCV393244 WMR393244 WWN393244 AF458780 KB458780 TX458780 ADT458780 ANP458780 AXL458780 BHH458780 BRD458780 CAZ458780 CKV458780 CUR458780 DEN458780 DOJ458780 DYF458780 EIB458780 ERX458780 FBT458780 FLP458780 FVL458780 GFH458780 GPD458780 GYZ458780 HIV458780 HSR458780 ICN458780 IMJ458780 IWF458780 JGB458780 JPX458780 JZT458780 KJP458780 KTL458780 LDH458780 LND458780 LWZ458780 MGV458780 MQR458780 NAN458780 NKJ458780 NUF458780 OEB458780 ONX458780 OXT458780 PHP458780 PRL458780 QBH458780 QLD458780 QUZ458780 REV458780 ROR458780 RYN458780 SIJ458780 SSF458780 TCB458780 TLX458780 TVT458780 UFP458780 UPL458780 UZH458780 VJD458780 VSZ458780 WCV458780 WMR458780 WWN458780 AF524316 KB524316 TX524316 ADT524316 ANP524316 AXL524316 BHH524316 BRD524316 CAZ524316 CKV524316 CUR524316 DEN524316 DOJ524316 DYF524316 EIB524316 ERX524316 FBT524316 FLP524316 FVL524316 GFH524316 GPD524316 GYZ524316 HIV524316 HSR524316 ICN524316 IMJ524316 IWF524316 JGB524316 JPX524316 JZT524316 KJP524316 KTL524316 LDH524316 LND524316 LWZ524316 MGV524316 MQR524316 NAN524316 NKJ524316 NUF524316 OEB524316 ONX524316 OXT524316 PHP524316 PRL524316 QBH524316 QLD524316 QUZ524316 REV524316 ROR524316 RYN524316 SIJ524316 SSF524316 TCB524316 TLX524316 TVT524316 UFP524316 UPL524316 UZH524316 VJD524316 VSZ524316 WCV524316 WMR524316 WWN524316 AF589852 KB589852 TX589852 ADT589852 ANP589852 AXL589852 BHH589852 BRD589852 CAZ589852 CKV589852 CUR589852 DEN589852 DOJ589852 DYF589852 EIB589852 ERX589852 FBT589852 FLP589852 FVL589852 GFH589852 GPD589852 GYZ589852 HIV589852 HSR589852 ICN589852 IMJ589852 IWF589852 JGB589852 JPX589852 JZT589852 KJP589852 KTL589852 LDH589852 LND589852 LWZ589852 MGV589852 MQR589852 NAN589852 NKJ589852 NUF589852 OEB589852 ONX589852 OXT589852 PHP589852 PRL589852 QBH589852 QLD589852 QUZ589852 REV589852 ROR589852 RYN589852 SIJ589852 SSF589852 TCB589852 TLX589852 TVT589852 UFP589852 UPL589852 UZH589852 VJD589852 VSZ589852 WCV589852 WMR589852 WWN589852 AF655388 KB655388 TX655388 ADT655388 ANP655388 AXL655388 BHH655388 BRD655388 CAZ655388 CKV655388 CUR655388 DEN655388 DOJ655388 DYF655388 EIB655388 ERX655388 FBT655388 FLP655388 FVL655388 GFH655388 GPD655388 GYZ655388 HIV655388 HSR655388 ICN655388 IMJ655388 IWF655388 JGB655388 JPX655388 JZT655388 KJP655388 KTL655388 LDH655388 LND655388 LWZ655388 MGV655388 MQR655388 NAN655388 NKJ655388 NUF655388 OEB655388 ONX655388 OXT655388 PHP655388 PRL655388 QBH655388 QLD655388 QUZ655388 REV655388 ROR655388 RYN655388 SIJ655388 SSF655388 TCB655388 TLX655388 TVT655388 UFP655388 UPL655388 UZH655388 VJD655388 VSZ655388 WCV655388 WMR655388 WWN655388 AF720924 KB720924 TX720924 ADT720924 ANP720924 AXL720924 BHH720924 BRD720924 CAZ720924 CKV720924 CUR720924 DEN720924 DOJ720924 DYF720924 EIB720924 ERX720924 FBT720924 FLP720924 FVL720924 GFH720924 GPD720924 GYZ720924 HIV720924 HSR720924 ICN720924 IMJ720924 IWF720924 JGB720924 JPX720924 JZT720924 KJP720924 KTL720924 LDH720924 LND720924 LWZ720924 MGV720924 MQR720924 NAN720924 NKJ720924 NUF720924 OEB720924 ONX720924 OXT720924 PHP720924 PRL720924 QBH720924 QLD720924 QUZ720924 REV720924 ROR720924 RYN720924 SIJ720924 SSF720924 TCB720924 TLX720924 TVT720924 UFP720924 UPL720924 UZH720924 VJD720924 VSZ720924 WCV720924 WMR720924 WWN720924 AF786460 KB786460 TX786460 ADT786460 ANP786460 AXL786460 BHH786460 BRD786460 CAZ786460 CKV786460 CUR786460 DEN786460 DOJ786460 DYF786460 EIB786460 ERX786460 FBT786460 FLP786460 FVL786460 GFH786460 GPD786460 GYZ786460 HIV786460 HSR786460 ICN786460 IMJ786460 IWF786460 JGB786460 JPX786460 JZT786460 KJP786460 KTL786460 LDH786460 LND786460 LWZ786460 MGV786460 MQR786460 NAN786460 NKJ786460 NUF786460 OEB786460 ONX786460 OXT786460 PHP786460 PRL786460 QBH786460 QLD786460 QUZ786460 REV786460 ROR786460 RYN786460 SIJ786460 SSF786460 TCB786460 TLX786460 TVT786460 UFP786460 UPL786460 UZH786460 VJD786460 VSZ786460 WCV786460 WMR786460 WWN786460 AF851996 KB851996 TX851996 ADT851996 ANP851996 AXL851996 BHH851996 BRD851996 CAZ851996 CKV851996 CUR851996 DEN851996 DOJ851996 DYF851996 EIB851996 ERX851996 FBT851996 FLP851996 FVL851996 GFH851996 GPD851996 GYZ851996 HIV851996 HSR851996 ICN851996 IMJ851996 IWF851996 JGB851996 JPX851996 JZT851996 KJP851996 KTL851996 LDH851996 LND851996 LWZ851996 MGV851996 MQR851996 NAN851996 NKJ851996 NUF851996 OEB851996 ONX851996 OXT851996 PHP851996 PRL851996 QBH851996 QLD851996 QUZ851996 REV851996 ROR851996 RYN851996 SIJ851996 SSF851996 TCB851996 TLX851996 TVT851996 UFP851996 UPL851996 UZH851996 VJD851996 VSZ851996 WCV851996 WMR851996 WWN851996 AF917532 KB917532 TX917532 ADT917532 ANP917532 AXL917532 BHH917532 BRD917532 CAZ917532 CKV917532 CUR917532 DEN917532 DOJ917532 DYF917532 EIB917532 ERX917532 FBT917532 FLP917532 FVL917532 GFH917532 GPD917532 GYZ917532 HIV917532 HSR917532 ICN917532 IMJ917532 IWF917532 JGB917532 JPX917532 JZT917532 KJP917532 KTL917532 LDH917532 LND917532 LWZ917532 MGV917532 MQR917532 NAN917532 NKJ917532 NUF917532 OEB917532 ONX917532 OXT917532 PHP917532 PRL917532 QBH917532 QLD917532 QUZ917532 REV917532 ROR917532 RYN917532 SIJ917532 SSF917532 TCB917532 TLX917532 TVT917532 UFP917532 UPL917532 UZH917532 VJD917532 VSZ917532 WCV917532 WMR917532 WWN917532 AF983068 KB983068 TX983068 ADT983068 ANP983068 AXL983068 BHH983068 BRD983068 CAZ983068 CKV983068 CUR983068 DEN983068 DOJ983068 DYF983068 EIB983068 ERX983068 FBT983068 FLP983068 FVL983068 GFH983068 GPD983068 GYZ983068 HIV983068 HSR983068 ICN983068 IMJ983068 IWF983068 JGB983068 JPX983068 JZT983068 KJP983068 KTL983068 LDH983068 LND983068 LWZ983068 MGV983068 MQR983068 NAN983068 NKJ983068 NUF983068 OEB983068 ONX983068 OXT983068 PHP983068 PRL983068 QBH983068 QLD983068 QUZ983068 REV983068 ROR983068 RYN983068 SIJ983068 SSF983068 TCB983068 TLX983068 TVT983068 UFP983068 UPL983068 UZH983068 VJD983068 VSZ983068 WCV983068 WMR983068 WWN983068 AF42 KB42 TX42 ADT42 ANP42 AXL42 BHH42 BRD42 CAZ42 CKV42 CUR42 DEN42 DOJ42 DYF42 EIB42 ERX42 FBT42 FLP42 FVL42 GFH42 GPD42 GYZ42 HIV42 HSR42 ICN42 IMJ42 IWF42 JGB42 JPX42 JZT42 KJP42 KTL42 LDH42 LND42 LWZ42 MGV42 MQR42 NAN42 NKJ42 NUF42 OEB42 ONX42 OXT42 PHP42 PRL42 QBH42 QLD42 QUZ42 REV42 ROR42 RYN42 SIJ42 SSF42 TCB42 TLX42 TVT42 UFP42 UPL42 UZH42 VJD42 VSZ42 WCV42 WMR42 WWN42 AF65576 KB65576 TX65576 ADT65576 ANP65576 AXL65576 BHH65576 BRD65576 CAZ65576 CKV65576 CUR65576 DEN65576 DOJ65576 DYF65576 EIB65576 ERX65576 FBT65576 FLP65576 FVL65576 GFH65576 GPD65576 GYZ65576 HIV65576 HSR65576 ICN65576 IMJ65576 IWF65576 JGB65576 JPX65576 JZT65576 KJP65576 KTL65576 LDH65576 LND65576 LWZ65576 MGV65576 MQR65576 NAN65576 NKJ65576 NUF65576 OEB65576 ONX65576 OXT65576 PHP65576 PRL65576 QBH65576 QLD65576 QUZ65576 REV65576 ROR65576 RYN65576 SIJ65576 SSF65576 TCB65576 TLX65576 TVT65576 UFP65576 UPL65576 UZH65576 VJD65576 VSZ65576 WCV65576 WMR65576 WWN65576 AF131112 KB131112 TX131112 ADT131112 ANP131112 AXL131112 BHH131112 BRD131112 CAZ131112 CKV131112 CUR131112 DEN131112 DOJ131112 DYF131112 EIB131112 ERX131112 FBT131112 FLP131112 FVL131112 GFH131112 GPD131112 GYZ131112 HIV131112 HSR131112 ICN131112 IMJ131112 IWF131112 JGB131112 JPX131112 JZT131112 KJP131112 KTL131112 LDH131112 LND131112 LWZ131112 MGV131112 MQR131112 NAN131112 NKJ131112 NUF131112 OEB131112 ONX131112 OXT131112 PHP131112 PRL131112 QBH131112 QLD131112 QUZ131112 REV131112 ROR131112 RYN131112 SIJ131112 SSF131112 TCB131112 TLX131112 TVT131112 UFP131112 UPL131112 UZH131112 VJD131112 VSZ131112 WCV131112 WMR131112 WWN131112 AF196648 KB196648 TX196648 ADT196648 ANP196648 AXL196648 BHH196648 BRD196648 CAZ196648 CKV196648 CUR196648 DEN196648 DOJ196648 DYF196648 EIB196648 ERX196648 FBT196648 FLP196648 FVL196648 GFH196648 GPD196648 GYZ196648 HIV196648 HSR196648 ICN196648 IMJ196648 IWF196648 JGB196648 JPX196648 JZT196648 KJP196648 KTL196648 LDH196648 LND196648 LWZ196648 MGV196648 MQR196648 NAN196648 NKJ196648 NUF196648 OEB196648 ONX196648 OXT196648 PHP196648 PRL196648 QBH196648 QLD196648 QUZ196648 REV196648 ROR196648 RYN196648 SIJ196648 SSF196648 TCB196648 TLX196648 TVT196648 UFP196648 UPL196648 UZH196648 VJD196648 VSZ196648 WCV196648 WMR196648 WWN196648 AF262184 KB262184 TX262184 ADT262184 ANP262184 AXL262184 BHH262184 BRD262184 CAZ262184 CKV262184 CUR262184 DEN262184 DOJ262184 DYF262184 EIB262184 ERX262184 FBT262184 FLP262184 FVL262184 GFH262184 GPD262184 GYZ262184 HIV262184 HSR262184 ICN262184 IMJ262184 IWF262184 JGB262184 JPX262184 JZT262184 KJP262184 KTL262184 LDH262184 LND262184 LWZ262184 MGV262184 MQR262184 NAN262184 NKJ262184 NUF262184 OEB262184 ONX262184 OXT262184 PHP262184 PRL262184 QBH262184 QLD262184 QUZ262184 REV262184 ROR262184 RYN262184 SIJ262184 SSF262184 TCB262184 TLX262184 TVT262184 UFP262184 UPL262184 UZH262184 VJD262184 VSZ262184 WCV262184 WMR262184 WWN262184 AF327720 KB327720 TX327720 ADT327720 ANP327720 AXL327720 BHH327720 BRD327720 CAZ327720 CKV327720 CUR327720 DEN327720 DOJ327720 DYF327720 EIB327720 ERX327720 FBT327720 FLP327720 FVL327720 GFH327720 GPD327720 GYZ327720 HIV327720 HSR327720 ICN327720 IMJ327720 IWF327720 JGB327720 JPX327720 JZT327720 KJP327720 KTL327720 LDH327720 LND327720 LWZ327720 MGV327720 MQR327720 NAN327720 NKJ327720 NUF327720 OEB327720 ONX327720 OXT327720 PHP327720 PRL327720 QBH327720 QLD327720 QUZ327720 REV327720 ROR327720 RYN327720 SIJ327720 SSF327720 TCB327720 TLX327720 TVT327720 UFP327720 UPL327720 UZH327720 VJD327720 VSZ327720 WCV327720 WMR327720 WWN327720 AF393256 KB393256 TX393256 ADT393256 ANP393256 AXL393256 BHH393256 BRD393256 CAZ393256 CKV393256 CUR393256 DEN393256 DOJ393256 DYF393256 EIB393256 ERX393256 FBT393256 FLP393256 FVL393256 GFH393256 GPD393256 GYZ393256 HIV393256 HSR393256 ICN393256 IMJ393256 IWF393256 JGB393256 JPX393256 JZT393256 KJP393256 KTL393256 LDH393256 LND393256 LWZ393256 MGV393256 MQR393256 NAN393256 NKJ393256 NUF393256 OEB393256 ONX393256 OXT393256 PHP393256 PRL393256 QBH393256 QLD393256 QUZ393256 REV393256 ROR393256 RYN393256 SIJ393256 SSF393256 TCB393256 TLX393256 TVT393256 UFP393256 UPL393256 UZH393256 VJD393256 VSZ393256 WCV393256 WMR393256 WWN393256 AF458792 KB458792 TX458792 ADT458792 ANP458792 AXL458792 BHH458792 BRD458792 CAZ458792 CKV458792 CUR458792 DEN458792 DOJ458792 DYF458792 EIB458792 ERX458792 FBT458792 FLP458792 FVL458792 GFH458792 GPD458792 GYZ458792 HIV458792 HSR458792 ICN458792 IMJ458792 IWF458792 JGB458792 JPX458792 JZT458792 KJP458792 KTL458792 LDH458792 LND458792 LWZ458792 MGV458792 MQR458792 NAN458792 NKJ458792 NUF458792 OEB458792 ONX458792 OXT458792 PHP458792 PRL458792 QBH458792 QLD458792 QUZ458792 REV458792 ROR458792 RYN458792 SIJ458792 SSF458792 TCB458792 TLX458792 TVT458792 UFP458792 UPL458792 UZH458792 VJD458792 VSZ458792 WCV458792 WMR458792 WWN458792 AF524328 KB524328 TX524328 ADT524328 ANP524328 AXL524328 BHH524328 BRD524328 CAZ524328 CKV524328 CUR524328 DEN524328 DOJ524328 DYF524328 EIB524328 ERX524328 FBT524328 FLP524328 FVL524328 GFH524328 GPD524328 GYZ524328 HIV524328 HSR524328 ICN524328 IMJ524328 IWF524328 JGB524328 JPX524328 JZT524328 KJP524328 KTL524328 LDH524328 LND524328 LWZ524328 MGV524328 MQR524328 NAN524328 NKJ524328 NUF524328 OEB524328 ONX524328 OXT524328 PHP524328 PRL524328 QBH524328 QLD524328 QUZ524328 REV524328 ROR524328 RYN524328 SIJ524328 SSF524328 TCB524328 TLX524328 TVT524328 UFP524328 UPL524328 UZH524328 VJD524328 VSZ524328 WCV524328 WMR524328 WWN524328 AF589864 KB589864 TX589864 ADT589864 ANP589864 AXL589864 BHH589864 BRD589864 CAZ589864 CKV589864 CUR589864 DEN589864 DOJ589864 DYF589864 EIB589864 ERX589864 FBT589864 FLP589864 FVL589864 GFH589864 GPD589864 GYZ589864 HIV589864 HSR589864 ICN589864 IMJ589864 IWF589864 JGB589864 JPX589864 JZT589864 KJP589864 KTL589864 LDH589864 LND589864 LWZ589864 MGV589864 MQR589864 NAN589864 NKJ589864 NUF589864 OEB589864 ONX589864 OXT589864 PHP589864 PRL589864 QBH589864 QLD589864 QUZ589864 REV589864 ROR589864 RYN589864 SIJ589864 SSF589864 TCB589864 TLX589864 TVT589864 UFP589864 UPL589864 UZH589864 VJD589864 VSZ589864 WCV589864 WMR589864 WWN589864 AF655400 KB655400 TX655400 ADT655400 ANP655400 AXL655400 BHH655400 BRD655400 CAZ655400 CKV655400 CUR655400 DEN655400 DOJ655400 DYF655400 EIB655400 ERX655400 FBT655400 FLP655400 FVL655400 GFH655400 GPD655400 GYZ655400 HIV655400 HSR655400 ICN655400 IMJ655400 IWF655400 JGB655400 JPX655400 JZT655400 KJP655400 KTL655400 LDH655400 LND655400 LWZ655400 MGV655400 MQR655400 NAN655400 NKJ655400 NUF655400 OEB655400 ONX655400 OXT655400 PHP655400 PRL655400 QBH655400 QLD655400 QUZ655400 REV655400 ROR655400 RYN655400 SIJ655400 SSF655400 TCB655400 TLX655400 TVT655400 UFP655400 UPL655400 UZH655400 VJD655400 VSZ655400 WCV655400 WMR655400 WWN655400 AF720936 KB720936 TX720936 ADT720936 ANP720936 AXL720936 BHH720936 BRD720936 CAZ720936 CKV720936 CUR720936 DEN720936 DOJ720936 DYF720936 EIB720936 ERX720936 FBT720936 FLP720936 FVL720936 GFH720936 GPD720936 GYZ720936 HIV720936 HSR720936 ICN720936 IMJ720936 IWF720936 JGB720936 JPX720936 JZT720936 KJP720936 KTL720936 LDH720936 LND720936 LWZ720936 MGV720936 MQR720936 NAN720936 NKJ720936 NUF720936 OEB720936 ONX720936 OXT720936 PHP720936 PRL720936 QBH720936 QLD720936 QUZ720936 REV720936 ROR720936 RYN720936 SIJ720936 SSF720936 TCB720936 TLX720936 TVT720936 UFP720936 UPL720936 UZH720936 VJD720936 VSZ720936 WCV720936 WMR720936 WWN720936 AF786472 KB786472 TX786472 ADT786472 ANP786472 AXL786472 BHH786472 BRD786472 CAZ786472 CKV786472 CUR786472 DEN786472 DOJ786472 DYF786472 EIB786472 ERX786472 FBT786472 FLP786472 FVL786472 GFH786472 GPD786472 GYZ786472 HIV786472 HSR786472 ICN786472 IMJ786472 IWF786472 JGB786472 JPX786472 JZT786472 KJP786472 KTL786472 LDH786472 LND786472 LWZ786472 MGV786472 MQR786472 NAN786472 NKJ786472 NUF786472 OEB786472 ONX786472 OXT786472 PHP786472 PRL786472 QBH786472 QLD786472 QUZ786472 REV786472 ROR786472 RYN786472 SIJ786472 SSF786472 TCB786472 TLX786472 TVT786472 UFP786472 UPL786472 UZH786472 VJD786472 VSZ786472 WCV786472 WMR786472 WWN786472 AF852008 KB852008 TX852008 ADT852008 ANP852008 AXL852008 BHH852008 BRD852008 CAZ852008 CKV852008 CUR852008 DEN852008 DOJ852008 DYF852008 EIB852008 ERX852008 FBT852008 FLP852008 FVL852008 GFH852008 GPD852008 GYZ852008 HIV852008 HSR852008 ICN852008 IMJ852008 IWF852008 JGB852008 JPX852008 JZT852008 KJP852008 KTL852008 LDH852008 LND852008 LWZ852008 MGV852008 MQR852008 NAN852008 NKJ852008 NUF852008 OEB852008 ONX852008 OXT852008 PHP852008 PRL852008 QBH852008 QLD852008 QUZ852008 REV852008 ROR852008 RYN852008 SIJ852008 SSF852008 TCB852008 TLX852008 TVT852008 UFP852008 UPL852008 UZH852008 VJD852008 VSZ852008 WCV852008 WMR852008 WWN852008 AF917544 KB917544 TX917544 ADT917544 ANP917544 AXL917544 BHH917544 BRD917544 CAZ917544 CKV917544 CUR917544 DEN917544 DOJ917544 DYF917544 EIB917544 ERX917544 FBT917544 FLP917544 FVL917544 GFH917544 GPD917544 GYZ917544 HIV917544 HSR917544 ICN917544 IMJ917544 IWF917544 JGB917544 JPX917544 JZT917544 KJP917544 KTL917544 LDH917544 LND917544 LWZ917544 MGV917544 MQR917544 NAN917544 NKJ917544 NUF917544 OEB917544 ONX917544 OXT917544 PHP917544 PRL917544 QBH917544 QLD917544 QUZ917544 REV917544 ROR917544 RYN917544 SIJ917544 SSF917544 TCB917544 TLX917544 TVT917544 UFP917544 UPL917544 UZH917544 VJD917544 VSZ917544 WCV917544 WMR917544 WWN917544 AF983080 KB983080 TX983080 ADT983080 ANP983080 AXL983080 BHH983080 BRD983080 CAZ983080 CKV983080 CUR983080 DEN983080 DOJ983080 DYF983080 EIB983080 ERX983080 FBT983080 FLP983080 FVL983080 GFH983080 GPD983080 GYZ983080 HIV983080 HSR983080 ICN983080 IMJ983080 IWF983080 JGB983080 JPX983080 JZT983080 KJP983080 KTL983080 LDH983080 LND983080 LWZ983080 MGV983080 MQR983080 NAN983080 NKJ983080 NUF983080 OEB983080 ONX983080 OXT983080 PHP983080 PRL983080 QBH983080 QLD983080 QUZ983080 REV983080 ROR983080 RYN983080 SIJ983080 SSF983080 TCB983080 TLX983080 TVT983080 UFP983080 UPL983080 UZH983080 VJD983080 VSZ983080 WCV983080 WMR983080 WWN983080 AD42 JZ42 TV42 ADR42 ANN42 AXJ42 BHF42 BRB42 CAX42 CKT42 CUP42 DEL42 DOH42 DYD42 EHZ42 ERV42 FBR42 FLN42 FVJ42 GFF42 GPB42 GYX42 HIT42 HSP42 ICL42 IMH42 IWD42 JFZ42 JPV42 JZR42 KJN42 KTJ42 LDF42 LNB42 LWX42 MGT42 MQP42 NAL42 NKH42 NUD42 ODZ42 ONV42 OXR42 PHN42 PRJ42 QBF42 QLB42 QUX42 RET42 ROP42 RYL42 SIH42 SSD42 TBZ42 TLV42 TVR42 UFN42 UPJ42 UZF42 VJB42 VSX42 WCT42 WMP42 WWL42 AD65576 JZ65576 TV65576 ADR65576 ANN65576 AXJ65576 BHF65576 BRB65576 CAX65576 CKT65576 CUP65576 DEL65576 DOH65576 DYD65576 EHZ65576 ERV65576 FBR65576 FLN65576 FVJ65576 GFF65576 GPB65576 GYX65576 HIT65576 HSP65576 ICL65576 IMH65576 IWD65576 JFZ65576 JPV65576 JZR65576 KJN65576 KTJ65576 LDF65576 LNB65576 LWX65576 MGT65576 MQP65576 NAL65576 NKH65576 NUD65576 ODZ65576 ONV65576 OXR65576 PHN65576 PRJ65576 QBF65576 QLB65576 QUX65576 RET65576 ROP65576 RYL65576 SIH65576 SSD65576 TBZ65576 TLV65576 TVR65576 UFN65576 UPJ65576 UZF65576 VJB65576 VSX65576 WCT65576 WMP65576 WWL65576 AD131112 JZ131112 TV131112 ADR131112 ANN131112 AXJ131112 BHF131112 BRB131112 CAX131112 CKT131112 CUP131112 DEL131112 DOH131112 DYD131112 EHZ131112 ERV131112 FBR131112 FLN131112 FVJ131112 GFF131112 GPB131112 GYX131112 HIT131112 HSP131112 ICL131112 IMH131112 IWD131112 JFZ131112 JPV131112 JZR131112 KJN131112 KTJ131112 LDF131112 LNB131112 LWX131112 MGT131112 MQP131112 NAL131112 NKH131112 NUD131112 ODZ131112 ONV131112 OXR131112 PHN131112 PRJ131112 QBF131112 QLB131112 QUX131112 RET131112 ROP131112 RYL131112 SIH131112 SSD131112 TBZ131112 TLV131112 TVR131112 UFN131112 UPJ131112 UZF131112 VJB131112 VSX131112 WCT131112 WMP131112 WWL131112 AD196648 JZ196648 TV196648 ADR196648 ANN196648 AXJ196648 BHF196648 BRB196648 CAX196648 CKT196648 CUP196648 DEL196648 DOH196648 DYD196648 EHZ196648 ERV196648 FBR196648 FLN196648 FVJ196648 GFF196648 GPB196648 GYX196648 HIT196648 HSP196648 ICL196648 IMH196648 IWD196648 JFZ196648 JPV196648 JZR196648 KJN196648 KTJ196648 LDF196648 LNB196648 LWX196648 MGT196648 MQP196648 NAL196648 NKH196648 NUD196648 ODZ196648 ONV196648 OXR196648 PHN196648 PRJ196648 QBF196648 QLB196648 QUX196648 RET196648 ROP196648 RYL196648 SIH196648 SSD196648 TBZ196648 TLV196648 TVR196648 UFN196648 UPJ196648 UZF196648 VJB196648 VSX196648 WCT196648 WMP196648 WWL196648 AD262184 JZ262184 TV262184 ADR262184 ANN262184 AXJ262184 BHF262184 BRB262184 CAX262184 CKT262184 CUP262184 DEL262184 DOH262184 DYD262184 EHZ262184 ERV262184 FBR262184 FLN262184 FVJ262184 GFF262184 GPB262184 GYX262184 HIT262184 HSP262184 ICL262184 IMH262184 IWD262184 JFZ262184 JPV262184 JZR262184 KJN262184 KTJ262184 LDF262184 LNB262184 LWX262184 MGT262184 MQP262184 NAL262184 NKH262184 NUD262184 ODZ262184 ONV262184 OXR262184 PHN262184 PRJ262184 QBF262184 QLB262184 QUX262184 RET262184 ROP262184 RYL262184 SIH262184 SSD262184 TBZ262184 TLV262184 TVR262184 UFN262184 UPJ262184 UZF262184 VJB262184 VSX262184 WCT262184 WMP262184 WWL262184 AD327720 JZ327720 TV327720 ADR327720 ANN327720 AXJ327720 BHF327720 BRB327720 CAX327720 CKT327720 CUP327720 DEL327720 DOH327720 DYD327720 EHZ327720 ERV327720 FBR327720 FLN327720 FVJ327720 GFF327720 GPB327720 GYX327720 HIT327720 HSP327720 ICL327720 IMH327720 IWD327720 JFZ327720 JPV327720 JZR327720 KJN327720 KTJ327720 LDF327720 LNB327720 LWX327720 MGT327720 MQP327720 NAL327720 NKH327720 NUD327720 ODZ327720 ONV327720 OXR327720 PHN327720 PRJ327720 QBF327720 QLB327720 QUX327720 RET327720 ROP327720 RYL327720 SIH327720 SSD327720 TBZ327720 TLV327720 TVR327720 UFN327720 UPJ327720 UZF327720 VJB327720 VSX327720 WCT327720 WMP327720 WWL327720 AD393256 JZ393256 TV393256 ADR393256 ANN393256 AXJ393256 BHF393256 BRB393256 CAX393256 CKT393256 CUP393256 DEL393256 DOH393256 DYD393256 EHZ393256 ERV393256 FBR393256 FLN393256 FVJ393256 GFF393256 GPB393256 GYX393256 HIT393256 HSP393256 ICL393256 IMH393256 IWD393256 JFZ393256 JPV393256 JZR393256 KJN393256 KTJ393256 LDF393256 LNB393256 LWX393256 MGT393256 MQP393256 NAL393256 NKH393256 NUD393256 ODZ393256 ONV393256 OXR393256 PHN393256 PRJ393256 QBF393256 QLB393256 QUX393256 RET393256 ROP393256 RYL393256 SIH393256 SSD393256 TBZ393256 TLV393256 TVR393256 UFN393256 UPJ393256 UZF393256 VJB393256 VSX393256 WCT393256 WMP393256 WWL393256 AD458792 JZ458792 TV458792 ADR458792 ANN458792 AXJ458792 BHF458792 BRB458792 CAX458792 CKT458792 CUP458792 DEL458792 DOH458792 DYD458792 EHZ458792 ERV458792 FBR458792 FLN458792 FVJ458792 GFF458792 GPB458792 GYX458792 HIT458792 HSP458792 ICL458792 IMH458792 IWD458792 JFZ458792 JPV458792 JZR458792 KJN458792 KTJ458792 LDF458792 LNB458792 LWX458792 MGT458792 MQP458792 NAL458792 NKH458792 NUD458792 ODZ458792 ONV458792 OXR458792 PHN458792 PRJ458792 QBF458792 QLB458792 QUX458792 RET458792 ROP458792 RYL458792 SIH458792 SSD458792 TBZ458792 TLV458792 TVR458792 UFN458792 UPJ458792 UZF458792 VJB458792 VSX458792 WCT458792 WMP458792 WWL458792 AD524328 JZ524328 TV524328 ADR524328 ANN524328 AXJ524328 BHF524328 BRB524328 CAX524328 CKT524328 CUP524328 DEL524328 DOH524328 DYD524328 EHZ524328 ERV524328 FBR524328 FLN524328 FVJ524328 GFF524328 GPB524328 GYX524328 HIT524328 HSP524328 ICL524328 IMH524328 IWD524328 JFZ524328 JPV524328 JZR524328 KJN524328 KTJ524328 LDF524328 LNB524328 LWX524328 MGT524328 MQP524328 NAL524328 NKH524328 NUD524328 ODZ524328 ONV524328 OXR524328 PHN524328 PRJ524328 QBF524328 QLB524328 QUX524328 RET524328 ROP524328 RYL524328 SIH524328 SSD524328 TBZ524328 TLV524328 TVR524328 UFN524328 UPJ524328 UZF524328 VJB524328 VSX524328 WCT524328 WMP524328 WWL524328 AD589864 JZ589864 TV589864 ADR589864 ANN589864 AXJ589864 BHF589864 BRB589864 CAX589864 CKT589864 CUP589864 DEL589864 DOH589864 DYD589864 EHZ589864 ERV589864 FBR589864 FLN589864 FVJ589864 GFF589864 GPB589864 GYX589864 HIT589864 HSP589864 ICL589864 IMH589864 IWD589864 JFZ589864 JPV589864 JZR589864 KJN589864 KTJ589864 LDF589864 LNB589864 LWX589864 MGT589864 MQP589864 NAL589864 NKH589864 NUD589864 ODZ589864 ONV589864 OXR589864 PHN589864 PRJ589864 QBF589864 QLB589864 QUX589864 RET589864 ROP589864 RYL589864 SIH589864 SSD589864 TBZ589864 TLV589864 TVR589864 UFN589864 UPJ589864 UZF589864 VJB589864 VSX589864 WCT589864 WMP589864 WWL589864 AD655400 JZ655400 TV655400 ADR655400 ANN655400 AXJ655400 BHF655400 BRB655400 CAX655400 CKT655400 CUP655400 DEL655400 DOH655400 DYD655400 EHZ655400 ERV655400 FBR655400 FLN655400 FVJ655400 GFF655400 GPB655400 GYX655400 HIT655400 HSP655400 ICL655400 IMH655400 IWD655400 JFZ655400 JPV655400 JZR655400 KJN655400 KTJ655400 LDF655400 LNB655400 LWX655400 MGT655400 MQP655400 NAL655400 NKH655400 NUD655400 ODZ655400 ONV655400 OXR655400 PHN655400 PRJ655400 QBF655400 QLB655400 QUX655400 RET655400 ROP655400 RYL655400 SIH655400 SSD655400 TBZ655400 TLV655400 TVR655400 UFN655400 UPJ655400 UZF655400 VJB655400 VSX655400 WCT655400 WMP655400 WWL655400 AD720936 JZ720936 TV720936 ADR720936 ANN720936 AXJ720936 BHF720936 BRB720936 CAX720936 CKT720936 CUP720936 DEL720936 DOH720936 DYD720936 EHZ720936 ERV720936 FBR720936 FLN720936 FVJ720936 GFF720936 GPB720936 GYX720936 HIT720936 HSP720936 ICL720936 IMH720936 IWD720936 JFZ720936 JPV720936 JZR720936 KJN720936 KTJ720936 LDF720936 LNB720936 LWX720936 MGT720936 MQP720936 NAL720936 NKH720936 NUD720936 ODZ720936 ONV720936 OXR720936 PHN720936 PRJ720936 QBF720936 QLB720936 QUX720936 RET720936 ROP720936 RYL720936 SIH720936 SSD720936 TBZ720936 TLV720936 TVR720936 UFN720936 UPJ720936 UZF720936 VJB720936 VSX720936 WCT720936 WMP720936 WWL720936 AD786472 JZ786472 TV786472 ADR786472 ANN786472 AXJ786472 BHF786472 BRB786472 CAX786472 CKT786472 CUP786472 DEL786472 DOH786472 DYD786472 EHZ786472 ERV786472 FBR786472 FLN786472 FVJ786472 GFF786472 GPB786472 GYX786472 HIT786472 HSP786472 ICL786472 IMH786472 IWD786472 JFZ786472 JPV786472 JZR786472 KJN786472 KTJ786472 LDF786472 LNB786472 LWX786472 MGT786472 MQP786472 NAL786472 NKH786472 NUD786472 ODZ786472 ONV786472 OXR786472 PHN786472 PRJ786472 QBF786472 QLB786472 QUX786472 RET786472 ROP786472 RYL786472 SIH786472 SSD786472 TBZ786472 TLV786472 TVR786472 UFN786472 UPJ786472 UZF786472 VJB786472 VSX786472 WCT786472 WMP786472 WWL786472 AD852008 JZ852008 TV852008 ADR852008 ANN852008 AXJ852008 BHF852008 BRB852008 CAX852008 CKT852008 CUP852008 DEL852008 DOH852008 DYD852008 EHZ852008 ERV852008 FBR852008 FLN852008 FVJ852008 GFF852008 GPB852008 GYX852008 HIT852008 HSP852008 ICL852008 IMH852008 IWD852008 JFZ852008 JPV852008 JZR852008 KJN852008 KTJ852008 LDF852008 LNB852008 LWX852008 MGT852008 MQP852008 NAL852008 NKH852008 NUD852008 ODZ852008 ONV852008 OXR852008 PHN852008 PRJ852008 QBF852008 QLB852008 QUX852008 RET852008 ROP852008 RYL852008 SIH852008 SSD852008 TBZ852008 TLV852008 TVR852008 UFN852008 UPJ852008 UZF852008 VJB852008 VSX852008 WCT852008 WMP852008 WWL852008 AD917544 JZ917544 TV917544 ADR917544 ANN917544 AXJ917544 BHF917544 BRB917544 CAX917544 CKT917544 CUP917544 DEL917544 DOH917544 DYD917544 EHZ917544 ERV917544 FBR917544 FLN917544 FVJ917544 GFF917544 GPB917544 GYX917544 HIT917544 HSP917544 ICL917544 IMH917544 IWD917544 JFZ917544 JPV917544 JZR917544 KJN917544 KTJ917544 LDF917544 LNB917544 LWX917544 MGT917544 MQP917544 NAL917544 NKH917544 NUD917544 ODZ917544 ONV917544 OXR917544 PHN917544 PRJ917544 QBF917544 QLB917544 QUX917544 RET917544 ROP917544 RYL917544 SIH917544 SSD917544 TBZ917544 TLV917544 TVR917544 UFN917544 UPJ917544 UZF917544 VJB917544 VSX917544 WCT917544 WMP917544 WWL917544 AD983080 JZ983080 TV983080 ADR983080 ANN983080 AXJ983080 BHF983080 BRB983080 CAX983080 CKT983080 CUP983080 DEL983080 DOH983080 DYD983080 EHZ983080 ERV983080 FBR983080 FLN983080 FVJ983080 GFF983080 GPB983080 GYX983080 HIT983080 HSP983080 ICL983080 IMH983080 IWD983080 JFZ983080 JPV983080 JZR983080 KJN983080 KTJ983080 LDF983080 LNB983080 LWX983080 MGT983080 MQP983080 NAL983080 NKH983080 NUD983080 ODZ983080 ONV983080 OXR983080 PHN983080 PRJ983080 QBF983080 QLB983080 QUX983080 RET983080 ROP983080 RYL983080 SIH983080 SSD983080 TBZ983080 TLV983080 TVR983080 UFN983080 UPJ983080 UZF983080 VJB983080 VSX983080 WCT983080 WMP983080 WWL983080 AF37:AF40 KB37:KB40 TX37:TX40 ADT37:ADT40 ANP37:ANP40 AXL37:AXL40 BHH37:BHH40 BRD37:BRD40 CAZ37:CAZ40 CKV37:CKV40 CUR37:CUR40 DEN37:DEN40 DOJ37:DOJ40 DYF37:DYF40 EIB37:EIB40 ERX37:ERX40 FBT37:FBT40 FLP37:FLP40 FVL37:FVL40 GFH37:GFH40 GPD37:GPD40 GYZ37:GYZ40 HIV37:HIV40 HSR37:HSR40 ICN37:ICN40 IMJ37:IMJ40 IWF37:IWF40 JGB37:JGB40 JPX37:JPX40 JZT37:JZT40 KJP37:KJP40 KTL37:KTL40 LDH37:LDH40 LND37:LND40 LWZ37:LWZ40 MGV37:MGV40 MQR37:MQR40 NAN37:NAN40 NKJ37:NKJ40 NUF37:NUF40 OEB37:OEB40 ONX37:ONX40 OXT37:OXT40 PHP37:PHP40 PRL37:PRL40 QBH37:QBH40 QLD37:QLD40 QUZ37:QUZ40 REV37:REV40 ROR37:ROR40 RYN37:RYN40 SIJ37:SIJ40 SSF37:SSF40 TCB37:TCB40 TLX37:TLX40 TVT37:TVT40 UFP37:UFP40 UPL37:UPL40 UZH37:UZH40 VJD37:VJD40 VSZ37:VSZ40 WCV37:WCV40 WMR37:WMR40 WWN37:WWN40 AF65571:AF65574 KB65571:KB65574 TX65571:TX65574 ADT65571:ADT65574 ANP65571:ANP65574 AXL65571:AXL65574 BHH65571:BHH65574 BRD65571:BRD65574 CAZ65571:CAZ65574 CKV65571:CKV65574 CUR65571:CUR65574 DEN65571:DEN65574 DOJ65571:DOJ65574 DYF65571:DYF65574 EIB65571:EIB65574 ERX65571:ERX65574 FBT65571:FBT65574 FLP65571:FLP65574 FVL65571:FVL65574 GFH65571:GFH65574 GPD65571:GPD65574 GYZ65571:GYZ65574 HIV65571:HIV65574 HSR65571:HSR65574 ICN65571:ICN65574 IMJ65571:IMJ65574 IWF65571:IWF65574 JGB65571:JGB65574 JPX65571:JPX65574 JZT65571:JZT65574 KJP65571:KJP65574 KTL65571:KTL65574 LDH65571:LDH65574 LND65571:LND65574 LWZ65571:LWZ65574 MGV65571:MGV65574 MQR65571:MQR65574 NAN65571:NAN65574 NKJ65571:NKJ65574 NUF65571:NUF65574 OEB65571:OEB65574 ONX65571:ONX65574 OXT65571:OXT65574 PHP65571:PHP65574 PRL65571:PRL65574 QBH65571:QBH65574 QLD65571:QLD65574 QUZ65571:QUZ65574 REV65571:REV65574 ROR65571:ROR65574 RYN65571:RYN65574 SIJ65571:SIJ65574 SSF65571:SSF65574 TCB65571:TCB65574 TLX65571:TLX65574 TVT65571:TVT65574 UFP65571:UFP65574 UPL65571:UPL65574 UZH65571:UZH65574 VJD65571:VJD65574 VSZ65571:VSZ65574 WCV65571:WCV65574 WMR65571:WMR65574 WWN65571:WWN65574 AF131107:AF131110 KB131107:KB131110 TX131107:TX131110 ADT131107:ADT131110 ANP131107:ANP131110 AXL131107:AXL131110 BHH131107:BHH131110 BRD131107:BRD131110 CAZ131107:CAZ131110 CKV131107:CKV131110 CUR131107:CUR131110 DEN131107:DEN131110 DOJ131107:DOJ131110 DYF131107:DYF131110 EIB131107:EIB131110 ERX131107:ERX131110 FBT131107:FBT131110 FLP131107:FLP131110 FVL131107:FVL131110 GFH131107:GFH131110 GPD131107:GPD131110 GYZ131107:GYZ131110 HIV131107:HIV131110 HSR131107:HSR131110 ICN131107:ICN131110 IMJ131107:IMJ131110 IWF131107:IWF131110 JGB131107:JGB131110 JPX131107:JPX131110 JZT131107:JZT131110 KJP131107:KJP131110 KTL131107:KTL131110 LDH131107:LDH131110 LND131107:LND131110 LWZ131107:LWZ131110 MGV131107:MGV131110 MQR131107:MQR131110 NAN131107:NAN131110 NKJ131107:NKJ131110 NUF131107:NUF131110 OEB131107:OEB131110 ONX131107:ONX131110 OXT131107:OXT131110 PHP131107:PHP131110 PRL131107:PRL131110 QBH131107:QBH131110 QLD131107:QLD131110 QUZ131107:QUZ131110 REV131107:REV131110 ROR131107:ROR131110 RYN131107:RYN131110 SIJ131107:SIJ131110 SSF131107:SSF131110 TCB131107:TCB131110 TLX131107:TLX131110 TVT131107:TVT131110 UFP131107:UFP131110 UPL131107:UPL131110 UZH131107:UZH131110 VJD131107:VJD131110 VSZ131107:VSZ131110 WCV131107:WCV131110 WMR131107:WMR131110 WWN131107:WWN131110 AF196643:AF196646 KB196643:KB196646 TX196643:TX196646 ADT196643:ADT196646 ANP196643:ANP196646 AXL196643:AXL196646 BHH196643:BHH196646 BRD196643:BRD196646 CAZ196643:CAZ196646 CKV196643:CKV196646 CUR196643:CUR196646 DEN196643:DEN196646 DOJ196643:DOJ196646 DYF196643:DYF196646 EIB196643:EIB196646 ERX196643:ERX196646 FBT196643:FBT196646 FLP196643:FLP196646 FVL196643:FVL196646 GFH196643:GFH196646 GPD196643:GPD196646 GYZ196643:GYZ196646 HIV196643:HIV196646 HSR196643:HSR196646 ICN196643:ICN196646 IMJ196643:IMJ196646 IWF196643:IWF196646 JGB196643:JGB196646 JPX196643:JPX196646 JZT196643:JZT196646 KJP196643:KJP196646 KTL196643:KTL196646 LDH196643:LDH196646 LND196643:LND196646 LWZ196643:LWZ196646 MGV196643:MGV196646 MQR196643:MQR196646 NAN196643:NAN196646 NKJ196643:NKJ196646 NUF196643:NUF196646 OEB196643:OEB196646 ONX196643:ONX196646 OXT196643:OXT196646 PHP196643:PHP196646 PRL196643:PRL196646 QBH196643:QBH196646 QLD196643:QLD196646 QUZ196643:QUZ196646 REV196643:REV196646 ROR196643:ROR196646 RYN196643:RYN196646 SIJ196643:SIJ196646 SSF196643:SSF196646 TCB196643:TCB196646 TLX196643:TLX196646 TVT196643:TVT196646 UFP196643:UFP196646 UPL196643:UPL196646 UZH196643:UZH196646 VJD196643:VJD196646 VSZ196643:VSZ196646 WCV196643:WCV196646 WMR196643:WMR196646 WWN196643:WWN196646 AF262179:AF262182 KB262179:KB262182 TX262179:TX262182 ADT262179:ADT262182 ANP262179:ANP262182 AXL262179:AXL262182 BHH262179:BHH262182 BRD262179:BRD262182 CAZ262179:CAZ262182 CKV262179:CKV262182 CUR262179:CUR262182 DEN262179:DEN262182 DOJ262179:DOJ262182 DYF262179:DYF262182 EIB262179:EIB262182 ERX262179:ERX262182 FBT262179:FBT262182 FLP262179:FLP262182 FVL262179:FVL262182 GFH262179:GFH262182 GPD262179:GPD262182 GYZ262179:GYZ262182 HIV262179:HIV262182 HSR262179:HSR262182 ICN262179:ICN262182 IMJ262179:IMJ262182 IWF262179:IWF262182 JGB262179:JGB262182 JPX262179:JPX262182 JZT262179:JZT262182 KJP262179:KJP262182 KTL262179:KTL262182 LDH262179:LDH262182 LND262179:LND262182 LWZ262179:LWZ262182 MGV262179:MGV262182 MQR262179:MQR262182 NAN262179:NAN262182 NKJ262179:NKJ262182 NUF262179:NUF262182 OEB262179:OEB262182 ONX262179:ONX262182 OXT262179:OXT262182 PHP262179:PHP262182 PRL262179:PRL262182 QBH262179:QBH262182 QLD262179:QLD262182 QUZ262179:QUZ262182 REV262179:REV262182 ROR262179:ROR262182 RYN262179:RYN262182 SIJ262179:SIJ262182 SSF262179:SSF262182 TCB262179:TCB262182 TLX262179:TLX262182 TVT262179:TVT262182 UFP262179:UFP262182 UPL262179:UPL262182 UZH262179:UZH262182 VJD262179:VJD262182 VSZ262179:VSZ262182 WCV262179:WCV262182 WMR262179:WMR262182 WWN262179:WWN262182 AF327715:AF327718 KB327715:KB327718 TX327715:TX327718 ADT327715:ADT327718 ANP327715:ANP327718 AXL327715:AXL327718 BHH327715:BHH327718 BRD327715:BRD327718 CAZ327715:CAZ327718 CKV327715:CKV327718 CUR327715:CUR327718 DEN327715:DEN327718 DOJ327715:DOJ327718 DYF327715:DYF327718 EIB327715:EIB327718 ERX327715:ERX327718 FBT327715:FBT327718 FLP327715:FLP327718 FVL327715:FVL327718 GFH327715:GFH327718 GPD327715:GPD327718 GYZ327715:GYZ327718 HIV327715:HIV327718 HSR327715:HSR327718 ICN327715:ICN327718 IMJ327715:IMJ327718 IWF327715:IWF327718 JGB327715:JGB327718 JPX327715:JPX327718 JZT327715:JZT327718 KJP327715:KJP327718 KTL327715:KTL327718 LDH327715:LDH327718 LND327715:LND327718 LWZ327715:LWZ327718 MGV327715:MGV327718 MQR327715:MQR327718 NAN327715:NAN327718 NKJ327715:NKJ327718 NUF327715:NUF327718 OEB327715:OEB327718 ONX327715:ONX327718 OXT327715:OXT327718 PHP327715:PHP327718 PRL327715:PRL327718 QBH327715:QBH327718 QLD327715:QLD327718 QUZ327715:QUZ327718 REV327715:REV327718 ROR327715:ROR327718 RYN327715:RYN327718 SIJ327715:SIJ327718 SSF327715:SSF327718 TCB327715:TCB327718 TLX327715:TLX327718 TVT327715:TVT327718 UFP327715:UFP327718 UPL327715:UPL327718 UZH327715:UZH327718 VJD327715:VJD327718 VSZ327715:VSZ327718 WCV327715:WCV327718 WMR327715:WMR327718 WWN327715:WWN327718 AF393251:AF393254 KB393251:KB393254 TX393251:TX393254 ADT393251:ADT393254 ANP393251:ANP393254 AXL393251:AXL393254 BHH393251:BHH393254 BRD393251:BRD393254 CAZ393251:CAZ393254 CKV393251:CKV393254 CUR393251:CUR393254 DEN393251:DEN393254 DOJ393251:DOJ393254 DYF393251:DYF393254 EIB393251:EIB393254 ERX393251:ERX393254 FBT393251:FBT393254 FLP393251:FLP393254 FVL393251:FVL393254 GFH393251:GFH393254 GPD393251:GPD393254 GYZ393251:GYZ393254 HIV393251:HIV393254 HSR393251:HSR393254 ICN393251:ICN393254 IMJ393251:IMJ393254 IWF393251:IWF393254 JGB393251:JGB393254 JPX393251:JPX393254 JZT393251:JZT393254 KJP393251:KJP393254 KTL393251:KTL393254 LDH393251:LDH393254 LND393251:LND393254 LWZ393251:LWZ393254 MGV393251:MGV393254 MQR393251:MQR393254 NAN393251:NAN393254 NKJ393251:NKJ393254 NUF393251:NUF393254 OEB393251:OEB393254 ONX393251:ONX393254 OXT393251:OXT393254 PHP393251:PHP393254 PRL393251:PRL393254 QBH393251:QBH393254 QLD393251:QLD393254 QUZ393251:QUZ393254 REV393251:REV393254 ROR393251:ROR393254 RYN393251:RYN393254 SIJ393251:SIJ393254 SSF393251:SSF393254 TCB393251:TCB393254 TLX393251:TLX393254 TVT393251:TVT393254 UFP393251:UFP393254 UPL393251:UPL393254 UZH393251:UZH393254 VJD393251:VJD393254 VSZ393251:VSZ393254 WCV393251:WCV393254 WMR393251:WMR393254 WWN393251:WWN393254 AF458787:AF458790 KB458787:KB458790 TX458787:TX458790 ADT458787:ADT458790 ANP458787:ANP458790 AXL458787:AXL458790 BHH458787:BHH458790 BRD458787:BRD458790 CAZ458787:CAZ458790 CKV458787:CKV458790 CUR458787:CUR458790 DEN458787:DEN458790 DOJ458787:DOJ458790 DYF458787:DYF458790 EIB458787:EIB458790 ERX458787:ERX458790 FBT458787:FBT458790 FLP458787:FLP458790 FVL458787:FVL458790 GFH458787:GFH458790 GPD458787:GPD458790 GYZ458787:GYZ458790 HIV458787:HIV458790 HSR458787:HSR458790 ICN458787:ICN458790 IMJ458787:IMJ458790 IWF458787:IWF458790 JGB458787:JGB458790 JPX458787:JPX458790 JZT458787:JZT458790 KJP458787:KJP458790 KTL458787:KTL458790 LDH458787:LDH458790 LND458787:LND458790 LWZ458787:LWZ458790 MGV458787:MGV458790 MQR458787:MQR458790 NAN458787:NAN458790 NKJ458787:NKJ458790 NUF458787:NUF458790 OEB458787:OEB458790 ONX458787:ONX458790 OXT458787:OXT458790 PHP458787:PHP458790 PRL458787:PRL458790 QBH458787:QBH458790 QLD458787:QLD458790 QUZ458787:QUZ458790 REV458787:REV458790 ROR458787:ROR458790 RYN458787:RYN458790 SIJ458787:SIJ458790 SSF458787:SSF458790 TCB458787:TCB458790 TLX458787:TLX458790 TVT458787:TVT458790 UFP458787:UFP458790 UPL458787:UPL458790 UZH458787:UZH458790 VJD458787:VJD458790 VSZ458787:VSZ458790 WCV458787:WCV458790 WMR458787:WMR458790 WWN458787:WWN458790 AF524323:AF524326 KB524323:KB524326 TX524323:TX524326 ADT524323:ADT524326 ANP524323:ANP524326 AXL524323:AXL524326 BHH524323:BHH524326 BRD524323:BRD524326 CAZ524323:CAZ524326 CKV524323:CKV524326 CUR524323:CUR524326 DEN524323:DEN524326 DOJ524323:DOJ524326 DYF524323:DYF524326 EIB524323:EIB524326 ERX524323:ERX524326 FBT524323:FBT524326 FLP524323:FLP524326 FVL524323:FVL524326 GFH524323:GFH524326 GPD524323:GPD524326 GYZ524323:GYZ524326 HIV524323:HIV524326 HSR524323:HSR524326 ICN524323:ICN524326 IMJ524323:IMJ524326 IWF524323:IWF524326 JGB524323:JGB524326 JPX524323:JPX524326 JZT524323:JZT524326 KJP524323:KJP524326 KTL524323:KTL524326 LDH524323:LDH524326 LND524323:LND524326 LWZ524323:LWZ524326 MGV524323:MGV524326 MQR524323:MQR524326 NAN524323:NAN524326 NKJ524323:NKJ524326 NUF524323:NUF524326 OEB524323:OEB524326 ONX524323:ONX524326 OXT524323:OXT524326 PHP524323:PHP524326 PRL524323:PRL524326 QBH524323:QBH524326 QLD524323:QLD524326 QUZ524323:QUZ524326 REV524323:REV524326 ROR524323:ROR524326 RYN524323:RYN524326 SIJ524323:SIJ524326 SSF524323:SSF524326 TCB524323:TCB524326 TLX524323:TLX524326 TVT524323:TVT524326 UFP524323:UFP524326 UPL524323:UPL524326 UZH524323:UZH524326 VJD524323:VJD524326 VSZ524323:VSZ524326 WCV524323:WCV524326 WMR524323:WMR524326 WWN524323:WWN524326 AF589859:AF589862 KB589859:KB589862 TX589859:TX589862 ADT589859:ADT589862 ANP589859:ANP589862 AXL589859:AXL589862 BHH589859:BHH589862 BRD589859:BRD589862 CAZ589859:CAZ589862 CKV589859:CKV589862 CUR589859:CUR589862 DEN589859:DEN589862 DOJ589859:DOJ589862 DYF589859:DYF589862 EIB589859:EIB589862 ERX589859:ERX589862 FBT589859:FBT589862 FLP589859:FLP589862 FVL589859:FVL589862 GFH589859:GFH589862 GPD589859:GPD589862 GYZ589859:GYZ589862 HIV589859:HIV589862 HSR589859:HSR589862 ICN589859:ICN589862 IMJ589859:IMJ589862 IWF589859:IWF589862 JGB589859:JGB589862 JPX589859:JPX589862 JZT589859:JZT589862 KJP589859:KJP589862 KTL589859:KTL589862 LDH589859:LDH589862 LND589859:LND589862 LWZ589859:LWZ589862 MGV589859:MGV589862 MQR589859:MQR589862 NAN589859:NAN589862 NKJ589859:NKJ589862 NUF589859:NUF589862 OEB589859:OEB589862 ONX589859:ONX589862 OXT589859:OXT589862 PHP589859:PHP589862 PRL589859:PRL589862 QBH589859:QBH589862 QLD589859:QLD589862 QUZ589859:QUZ589862 REV589859:REV589862 ROR589859:ROR589862 RYN589859:RYN589862 SIJ589859:SIJ589862 SSF589859:SSF589862 TCB589859:TCB589862 TLX589859:TLX589862 TVT589859:TVT589862 UFP589859:UFP589862 UPL589859:UPL589862 UZH589859:UZH589862 VJD589859:VJD589862 VSZ589859:VSZ589862 WCV589859:WCV589862 WMR589859:WMR589862 WWN589859:WWN589862 AF655395:AF655398 KB655395:KB655398 TX655395:TX655398 ADT655395:ADT655398 ANP655395:ANP655398 AXL655395:AXL655398 BHH655395:BHH655398 BRD655395:BRD655398 CAZ655395:CAZ655398 CKV655395:CKV655398 CUR655395:CUR655398 DEN655395:DEN655398 DOJ655395:DOJ655398 DYF655395:DYF655398 EIB655395:EIB655398 ERX655395:ERX655398 FBT655395:FBT655398 FLP655395:FLP655398 FVL655395:FVL655398 GFH655395:GFH655398 GPD655395:GPD655398 GYZ655395:GYZ655398 HIV655395:HIV655398 HSR655395:HSR655398 ICN655395:ICN655398 IMJ655395:IMJ655398 IWF655395:IWF655398 JGB655395:JGB655398 JPX655395:JPX655398 JZT655395:JZT655398 KJP655395:KJP655398 KTL655395:KTL655398 LDH655395:LDH655398 LND655395:LND655398 LWZ655395:LWZ655398 MGV655395:MGV655398 MQR655395:MQR655398 NAN655395:NAN655398 NKJ655395:NKJ655398 NUF655395:NUF655398 OEB655395:OEB655398 ONX655395:ONX655398 OXT655395:OXT655398 PHP655395:PHP655398 PRL655395:PRL655398 QBH655395:QBH655398 QLD655395:QLD655398 QUZ655395:QUZ655398 REV655395:REV655398 ROR655395:ROR655398 RYN655395:RYN655398 SIJ655395:SIJ655398 SSF655395:SSF655398 TCB655395:TCB655398 TLX655395:TLX655398 TVT655395:TVT655398 UFP655395:UFP655398 UPL655395:UPL655398 UZH655395:UZH655398 VJD655395:VJD655398 VSZ655395:VSZ655398 WCV655395:WCV655398 WMR655395:WMR655398 WWN655395:WWN655398 AF720931:AF720934 KB720931:KB720934 TX720931:TX720934 ADT720931:ADT720934 ANP720931:ANP720934 AXL720931:AXL720934 BHH720931:BHH720934 BRD720931:BRD720934 CAZ720931:CAZ720934 CKV720931:CKV720934 CUR720931:CUR720934 DEN720931:DEN720934 DOJ720931:DOJ720934 DYF720931:DYF720934 EIB720931:EIB720934 ERX720931:ERX720934 FBT720931:FBT720934 FLP720931:FLP720934 FVL720931:FVL720934 GFH720931:GFH720934 GPD720931:GPD720934 GYZ720931:GYZ720934 HIV720931:HIV720934 HSR720931:HSR720934 ICN720931:ICN720934 IMJ720931:IMJ720934 IWF720931:IWF720934 JGB720931:JGB720934 JPX720931:JPX720934 JZT720931:JZT720934 KJP720931:KJP720934 KTL720931:KTL720934 LDH720931:LDH720934 LND720931:LND720934 LWZ720931:LWZ720934 MGV720931:MGV720934 MQR720931:MQR720934 NAN720931:NAN720934 NKJ720931:NKJ720934 NUF720931:NUF720934 OEB720931:OEB720934 ONX720931:ONX720934 OXT720931:OXT720934 PHP720931:PHP720934 PRL720931:PRL720934 QBH720931:QBH720934 QLD720931:QLD720934 QUZ720931:QUZ720934 REV720931:REV720934 ROR720931:ROR720934 RYN720931:RYN720934 SIJ720931:SIJ720934 SSF720931:SSF720934 TCB720931:TCB720934 TLX720931:TLX720934 TVT720931:TVT720934 UFP720931:UFP720934 UPL720931:UPL720934 UZH720931:UZH720934 VJD720931:VJD720934 VSZ720931:VSZ720934 WCV720931:WCV720934 WMR720931:WMR720934 WWN720931:WWN720934 AF786467:AF786470 KB786467:KB786470 TX786467:TX786470 ADT786467:ADT786470 ANP786467:ANP786470 AXL786467:AXL786470 BHH786467:BHH786470 BRD786467:BRD786470 CAZ786467:CAZ786470 CKV786467:CKV786470 CUR786467:CUR786470 DEN786467:DEN786470 DOJ786467:DOJ786470 DYF786467:DYF786470 EIB786467:EIB786470 ERX786467:ERX786470 FBT786467:FBT786470 FLP786467:FLP786470 FVL786467:FVL786470 GFH786467:GFH786470 GPD786467:GPD786470 GYZ786467:GYZ786470 HIV786467:HIV786470 HSR786467:HSR786470 ICN786467:ICN786470 IMJ786467:IMJ786470 IWF786467:IWF786470 JGB786467:JGB786470 JPX786467:JPX786470 JZT786467:JZT786470 KJP786467:KJP786470 KTL786467:KTL786470 LDH786467:LDH786470 LND786467:LND786470 LWZ786467:LWZ786470 MGV786467:MGV786470 MQR786467:MQR786470 NAN786467:NAN786470 NKJ786467:NKJ786470 NUF786467:NUF786470 OEB786467:OEB786470 ONX786467:ONX786470 OXT786467:OXT786470 PHP786467:PHP786470 PRL786467:PRL786470 QBH786467:QBH786470 QLD786467:QLD786470 QUZ786467:QUZ786470 REV786467:REV786470 ROR786467:ROR786470 RYN786467:RYN786470 SIJ786467:SIJ786470 SSF786467:SSF786470 TCB786467:TCB786470 TLX786467:TLX786470 TVT786467:TVT786470 UFP786467:UFP786470 UPL786467:UPL786470 UZH786467:UZH786470 VJD786467:VJD786470 VSZ786467:VSZ786470 WCV786467:WCV786470 WMR786467:WMR786470 WWN786467:WWN786470 AF852003:AF852006 KB852003:KB852006 TX852003:TX852006 ADT852003:ADT852006 ANP852003:ANP852006 AXL852003:AXL852006 BHH852003:BHH852006 BRD852003:BRD852006 CAZ852003:CAZ852006 CKV852003:CKV852006 CUR852003:CUR852006 DEN852003:DEN852006 DOJ852003:DOJ852006 DYF852003:DYF852006 EIB852003:EIB852006 ERX852003:ERX852006 FBT852003:FBT852006 FLP852003:FLP852006 FVL852003:FVL852006 GFH852003:GFH852006 GPD852003:GPD852006 GYZ852003:GYZ852006 HIV852003:HIV852006 HSR852003:HSR852006 ICN852003:ICN852006 IMJ852003:IMJ852006 IWF852003:IWF852006 JGB852003:JGB852006 JPX852003:JPX852006 JZT852003:JZT852006 KJP852003:KJP852006 KTL852003:KTL852006 LDH852003:LDH852006 LND852003:LND852006 LWZ852003:LWZ852006 MGV852003:MGV852006 MQR852003:MQR852006 NAN852003:NAN852006 NKJ852003:NKJ852006 NUF852003:NUF852006 OEB852003:OEB852006 ONX852003:ONX852006 OXT852003:OXT852006 PHP852003:PHP852006 PRL852003:PRL852006 QBH852003:QBH852006 QLD852003:QLD852006 QUZ852003:QUZ852006 REV852003:REV852006 ROR852003:ROR852006 RYN852003:RYN852006 SIJ852003:SIJ852006 SSF852003:SSF852006 TCB852003:TCB852006 TLX852003:TLX852006 TVT852003:TVT852006 UFP852003:UFP852006 UPL852003:UPL852006 UZH852003:UZH852006 VJD852003:VJD852006 VSZ852003:VSZ852006 WCV852003:WCV852006 WMR852003:WMR852006 WWN852003:WWN852006 AF917539:AF917542 KB917539:KB917542 TX917539:TX917542 ADT917539:ADT917542 ANP917539:ANP917542 AXL917539:AXL917542 BHH917539:BHH917542 BRD917539:BRD917542 CAZ917539:CAZ917542 CKV917539:CKV917542 CUR917539:CUR917542 DEN917539:DEN917542 DOJ917539:DOJ917542 DYF917539:DYF917542 EIB917539:EIB917542 ERX917539:ERX917542 FBT917539:FBT917542 FLP917539:FLP917542 FVL917539:FVL917542 GFH917539:GFH917542 GPD917539:GPD917542 GYZ917539:GYZ917542 HIV917539:HIV917542 HSR917539:HSR917542 ICN917539:ICN917542 IMJ917539:IMJ917542 IWF917539:IWF917542 JGB917539:JGB917542 JPX917539:JPX917542 JZT917539:JZT917542 KJP917539:KJP917542 KTL917539:KTL917542 LDH917539:LDH917542 LND917539:LND917542 LWZ917539:LWZ917542 MGV917539:MGV917542 MQR917539:MQR917542 NAN917539:NAN917542 NKJ917539:NKJ917542 NUF917539:NUF917542 OEB917539:OEB917542 ONX917539:ONX917542 OXT917539:OXT917542 PHP917539:PHP917542 PRL917539:PRL917542 QBH917539:QBH917542 QLD917539:QLD917542 QUZ917539:QUZ917542 REV917539:REV917542 ROR917539:ROR917542 RYN917539:RYN917542 SIJ917539:SIJ917542 SSF917539:SSF917542 TCB917539:TCB917542 TLX917539:TLX917542 TVT917539:TVT917542 UFP917539:UFP917542 UPL917539:UPL917542 UZH917539:UZH917542 VJD917539:VJD917542 VSZ917539:VSZ917542 WCV917539:WCV917542 WMR917539:WMR917542 WWN917539:WWN917542 AF983075:AF983078 KB983075:KB983078 TX983075:TX983078 ADT983075:ADT983078 ANP983075:ANP983078 AXL983075:AXL983078 BHH983075:BHH983078 BRD983075:BRD983078 CAZ983075:CAZ983078 CKV983075:CKV983078 CUR983075:CUR983078 DEN983075:DEN983078 DOJ983075:DOJ983078 DYF983075:DYF983078 EIB983075:EIB983078 ERX983075:ERX983078 FBT983075:FBT983078 FLP983075:FLP983078 FVL983075:FVL983078 GFH983075:GFH983078 GPD983075:GPD983078 GYZ983075:GYZ983078 HIV983075:HIV983078 HSR983075:HSR983078 ICN983075:ICN983078 IMJ983075:IMJ983078 IWF983075:IWF983078 JGB983075:JGB983078 JPX983075:JPX983078 JZT983075:JZT983078 KJP983075:KJP983078 KTL983075:KTL983078 LDH983075:LDH983078 LND983075:LND983078 LWZ983075:LWZ983078 MGV983075:MGV983078 MQR983075:MQR983078 NAN983075:NAN983078 NKJ983075:NKJ983078 NUF983075:NUF983078 OEB983075:OEB983078 ONX983075:ONX983078 OXT983075:OXT983078 PHP983075:PHP983078 PRL983075:PRL983078 QBH983075:QBH983078 QLD983075:QLD983078 QUZ983075:QUZ983078 REV983075:REV983078 ROR983075:ROR983078 RYN983075:RYN983078 SIJ983075:SIJ983078 SSF983075:SSF983078 TCB983075:TCB983078 TLX983075:TLX983078 TVT983075:TVT983078 UFP983075:UFP983078 UPL983075:UPL983078 UZH983075:UZH983078 VJD983075:VJD983078 VSZ983075:VSZ983078 WCV983075:WCV983078 WMR983075:WMR983078 WWN983075:WWN983078 AF27:AF28 KB27:KB28 TX27:TX28 ADT27:ADT28 ANP27:ANP28 AXL27:AXL28 BHH27:BHH28 BRD27:BRD28 CAZ27:CAZ28 CKV27:CKV28 CUR27:CUR28 DEN27:DEN28 DOJ27:DOJ28 DYF27:DYF28 EIB27:EIB28 ERX27:ERX28 FBT27:FBT28 FLP27:FLP28 FVL27:FVL28 GFH27:GFH28 GPD27:GPD28 GYZ27:GYZ28 HIV27:HIV28 HSR27:HSR28 ICN27:ICN28 IMJ27:IMJ28 IWF27:IWF28 JGB27:JGB28 JPX27:JPX28 JZT27:JZT28 KJP27:KJP28 KTL27:KTL28 LDH27:LDH28 LND27:LND28 LWZ27:LWZ28 MGV27:MGV28 MQR27:MQR28 NAN27:NAN28 NKJ27:NKJ28 NUF27:NUF28 OEB27:OEB28 ONX27:ONX28 OXT27:OXT28 PHP27:PHP28 PRL27:PRL28 QBH27:QBH28 QLD27:QLD28 QUZ27:QUZ28 REV27:REV28 ROR27:ROR28 RYN27:RYN28 SIJ27:SIJ28 SSF27:SSF28 TCB27:TCB28 TLX27:TLX28 TVT27:TVT28 UFP27:UFP28 UPL27:UPL28 UZH27:UZH28 VJD27:VJD28 VSZ27:VSZ28 WCV27:WCV28 WMR27:WMR28 WWN27:WWN28 AF65561:AF65562 KB65561:KB65562 TX65561:TX65562 ADT65561:ADT65562 ANP65561:ANP65562 AXL65561:AXL65562 BHH65561:BHH65562 BRD65561:BRD65562 CAZ65561:CAZ65562 CKV65561:CKV65562 CUR65561:CUR65562 DEN65561:DEN65562 DOJ65561:DOJ65562 DYF65561:DYF65562 EIB65561:EIB65562 ERX65561:ERX65562 FBT65561:FBT65562 FLP65561:FLP65562 FVL65561:FVL65562 GFH65561:GFH65562 GPD65561:GPD65562 GYZ65561:GYZ65562 HIV65561:HIV65562 HSR65561:HSR65562 ICN65561:ICN65562 IMJ65561:IMJ65562 IWF65561:IWF65562 JGB65561:JGB65562 JPX65561:JPX65562 JZT65561:JZT65562 KJP65561:KJP65562 KTL65561:KTL65562 LDH65561:LDH65562 LND65561:LND65562 LWZ65561:LWZ65562 MGV65561:MGV65562 MQR65561:MQR65562 NAN65561:NAN65562 NKJ65561:NKJ65562 NUF65561:NUF65562 OEB65561:OEB65562 ONX65561:ONX65562 OXT65561:OXT65562 PHP65561:PHP65562 PRL65561:PRL65562 QBH65561:QBH65562 QLD65561:QLD65562 QUZ65561:QUZ65562 REV65561:REV65562 ROR65561:ROR65562 RYN65561:RYN65562 SIJ65561:SIJ65562 SSF65561:SSF65562 TCB65561:TCB65562 TLX65561:TLX65562 TVT65561:TVT65562 UFP65561:UFP65562 UPL65561:UPL65562 UZH65561:UZH65562 VJD65561:VJD65562 VSZ65561:VSZ65562 WCV65561:WCV65562 WMR65561:WMR65562 WWN65561:WWN65562 AF131097:AF131098 KB131097:KB131098 TX131097:TX131098 ADT131097:ADT131098 ANP131097:ANP131098 AXL131097:AXL131098 BHH131097:BHH131098 BRD131097:BRD131098 CAZ131097:CAZ131098 CKV131097:CKV131098 CUR131097:CUR131098 DEN131097:DEN131098 DOJ131097:DOJ131098 DYF131097:DYF131098 EIB131097:EIB131098 ERX131097:ERX131098 FBT131097:FBT131098 FLP131097:FLP131098 FVL131097:FVL131098 GFH131097:GFH131098 GPD131097:GPD131098 GYZ131097:GYZ131098 HIV131097:HIV131098 HSR131097:HSR131098 ICN131097:ICN131098 IMJ131097:IMJ131098 IWF131097:IWF131098 JGB131097:JGB131098 JPX131097:JPX131098 JZT131097:JZT131098 KJP131097:KJP131098 KTL131097:KTL131098 LDH131097:LDH131098 LND131097:LND131098 LWZ131097:LWZ131098 MGV131097:MGV131098 MQR131097:MQR131098 NAN131097:NAN131098 NKJ131097:NKJ131098 NUF131097:NUF131098 OEB131097:OEB131098 ONX131097:ONX131098 OXT131097:OXT131098 PHP131097:PHP131098 PRL131097:PRL131098 QBH131097:QBH131098 QLD131097:QLD131098 QUZ131097:QUZ131098 REV131097:REV131098 ROR131097:ROR131098 RYN131097:RYN131098 SIJ131097:SIJ131098 SSF131097:SSF131098 TCB131097:TCB131098 TLX131097:TLX131098 TVT131097:TVT131098 UFP131097:UFP131098 UPL131097:UPL131098 UZH131097:UZH131098 VJD131097:VJD131098 VSZ131097:VSZ131098 WCV131097:WCV131098 WMR131097:WMR131098 WWN131097:WWN131098 AF196633:AF196634 KB196633:KB196634 TX196633:TX196634 ADT196633:ADT196634 ANP196633:ANP196634 AXL196633:AXL196634 BHH196633:BHH196634 BRD196633:BRD196634 CAZ196633:CAZ196634 CKV196633:CKV196634 CUR196633:CUR196634 DEN196633:DEN196634 DOJ196633:DOJ196634 DYF196633:DYF196634 EIB196633:EIB196634 ERX196633:ERX196634 FBT196633:FBT196634 FLP196633:FLP196634 FVL196633:FVL196634 GFH196633:GFH196634 GPD196633:GPD196634 GYZ196633:GYZ196634 HIV196633:HIV196634 HSR196633:HSR196634 ICN196633:ICN196634 IMJ196633:IMJ196634 IWF196633:IWF196634 JGB196633:JGB196634 JPX196633:JPX196634 JZT196633:JZT196634 KJP196633:KJP196634 KTL196633:KTL196634 LDH196633:LDH196634 LND196633:LND196634 LWZ196633:LWZ196634 MGV196633:MGV196634 MQR196633:MQR196634 NAN196633:NAN196634 NKJ196633:NKJ196634 NUF196633:NUF196634 OEB196633:OEB196634 ONX196633:ONX196634 OXT196633:OXT196634 PHP196633:PHP196634 PRL196633:PRL196634 QBH196633:QBH196634 QLD196633:QLD196634 QUZ196633:QUZ196634 REV196633:REV196634 ROR196633:ROR196634 RYN196633:RYN196634 SIJ196633:SIJ196634 SSF196633:SSF196634 TCB196633:TCB196634 TLX196633:TLX196634 TVT196633:TVT196634 UFP196633:UFP196634 UPL196633:UPL196634 UZH196633:UZH196634 VJD196633:VJD196634 VSZ196633:VSZ196634 WCV196633:WCV196634 WMR196633:WMR196634 WWN196633:WWN196634 AF262169:AF262170 KB262169:KB262170 TX262169:TX262170 ADT262169:ADT262170 ANP262169:ANP262170 AXL262169:AXL262170 BHH262169:BHH262170 BRD262169:BRD262170 CAZ262169:CAZ262170 CKV262169:CKV262170 CUR262169:CUR262170 DEN262169:DEN262170 DOJ262169:DOJ262170 DYF262169:DYF262170 EIB262169:EIB262170 ERX262169:ERX262170 FBT262169:FBT262170 FLP262169:FLP262170 FVL262169:FVL262170 GFH262169:GFH262170 GPD262169:GPD262170 GYZ262169:GYZ262170 HIV262169:HIV262170 HSR262169:HSR262170 ICN262169:ICN262170 IMJ262169:IMJ262170 IWF262169:IWF262170 JGB262169:JGB262170 JPX262169:JPX262170 JZT262169:JZT262170 KJP262169:KJP262170 KTL262169:KTL262170 LDH262169:LDH262170 LND262169:LND262170 LWZ262169:LWZ262170 MGV262169:MGV262170 MQR262169:MQR262170 NAN262169:NAN262170 NKJ262169:NKJ262170 NUF262169:NUF262170 OEB262169:OEB262170 ONX262169:ONX262170 OXT262169:OXT262170 PHP262169:PHP262170 PRL262169:PRL262170 QBH262169:QBH262170 QLD262169:QLD262170 QUZ262169:QUZ262170 REV262169:REV262170 ROR262169:ROR262170 RYN262169:RYN262170 SIJ262169:SIJ262170 SSF262169:SSF262170 TCB262169:TCB262170 TLX262169:TLX262170 TVT262169:TVT262170 UFP262169:UFP262170 UPL262169:UPL262170 UZH262169:UZH262170 VJD262169:VJD262170 VSZ262169:VSZ262170 WCV262169:WCV262170 WMR262169:WMR262170 WWN262169:WWN262170 AF327705:AF327706 KB327705:KB327706 TX327705:TX327706 ADT327705:ADT327706 ANP327705:ANP327706 AXL327705:AXL327706 BHH327705:BHH327706 BRD327705:BRD327706 CAZ327705:CAZ327706 CKV327705:CKV327706 CUR327705:CUR327706 DEN327705:DEN327706 DOJ327705:DOJ327706 DYF327705:DYF327706 EIB327705:EIB327706 ERX327705:ERX327706 FBT327705:FBT327706 FLP327705:FLP327706 FVL327705:FVL327706 GFH327705:GFH327706 GPD327705:GPD327706 GYZ327705:GYZ327706 HIV327705:HIV327706 HSR327705:HSR327706 ICN327705:ICN327706 IMJ327705:IMJ327706 IWF327705:IWF327706 JGB327705:JGB327706 JPX327705:JPX327706 JZT327705:JZT327706 KJP327705:KJP327706 KTL327705:KTL327706 LDH327705:LDH327706 LND327705:LND327706 LWZ327705:LWZ327706 MGV327705:MGV327706 MQR327705:MQR327706 NAN327705:NAN327706 NKJ327705:NKJ327706 NUF327705:NUF327706 OEB327705:OEB327706 ONX327705:ONX327706 OXT327705:OXT327706 PHP327705:PHP327706 PRL327705:PRL327706 QBH327705:QBH327706 QLD327705:QLD327706 QUZ327705:QUZ327706 REV327705:REV327706 ROR327705:ROR327706 RYN327705:RYN327706 SIJ327705:SIJ327706 SSF327705:SSF327706 TCB327705:TCB327706 TLX327705:TLX327706 TVT327705:TVT327706 UFP327705:UFP327706 UPL327705:UPL327706 UZH327705:UZH327706 VJD327705:VJD327706 VSZ327705:VSZ327706 WCV327705:WCV327706 WMR327705:WMR327706 WWN327705:WWN327706 AF393241:AF393242 KB393241:KB393242 TX393241:TX393242 ADT393241:ADT393242 ANP393241:ANP393242 AXL393241:AXL393242 BHH393241:BHH393242 BRD393241:BRD393242 CAZ393241:CAZ393242 CKV393241:CKV393242 CUR393241:CUR393242 DEN393241:DEN393242 DOJ393241:DOJ393242 DYF393241:DYF393242 EIB393241:EIB393242 ERX393241:ERX393242 FBT393241:FBT393242 FLP393241:FLP393242 FVL393241:FVL393242 GFH393241:GFH393242 GPD393241:GPD393242 GYZ393241:GYZ393242 HIV393241:HIV393242 HSR393241:HSR393242 ICN393241:ICN393242 IMJ393241:IMJ393242 IWF393241:IWF393242 JGB393241:JGB393242 JPX393241:JPX393242 JZT393241:JZT393242 KJP393241:KJP393242 KTL393241:KTL393242 LDH393241:LDH393242 LND393241:LND393242 LWZ393241:LWZ393242 MGV393241:MGV393242 MQR393241:MQR393242 NAN393241:NAN393242 NKJ393241:NKJ393242 NUF393241:NUF393242 OEB393241:OEB393242 ONX393241:ONX393242 OXT393241:OXT393242 PHP393241:PHP393242 PRL393241:PRL393242 QBH393241:QBH393242 QLD393241:QLD393242 QUZ393241:QUZ393242 REV393241:REV393242 ROR393241:ROR393242 RYN393241:RYN393242 SIJ393241:SIJ393242 SSF393241:SSF393242 TCB393241:TCB393242 TLX393241:TLX393242 TVT393241:TVT393242 UFP393241:UFP393242 UPL393241:UPL393242 UZH393241:UZH393242 VJD393241:VJD393242 VSZ393241:VSZ393242 WCV393241:WCV393242 WMR393241:WMR393242 WWN393241:WWN393242 AF458777:AF458778 KB458777:KB458778 TX458777:TX458778 ADT458777:ADT458778 ANP458777:ANP458778 AXL458777:AXL458778 BHH458777:BHH458778 BRD458777:BRD458778 CAZ458777:CAZ458778 CKV458777:CKV458778 CUR458777:CUR458778 DEN458777:DEN458778 DOJ458777:DOJ458778 DYF458777:DYF458778 EIB458777:EIB458778 ERX458777:ERX458778 FBT458777:FBT458778 FLP458777:FLP458778 FVL458777:FVL458778 GFH458777:GFH458778 GPD458777:GPD458778 GYZ458777:GYZ458778 HIV458777:HIV458778 HSR458777:HSR458778 ICN458777:ICN458778 IMJ458777:IMJ458778 IWF458777:IWF458778 JGB458777:JGB458778 JPX458777:JPX458778 JZT458777:JZT458778 KJP458777:KJP458778 KTL458777:KTL458778 LDH458777:LDH458778 LND458777:LND458778 LWZ458777:LWZ458778 MGV458777:MGV458778 MQR458777:MQR458778 NAN458777:NAN458778 NKJ458777:NKJ458778 NUF458777:NUF458778 OEB458777:OEB458778 ONX458777:ONX458778 OXT458777:OXT458778 PHP458777:PHP458778 PRL458777:PRL458778 QBH458777:QBH458778 QLD458777:QLD458778 QUZ458777:QUZ458778 REV458777:REV458778 ROR458777:ROR458778 RYN458777:RYN458778 SIJ458777:SIJ458778 SSF458777:SSF458778 TCB458777:TCB458778 TLX458777:TLX458778 TVT458777:TVT458778 UFP458777:UFP458778 UPL458777:UPL458778 UZH458777:UZH458778 VJD458777:VJD458778 VSZ458777:VSZ458778 WCV458777:WCV458778 WMR458777:WMR458778 WWN458777:WWN458778 AF524313:AF524314 KB524313:KB524314 TX524313:TX524314 ADT524313:ADT524314 ANP524313:ANP524314 AXL524313:AXL524314 BHH524313:BHH524314 BRD524313:BRD524314 CAZ524313:CAZ524314 CKV524313:CKV524314 CUR524313:CUR524314 DEN524313:DEN524314 DOJ524313:DOJ524314 DYF524313:DYF524314 EIB524313:EIB524314 ERX524313:ERX524314 FBT524313:FBT524314 FLP524313:FLP524314 FVL524313:FVL524314 GFH524313:GFH524314 GPD524313:GPD524314 GYZ524313:GYZ524314 HIV524313:HIV524314 HSR524313:HSR524314 ICN524313:ICN524314 IMJ524313:IMJ524314 IWF524313:IWF524314 JGB524313:JGB524314 JPX524313:JPX524314 JZT524313:JZT524314 KJP524313:KJP524314 KTL524313:KTL524314 LDH524313:LDH524314 LND524313:LND524314 LWZ524313:LWZ524314 MGV524313:MGV524314 MQR524313:MQR524314 NAN524313:NAN524314 NKJ524313:NKJ524314 NUF524313:NUF524314 OEB524313:OEB524314 ONX524313:ONX524314 OXT524313:OXT524314 PHP524313:PHP524314 PRL524313:PRL524314 QBH524313:QBH524314 QLD524313:QLD524314 QUZ524313:QUZ524314 REV524313:REV524314 ROR524313:ROR524314 RYN524313:RYN524314 SIJ524313:SIJ524314 SSF524313:SSF524314 TCB524313:TCB524314 TLX524313:TLX524314 TVT524313:TVT524314 UFP524313:UFP524314 UPL524313:UPL524314 UZH524313:UZH524314 VJD524313:VJD524314 VSZ524313:VSZ524314 WCV524313:WCV524314 WMR524313:WMR524314 WWN524313:WWN524314 AF589849:AF589850 KB589849:KB589850 TX589849:TX589850 ADT589849:ADT589850 ANP589849:ANP589850 AXL589849:AXL589850 BHH589849:BHH589850 BRD589849:BRD589850 CAZ589849:CAZ589850 CKV589849:CKV589850 CUR589849:CUR589850 DEN589849:DEN589850 DOJ589849:DOJ589850 DYF589849:DYF589850 EIB589849:EIB589850 ERX589849:ERX589850 FBT589849:FBT589850 FLP589849:FLP589850 FVL589849:FVL589850 GFH589849:GFH589850 GPD589849:GPD589850 GYZ589849:GYZ589850 HIV589849:HIV589850 HSR589849:HSR589850 ICN589849:ICN589850 IMJ589849:IMJ589850 IWF589849:IWF589850 JGB589849:JGB589850 JPX589849:JPX589850 JZT589849:JZT589850 KJP589849:KJP589850 KTL589849:KTL589850 LDH589849:LDH589850 LND589849:LND589850 LWZ589849:LWZ589850 MGV589849:MGV589850 MQR589849:MQR589850 NAN589849:NAN589850 NKJ589849:NKJ589850 NUF589849:NUF589850 OEB589849:OEB589850 ONX589849:ONX589850 OXT589849:OXT589850 PHP589849:PHP589850 PRL589849:PRL589850 QBH589849:QBH589850 QLD589849:QLD589850 QUZ589849:QUZ589850 REV589849:REV589850 ROR589849:ROR589850 RYN589849:RYN589850 SIJ589849:SIJ589850 SSF589849:SSF589850 TCB589849:TCB589850 TLX589849:TLX589850 TVT589849:TVT589850 UFP589849:UFP589850 UPL589849:UPL589850 UZH589849:UZH589850 VJD589849:VJD589850 VSZ589849:VSZ589850 WCV589849:WCV589850 WMR589849:WMR589850 WWN589849:WWN589850 AF655385:AF655386 KB655385:KB655386 TX655385:TX655386 ADT655385:ADT655386 ANP655385:ANP655386 AXL655385:AXL655386 BHH655385:BHH655386 BRD655385:BRD655386 CAZ655385:CAZ655386 CKV655385:CKV655386 CUR655385:CUR655386 DEN655385:DEN655386 DOJ655385:DOJ655386 DYF655385:DYF655386 EIB655385:EIB655386 ERX655385:ERX655386 FBT655385:FBT655386 FLP655385:FLP655386 FVL655385:FVL655386 GFH655385:GFH655386 GPD655385:GPD655386 GYZ655385:GYZ655386 HIV655385:HIV655386 HSR655385:HSR655386 ICN655385:ICN655386 IMJ655385:IMJ655386 IWF655385:IWF655386 JGB655385:JGB655386 JPX655385:JPX655386 JZT655385:JZT655386 KJP655385:KJP655386 KTL655385:KTL655386 LDH655385:LDH655386 LND655385:LND655386 LWZ655385:LWZ655386 MGV655385:MGV655386 MQR655385:MQR655386 NAN655385:NAN655386 NKJ655385:NKJ655386 NUF655385:NUF655386 OEB655385:OEB655386 ONX655385:ONX655386 OXT655385:OXT655386 PHP655385:PHP655386 PRL655385:PRL655386 QBH655385:QBH655386 QLD655385:QLD655386 QUZ655385:QUZ655386 REV655385:REV655386 ROR655385:ROR655386 RYN655385:RYN655386 SIJ655385:SIJ655386 SSF655385:SSF655386 TCB655385:TCB655386 TLX655385:TLX655386 TVT655385:TVT655386 UFP655385:UFP655386 UPL655385:UPL655386 UZH655385:UZH655386 VJD655385:VJD655386 VSZ655385:VSZ655386 WCV655385:WCV655386 WMR655385:WMR655386 WWN655385:WWN655386 AF720921:AF720922 KB720921:KB720922 TX720921:TX720922 ADT720921:ADT720922 ANP720921:ANP720922 AXL720921:AXL720922 BHH720921:BHH720922 BRD720921:BRD720922 CAZ720921:CAZ720922 CKV720921:CKV720922 CUR720921:CUR720922 DEN720921:DEN720922 DOJ720921:DOJ720922 DYF720921:DYF720922 EIB720921:EIB720922 ERX720921:ERX720922 FBT720921:FBT720922 FLP720921:FLP720922 FVL720921:FVL720922 GFH720921:GFH720922 GPD720921:GPD720922 GYZ720921:GYZ720922 HIV720921:HIV720922 HSR720921:HSR720922 ICN720921:ICN720922 IMJ720921:IMJ720922 IWF720921:IWF720922 JGB720921:JGB720922 JPX720921:JPX720922 JZT720921:JZT720922 KJP720921:KJP720922 KTL720921:KTL720922 LDH720921:LDH720922 LND720921:LND720922 LWZ720921:LWZ720922 MGV720921:MGV720922 MQR720921:MQR720922 NAN720921:NAN720922 NKJ720921:NKJ720922 NUF720921:NUF720922 OEB720921:OEB720922 ONX720921:ONX720922 OXT720921:OXT720922 PHP720921:PHP720922 PRL720921:PRL720922 QBH720921:QBH720922 QLD720921:QLD720922 QUZ720921:QUZ720922 REV720921:REV720922 ROR720921:ROR720922 RYN720921:RYN720922 SIJ720921:SIJ720922 SSF720921:SSF720922 TCB720921:TCB720922 TLX720921:TLX720922 TVT720921:TVT720922 UFP720921:UFP720922 UPL720921:UPL720922 UZH720921:UZH720922 VJD720921:VJD720922 VSZ720921:VSZ720922 WCV720921:WCV720922 WMR720921:WMR720922 WWN720921:WWN720922 AF786457:AF786458 KB786457:KB786458 TX786457:TX786458 ADT786457:ADT786458 ANP786457:ANP786458 AXL786457:AXL786458 BHH786457:BHH786458 BRD786457:BRD786458 CAZ786457:CAZ786458 CKV786457:CKV786458 CUR786457:CUR786458 DEN786457:DEN786458 DOJ786457:DOJ786458 DYF786457:DYF786458 EIB786457:EIB786458 ERX786457:ERX786458 FBT786457:FBT786458 FLP786457:FLP786458 FVL786457:FVL786458 GFH786457:GFH786458 GPD786457:GPD786458 GYZ786457:GYZ786458 HIV786457:HIV786458 HSR786457:HSR786458 ICN786457:ICN786458 IMJ786457:IMJ786458 IWF786457:IWF786458 JGB786457:JGB786458 JPX786457:JPX786458 JZT786457:JZT786458 KJP786457:KJP786458 KTL786457:KTL786458 LDH786457:LDH786458 LND786457:LND786458 LWZ786457:LWZ786458 MGV786457:MGV786458 MQR786457:MQR786458 NAN786457:NAN786458 NKJ786457:NKJ786458 NUF786457:NUF786458 OEB786457:OEB786458 ONX786457:ONX786458 OXT786457:OXT786458 PHP786457:PHP786458 PRL786457:PRL786458 QBH786457:QBH786458 QLD786457:QLD786458 QUZ786457:QUZ786458 REV786457:REV786458 ROR786457:ROR786458 RYN786457:RYN786458 SIJ786457:SIJ786458 SSF786457:SSF786458 TCB786457:TCB786458 TLX786457:TLX786458 TVT786457:TVT786458 UFP786457:UFP786458 UPL786457:UPL786458 UZH786457:UZH786458 VJD786457:VJD786458 VSZ786457:VSZ786458 WCV786457:WCV786458 WMR786457:WMR786458 WWN786457:WWN786458 AF851993:AF851994 KB851993:KB851994 TX851993:TX851994 ADT851993:ADT851994 ANP851993:ANP851994 AXL851993:AXL851994 BHH851993:BHH851994 BRD851993:BRD851994 CAZ851993:CAZ851994 CKV851993:CKV851994 CUR851993:CUR851994 DEN851993:DEN851994 DOJ851993:DOJ851994 DYF851993:DYF851994 EIB851993:EIB851994 ERX851993:ERX851994 FBT851993:FBT851994 FLP851993:FLP851994 FVL851993:FVL851994 GFH851993:GFH851994 GPD851993:GPD851994 GYZ851993:GYZ851994 HIV851993:HIV851994 HSR851993:HSR851994 ICN851993:ICN851994 IMJ851993:IMJ851994 IWF851993:IWF851994 JGB851993:JGB851994 JPX851993:JPX851994 JZT851993:JZT851994 KJP851993:KJP851994 KTL851993:KTL851994 LDH851993:LDH851994 LND851993:LND851994 LWZ851993:LWZ851994 MGV851993:MGV851994 MQR851993:MQR851994 NAN851993:NAN851994 NKJ851993:NKJ851994 NUF851993:NUF851994 OEB851993:OEB851994 ONX851993:ONX851994 OXT851993:OXT851994 PHP851993:PHP851994 PRL851993:PRL851994 QBH851993:QBH851994 QLD851993:QLD851994 QUZ851993:QUZ851994 REV851993:REV851994 ROR851993:ROR851994 RYN851993:RYN851994 SIJ851993:SIJ851994 SSF851993:SSF851994 TCB851993:TCB851994 TLX851993:TLX851994 TVT851993:TVT851994 UFP851993:UFP851994 UPL851993:UPL851994 UZH851993:UZH851994 VJD851993:VJD851994 VSZ851993:VSZ851994 WCV851993:WCV851994 WMR851993:WMR851994 WWN851993:WWN851994 AF917529:AF917530 KB917529:KB917530 TX917529:TX917530 ADT917529:ADT917530 ANP917529:ANP917530 AXL917529:AXL917530 BHH917529:BHH917530 BRD917529:BRD917530 CAZ917529:CAZ917530 CKV917529:CKV917530 CUR917529:CUR917530 DEN917529:DEN917530 DOJ917529:DOJ917530 DYF917529:DYF917530 EIB917529:EIB917530 ERX917529:ERX917530 FBT917529:FBT917530 FLP917529:FLP917530 FVL917529:FVL917530 GFH917529:GFH917530 GPD917529:GPD917530 GYZ917529:GYZ917530 HIV917529:HIV917530 HSR917529:HSR917530 ICN917529:ICN917530 IMJ917529:IMJ917530 IWF917529:IWF917530 JGB917529:JGB917530 JPX917529:JPX917530 JZT917529:JZT917530 KJP917529:KJP917530 KTL917529:KTL917530 LDH917529:LDH917530 LND917529:LND917530 LWZ917529:LWZ917530 MGV917529:MGV917530 MQR917529:MQR917530 NAN917529:NAN917530 NKJ917529:NKJ917530 NUF917529:NUF917530 OEB917529:OEB917530 ONX917529:ONX917530 OXT917529:OXT917530 PHP917529:PHP917530 PRL917529:PRL917530 QBH917529:QBH917530 QLD917529:QLD917530 QUZ917529:QUZ917530 REV917529:REV917530 ROR917529:ROR917530 RYN917529:RYN917530 SIJ917529:SIJ917530 SSF917529:SSF917530 TCB917529:TCB917530 TLX917529:TLX917530 TVT917529:TVT917530 UFP917529:UFP917530 UPL917529:UPL917530 UZH917529:UZH917530 VJD917529:VJD917530 VSZ917529:VSZ917530 WCV917529:WCV917530 WMR917529:WMR917530 WWN917529:WWN917530 AF983065:AF983066 KB983065:KB983066 TX983065:TX983066 ADT983065:ADT983066 ANP983065:ANP983066 AXL983065:AXL983066 BHH983065:BHH983066 BRD983065:BRD983066 CAZ983065:CAZ983066 CKV983065:CKV983066 CUR983065:CUR983066 DEN983065:DEN983066 DOJ983065:DOJ983066 DYF983065:DYF983066 EIB983065:EIB983066 ERX983065:ERX983066 FBT983065:FBT983066 FLP983065:FLP983066 FVL983065:FVL983066 GFH983065:GFH983066 GPD983065:GPD983066 GYZ983065:GYZ983066 HIV983065:HIV983066 HSR983065:HSR983066 ICN983065:ICN983066 IMJ983065:IMJ983066 IWF983065:IWF983066 JGB983065:JGB983066 JPX983065:JPX983066 JZT983065:JZT983066 KJP983065:KJP983066 KTL983065:KTL983066 LDH983065:LDH983066 LND983065:LND983066 LWZ983065:LWZ983066 MGV983065:MGV983066 MQR983065:MQR983066 NAN983065:NAN983066 NKJ983065:NKJ983066 NUF983065:NUF983066 OEB983065:OEB983066 ONX983065:ONX983066 OXT983065:OXT983066 PHP983065:PHP983066 PRL983065:PRL983066 QBH983065:QBH983066 QLD983065:QLD983066 QUZ983065:QUZ983066 REV983065:REV983066 ROR983065:ROR983066 RYN983065:RYN983066 SIJ983065:SIJ983066 SSF983065:SSF983066 TCB983065:TCB983066 TLX983065:TLX983066 TVT983065:TVT983066 UFP983065:UFP983066 UPL983065:UPL983066 UZH983065:UZH983066 VJD983065:VJD983066 VSZ983065:VSZ983066 WCV983065:WCV983066 WMR983065:WMR983066 WWN983065:WWN983066 AD30 JZ30 TV30 ADR30 ANN30 AXJ30 BHF30 BRB30 CAX30 CKT30 CUP30 DEL30 DOH30 DYD30 EHZ30 ERV30 FBR30 FLN30 FVJ30 GFF30 GPB30 GYX30 HIT30 HSP30 ICL30 IMH30 IWD30 JFZ30 JPV30 JZR30 KJN30 KTJ30 LDF30 LNB30 LWX30 MGT30 MQP30 NAL30 NKH30 NUD30 ODZ30 ONV30 OXR30 PHN30 PRJ30 QBF30 QLB30 QUX30 RET30 ROP30 RYL30 SIH30 SSD30 TBZ30 TLV30 TVR30 UFN30 UPJ30 UZF30 VJB30 VSX30 WCT30 WMP30 WWL30 AD65564 JZ65564 TV65564 ADR65564 ANN65564 AXJ65564 BHF65564 BRB65564 CAX65564 CKT65564 CUP65564 DEL65564 DOH65564 DYD65564 EHZ65564 ERV65564 FBR65564 FLN65564 FVJ65564 GFF65564 GPB65564 GYX65564 HIT65564 HSP65564 ICL65564 IMH65564 IWD65564 JFZ65564 JPV65564 JZR65564 KJN65564 KTJ65564 LDF65564 LNB65564 LWX65564 MGT65564 MQP65564 NAL65564 NKH65564 NUD65564 ODZ65564 ONV65564 OXR65564 PHN65564 PRJ65564 QBF65564 QLB65564 QUX65564 RET65564 ROP65564 RYL65564 SIH65564 SSD65564 TBZ65564 TLV65564 TVR65564 UFN65564 UPJ65564 UZF65564 VJB65564 VSX65564 WCT65564 WMP65564 WWL65564 AD131100 JZ131100 TV131100 ADR131100 ANN131100 AXJ131100 BHF131100 BRB131100 CAX131100 CKT131100 CUP131100 DEL131100 DOH131100 DYD131100 EHZ131100 ERV131100 FBR131100 FLN131100 FVJ131100 GFF131100 GPB131100 GYX131100 HIT131100 HSP131100 ICL131100 IMH131100 IWD131100 JFZ131100 JPV131100 JZR131100 KJN131100 KTJ131100 LDF131100 LNB131100 LWX131100 MGT131100 MQP131100 NAL131100 NKH131100 NUD131100 ODZ131100 ONV131100 OXR131100 PHN131100 PRJ131100 QBF131100 QLB131100 QUX131100 RET131100 ROP131100 RYL131100 SIH131100 SSD131100 TBZ131100 TLV131100 TVR131100 UFN131100 UPJ131100 UZF131100 VJB131100 VSX131100 WCT131100 WMP131100 WWL131100 AD196636 JZ196636 TV196636 ADR196636 ANN196636 AXJ196636 BHF196636 BRB196636 CAX196636 CKT196636 CUP196636 DEL196636 DOH196636 DYD196636 EHZ196636 ERV196636 FBR196636 FLN196636 FVJ196636 GFF196636 GPB196636 GYX196636 HIT196636 HSP196636 ICL196636 IMH196636 IWD196636 JFZ196636 JPV196636 JZR196636 KJN196636 KTJ196636 LDF196636 LNB196636 LWX196636 MGT196636 MQP196636 NAL196636 NKH196636 NUD196636 ODZ196636 ONV196636 OXR196636 PHN196636 PRJ196636 QBF196636 QLB196636 QUX196636 RET196636 ROP196636 RYL196636 SIH196636 SSD196636 TBZ196636 TLV196636 TVR196636 UFN196636 UPJ196636 UZF196636 VJB196636 VSX196636 WCT196636 WMP196636 WWL196636 AD262172 JZ262172 TV262172 ADR262172 ANN262172 AXJ262172 BHF262172 BRB262172 CAX262172 CKT262172 CUP262172 DEL262172 DOH262172 DYD262172 EHZ262172 ERV262172 FBR262172 FLN262172 FVJ262172 GFF262172 GPB262172 GYX262172 HIT262172 HSP262172 ICL262172 IMH262172 IWD262172 JFZ262172 JPV262172 JZR262172 KJN262172 KTJ262172 LDF262172 LNB262172 LWX262172 MGT262172 MQP262172 NAL262172 NKH262172 NUD262172 ODZ262172 ONV262172 OXR262172 PHN262172 PRJ262172 QBF262172 QLB262172 QUX262172 RET262172 ROP262172 RYL262172 SIH262172 SSD262172 TBZ262172 TLV262172 TVR262172 UFN262172 UPJ262172 UZF262172 VJB262172 VSX262172 WCT262172 WMP262172 WWL262172 AD327708 JZ327708 TV327708 ADR327708 ANN327708 AXJ327708 BHF327708 BRB327708 CAX327708 CKT327708 CUP327708 DEL327708 DOH327708 DYD327708 EHZ327708 ERV327708 FBR327708 FLN327708 FVJ327708 GFF327708 GPB327708 GYX327708 HIT327708 HSP327708 ICL327708 IMH327708 IWD327708 JFZ327708 JPV327708 JZR327708 KJN327708 KTJ327708 LDF327708 LNB327708 LWX327708 MGT327708 MQP327708 NAL327708 NKH327708 NUD327708 ODZ327708 ONV327708 OXR327708 PHN327708 PRJ327708 QBF327708 QLB327708 QUX327708 RET327708 ROP327708 RYL327708 SIH327708 SSD327708 TBZ327708 TLV327708 TVR327708 UFN327708 UPJ327708 UZF327708 VJB327708 VSX327708 WCT327708 WMP327708 WWL327708 AD393244 JZ393244 TV393244 ADR393244 ANN393244 AXJ393244 BHF393244 BRB393244 CAX393244 CKT393244 CUP393244 DEL393244 DOH393244 DYD393244 EHZ393244 ERV393244 FBR393244 FLN393244 FVJ393244 GFF393244 GPB393244 GYX393244 HIT393244 HSP393244 ICL393244 IMH393244 IWD393244 JFZ393244 JPV393244 JZR393244 KJN393244 KTJ393244 LDF393244 LNB393244 LWX393244 MGT393244 MQP393244 NAL393244 NKH393244 NUD393244 ODZ393244 ONV393244 OXR393244 PHN393244 PRJ393244 QBF393244 QLB393244 QUX393244 RET393244 ROP393244 RYL393244 SIH393244 SSD393244 TBZ393244 TLV393244 TVR393244 UFN393244 UPJ393244 UZF393244 VJB393244 VSX393244 WCT393244 WMP393244 WWL393244 AD458780 JZ458780 TV458780 ADR458780 ANN458780 AXJ458780 BHF458780 BRB458780 CAX458780 CKT458780 CUP458780 DEL458780 DOH458780 DYD458780 EHZ458780 ERV458780 FBR458780 FLN458780 FVJ458780 GFF458780 GPB458780 GYX458780 HIT458780 HSP458780 ICL458780 IMH458780 IWD458780 JFZ458780 JPV458780 JZR458780 KJN458780 KTJ458780 LDF458780 LNB458780 LWX458780 MGT458780 MQP458780 NAL458780 NKH458780 NUD458780 ODZ458780 ONV458780 OXR458780 PHN458780 PRJ458780 QBF458780 QLB458780 QUX458780 RET458780 ROP458780 RYL458780 SIH458780 SSD458780 TBZ458780 TLV458780 TVR458780 UFN458780 UPJ458780 UZF458780 VJB458780 VSX458780 WCT458780 WMP458780 WWL458780 AD524316 JZ524316 TV524316 ADR524316 ANN524316 AXJ524316 BHF524316 BRB524316 CAX524316 CKT524316 CUP524316 DEL524316 DOH524316 DYD524316 EHZ524316 ERV524316 FBR524316 FLN524316 FVJ524316 GFF524316 GPB524316 GYX524316 HIT524316 HSP524316 ICL524316 IMH524316 IWD524316 JFZ524316 JPV524316 JZR524316 KJN524316 KTJ524316 LDF524316 LNB524316 LWX524316 MGT524316 MQP524316 NAL524316 NKH524316 NUD524316 ODZ524316 ONV524316 OXR524316 PHN524316 PRJ524316 QBF524316 QLB524316 QUX524316 RET524316 ROP524316 RYL524316 SIH524316 SSD524316 TBZ524316 TLV524316 TVR524316 UFN524316 UPJ524316 UZF524316 VJB524316 VSX524316 WCT524316 WMP524316 WWL524316 AD589852 JZ589852 TV589852 ADR589852 ANN589852 AXJ589852 BHF589852 BRB589852 CAX589852 CKT589852 CUP589852 DEL589852 DOH589852 DYD589852 EHZ589852 ERV589852 FBR589852 FLN589852 FVJ589852 GFF589852 GPB589852 GYX589852 HIT589852 HSP589852 ICL589852 IMH589852 IWD589852 JFZ589852 JPV589852 JZR589852 KJN589852 KTJ589852 LDF589852 LNB589852 LWX589852 MGT589852 MQP589852 NAL589852 NKH589852 NUD589852 ODZ589852 ONV589852 OXR589852 PHN589852 PRJ589852 QBF589852 QLB589852 QUX589852 RET589852 ROP589852 RYL589852 SIH589852 SSD589852 TBZ589852 TLV589852 TVR589852 UFN589852 UPJ589852 UZF589852 VJB589852 VSX589852 WCT589852 WMP589852 WWL589852 AD655388 JZ655388 TV655388 ADR655388 ANN655388 AXJ655388 BHF655388 BRB655388 CAX655388 CKT655388 CUP655388 DEL655388 DOH655388 DYD655388 EHZ655388 ERV655388 FBR655388 FLN655388 FVJ655388 GFF655388 GPB655388 GYX655388 HIT655388 HSP655388 ICL655388 IMH655388 IWD655388 JFZ655388 JPV655388 JZR655388 KJN655388 KTJ655388 LDF655388 LNB655388 LWX655388 MGT655388 MQP655388 NAL655388 NKH655388 NUD655388 ODZ655388 ONV655388 OXR655388 PHN655388 PRJ655388 QBF655388 QLB655388 QUX655388 RET655388 ROP655388 RYL655388 SIH655388 SSD655388 TBZ655388 TLV655388 TVR655388 UFN655388 UPJ655388 UZF655388 VJB655388 VSX655388 WCT655388 WMP655388 WWL655388 AD720924 JZ720924 TV720924 ADR720924 ANN720924 AXJ720924 BHF720924 BRB720924 CAX720924 CKT720924 CUP720924 DEL720924 DOH720924 DYD720924 EHZ720924 ERV720924 FBR720924 FLN720924 FVJ720924 GFF720924 GPB720924 GYX720924 HIT720924 HSP720924 ICL720924 IMH720924 IWD720924 JFZ720924 JPV720924 JZR720924 KJN720924 KTJ720924 LDF720924 LNB720924 LWX720924 MGT720924 MQP720924 NAL720924 NKH720924 NUD720924 ODZ720924 ONV720924 OXR720924 PHN720924 PRJ720924 QBF720924 QLB720924 QUX720924 RET720924 ROP720924 RYL720924 SIH720924 SSD720924 TBZ720924 TLV720924 TVR720924 UFN720924 UPJ720924 UZF720924 VJB720924 VSX720924 WCT720924 WMP720924 WWL720924 AD786460 JZ786460 TV786460 ADR786460 ANN786460 AXJ786460 BHF786460 BRB786460 CAX786460 CKT786460 CUP786460 DEL786460 DOH786460 DYD786460 EHZ786460 ERV786460 FBR786460 FLN786460 FVJ786460 GFF786460 GPB786460 GYX786460 HIT786460 HSP786460 ICL786460 IMH786460 IWD786460 JFZ786460 JPV786460 JZR786460 KJN786460 KTJ786460 LDF786460 LNB786460 LWX786460 MGT786460 MQP786460 NAL786460 NKH786460 NUD786460 ODZ786460 ONV786460 OXR786460 PHN786460 PRJ786460 QBF786460 QLB786460 QUX786460 RET786460 ROP786460 RYL786460 SIH786460 SSD786460 TBZ786460 TLV786460 TVR786460 UFN786460 UPJ786460 UZF786460 VJB786460 VSX786460 WCT786460 WMP786460 WWL786460 AD851996 JZ851996 TV851996 ADR851996 ANN851996 AXJ851996 BHF851996 BRB851996 CAX851996 CKT851996 CUP851996 DEL851996 DOH851996 DYD851996 EHZ851996 ERV851996 FBR851996 FLN851996 FVJ851996 GFF851996 GPB851996 GYX851996 HIT851996 HSP851996 ICL851996 IMH851996 IWD851996 JFZ851996 JPV851996 JZR851996 KJN851996 KTJ851996 LDF851996 LNB851996 LWX851996 MGT851996 MQP851996 NAL851996 NKH851996 NUD851996 ODZ851996 ONV851996 OXR851996 PHN851996 PRJ851996 QBF851996 QLB851996 QUX851996 RET851996 ROP851996 RYL851996 SIH851996 SSD851996 TBZ851996 TLV851996 TVR851996 UFN851996 UPJ851996 UZF851996 VJB851996 VSX851996 WCT851996 WMP851996 WWL851996 AD917532 JZ917532 TV917532 ADR917532 ANN917532 AXJ917532 BHF917532 BRB917532 CAX917532 CKT917532 CUP917532 DEL917532 DOH917532 DYD917532 EHZ917532 ERV917532 FBR917532 FLN917532 FVJ917532 GFF917532 GPB917532 GYX917532 HIT917532 HSP917532 ICL917532 IMH917532 IWD917532 JFZ917532 JPV917532 JZR917532 KJN917532 KTJ917532 LDF917532 LNB917532 LWX917532 MGT917532 MQP917532 NAL917532 NKH917532 NUD917532 ODZ917532 ONV917532 OXR917532 PHN917532 PRJ917532 QBF917532 QLB917532 QUX917532 RET917532 ROP917532 RYL917532 SIH917532 SSD917532 TBZ917532 TLV917532 TVR917532 UFN917532 UPJ917532 UZF917532 VJB917532 VSX917532 WCT917532 WMP917532 WWL917532 AD983068 JZ983068 TV983068 ADR983068 ANN983068 AXJ983068 BHF983068 BRB983068 CAX983068 CKT983068 CUP983068 DEL983068 DOH983068 DYD983068 EHZ983068 ERV983068 FBR983068 FLN983068 FVJ983068 GFF983068 GPB983068 GYX983068 HIT983068 HSP983068 ICL983068 IMH983068 IWD983068 JFZ983068 JPV983068 JZR983068 KJN983068 KTJ983068 LDF983068 LNB983068 LWX983068 MGT983068 MQP983068 NAL983068 NKH983068 NUD983068 ODZ983068 ONV983068 OXR983068 PHN983068 PRJ983068 QBF983068 QLB983068 QUX983068 RET983068 ROP983068 RYL983068 SIH983068 SSD983068 TBZ983068 TLV983068 TVR983068 UFN983068 UPJ983068 UZF983068 VJB983068 VSX983068 WCT983068 WMP983068 WWL983068 AD46:AD47 JZ46:JZ47 TV46:TV47 ADR46:ADR47 ANN46:ANN47 AXJ46:AXJ47 BHF46:BHF47 BRB46:BRB47 CAX46:CAX47 CKT46:CKT47 CUP46:CUP47 DEL46:DEL47 DOH46:DOH47 DYD46:DYD47 EHZ46:EHZ47 ERV46:ERV47 FBR46:FBR47 FLN46:FLN47 FVJ46:FVJ47 GFF46:GFF47 GPB46:GPB47 GYX46:GYX47 HIT46:HIT47 HSP46:HSP47 ICL46:ICL47 IMH46:IMH47 IWD46:IWD47 JFZ46:JFZ47 JPV46:JPV47 JZR46:JZR47 KJN46:KJN47 KTJ46:KTJ47 LDF46:LDF47 LNB46:LNB47 LWX46:LWX47 MGT46:MGT47 MQP46:MQP47 NAL46:NAL47 NKH46:NKH47 NUD46:NUD47 ODZ46:ODZ47 ONV46:ONV47 OXR46:OXR47 PHN46:PHN47 PRJ46:PRJ47 QBF46:QBF47 QLB46:QLB47 QUX46:QUX47 RET46:RET47 ROP46:ROP47 RYL46:RYL47 SIH46:SIH47 SSD46:SSD47 TBZ46:TBZ47 TLV46:TLV47 TVR46:TVR47 UFN46:UFN47 UPJ46:UPJ47 UZF46:UZF47 VJB46:VJB47 VSX46:VSX47 WCT46:WCT47 WMP46:WMP47 WWL46:WWL47 AD65580:AD65581 JZ65580:JZ65581 TV65580:TV65581 ADR65580:ADR65581 ANN65580:ANN65581 AXJ65580:AXJ65581 BHF65580:BHF65581 BRB65580:BRB65581 CAX65580:CAX65581 CKT65580:CKT65581 CUP65580:CUP65581 DEL65580:DEL65581 DOH65580:DOH65581 DYD65580:DYD65581 EHZ65580:EHZ65581 ERV65580:ERV65581 FBR65580:FBR65581 FLN65580:FLN65581 FVJ65580:FVJ65581 GFF65580:GFF65581 GPB65580:GPB65581 GYX65580:GYX65581 HIT65580:HIT65581 HSP65580:HSP65581 ICL65580:ICL65581 IMH65580:IMH65581 IWD65580:IWD65581 JFZ65580:JFZ65581 JPV65580:JPV65581 JZR65580:JZR65581 KJN65580:KJN65581 KTJ65580:KTJ65581 LDF65580:LDF65581 LNB65580:LNB65581 LWX65580:LWX65581 MGT65580:MGT65581 MQP65580:MQP65581 NAL65580:NAL65581 NKH65580:NKH65581 NUD65580:NUD65581 ODZ65580:ODZ65581 ONV65580:ONV65581 OXR65580:OXR65581 PHN65580:PHN65581 PRJ65580:PRJ65581 QBF65580:QBF65581 QLB65580:QLB65581 QUX65580:QUX65581 RET65580:RET65581 ROP65580:ROP65581 RYL65580:RYL65581 SIH65580:SIH65581 SSD65580:SSD65581 TBZ65580:TBZ65581 TLV65580:TLV65581 TVR65580:TVR65581 UFN65580:UFN65581 UPJ65580:UPJ65581 UZF65580:UZF65581 VJB65580:VJB65581 VSX65580:VSX65581 WCT65580:WCT65581 WMP65580:WMP65581 WWL65580:WWL65581 AD131116:AD131117 JZ131116:JZ131117 TV131116:TV131117 ADR131116:ADR131117 ANN131116:ANN131117 AXJ131116:AXJ131117 BHF131116:BHF131117 BRB131116:BRB131117 CAX131116:CAX131117 CKT131116:CKT131117 CUP131116:CUP131117 DEL131116:DEL131117 DOH131116:DOH131117 DYD131116:DYD131117 EHZ131116:EHZ131117 ERV131116:ERV131117 FBR131116:FBR131117 FLN131116:FLN131117 FVJ131116:FVJ131117 GFF131116:GFF131117 GPB131116:GPB131117 GYX131116:GYX131117 HIT131116:HIT131117 HSP131116:HSP131117 ICL131116:ICL131117 IMH131116:IMH131117 IWD131116:IWD131117 JFZ131116:JFZ131117 JPV131116:JPV131117 JZR131116:JZR131117 KJN131116:KJN131117 KTJ131116:KTJ131117 LDF131116:LDF131117 LNB131116:LNB131117 LWX131116:LWX131117 MGT131116:MGT131117 MQP131116:MQP131117 NAL131116:NAL131117 NKH131116:NKH131117 NUD131116:NUD131117 ODZ131116:ODZ131117 ONV131116:ONV131117 OXR131116:OXR131117 PHN131116:PHN131117 PRJ131116:PRJ131117 QBF131116:QBF131117 QLB131116:QLB131117 QUX131116:QUX131117 RET131116:RET131117 ROP131116:ROP131117 RYL131116:RYL131117 SIH131116:SIH131117 SSD131116:SSD131117 TBZ131116:TBZ131117 TLV131116:TLV131117 TVR131116:TVR131117 UFN131116:UFN131117 UPJ131116:UPJ131117 UZF131116:UZF131117 VJB131116:VJB131117 VSX131116:VSX131117 WCT131116:WCT131117 WMP131116:WMP131117 WWL131116:WWL131117 AD196652:AD196653 JZ196652:JZ196653 TV196652:TV196653 ADR196652:ADR196653 ANN196652:ANN196653 AXJ196652:AXJ196653 BHF196652:BHF196653 BRB196652:BRB196653 CAX196652:CAX196653 CKT196652:CKT196653 CUP196652:CUP196653 DEL196652:DEL196653 DOH196652:DOH196653 DYD196652:DYD196653 EHZ196652:EHZ196653 ERV196652:ERV196653 FBR196652:FBR196653 FLN196652:FLN196653 FVJ196652:FVJ196653 GFF196652:GFF196653 GPB196652:GPB196653 GYX196652:GYX196653 HIT196652:HIT196653 HSP196652:HSP196653 ICL196652:ICL196653 IMH196652:IMH196653 IWD196652:IWD196653 JFZ196652:JFZ196653 JPV196652:JPV196653 JZR196652:JZR196653 KJN196652:KJN196653 KTJ196652:KTJ196653 LDF196652:LDF196653 LNB196652:LNB196653 LWX196652:LWX196653 MGT196652:MGT196653 MQP196652:MQP196653 NAL196652:NAL196653 NKH196652:NKH196653 NUD196652:NUD196653 ODZ196652:ODZ196653 ONV196652:ONV196653 OXR196652:OXR196653 PHN196652:PHN196653 PRJ196652:PRJ196653 QBF196652:QBF196653 QLB196652:QLB196653 QUX196652:QUX196653 RET196652:RET196653 ROP196652:ROP196653 RYL196652:RYL196653 SIH196652:SIH196653 SSD196652:SSD196653 TBZ196652:TBZ196653 TLV196652:TLV196653 TVR196652:TVR196653 UFN196652:UFN196653 UPJ196652:UPJ196653 UZF196652:UZF196653 VJB196652:VJB196653 VSX196652:VSX196653 WCT196652:WCT196653 WMP196652:WMP196653 WWL196652:WWL196653 AD262188:AD262189 JZ262188:JZ262189 TV262188:TV262189 ADR262188:ADR262189 ANN262188:ANN262189 AXJ262188:AXJ262189 BHF262188:BHF262189 BRB262188:BRB262189 CAX262188:CAX262189 CKT262188:CKT262189 CUP262188:CUP262189 DEL262188:DEL262189 DOH262188:DOH262189 DYD262188:DYD262189 EHZ262188:EHZ262189 ERV262188:ERV262189 FBR262188:FBR262189 FLN262188:FLN262189 FVJ262188:FVJ262189 GFF262188:GFF262189 GPB262188:GPB262189 GYX262188:GYX262189 HIT262188:HIT262189 HSP262188:HSP262189 ICL262188:ICL262189 IMH262188:IMH262189 IWD262188:IWD262189 JFZ262188:JFZ262189 JPV262188:JPV262189 JZR262188:JZR262189 KJN262188:KJN262189 KTJ262188:KTJ262189 LDF262188:LDF262189 LNB262188:LNB262189 LWX262188:LWX262189 MGT262188:MGT262189 MQP262188:MQP262189 NAL262188:NAL262189 NKH262188:NKH262189 NUD262188:NUD262189 ODZ262188:ODZ262189 ONV262188:ONV262189 OXR262188:OXR262189 PHN262188:PHN262189 PRJ262188:PRJ262189 QBF262188:QBF262189 QLB262188:QLB262189 QUX262188:QUX262189 RET262188:RET262189 ROP262188:ROP262189 RYL262188:RYL262189 SIH262188:SIH262189 SSD262188:SSD262189 TBZ262188:TBZ262189 TLV262188:TLV262189 TVR262188:TVR262189 UFN262188:UFN262189 UPJ262188:UPJ262189 UZF262188:UZF262189 VJB262188:VJB262189 VSX262188:VSX262189 WCT262188:WCT262189 WMP262188:WMP262189 WWL262188:WWL262189 AD327724:AD327725 JZ327724:JZ327725 TV327724:TV327725 ADR327724:ADR327725 ANN327724:ANN327725 AXJ327724:AXJ327725 BHF327724:BHF327725 BRB327724:BRB327725 CAX327724:CAX327725 CKT327724:CKT327725 CUP327724:CUP327725 DEL327724:DEL327725 DOH327724:DOH327725 DYD327724:DYD327725 EHZ327724:EHZ327725 ERV327724:ERV327725 FBR327724:FBR327725 FLN327724:FLN327725 FVJ327724:FVJ327725 GFF327724:GFF327725 GPB327724:GPB327725 GYX327724:GYX327725 HIT327724:HIT327725 HSP327724:HSP327725 ICL327724:ICL327725 IMH327724:IMH327725 IWD327724:IWD327725 JFZ327724:JFZ327725 JPV327724:JPV327725 JZR327724:JZR327725 KJN327724:KJN327725 KTJ327724:KTJ327725 LDF327724:LDF327725 LNB327724:LNB327725 LWX327724:LWX327725 MGT327724:MGT327725 MQP327724:MQP327725 NAL327724:NAL327725 NKH327724:NKH327725 NUD327724:NUD327725 ODZ327724:ODZ327725 ONV327724:ONV327725 OXR327724:OXR327725 PHN327724:PHN327725 PRJ327724:PRJ327725 QBF327724:QBF327725 QLB327724:QLB327725 QUX327724:QUX327725 RET327724:RET327725 ROP327724:ROP327725 RYL327724:RYL327725 SIH327724:SIH327725 SSD327724:SSD327725 TBZ327724:TBZ327725 TLV327724:TLV327725 TVR327724:TVR327725 UFN327724:UFN327725 UPJ327724:UPJ327725 UZF327724:UZF327725 VJB327724:VJB327725 VSX327724:VSX327725 WCT327724:WCT327725 WMP327724:WMP327725 WWL327724:WWL327725 AD393260:AD393261 JZ393260:JZ393261 TV393260:TV393261 ADR393260:ADR393261 ANN393260:ANN393261 AXJ393260:AXJ393261 BHF393260:BHF393261 BRB393260:BRB393261 CAX393260:CAX393261 CKT393260:CKT393261 CUP393260:CUP393261 DEL393260:DEL393261 DOH393260:DOH393261 DYD393260:DYD393261 EHZ393260:EHZ393261 ERV393260:ERV393261 FBR393260:FBR393261 FLN393260:FLN393261 FVJ393260:FVJ393261 GFF393260:GFF393261 GPB393260:GPB393261 GYX393260:GYX393261 HIT393260:HIT393261 HSP393260:HSP393261 ICL393260:ICL393261 IMH393260:IMH393261 IWD393260:IWD393261 JFZ393260:JFZ393261 JPV393260:JPV393261 JZR393260:JZR393261 KJN393260:KJN393261 KTJ393260:KTJ393261 LDF393260:LDF393261 LNB393260:LNB393261 LWX393260:LWX393261 MGT393260:MGT393261 MQP393260:MQP393261 NAL393260:NAL393261 NKH393260:NKH393261 NUD393260:NUD393261 ODZ393260:ODZ393261 ONV393260:ONV393261 OXR393260:OXR393261 PHN393260:PHN393261 PRJ393260:PRJ393261 QBF393260:QBF393261 QLB393260:QLB393261 QUX393260:QUX393261 RET393260:RET393261 ROP393260:ROP393261 RYL393260:RYL393261 SIH393260:SIH393261 SSD393260:SSD393261 TBZ393260:TBZ393261 TLV393260:TLV393261 TVR393260:TVR393261 UFN393260:UFN393261 UPJ393260:UPJ393261 UZF393260:UZF393261 VJB393260:VJB393261 VSX393260:VSX393261 WCT393260:WCT393261 WMP393260:WMP393261 WWL393260:WWL393261 AD458796:AD458797 JZ458796:JZ458797 TV458796:TV458797 ADR458796:ADR458797 ANN458796:ANN458797 AXJ458796:AXJ458797 BHF458796:BHF458797 BRB458796:BRB458797 CAX458796:CAX458797 CKT458796:CKT458797 CUP458796:CUP458797 DEL458796:DEL458797 DOH458796:DOH458797 DYD458796:DYD458797 EHZ458796:EHZ458797 ERV458796:ERV458797 FBR458796:FBR458797 FLN458796:FLN458797 FVJ458796:FVJ458797 GFF458796:GFF458797 GPB458796:GPB458797 GYX458796:GYX458797 HIT458796:HIT458797 HSP458796:HSP458797 ICL458796:ICL458797 IMH458796:IMH458797 IWD458796:IWD458797 JFZ458796:JFZ458797 JPV458796:JPV458797 JZR458796:JZR458797 KJN458796:KJN458797 KTJ458796:KTJ458797 LDF458796:LDF458797 LNB458796:LNB458797 LWX458796:LWX458797 MGT458796:MGT458797 MQP458796:MQP458797 NAL458796:NAL458797 NKH458796:NKH458797 NUD458796:NUD458797 ODZ458796:ODZ458797 ONV458796:ONV458797 OXR458796:OXR458797 PHN458796:PHN458797 PRJ458796:PRJ458797 QBF458796:QBF458797 QLB458796:QLB458797 QUX458796:QUX458797 RET458796:RET458797 ROP458796:ROP458797 RYL458796:RYL458797 SIH458796:SIH458797 SSD458796:SSD458797 TBZ458796:TBZ458797 TLV458796:TLV458797 TVR458796:TVR458797 UFN458796:UFN458797 UPJ458796:UPJ458797 UZF458796:UZF458797 VJB458796:VJB458797 VSX458796:VSX458797 WCT458796:WCT458797 WMP458796:WMP458797 WWL458796:WWL458797 AD524332:AD524333 JZ524332:JZ524333 TV524332:TV524333 ADR524332:ADR524333 ANN524332:ANN524333 AXJ524332:AXJ524333 BHF524332:BHF524333 BRB524332:BRB524333 CAX524332:CAX524333 CKT524332:CKT524333 CUP524332:CUP524333 DEL524332:DEL524333 DOH524332:DOH524333 DYD524332:DYD524333 EHZ524332:EHZ524333 ERV524332:ERV524333 FBR524332:FBR524333 FLN524332:FLN524333 FVJ524332:FVJ524333 GFF524332:GFF524333 GPB524332:GPB524333 GYX524332:GYX524333 HIT524332:HIT524333 HSP524332:HSP524333 ICL524332:ICL524333 IMH524332:IMH524333 IWD524332:IWD524333 JFZ524332:JFZ524333 JPV524332:JPV524333 JZR524332:JZR524333 KJN524332:KJN524333 KTJ524332:KTJ524333 LDF524332:LDF524333 LNB524332:LNB524333 LWX524332:LWX524333 MGT524332:MGT524333 MQP524332:MQP524333 NAL524332:NAL524333 NKH524332:NKH524333 NUD524332:NUD524333 ODZ524332:ODZ524333 ONV524332:ONV524333 OXR524332:OXR524333 PHN524332:PHN524333 PRJ524332:PRJ524333 QBF524332:QBF524333 QLB524332:QLB524333 QUX524332:QUX524333 RET524332:RET524333 ROP524332:ROP524333 RYL524332:RYL524333 SIH524332:SIH524333 SSD524332:SSD524333 TBZ524332:TBZ524333 TLV524332:TLV524333 TVR524332:TVR524333 UFN524332:UFN524333 UPJ524332:UPJ524333 UZF524332:UZF524333 VJB524332:VJB524333 VSX524332:VSX524333 WCT524332:WCT524333 WMP524332:WMP524333 WWL524332:WWL524333 AD589868:AD589869 JZ589868:JZ589869 TV589868:TV589869 ADR589868:ADR589869 ANN589868:ANN589869 AXJ589868:AXJ589869 BHF589868:BHF589869 BRB589868:BRB589869 CAX589868:CAX589869 CKT589868:CKT589869 CUP589868:CUP589869 DEL589868:DEL589869 DOH589868:DOH589869 DYD589868:DYD589869 EHZ589868:EHZ589869 ERV589868:ERV589869 FBR589868:FBR589869 FLN589868:FLN589869 FVJ589868:FVJ589869 GFF589868:GFF589869 GPB589868:GPB589869 GYX589868:GYX589869 HIT589868:HIT589869 HSP589868:HSP589869 ICL589868:ICL589869 IMH589868:IMH589869 IWD589868:IWD589869 JFZ589868:JFZ589869 JPV589868:JPV589869 JZR589868:JZR589869 KJN589868:KJN589869 KTJ589868:KTJ589869 LDF589868:LDF589869 LNB589868:LNB589869 LWX589868:LWX589869 MGT589868:MGT589869 MQP589868:MQP589869 NAL589868:NAL589869 NKH589868:NKH589869 NUD589868:NUD589869 ODZ589868:ODZ589869 ONV589868:ONV589869 OXR589868:OXR589869 PHN589868:PHN589869 PRJ589868:PRJ589869 QBF589868:QBF589869 QLB589868:QLB589869 QUX589868:QUX589869 RET589868:RET589869 ROP589868:ROP589869 RYL589868:RYL589869 SIH589868:SIH589869 SSD589868:SSD589869 TBZ589868:TBZ589869 TLV589868:TLV589869 TVR589868:TVR589869 UFN589868:UFN589869 UPJ589868:UPJ589869 UZF589868:UZF589869 VJB589868:VJB589869 VSX589868:VSX589869 WCT589868:WCT589869 WMP589868:WMP589869 WWL589868:WWL589869 AD655404:AD655405 JZ655404:JZ655405 TV655404:TV655405 ADR655404:ADR655405 ANN655404:ANN655405 AXJ655404:AXJ655405 BHF655404:BHF655405 BRB655404:BRB655405 CAX655404:CAX655405 CKT655404:CKT655405 CUP655404:CUP655405 DEL655404:DEL655405 DOH655404:DOH655405 DYD655404:DYD655405 EHZ655404:EHZ655405 ERV655404:ERV655405 FBR655404:FBR655405 FLN655404:FLN655405 FVJ655404:FVJ655405 GFF655404:GFF655405 GPB655404:GPB655405 GYX655404:GYX655405 HIT655404:HIT655405 HSP655404:HSP655405 ICL655404:ICL655405 IMH655404:IMH655405 IWD655404:IWD655405 JFZ655404:JFZ655405 JPV655404:JPV655405 JZR655404:JZR655405 KJN655404:KJN655405 KTJ655404:KTJ655405 LDF655404:LDF655405 LNB655404:LNB655405 LWX655404:LWX655405 MGT655404:MGT655405 MQP655404:MQP655405 NAL655404:NAL655405 NKH655404:NKH655405 NUD655404:NUD655405 ODZ655404:ODZ655405 ONV655404:ONV655405 OXR655404:OXR655405 PHN655404:PHN655405 PRJ655404:PRJ655405 QBF655404:QBF655405 QLB655404:QLB655405 QUX655404:QUX655405 RET655404:RET655405 ROP655404:ROP655405 RYL655404:RYL655405 SIH655404:SIH655405 SSD655404:SSD655405 TBZ655404:TBZ655405 TLV655404:TLV655405 TVR655404:TVR655405 UFN655404:UFN655405 UPJ655404:UPJ655405 UZF655404:UZF655405 VJB655404:VJB655405 VSX655404:VSX655405 WCT655404:WCT655405 WMP655404:WMP655405 WWL655404:WWL655405 AD720940:AD720941 JZ720940:JZ720941 TV720940:TV720941 ADR720940:ADR720941 ANN720940:ANN720941 AXJ720940:AXJ720941 BHF720940:BHF720941 BRB720940:BRB720941 CAX720940:CAX720941 CKT720940:CKT720941 CUP720940:CUP720941 DEL720940:DEL720941 DOH720940:DOH720941 DYD720940:DYD720941 EHZ720940:EHZ720941 ERV720940:ERV720941 FBR720940:FBR720941 FLN720940:FLN720941 FVJ720940:FVJ720941 GFF720940:GFF720941 GPB720940:GPB720941 GYX720940:GYX720941 HIT720940:HIT720941 HSP720940:HSP720941 ICL720940:ICL720941 IMH720940:IMH720941 IWD720940:IWD720941 JFZ720940:JFZ720941 JPV720940:JPV720941 JZR720940:JZR720941 KJN720940:KJN720941 KTJ720940:KTJ720941 LDF720940:LDF720941 LNB720940:LNB720941 LWX720940:LWX720941 MGT720940:MGT720941 MQP720940:MQP720941 NAL720940:NAL720941 NKH720940:NKH720941 NUD720940:NUD720941 ODZ720940:ODZ720941 ONV720940:ONV720941 OXR720940:OXR720941 PHN720940:PHN720941 PRJ720940:PRJ720941 QBF720940:QBF720941 QLB720940:QLB720941 QUX720940:QUX720941 RET720940:RET720941 ROP720940:ROP720941 RYL720940:RYL720941 SIH720940:SIH720941 SSD720940:SSD720941 TBZ720940:TBZ720941 TLV720940:TLV720941 TVR720940:TVR720941 UFN720940:UFN720941 UPJ720940:UPJ720941 UZF720940:UZF720941 VJB720940:VJB720941 VSX720940:VSX720941 WCT720940:WCT720941 WMP720940:WMP720941 WWL720940:WWL720941 AD786476:AD786477 JZ786476:JZ786477 TV786476:TV786477 ADR786476:ADR786477 ANN786476:ANN786477 AXJ786476:AXJ786477 BHF786476:BHF786477 BRB786476:BRB786477 CAX786476:CAX786477 CKT786476:CKT786477 CUP786476:CUP786477 DEL786476:DEL786477 DOH786476:DOH786477 DYD786476:DYD786477 EHZ786476:EHZ786477 ERV786476:ERV786477 FBR786476:FBR786477 FLN786476:FLN786477 FVJ786476:FVJ786477 GFF786476:GFF786477 GPB786476:GPB786477 GYX786476:GYX786477 HIT786476:HIT786477 HSP786476:HSP786477 ICL786476:ICL786477 IMH786476:IMH786477 IWD786476:IWD786477 JFZ786476:JFZ786477 JPV786476:JPV786477 JZR786476:JZR786477 KJN786476:KJN786477 KTJ786476:KTJ786477 LDF786476:LDF786477 LNB786476:LNB786477 LWX786476:LWX786477 MGT786476:MGT786477 MQP786476:MQP786477 NAL786476:NAL786477 NKH786476:NKH786477 NUD786476:NUD786477 ODZ786476:ODZ786477 ONV786476:ONV786477 OXR786476:OXR786477 PHN786476:PHN786477 PRJ786476:PRJ786477 QBF786476:QBF786477 QLB786476:QLB786477 QUX786476:QUX786477 RET786476:RET786477 ROP786476:ROP786477 RYL786476:RYL786477 SIH786476:SIH786477 SSD786476:SSD786477 TBZ786476:TBZ786477 TLV786476:TLV786477 TVR786476:TVR786477 UFN786476:UFN786477 UPJ786476:UPJ786477 UZF786476:UZF786477 VJB786476:VJB786477 VSX786476:VSX786477 WCT786476:WCT786477 WMP786476:WMP786477 WWL786476:WWL786477 AD852012:AD852013 JZ852012:JZ852013 TV852012:TV852013 ADR852012:ADR852013 ANN852012:ANN852013 AXJ852012:AXJ852013 BHF852012:BHF852013 BRB852012:BRB852013 CAX852012:CAX852013 CKT852012:CKT852013 CUP852012:CUP852013 DEL852012:DEL852013 DOH852012:DOH852013 DYD852012:DYD852013 EHZ852012:EHZ852013 ERV852012:ERV852013 FBR852012:FBR852013 FLN852012:FLN852013 FVJ852012:FVJ852013 GFF852012:GFF852013 GPB852012:GPB852013 GYX852012:GYX852013 HIT852012:HIT852013 HSP852012:HSP852013 ICL852012:ICL852013 IMH852012:IMH852013 IWD852012:IWD852013 JFZ852012:JFZ852013 JPV852012:JPV852013 JZR852012:JZR852013 KJN852012:KJN852013 KTJ852012:KTJ852013 LDF852012:LDF852013 LNB852012:LNB852013 LWX852012:LWX852013 MGT852012:MGT852013 MQP852012:MQP852013 NAL852012:NAL852013 NKH852012:NKH852013 NUD852012:NUD852013 ODZ852012:ODZ852013 ONV852012:ONV852013 OXR852012:OXR852013 PHN852012:PHN852013 PRJ852012:PRJ852013 QBF852012:QBF852013 QLB852012:QLB852013 QUX852012:QUX852013 RET852012:RET852013 ROP852012:ROP852013 RYL852012:RYL852013 SIH852012:SIH852013 SSD852012:SSD852013 TBZ852012:TBZ852013 TLV852012:TLV852013 TVR852012:TVR852013 UFN852012:UFN852013 UPJ852012:UPJ852013 UZF852012:UZF852013 VJB852012:VJB852013 VSX852012:VSX852013 WCT852012:WCT852013 WMP852012:WMP852013 WWL852012:WWL852013 AD917548:AD917549 JZ917548:JZ917549 TV917548:TV917549 ADR917548:ADR917549 ANN917548:ANN917549 AXJ917548:AXJ917549 BHF917548:BHF917549 BRB917548:BRB917549 CAX917548:CAX917549 CKT917548:CKT917549 CUP917548:CUP917549 DEL917548:DEL917549 DOH917548:DOH917549 DYD917548:DYD917549 EHZ917548:EHZ917549 ERV917548:ERV917549 FBR917548:FBR917549 FLN917548:FLN917549 FVJ917548:FVJ917549 GFF917548:GFF917549 GPB917548:GPB917549 GYX917548:GYX917549 HIT917548:HIT917549 HSP917548:HSP917549 ICL917548:ICL917549 IMH917548:IMH917549 IWD917548:IWD917549 JFZ917548:JFZ917549 JPV917548:JPV917549 JZR917548:JZR917549 KJN917548:KJN917549 KTJ917548:KTJ917549 LDF917548:LDF917549 LNB917548:LNB917549 LWX917548:LWX917549 MGT917548:MGT917549 MQP917548:MQP917549 NAL917548:NAL917549 NKH917548:NKH917549 NUD917548:NUD917549 ODZ917548:ODZ917549 ONV917548:ONV917549 OXR917548:OXR917549 PHN917548:PHN917549 PRJ917548:PRJ917549 QBF917548:QBF917549 QLB917548:QLB917549 QUX917548:QUX917549 RET917548:RET917549 ROP917548:ROP917549 RYL917548:RYL917549 SIH917548:SIH917549 SSD917548:SSD917549 TBZ917548:TBZ917549 TLV917548:TLV917549 TVR917548:TVR917549 UFN917548:UFN917549 UPJ917548:UPJ917549 UZF917548:UZF917549 VJB917548:VJB917549 VSX917548:VSX917549 WCT917548:WCT917549 WMP917548:WMP917549 WWL917548:WWL917549 AD983084:AD983085 JZ983084:JZ983085 TV983084:TV983085 ADR983084:ADR983085 ANN983084:ANN983085 AXJ983084:AXJ983085 BHF983084:BHF983085 BRB983084:BRB983085 CAX983084:CAX983085 CKT983084:CKT983085 CUP983084:CUP983085 DEL983084:DEL983085 DOH983084:DOH983085 DYD983084:DYD983085 EHZ983084:EHZ983085 ERV983084:ERV983085 FBR983084:FBR983085 FLN983084:FLN983085 FVJ983084:FVJ983085 GFF983084:GFF983085 GPB983084:GPB983085 GYX983084:GYX983085 HIT983084:HIT983085 HSP983084:HSP983085 ICL983084:ICL983085 IMH983084:IMH983085 IWD983084:IWD983085 JFZ983084:JFZ983085 JPV983084:JPV983085 JZR983084:JZR983085 KJN983084:KJN983085 KTJ983084:KTJ983085 LDF983084:LDF983085 LNB983084:LNB983085 LWX983084:LWX983085 MGT983084:MGT983085 MQP983084:MQP983085 NAL983084:NAL983085 NKH983084:NKH983085 NUD983084:NUD983085 ODZ983084:ODZ983085 ONV983084:ONV983085 OXR983084:OXR983085 PHN983084:PHN983085 PRJ983084:PRJ983085 QBF983084:QBF983085 QLB983084:QLB983085 QUX983084:QUX983085 RET983084:RET983085 ROP983084:ROP983085 RYL983084:RYL983085 SIH983084:SIH983085 SSD983084:SSD983085 TBZ983084:TBZ983085 TLV983084:TLV983085 TVR983084:TVR983085 UFN983084:UFN983085 UPJ983084:UPJ983085 UZF983084:UZF983085 VJB983084:VJB983085 VSX983084:VSX983085 WCT983084:WCT983085 WMP983084:WMP983085 WWL983084:WWL983085 AF49 KB49 TX49 ADT49 ANP49 AXL49 BHH49 BRD49 CAZ49 CKV49 CUR49 DEN49 DOJ49 DYF49 EIB49 ERX49 FBT49 FLP49 FVL49 GFH49 GPD49 GYZ49 HIV49 HSR49 ICN49 IMJ49 IWF49 JGB49 JPX49 JZT49 KJP49 KTL49 LDH49 LND49 LWZ49 MGV49 MQR49 NAN49 NKJ49 NUF49 OEB49 ONX49 OXT49 PHP49 PRL49 QBH49 QLD49 QUZ49 REV49 ROR49 RYN49 SIJ49 SSF49 TCB49 TLX49 TVT49 UFP49 UPL49 UZH49 VJD49 VSZ49 WCV49 WMR49 WWN49 AF65583 KB65583 TX65583 ADT65583 ANP65583 AXL65583 BHH65583 BRD65583 CAZ65583 CKV65583 CUR65583 DEN65583 DOJ65583 DYF65583 EIB65583 ERX65583 FBT65583 FLP65583 FVL65583 GFH65583 GPD65583 GYZ65583 HIV65583 HSR65583 ICN65583 IMJ65583 IWF65583 JGB65583 JPX65583 JZT65583 KJP65583 KTL65583 LDH65583 LND65583 LWZ65583 MGV65583 MQR65583 NAN65583 NKJ65583 NUF65583 OEB65583 ONX65583 OXT65583 PHP65583 PRL65583 QBH65583 QLD65583 QUZ65583 REV65583 ROR65583 RYN65583 SIJ65583 SSF65583 TCB65583 TLX65583 TVT65583 UFP65583 UPL65583 UZH65583 VJD65583 VSZ65583 WCV65583 WMR65583 WWN65583 AF131119 KB131119 TX131119 ADT131119 ANP131119 AXL131119 BHH131119 BRD131119 CAZ131119 CKV131119 CUR131119 DEN131119 DOJ131119 DYF131119 EIB131119 ERX131119 FBT131119 FLP131119 FVL131119 GFH131119 GPD131119 GYZ131119 HIV131119 HSR131119 ICN131119 IMJ131119 IWF131119 JGB131119 JPX131119 JZT131119 KJP131119 KTL131119 LDH131119 LND131119 LWZ131119 MGV131119 MQR131119 NAN131119 NKJ131119 NUF131119 OEB131119 ONX131119 OXT131119 PHP131119 PRL131119 QBH131119 QLD131119 QUZ131119 REV131119 ROR131119 RYN131119 SIJ131119 SSF131119 TCB131119 TLX131119 TVT131119 UFP131119 UPL131119 UZH131119 VJD131119 VSZ131119 WCV131119 WMR131119 WWN131119 AF196655 KB196655 TX196655 ADT196655 ANP196655 AXL196655 BHH196655 BRD196655 CAZ196655 CKV196655 CUR196655 DEN196655 DOJ196655 DYF196655 EIB196655 ERX196655 FBT196655 FLP196655 FVL196655 GFH196655 GPD196655 GYZ196655 HIV196655 HSR196655 ICN196655 IMJ196655 IWF196655 JGB196655 JPX196655 JZT196655 KJP196655 KTL196655 LDH196655 LND196655 LWZ196655 MGV196655 MQR196655 NAN196655 NKJ196655 NUF196655 OEB196655 ONX196655 OXT196655 PHP196655 PRL196655 QBH196655 QLD196655 QUZ196655 REV196655 ROR196655 RYN196655 SIJ196655 SSF196655 TCB196655 TLX196655 TVT196655 UFP196655 UPL196655 UZH196655 VJD196655 VSZ196655 WCV196655 WMR196655 WWN196655 AF262191 KB262191 TX262191 ADT262191 ANP262191 AXL262191 BHH262191 BRD262191 CAZ262191 CKV262191 CUR262191 DEN262191 DOJ262191 DYF262191 EIB262191 ERX262191 FBT262191 FLP262191 FVL262191 GFH262191 GPD262191 GYZ262191 HIV262191 HSR262191 ICN262191 IMJ262191 IWF262191 JGB262191 JPX262191 JZT262191 KJP262191 KTL262191 LDH262191 LND262191 LWZ262191 MGV262191 MQR262191 NAN262191 NKJ262191 NUF262191 OEB262191 ONX262191 OXT262191 PHP262191 PRL262191 QBH262191 QLD262191 QUZ262191 REV262191 ROR262191 RYN262191 SIJ262191 SSF262191 TCB262191 TLX262191 TVT262191 UFP262191 UPL262191 UZH262191 VJD262191 VSZ262191 WCV262191 WMR262191 WWN262191 AF327727 KB327727 TX327727 ADT327727 ANP327727 AXL327727 BHH327727 BRD327727 CAZ327727 CKV327727 CUR327727 DEN327727 DOJ327727 DYF327727 EIB327727 ERX327727 FBT327727 FLP327727 FVL327727 GFH327727 GPD327727 GYZ327727 HIV327727 HSR327727 ICN327727 IMJ327727 IWF327727 JGB327727 JPX327727 JZT327727 KJP327727 KTL327727 LDH327727 LND327727 LWZ327727 MGV327727 MQR327727 NAN327727 NKJ327727 NUF327727 OEB327727 ONX327727 OXT327727 PHP327727 PRL327727 QBH327727 QLD327727 QUZ327727 REV327727 ROR327727 RYN327727 SIJ327727 SSF327727 TCB327727 TLX327727 TVT327727 UFP327727 UPL327727 UZH327727 VJD327727 VSZ327727 WCV327727 WMR327727 WWN327727 AF393263 KB393263 TX393263 ADT393263 ANP393263 AXL393263 BHH393263 BRD393263 CAZ393263 CKV393263 CUR393263 DEN393263 DOJ393263 DYF393263 EIB393263 ERX393263 FBT393263 FLP393263 FVL393263 GFH393263 GPD393263 GYZ393263 HIV393263 HSR393263 ICN393263 IMJ393263 IWF393263 JGB393263 JPX393263 JZT393263 KJP393263 KTL393263 LDH393263 LND393263 LWZ393263 MGV393263 MQR393263 NAN393263 NKJ393263 NUF393263 OEB393263 ONX393263 OXT393263 PHP393263 PRL393263 QBH393263 QLD393263 QUZ393263 REV393263 ROR393263 RYN393263 SIJ393263 SSF393263 TCB393263 TLX393263 TVT393263 UFP393263 UPL393263 UZH393263 VJD393263 VSZ393263 WCV393263 WMR393263 WWN393263 AF458799 KB458799 TX458799 ADT458799 ANP458799 AXL458799 BHH458799 BRD458799 CAZ458799 CKV458799 CUR458799 DEN458799 DOJ458799 DYF458799 EIB458799 ERX458799 FBT458799 FLP458799 FVL458799 GFH458799 GPD458799 GYZ458799 HIV458799 HSR458799 ICN458799 IMJ458799 IWF458799 JGB458799 JPX458799 JZT458799 KJP458799 KTL458799 LDH458799 LND458799 LWZ458799 MGV458799 MQR458799 NAN458799 NKJ458799 NUF458799 OEB458799 ONX458799 OXT458799 PHP458799 PRL458799 QBH458799 QLD458799 QUZ458799 REV458799 ROR458799 RYN458799 SIJ458799 SSF458799 TCB458799 TLX458799 TVT458799 UFP458799 UPL458799 UZH458799 VJD458799 VSZ458799 WCV458799 WMR458799 WWN458799 AF524335 KB524335 TX524335 ADT524335 ANP524335 AXL524335 BHH524335 BRD524335 CAZ524335 CKV524335 CUR524335 DEN524335 DOJ524335 DYF524335 EIB524335 ERX524335 FBT524335 FLP524335 FVL524335 GFH524335 GPD524335 GYZ524335 HIV524335 HSR524335 ICN524335 IMJ524335 IWF524335 JGB524335 JPX524335 JZT524335 KJP524335 KTL524335 LDH524335 LND524335 LWZ524335 MGV524335 MQR524335 NAN524335 NKJ524335 NUF524335 OEB524335 ONX524335 OXT524335 PHP524335 PRL524335 QBH524335 QLD524335 QUZ524335 REV524335 ROR524335 RYN524335 SIJ524335 SSF524335 TCB524335 TLX524335 TVT524335 UFP524335 UPL524335 UZH524335 VJD524335 VSZ524335 WCV524335 WMR524335 WWN524335 AF589871 KB589871 TX589871 ADT589871 ANP589871 AXL589871 BHH589871 BRD589871 CAZ589871 CKV589871 CUR589871 DEN589871 DOJ589871 DYF589871 EIB589871 ERX589871 FBT589871 FLP589871 FVL589871 GFH589871 GPD589871 GYZ589871 HIV589871 HSR589871 ICN589871 IMJ589871 IWF589871 JGB589871 JPX589871 JZT589871 KJP589871 KTL589871 LDH589871 LND589871 LWZ589871 MGV589871 MQR589871 NAN589871 NKJ589871 NUF589871 OEB589871 ONX589871 OXT589871 PHP589871 PRL589871 QBH589871 QLD589871 QUZ589871 REV589871 ROR589871 RYN589871 SIJ589871 SSF589871 TCB589871 TLX589871 TVT589871 UFP589871 UPL589871 UZH589871 VJD589871 VSZ589871 WCV589871 WMR589871 WWN589871 AF655407 KB655407 TX655407 ADT655407 ANP655407 AXL655407 BHH655407 BRD655407 CAZ655407 CKV655407 CUR655407 DEN655407 DOJ655407 DYF655407 EIB655407 ERX655407 FBT655407 FLP655407 FVL655407 GFH655407 GPD655407 GYZ655407 HIV655407 HSR655407 ICN655407 IMJ655407 IWF655407 JGB655407 JPX655407 JZT655407 KJP655407 KTL655407 LDH655407 LND655407 LWZ655407 MGV655407 MQR655407 NAN655407 NKJ655407 NUF655407 OEB655407 ONX655407 OXT655407 PHP655407 PRL655407 QBH655407 QLD655407 QUZ655407 REV655407 ROR655407 RYN655407 SIJ655407 SSF655407 TCB655407 TLX655407 TVT655407 UFP655407 UPL655407 UZH655407 VJD655407 VSZ655407 WCV655407 WMR655407 WWN655407 AF720943 KB720943 TX720943 ADT720943 ANP720943 AXL720943 BHH720943 BRD720943 CAZ720943 CKV720943 CUR720943 DEN720943 DOJ720943 DYF720943 EIB720943 ERX720943 FBT720943 FLP720943 FVL720943 GFH720943 GPD720943 GYZ720943 HIV720943 HSR720943 ICN720943 IMJ720943 IWF720943 JGB720943 JPX720943 JZT720943 KJP720943 KTL720943 LDH720943 LND720943 LWZ720943 MGV720943 MQR720943 NAN720943 NKJ720943 NUF720943 OEB720943 ONX720943 OXT720943 PHP720943 PRL720943 QBH720943 QLD720943 QUZ720943 REV720943 ROR720943 RYN720943 SIJ720943 SSF720943 TCB720943 TLX720943 TVT720943 UFP720943 UPL720943 UZH720943 VJD720943 VSZ720943 WCV720943 WMR720943 WWN720943 AF786479 KB786479 TX786479 ADT786479 ANP786479 AXL786479 BHH786479 BRD786479 CAZ786479 CKV786479 CUR786479 DEN786479 DOJ786479 DYF786479 EIB786479 ERX786479 FBT786479 FLP786479 FVL786479 GFH786479 GPD786479 GYZ786479 HIV786479 HSR786479 ICN786479 IMJ786479 IWF786479 JGB786479 JPX786479 JZT786479 KJP786479 KTL786479 LDH786479 LND786479 LWZ786479 MGV786479 MQR786479 NAN786479 NKJ786479 NUF786479 OEB786479 ONX786479 OXT786479 PHP786479 PRL786479 QBH786479 QLD786479 QUZ786479 REV786479 ROR786479 RYN786479 SIJ786479 SSF786479 TCB786479 TLX786479 TVT786479 UFP786479 UPL786479 UZH786479 VJD786479 VSZ786479 WCV786479 WMR786479 WWN786479 AF852015 KB852015 TX852015 ADT852015 ANP852015 AXL852015 BHH852015 BRD852015 CAZ852015 CKV852015 CUR852015 DEN852015 DOJ852015 DYF852015 EIB852015 ERX852015 FBT852015 FLP852015 FVL852015 GFH852015 GPD852015 GYZ852015 HIV852015 HSR852015 ICN852015 IMJ852015 IWF852015 JGB852015 JPX852015 JZT852015 KJP852015 KTL852015 LDH852015 LND852015 LWZ852015 MGV852015 MQR852015 NAN852015 NKJ852015 NUF852015 OEB852015 ONX852015 OXT852015 PHP852015 PRL852015 QBH852015 QLD852015 QUZ852015 REV852015 ROR852015 RYN852015 SIJ852015 SSF852015 TCB852015 TLX852015 TVT852015 UFP852015 UPL852015 UZH852015 VJD852015 VSZ852015 WCV852015 WMR852015 WWN852015 AF917551 KB917551 TX917551 ADT917551 ANP917551 AXL917551 BHH917551 BRD917551 CAZ917551 CKV917551 CUR917551 DEN917551 DOJ917551 DYF917551 EIB917551 ERX917551 FBT917551 FLP917551 FVL917551 GFH917551 GPD917551 GYZ917551 HIV917551 HSR917551 ICN917551 IMJ917551 IWF917551 JGB917551 JPX917551 JZT917551 KJP917551 KTL917551 LDH917551 LND917551 LWZ917551 MGV917551 MQR917551 NAN917551 NKJ917551 NUF917551 OEB917551 ONX917551 OXT917551 PHP917551 PRL917551 QBH917551 QLD917551 QUZ917551 REV917551 ROR917551 RYN917551 SIJ917551 SSF917551 TCB917551 TLX917551 TVT917551 UFP917551 UPL917551 UZH917551 VJD917551 VSZ917551 WCV917551 WMR917551 WWN917551 AF983087 KB983087 TX983087 ADT983087 ANP983087 AXL983087 BHH983087 BRD983087 CAZ983087 CKV983087 CUR983087 DEN983087 DOJ983087 DYF983087 EIB983087 ERX983087 FBT983087 FLP983087 FVL983087 GFH983087 GPD983087 GYZ983087 HIV983087 HSR983087 ICN983087 IMJ983087 IWF983087 JGB983087 JPX983087 JZT983087 KJP983087 KTL983087 LDH983087 LND983087 LWZ983087 MGV983087 MQR983087 NAN983087 NKJ983087 NUF983087 OEB983087 ONX983087 OXT983087 PHP983087 PRL983087 QBH983087 QLD983087 QUZ983087 REV983087 ROR983087 RYN983087 SIJ983087 SSF983087 TCB983087 TLX983087 TVT983087 UFP983087 UPL983087 UZH983087 VJD983087 VSZ983087 WCV983087 WMR983087 WWN983087 AD49 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AD65583 JZ65583 TV65583 ADR65583 ANN65583 AXJ65583 BHF65583 BRB65583 CAX65583 CKT65583 CUP65583 DEL65583 DOH65583 DYD65583 EHZ65583 ERV65583 FBR65583 FLN65583 FVJ65583 GFF65583 GPB65583 GYX65583 HIT65583 HSP65583 ICL65583 IMH65583 IWD65583 JFZ65583 JPV65583 JZR65583 KJN65583 KTJ65583 LDF65583 LNB65583 LWX65583 MGT65583 MQP65583 NAL65583 NKH65583 NUD65583 ODZ65583 ONV65583 OXR65583 PHN65583 PRJ65583 QBF65583 QLB65583 QUX65583 RET65583 ROP65583 RYL65583 SIH65583 SSD65583 TBZ65583 TLV65583 TVR65583 UFN65583 UPJ65583 UZF65583 VJB65583 VSX65583 WCT65583 WMP65583 WWL65583 AD131119 JZ131119 TV131119 ADR131119 ANN131119 AXJ131119 BHF131119 BRB131119 CAX131119 CKT131119 CUP131119 DEL131119 DOH131119 DYD131119 EHZ131119 ERV131119 FBR131119 FLN131119 FVJ131119 GFF131119 GPB131119 GYX131119 HIT131119 HSP131119 ICL131119 IMH131119 IWD131119 JFZ131119 JPV131119 JZR131119 KJN131119 KTJ131119 LDF131119 LNB131119 LWX131119 MGT131119 MQP131119 NAL131119 NKH131119 NUD131119 ODZ131119 ONV131119 OXR131119 PHN131119 PRJ131119 QBF131119 QLB131119 QUX131119 RET131119 ROP131119 RYL131119 SIH131119 SSD131119 TBZ131119 TLV131119 TVR131119 UFN131119 UPJ131119 UZF131119 VJB131119 VSX131119 WCT131119 WMP131119 WWL131119 AD196655 JZ196655 TV196655 ADR196655 ANN196655 AXJ196655 BHF196655 BRB196655 CAX196655 CKT196655 CUP196655 DEL196655 DOH196655 DYD196655 EHZ196655 ERV196655 FBR196655 FLN196655 FVJ196655 GFF196655 GPB196655 GYX196655 HIT196655 HSP196655 ICL196655 IMH196655 IWD196655 JFZ196655 JPV196655 JZR196655 KJN196655 KTJ196655 LDF196655 LNB196655 LWX196655 MGT196655 MQP196655 NAL196655 NKH196655 NUD196655 ODZ196655 ONV196655 OXR196655 PHN196655 PRJ196655 QBF196655 QLB196655 QUX196655 RET196655 ROP196655 RYL196655 SIH196655 SSD196655 TBZ196655 TLV196655 TVR196655 UFN196655 UPJ196655 UZF196655 VJB196655 VSX196655 WCT196655 WMP196655 WWL196655 AD262191 JZ262191 TV262191 ADR262191 ANN262191 AXJ262191 BHF262191 BRB262191 CAX262191 CKT262191 CUP262191 DEL262191 DOH262191 DYD262191 EHZ262191 ERV262191 FBR262191 FLN262191 FVJ262191 GFF262191 GPB262191 GYX262191 HIT262191 HSP262191 ICL262191 IMH262191 IWD262191 JFZ262191 JPV262191 JZR262191 KJN262191 KTJ262191 LDF262191 LNB262191 LWX262191 MGT262191 MQP262191 NAL262191 NKH262191 NUD262191 ODZ262191 ONV262191 OXR262191 PHN262191 PRJ262191 QBF262191 QLB262191 QUX262191 RET262191 ROP262191 RYL262191 SIH262191 SSD262191 TBZ262191 TLV262191 TVR262191 UFN262191 UPJ262191 UZF262191 VJB262191 VSX262191 WCT262191 WMP262191 WWL262191 AD327727 JZ327727 TV327727 ADR327727 ANN327727 AXJ327727 BHF327727 BRB327727 CAX327727 CKT327727 CUP327727 DEL327727 DOH327727 DYD327727 EHZ327727 ERV327727 FBR327727 FLN327727 FVJ327727 GFF327727 GPB327727 GYX327727 HIT327727 HSP327727 ICL327727 IMH327727 IWD327727 JFZ327727 JPV327727 JZR327727 KJN327727 KTJ327727 LDF327727 LNB327727 LWX327727 MGT327727 MQP327727 NAL327727 NKH327727 NUD327727 ODZ327727 ONV327727 OXR327727 PHN327727 PRJ327727 QBF327727 QLB327727 QUX327727 RET327727 ROP327727 RYL327727 SIH327727 SSD327727 TBZ327727 TLV327727 TVR327727 UFN327727 UPJ327727 UZF327727 VJB327727 VSX327727 WCT327727 WMP327727 WWL327727 AD393263 JZ393263 TV393263 ADR393263 ANN393263 AXJ393263 BHF393263 BRB393263 CAX393263 CKT393263 CUP393263 DEL393263 DOH393263 DYD393263 EHZ393263 ERV393263 FBR393263 FLN393263 FVJ393263 GFF393263 GPB393263 GYX393263 HIT393263 HSP393263 ICL393263 IMH393263 IWD393263 JFZ393263 JPV393263 JZR393263 KJN393263 KTJ393263 LDF393263 LNB393263 LWX393263 MGT393263 MQP393263 NAL393263 NKH393263 NUD393263 ODZ393263 ONV393263 OXR393263 PHN393263 PRJ393263 QBF393263 QLB393263 QUX393263 RET393263 ROP393263 RYL393263 SIH393263 SSD393263 TBZ393263 TLV393263 TVR393263 UFN393263 UPJ393263 UZF393263 VJB393263 VSX393263 WCT393263 WMP393263 WWL393263 AD458799 JZ458799 TV458799 ADR458799 ANN458799 AXJ458799 BHF458799 BRB458799 CAX458799 CKT458799 CUP458799 DEL458799 DOH458799 DYD458799 EHZ458799 ERV458799 FBR458799 FLN458799 FVJ458799 GFF458799 GPB458799 GYX458799 HIT458799 HSP458799 ICL458799 IMH458799 IWD458799 JFZ458799 JPV458799 JZR458799 KJN458799 KTJ458799 LDF458799 LNB458799 LWX458799 MGT458799 MQP458799 NAL458799 NKH458799 NUD458799 ODZ458799 ONV458799 OXR458799 PHN458799 PRJ458799 QBF458799 QLB458799 QUX458799 RET458799 ROP458799 RYL458799 SIH458799 SSD458799 TBZ458799 TLV458799 TVR458799 UFN458799 UPJ458799 UZF458799 VJB458799 VSX458799 WCT458799 WMP458799 WWL458799 AD524335 JZ524335 TV524335 ADR524335 ANN524335 AXJ524335 BHF524335 BRB524335 CAX524335 CKT524335 CUP524335 DEL524335 DOH524335 DYD524335 EHZ524335 ERV524335 FBR524335 FLN524335 FVJ524335 GFF524335 GPB524335 GYX524335 HIT524335 HSP524335 ICL524335 IMH524335 IWD524335 JFZ524335 JPV524335 JZR524335 KJN524335 KTJ524335 LDF524335 LNB524335 LWX524335 MGT524335 MQP524335 NAL524335 NKH524335 NUD524335 ODZ524335 ONV524335 OXR524335 PHN524335 PRJ524335 QBF524335 QLB524335 QUX524335 RET524335 ROP524335 RYL524335 SIH524335 SSD524335 TBZ524335 TLV524335 TVR524335 UFN524335 UPJ524335 UZF524335 VJB524335 VSX524335 WCT524335 WMP524335 WWL524335 AD589871 JZ589871 TV589871 ADR589871 ANN589871 AXJ589871 BHF589871 BRB589871 CAX589871 CKT589871 CUP589871 DEL589871 DOH589871 DYD589871 EHZ589871 ERV589871 FBR589871 FLN589871 FVJ589871 GFF589871 GPB589871 GYX589871 HIT589871 HSP589871 ICL589871 IMH589871 IWD589871 JFZ589871 JPV589871 JZR589871 KJN589871 KTJ589871 LDF589871 LNB589871 LWX589871 MGT589871 MQP589871 NAL589871 NKH589871 NUD589871 ODZ589871 ONV589871 OXR589871 PHN589871 PRJ589871 QBF589871 QLB589871 QUX589871 RET589871 ROP589871 RYL589871 SIH589871 SSD589871 TBZ589871 TLV589871 TVR589871 UFN589871 UPJ589871 UZF589871 VJB589871 VSX589871 WCT589871 WMP589871 WWL589871 AD655407 JZ655407 TV655407 ADR655407 ANN655407 AXJ655407 BHF655407 BRB655407 CAX655407 CKT655407 CUP655407 DEL655407 DOH655407 DYD655407 EHZ655407 ERV655407 FBR655407 FLN655407 FVJ655407 GFF655407 GPB655407 GYX655407 HIT655407 HSP655407 ICL655407 IMH655407 IWD655407 JFZ655407 JPV655407 JZR655407 KJN655407 KTJ655407 LDF655407 LNB655407 LWX655407 MGT655407 MQP655407 NAL655407 NKH655407 NUD655407 ODZ655407 ONV655407 OXR655407 PHN655407 PRJ655407 QBF655407 QLB655407 QUX655407 RET655407 ROP655407 RYL655407 SIH655407 SSD655407 TBZ655407 TLV655407 TVR655407 UFN655407 UPJ655407 UZF655407 VJB655407 VSX655407 WCT655407 WMP655407 WWL655407 AD720943 JZ720943 TV720943 ADR720943 ANN720943 AXJ720943 BHF720943 BRB720943 CAX720943 CKT720943 CUP720943 DEL720943 DOH720943 DYD720943 EHZ720943 ERV720943 FBR720943 FLN720943 FVJ720943 GFF720943 GPB720943 GYX720943 HIT720943 HSP720943 ICL720943 IMH720943 IWD720943 JFZ720943 JPV720943 JZR720943 KJN720943 KTJ720943 LDF720943 LNB720943 LWX720943 MGT720943 MQP720943 NAL720943 NKH720943 NUD720943 ODZ720943 ONV720943 OXR720943 PHN720943 PRJ720943 QBF720943 QLB720943 QUX720943 RET720943 ROP720943 RYL720943 SIH720943 SSD720943 TBZ720943 TLV720943 TVR720943 UFN720943 UPJ720943 UZF720943 VJB720943 VSX720943 WCT720943 WMP720943 WWL720943 AD786479 JZ786479 TV786479 ADR786479 ANN786479 AXJ786479 BHF786479 BRB786479 CAX786479 CKT786479 CUP786479 DEL786479 DOH786479 DYD786479 EHZ786479 ERV786479 FBR786479 FLN786479 FVJ786479 GFF786479 GPB786479 GYX786479 HIT786479 HSP786479 ICL786479 IMH786479 IWD786479 JFZ786479 JPV786479 JZR786479 KJN786479 KTJ786479 LDF786479 LNB786479 LWX786479 MGT786479 MQP786479 NAL786479 NKH786479 NUD786479 ODZ786479 ONV786479 OXR786479 PHN786479 PRJ786479 QBF786479 QLB786479 QUX786479 RET786479 ROP786479 RYL786479 SIH786479 SSD786479 TBZ786479 TLV786479 TVR786479 UFN786479 UPJ786479 UZF786479 VJB786479 VSX786479 WCT786479 WMP786479 WWL786479 AD852015 JZ852015 TV852015 ADR852015 ANN852015 AXJ852015 BHF852015 BRB852015 CAX852015 CKT852015 CUP852015 DEL852015 DOH852015 DYD852015 EHZ852015 ERV852015 FBR852015 FLN852015 FVJ852015 GFF852015 GPB852015 GYX852015 HIT852015 HSP852015 ICL852015 IMH852015 IWD852015 JFZ852015 JPV852015 JZR852015 KJN852015 KTJ852015 LDF852015 LNB852015 LWX852015 MGT852015 MQP852015 NAL852015 NKH852015 NUD852015 ODZ852015 ONV852015 OXR852015 PHN852015 PRJ852015 QBF852015 QLB852015 QUX852015 RET852015 ROP852015 RYL852015 SIH852015 SSD852015 TBZ852015 TLV852015 TVR852015 UFN852015 UPJ852015 UZF852015 VJB852015 VSX852015 WCT852015 WMP852015 WWL852015 AD917551 JZ917551 TV917551 ADR917551 ANN917551 AXJ917551 BHF917551 BRB917551 CAX917551 CKT917551 CUP917551 DEL917551 DOH917551 DYD917551 EHZ917551 ERV917551 FBR917551 FLN917551 FVJ917551 GFF917551 GPB917551 GYX917551 HIT917551 HSP917551 ICL917551 IMH917551 IWD917551 JFZ917551 JPV917551 JZR917551 KJN917551 KTJ917551 LDF917551 LNB917551 LWX917551 MGT917551 MQP917551 NAL917551 NKH917551 NUD917551 ODZ917551 ONV917551 OXR917551 PHN917551 PRJ917551 QBF917551 QLB917551 QUX917551 RET917551 ROP917551 RYL917551 SIH917551 SSD917551 TBZ917551 TLV917551 TVR917551 UFN917551 UPJ917551 UZF917551 VJB917551 VSX917551 WCT917551 WMP917551 WWL917551 AD983087 JZ983087 TV983087 ADR983087 ANN983087 AXJ983087 BHF983087 BRB983087 CAX983087 CKT983087 CUP983087 DEL983087 DOH983087 DYD983087 EHZ983087 ERV983087 FBR983087 FLN983087 FVJ983087 GFF983087 GPB983087 GYX983087 HIT983087 HSP983087 ICL983087 IMH983087 IWD983087 JFZ983087 JPV983087 JZR983087 KJN983087 KTJ983087 LDF983087 LNB983087 LWX983087 MGT983087 MQP983087 NAL983087 NKH983087 NUD983087 ODZ983087 ONV983087 OXR983087 PHN983087 PRJ983087 QBF983087 QLB983087 QUX983087 RET983087 ROP983087 RYL983087 SIH983087 SSD983087 TBZ983087 TLV983087 TVR983087 UFN983087 UPJ983087 UZF983087 VJB983087 VSX983087 WCT983087 WMP983087 WWL983087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B1:AG72"/>
  <sheetViews>
    <sheetView view="pageBreakPreview" zoomScaleNormal="100" zoomScaleSheetLayoutView="100" workbookViewId="0">
      <selection activeCell="R2" sqref="R2"/>
    </sheetView>
  </sheetViews>
  <sheetFormatPr defaultColWidth="3.09765625" defaultRowHeight="13.2" x14ac:dyDescent="0.2"/>
  <cols>
    <col min="1" max="1" width="1.09765625" style="149" customWidth="1"/>
    <col min="2" max="2" width="2.69921875" style="148" customWidth="1"/>
    <col min="3" max="6" width="3.09765625" style="149"/>
    <col min="7" max="7" width="1.296875" style="149" customWidth="1"/>
    <col min="8" max="26" width="3.09765625" style="149"/>
    <col min="27" max="32" width="3.59765625" style="149" customWidth="1"/>
    <col min="33" max="33" width="1.09765625" style="149" customWidth="1"/>
    <col min="34" max="256" width="3.09765625" style="149"/>
    <col min="257" max="257" width="1.09765625" style="149" customWidth="1"/>
    <col min="258" max="258" width="2.69921875" style="149" customWidth="1"/>
    <col min="259" max="262" width="3.09765625" style="149"/>
    <col min="263" max="263" width="1.296875" style="149" customWidth="1"/>
    <col min="264" max="282" width="3.09765625" style="149"/>
    <col min="283" max="288" width="3.59765625" style="149" customWidth="1"/>
    <col min="289" max="289" width="1.09765625" style="149" customWidth="1"/>
    <col min="290" max="512" width="3.09765625" style="149"/>
    <col min="513" max="513" width="1.09765625" style="149" customWidth="1"/>
    <col min="514" max="514" width="2.69921875" style="149" customWidth="1"/>
    <col min="515" max="518" width="3.09765625" style="149"/>
    <col min="519" max="519" width="1.296875" style="149" customWidth="1"/>
    <col min="520" max="538" width="3.09765625" style="149"/>
    <col min="539" max="544" width="3.59765625" style="149" customWidth="1"/>
    <col min="545" max="545" width="1.09765625" style="149" customWidth="1"/>
    <col min="546" max="768" width="3.09765625" style="149"/>
    <col min="769" max="769" width="1.09765625" style="149" customWidth="1"/>
    <col min="770" max="770" width="2.69921875" style="149" customWidth="1"/>
    <col min="771" max="774" width="3.09765625" style="149"/>
    <col min="775" max="775" width="1.296875" style="149" customWidth="1"/>
    <col min="776" max="794" width="3.09765625" style="149"/>
    <col min="795" max="800" width="3.59765625" style="149" customWidth="1"/>
    <col min="801" max="801" width="1.09765625" style="149" customWidth="1"/>
    <col min="802" max="1024" width="3.09765625" style="149"/>
    <col min="1025" max="1025" width="1.09765625" style="149" customWidth="1"/>
    <col min="1026" max="1026" width="2.69921875" style="149" customWidth="1"/>
    <col min="1027" max="1030" width="3.09765625" style="149"/>
    <col min="1031" max="1031" width="1.296875" style="149" customWidth="1"/>
    <col min="1032" max="1050" width="3.09765625" style="149"/>
    <col min="1051" max="1056" width="3.59765625" style="149" customWidth="1"/>
    <col min="1057" max="1057" width="1.09765625" style="149" customWidth="1"/>
    <col min="1058" max="1280" width="3.09765625" style="149"/>
    <col min="1281" max="1281" width="1.09765625" style="149" customWidth="1"/>
    <col min="1282" max="1282" width="2.69921875" style="149" customWidth="1"/>
    <col min="1283" max="1286" width="3.09765625" style="149"/>
    <col min="1287" max="1287" width="1.296875" style="149" customWidth="1"/>
    <col min="1288" max="1306" width="3.09765625" style="149"/>
    <col min="1307" max="1312" width="3.59765625" style="149" customWidth="1"/>
    <col min="1313" max="1313" width="1.09765625" style="149" customWidth="1"/>
    <col min="1314" max="1536" width="3.09765625" style="149"/>
    <col min="1537" max="1537" width="1.09765625" style="149" customWidth="1"/>
    <col min="1538" max="1538" width="2.69921875" style="149" customWidth="1"/>
    <col min="1539" max="1542" width="3.09765625" style="149"/>
    <col min="1543" max="1543" width="1.296875" style="149" customWidth="1"/>
    <col min="1544" max="1562" width="3.09765625" style="149"/>
    <col min="1563" max="1568" width="3.59765625" style="149" customWidth="1"/>
    <col min="1569" max="1569" width="1.09765625" style="149" customWidth="1"/>
    <col min="1570" max="1792" width="3.09765625" style="149"/>
    <col min="1793" max="1793" width="1.09765625" style="149" customWidth="1"/>
    <col min="1794" max="1794" width="2.69921875" style="149" customWidth="1"/>
    <col min="1795" max="1798" width="3.09765625" style="149"/>
    <col min="1799" max="1799" width="1.296875" style="149" customWidth="1"/>
    <col min="1800" max="1818" width="3.09765625" style="149"/>
    <col min="1819" max="1824" width="3.59765625" style="149" customWidth="1"/>
    <col min="1825" max="1825" width="1.09765625" style="149" customWidth="1"/>
    <col min="1826" max="2048" width="3.09765625" style="149"/>
    <col min="2049" max="2049" width="1.09765625" style="149" customWidth="1"/>
    <col min="2050" max="2050" width="2.69921875" style="149" customWidth="1"/>
    <col min="2051" max="2054" width="3.09765625" style="149"/>
    <col min="2055" max="2055" width="1.296875" style="149" customWidth="1"/>
    <col min="2056" max="2074" width="3.09765625" style="149"/>
    <col min="2075" max="2080" width="3.59765625" style="149" customWidth="1"/>
    <col min="2081" max="2081" width="1.09765625" style="149" customWidth="1"/>
    <col min="2082" max="2304" width="3.09765625" style="149"/>
    <col min="2305" max="2305" width="1.09765625" style="149" customWidth="1"/>
    <col min="2306" max="2306" width="2.69921875" style="149" customWidth="1"/>
    <col min="2307" max="2310" width="3.09765625" style="149"/>
    <col min="2311" max="2311" width="1.296875" style="149" customWidth="1"/>
    <col min="2312" max="2330" width="3.09765625" style="149"/>
    <col min="2331" max="2336" width="3.59765625" style="149" customWidth="1"/>
    <col min="2337" max="2337" width="1.09765625" style="149" customWidth="1"/>
    <col min="2338" max="2560" width="3.09765625" style="149"/>
    <col min="2561" max="2561" width="1.09765625" style="149" customWidth="1"/>
    <col min="2562" max="2562" width="2.69921875" style="149" customWidth="1"/>
    <col min="2563" max="2566" width="3.09765625" style="149"/>
    <col min="2567" max="2567" width="1.296875" style="149" customWidth="1"/>
    <col min="2568" max="2586" width="3.09765625" style="149"/>
    <col min="2587" max="2592" width="3.59765625" style="149" customWidth="1"/>
    <col min="2593" max="2593" width="1.09765625" style="149" customWidth="1"/>
    <col min="2594" max="2816" width="3.09765625" style="149"/>
    <col min="2817" max="2817" width="1.09765625" style="149" customWidth="1"/>
    <col min="2818" max="2818" width="2.69921875" style="149" customWidth="1"/>
    <col min="2819" max="2822" width="3.09765625" style="149"/>
    <col min="2823" max="2823" width="1.296875" style="149" customWidth="1"/>
    <col min="2824" max="2842" width="3.09765625" style="149"/>
    <col min="2843" max="2848" width="3.59765625" style="149" customWidth="1"/>
    <col min="2849" max="2849" width="1.09765625" style="149" customWidth="1"/>
    <col min="2850" max="3072" width="3.09765625" style="149"/>
    <col min="3073" max="3073" width="1.09765625" style="149" customWidth="1"/>
    <col min="3074" max="3074" width="2.69921875" style="149" customWidth="1"/>
    <col min="3075" max="3078" width="3.09765625" style="149"/>
    <col min="3079" max="3079" width="1.296875" style="149" customWidth="1"/>
    <col min="3080" max="3098" width="3.09765625" style="149"/>
    <col min="3099" max="3104" width="3.59765625" style="149" customWidth="1"/>
    <col min="3105" max="3105" width="1.09765625" style="149" customWidth="1"/>
    <col min="3106" max="3328" width="3.09765625" style="149"/>
    <col min="3329" max="3329" width="1.09765625" style="149" customWidth="1"/>
    <col min="3330" max="3330" width="2.69921875" style="149" customWidth="1"/>
    <col min="3331" max="3334" width="3.09765625" style="149"/>
    <col min="3335" max="3335" width="1.296875" style="149" customWidth="1"/>
    <col min="3336" max="3354" width="3.09765625" style="149"/>
    <col min="3355" max="3360" width="3.59765625" style="149" customWidth="1"/>
    <col min="3361" max="3361" width="1.09765625" style="149" customWidth="1"/>
    <col min="3362" max="3584" width="3.09765625" style="149"/>
    <col min="3585" max="3585" width="1.09765625" style="149" customWidth="1"/>
    <col min="3586" max="3586" width="2.69921875" style="149" customWidth="1"/>
    <col min="3587" max="3590" width="3.09765625" style="149"/>
    <col min="3591" max="3591" width="1.296875" style="149" customWidth="1"/>
    <col min="3592" max="3610" width="3.09765625" style="149"/>
    <col min="3611" max="3616" width="3.59765625" style="149" customWidth="1"/>
    <col min="3617" max="3617" width="1.09765625" style="149" customWidth="1"/>
    <col min="3618" max="3840" width="3.09765625" style="149"/>
    <col min="3841" max="3841" width="1.09765625" style="149" customWidth="1"/>
    <col min="3842" max="3842" width="2.69921875" style="149" customWidth="1"/>
    <col min="3843" max="3846" width="3.09765625" style="149"/>
    <col min="3847" max="3847" width="1.296875" style="149" customWidth="1"/>
    <col min="3848" max="3866" width="3.09765625" style="149"/>
    <col min="3867" max="3872" width="3.59765625" style="149" customWidth="1"/>
    <col min="3873" max="3873" width="1.09765625" style="149" customWidth="1"/>
    <col min="3874" max="4096" width="3.09765625" style="149"/>
    <col min="4097" max="4097" width="1.09765625" style="149" customWidth="1"/>
    <col min="4098" max="4098" width="2.69921875" style="149" customWidth="1"/>
    <col min="4099" max="4102" width="3.09765625" style="149"/>
    <col min="4103" max="4103" width="1.296875" style="149" customWidth="1"/>
    <col min="4104" max="4122" width="3.09765625" style="149"/>
    <col min="4123" max="4128" width="3.59765625" style="149" customWidth="1"/>
    <col min="4129" max="4129" width="1.09765625" style="149" customWidth="1"/>
    <col min="4130" max="4352" width="3.09765625" style="149"/>
    <col min="4353" max="4353" width="1.09765625" style="149" customWidth="1"/>
    <col min="4354" max="4354" width="2.69921875" style="149" customWidth="1"/>
    <col min="4355" max="4358" width="3.09765625" style="149"/>
    <col min="4359" max="4359" width="1.296875" style="149" customWidth="1"/>
    <col min="4360" max="4378" width="3.09765625" style="149"/>
    <col min="4379" max="4384" width="3.59765625" style="149" customWidth="1"/>
    <col min="4385" max="4385" width="1.09765625" style="149" customWidth="1"/>
    <col min="4386" max="4608" width="3.09765625" style="149"/>
    <col min="4609" max="4609" width="1.09765625" style="149" customWidth="1"/>
    <col min="4610" max="4610" width="2.69921875" style="149" customWidth="1"/>
    <col min="4611" max="4614" width="3.09765625" style="149"/>
    <col min="4615" max="4615" width="1.296875" style="149" customWidth="1"/>
    <col min="4616" max="4634" width="3.09765625" style="149"/>
    <col min="4635" max="4640" width="3.59765625" style="149" customWidth="1"/>
    <col min="4641" max="4641" width="1.09765625" style="149" customWidth="1"/>
    <col min="4642" max="4864" width="3.09765625" style="149"/>
    <col min="4865" max="4865" width="1.09765625" style="149" customWidth="1"/>
    <col min="4866" max="4866" width="2.69921875" style="149" customWidth="1"/>
    <col min="4867" max="4870" width="3.09765625" style="149"/>
    <col min="4871" max="4871" width="1.296875" style="149" customWidth="1"/>
    <col min="4872" max="4890" width="3.09765625" style="149"/>
    <col min="4891" max="4896" width="3.59765625" style="149" customWidth="1"/>
    <col min="4897" max="4897" width="1.09765625" style="149" customWidth="1"/>
    <col min="4898" max="5120" width="3.09765625" style="149"/>
    <col min="5121" max="5121" width="1.09765625" style="149" customWidth="1"/>
    <col min="5122" max="5122" width="2.69921875" style="149" customWidth="1"/>
    <col min="5123" max="5126" width="3.09765625" style="149"/>
    <col min="5127" max="5127" width="1.296875" style="149" customWidth="1"/>
    <col min="5128" max="5146" width="3.09765625" style="149"/>
    <col min="5147" max="5152" width="3.59765625" style="149" customWidth="1"/>
    <col min="5153" max="5153" width="1.09765625" style="149" customWidth="1"/>
    <col min="5154" max="5376" width="3.09765625" style="149"/>
    <col min="5377" max="5377" width="1.09765625" style="149" customWidth="1"/>
    <col min="5378" max="5378" width="2.69921875" style="149" customWidth="1"/>
    <col min="5379" max="5382" width="3.09765625" style="149"/>
    <col min="5383" max="5383" width="1.296875" style="149" customWidth="1"/>
    <col min="5384" max="5402" width="3.09765625" style="149"/>
    <col min="5403" max="5408" width="3.59765625" style="149" customWidth="1"/>
    <col min="5409" max="5409" width="1.09765625" style="149" customWidth="1"/>
    <col min="5410" max="5632" width="3.09765625" style="149"/>
    <col min="5633" max="5633" width="1.09765625" style="149" customWidth="1"/>
    <col min="5634" max="5634" width="2.69921875" style="149" customWidth="1"/>
    <col min="5635" max="5638" width="3.09765625" style="149"/>
    <col min="5639" max="5639" width="1.296875" style="149" customWidth="1"/>
    <col min="5640" max="5658" width="3.09765625" style="149"/>
    <col min="5659" max="5664" width="3.59765625" style="149" customWidth="1"/>
    <col min="5665" max="5665" width="1.09765625" style="149" customWidth="1"/>
    <col min="5666" max="5888" width="3.09765625" style="149"/>
    <col min="5889" max="5889" width="1.09765625" style="149" customWidth="1"/>
    <col min="5890" max="5890" width="2.69921875" style="149" customWidth="1"/>
    <col min="5891" max="5894" width="3.09765625" style="149"/>
    <col min="5895" max="5895" width="1.296875" style="149" customWidth="1"/>
    <col min="5896" max="5914" width="3.09765625" style="149"/>
    <col min="5915" max="5920" width="3.59765625" style="149" customWidth="1"/>
    <col min="5921" max="5921" width="1.09765625" style="149" customWidth="1"/>
    <col min="5922" max="6144" width="3.09765625" style="149"/>
    <col min="6145" max="6145" width="1.09765625" style="149" customWidth="1"/>
    <col min="6146" max="6146" width="2.69921875" style="149" customWidth="1"/>
    <col min="6147" max="6150" width="3.09765625" style="149"/>
    <col min="6151" max="6151" width="1.296875" style="149" customWidth="1"/>
    <col min="6152" max="6170" width="3.09765625" style="149"/>
    <col min="6171" max="6176" width="3.59765625" style="149" customWidth="1"/>
    <col min="6177" max="6177" width="1.09765625" style="149" customWidth="1"/>
    <col min="6178" max="6400" width="3.09765625" style="149"/>
    <col min="6401" max="6401" width="1.09765625" style="149" customWidth="1"/>
    <col min="6402" max="6402" width="2.69921875" style="149" customWidth="1"/>
    <col min="6403" max="6406" width="3.09765625" style="149"/>
    <col min="6407" max="6407" width="1.296875" style="149" customWidth="1"/>
    <col min="6408" max="6426" width="3.09765625" style="149"/>
    <col min="6427" max="6432" width="3.59765625" style="149" customWidth="1"/>
    <col min="6433" max="6433" width="1.09765625" style="149" customWidth="1"/>
    <col min="6434" max="6656" width="3.09765625" style="149"/>
    <col min="6657" max="6657" width="1.09765625" style="149" customWidth="1"/>
    <col min="6658" max="6658" width="2.69921875" style="149" customWidth="1"/>
    <col min="6659" max="6662" width="3.09765625" style="149"/>
    <col min="6663" max="6663" width="1.296875" style="149" customWidth="1"/>
    <col min="6664" max="6682" width="3.09765625" style="149"/>
    <col min="6683" max="6688" width="3.59765625" style="149" customWidth="1"/>
    <col min="6689" max="6689" width="1.09765625" style="149" customWidth="1"/>
    <col min="6690" max="6912" width="3.09765625" style="149"/>
    <col min="6913" max="6913" width="1.09765625" style="149" customWidth="1"/>
    <col min="6914" max="6914" width="2.69921875" style="149" customWidth="1"/>
    <col min="6915" max="6918" width="3.09765625" style="149"/>
    <col min="6919" max="6919" width="1.296875" style="149" customWidth="1"/>
    <col min="6920" max="6938" width="3.09765625" style="149"/>
    <col min="6939" max="6944" width="3.59765625" style="149" customWidth="1"/>
    <col min="6945" max="6945" width="1.09765625" style="149" customWidth="1"/>
    <col min="6946" max="7168" width="3.09765625" style="149"/>
    <col min="7169" max="7169" width="1.09765625" style="149" customWidth="1"/>
    <col min="7170" max="7170" width="2.69921875" style="149" customWidth="1"/>
    <col min="7171" max="7174" width="3.09765625" style="149"/>
    <col min="7175" max="7175" width="1.296875" style="149" customWidth="1"/>
    <col min="7176" max="7194" width="3.09765625" style="149"/>
    <col min="7195" max="7200" width="3.59765625" style="149" customWidth="1"/>
    <col min="7201" max="7201" width="1.09765625" style="149" customWidth="1"/>
    <col min="7202" max="7424" width="3.09765625" style="149"/>
    <col min="7425" max="7425" width="1.09765625" style="149" customWidth="1"/>
    <col min="7426" max="7426" width="2.69921875" style="149" customWidth="1"/>
    <col min="7427" max="7430" width="3.09765625" style="149"/>
    <col min="7431" max="7431" width="1.296875" style="149" customWidth="1"/>
    <col min="7432" max="7450" width="3.09765625" style="149"/>
    <col min="7451" max="7456" width="3.59765625" style="149" customWidth="1"/>
    <col min="7457" max="7457" width="1.09765625" style="149" customWidth="1"/>
    <col min="7458" max="7680" width="3.09765625" style="149"/>
    <col min="7681" max="7681" width="1.09765625" style="149" customWidth="1"/>
    <col min="7682" max="7682" width="2.69921875" style="149" customWidth="1"/>
    <col min="7683" max="7686" width="3.09765625" style="149"/>
    <col min="7687" max="7687" width="1.296875" style="149" customWidth="1"/>
    <col min="7688" max="7706" width="3.09765625" style="149"/>
    <col min="7707" max="7712" width="3.59765625" style="149" customWidth="1"/>
    <col min="7713" max="7713" width="1.09765625" style="149" customWidth="1"/>
    <col min="7714" max="7936" width="3.09765625" style="149"/>
    <col min="7937" max="7937" width="1.09765625" style="149" customWidth="1"/>
    <col min="7938" max="7938" width="2.69921875" style="149" customWidth="1"/>
    <col min="7939" max="7942" width="3.09765625" style="149"/>
    <col min="7943" max="7943" width="1.296875" style="149" customWidth="1"/>
    <col min="7944" max="7962" width="3.09765625" style="149"/>
    <col min="7963" max="7968" width="3.59765625" style="149" customWidth="1"/>
    <col min="7969" max="7969" width="1.09765625" style="149" customWidth="1"/>
    <col min="7970" max="8192" width="3.09765625" style="149"/>
    <col min="8193" max="8193" width="1.09765625" style="149" customWidth="1"/>
    <col min="8194" max="8194" width="2.69921875" style="149" customWidth="1"/>
    <col min="8195" max="8198" width="3.09765625" style="149"/>
    <col min="8199" max="8199" width="1.296875" style="149" customWidth="1"/>
    <col min="8200" max="8218" width="3.09765625" style="149"/>
    <col min="8219" max="8224" width="3.59765625" style="149" customWidth="1"/>
    <col min="8225" max="8225" width="1.09765625" style="149" customWidth="1"/>
    <col min="8226" max="8448" width="3.09765625" style="149"/>
    <col min="8449" max="8449" width="1.09765625" style="149" customWidth="1"/>
    <col min="8450" max="8450" width="2.69921875" style="149" customWidth="1"/>
    <col min="8451" max="8454" width="3.09765625" style="149"/>
    <col min="8455" max="8455" width="1.296875" style="149" customWidth="1"/>
    <col min="8456" max="8474" width="3.09765625" style="149"/>
    <col min="8475" max="8480" width="3.59765625" style="149" customWidth="1"/>
    <col min="8481" max="8481" width="1.09765625" style="149" customWidth="1"/>
    <col min="8482" max="8704" width="3.09765625" style="149"/>
    <col min="8705" max="8705" width="1.09765625" style="149" customWidth="1"/>
    <col min="8706" max="8706" width="2.69921875" style="149" customWidth="1"/>
    <col min="8707" max="8710" width="3.09765625" style="149"/>
    <col min="8711" max="8711" width="1.296875" style="149" customWidth="1"/>
    <col min="8712" max="8730" width="3.09765625" style="149"/>
    <col min="8731" max="8736" width="3.59765625" style="149" customWidth="1"/>
    <col min="8737" max="8737" width="1.09765625" style="149" customWidth="1"/>
    <col min="8738" max="8960" width="3.09765625" style="149"/>
    <col min="8961" max="8961" width="1.09765625" style="149" customWidth="1"/>
    <col min="8962" max="8962" width="2.69921875" style="149" customWidth="1"/>
    <col min="8963" max="8966" width="3.09765625" style="149"/>
    <col min="8967" max="8967" width="1.296875" style="149" customWidth="1"/>
    <col min="8968" max="8986" width="3.09765625" style="149"/>
    <col min="8987" max="8992" width="3.59765625" style="149" customWidth="1"/>
    <col min="8993" max="8993" width="1.09765625" style="149" customWidth="1"/>
    <col min="8994" max="9216" width="3.09765625" style="149"/>
    <col min="9217" max="9217" width="1.09765625" style="149" customWidth="1"/>
    <col min="9218" max="9218" width="2.69921875" style="149" customWidth="1"/>
    <col min="9219" max="9222" width="3.09765625" style="149"/>
    <col min="9223" max="9223" width="1.296875" style="149" customWidth="1"/>
    <col min="9224" max="9242" width="3.09765625" style="149"/>
    <col min="9243" max="9248" width="3.59765625" style="149" customWidth="1"/>
    <col min="9249" max="9249" width="1.09765625" style="149" customWidth="1"/>
    <col min="9250" max="9472" width="3.09765625" style="149"/>
    <col min="9473" max="9473" width="1.09765625" style="149" customWidth="1"/>
    <col min="9474" max="9474" width="2.69921875" style="149" customWidth="1"/>
    <col min="9475" max="9478" width="3.09765625" style="149"/>
    <col min="9479" max="9479" width="1.296875" style="149" customWidth="1"/>
    <col min="9480" max="9498" width="3.09765625" style="149"/>
    <col min="9499" max="9504" width="3.59765625" style="149" customWidth="1"/>
    <col min="9505" max="9505" width="1.09765625" style="149" customWidth="1"/>
    <col min="9506" max="9728" width="3.09765625" style="149"/>
    <col min="9729" max="9729" width="1.09765625" style="149" customWidth="1"/>
    <col min="9730" max="9730" width="2.69921875" style="149" customWidth="1"/>
    <col min="9731" max="9734" width="3.09765625" style="149"/>
    <col min="9735" max="9735" width="1.296875" style="149" customWidth="1"/>
    <col min="9736" max="9754" width="3.09765625" style="149"/>
    <col min="9755" max="9760" width="3.59765625" style="149" customWidth="1"/>
    <col min="9761" max="9761" width="1.09765625" style="149" customWidth="1"/>
    <col min="9762" max="9984" width="3.09765625" style="149"/>
    <col min="9985" max="9985" width="1.09765625" style="149" customWidth="1"/>
    <col min="9986" max="9986" width="2.69921875" style="149" customWidth="1"/>
    <col min="9987" max="9990" width="3.09765625" style="149"/>
    <col min="9991" max="9991" width="1.296875" style="149" customWidth="1"/>
    <col min="9992" max="10010" width="3.09765625" style="149"/>
    <col min="10011" max="10016" width="3.59765625" style="149" customWidth="1"/>
    <col min="10017" max="10017" width="1.09765625" style="149" customWidth="1"/>
    <col min="10018" max="10240" width="3.09765625" style="149"/>
    <col min="10241" max="10241" width="1.09765625" style="149" customWidth="1"/>
    <col min="10242" max="10242" width="2.69921875" style="149" customWidth="1"/>
    <col min="10243" max="10246" width="3.09765625" style="149"/>
    <col min="10247" max="10247" width="1.296875" style="149" customWidth="1"/>
    <col min="10248" max="10266" width="3.09765625" style="149"/>
    <col min="10267" max="10272" width="3.59765625" style="149" customWidth="1"/>
    <col min="10273" max="10273" width="1.09765625" style="149" customWidth="1"/>
    <col min="10274" max="10496" width="3.09765625" style="149"/>
    <col min="10497" max="10497" width="1.09765625" style="149" customWidth="1"/>
    <col min="10498" max="10498" width="2.69921875" style="149" customWidth="1"/>
    <col min="10499" max="10502" width="3.09765625" style="149"/>
    <col min="10503" max="10503" width="1.296875" style="149" customWidth="1"/>
    <col min="10504" max="10522" width="3.09765625" style="149"/>
    <col min="10523" max="10528" width="3.59765625" style="149" customWidth="1"/>
    <col min="10529" max="10529" width="1.09765625" style="149" customWidth="1"/>
    <col min="10530" max="10752" width="3.09765625" style="149"/>
    <col min="10753" max="10753" width="1.09765625" style="149" customWidth="1"/>
    <col min="10754" max="10754" width="2.69921875" style="149" customWidth="1"/>
    <col min="10755" max="10758" width="3.09765625" style="149"/>
    <col min="10759" max="10759" width="1.296875" style="149" customWidth="1"/>
    <col min="10760" max="10778" width="3.09765625" style="149"/>
    <col min="10779" max="10784" width="3.59765625" style="149" customWidth="1"/>
    <col min="10785" max="10785" width="1.09765625" style="149" customWidth="1"/>
    <col min="10786" max="11008" width="3.09765625" style="149"/>
    <col min="11009" max="11009" width="1.09765625" style="149" customWidth="1"/>
    <col min="11010" max="11010" width="2.69921875" style="149" customWidth="1"/>
    <col min="11011" max="11014" width="3.09765625" style="149"/>
    <col min="11015" max="11015" width="1.296875" style="149" customWidth="1"/>
    <col min="11016" max="11034" width="3.09765625" style="149"/>
    <col min="11035" max="11040" width="3.59765625" style="149" customWidth="1"/>
    <col min="11041" max="11041" width="1.09765625" style="149" customWidth="1"/>
    <col min="11042" max="11264" width="3.09765625" style="149"/>
    <col min="11265" max="11265" width="1.09765625" style="149" customWidth="1"/>
    <col min="11266" max="11266" width="2.69921875" style="149" customWidth="1"/>
    <col min="11267" max="11270" width="3.09765625" style="149"/>
    <col min="11271" max="11271" width="1.296875" style="149" customWidth="1"/>
    <col min="11272" max="11290" width="3.09765625" style="149"/>
    <col min="11291" max="11296" width="3.59765625" style="149" customWidth="1"/>
    <col min="11297" max="11297" width="1.09765625" style="149" customWidth="1"/>
    <col min="11298" max="11520" width="3.09765625" style="149"/>
    <col min="11521" max="11521" width="1.09765625" style="149" customWidth="1"/>
    <col min="11522" max="11522" width="2.69921875" style="149" customWidth="1"/>
    <col min="11523" max="11526" width="3.09765625" style="149"/>
    <col min="11527" max="11527" width="1.296875" style="149" customWidth="1"/>
    <col min="11528" max="11546" width="3.09765625" style="149"/>
    <col min="11547" max="11552" width="3.59765625" style="149" customWidth="1"/>
    <col min="11553" max="11553" width="1.09765625" style="149" customWidth="1"/>
    <col min="11554" max="11776" width="3.09765625" style="149"/>
    <col min="11777" max="11777" width="1.09765625" style="149" customWidth="1"/>
    <col min="11778" max="11778" width="2.69921875" style="149" customWidth="1"/>
    <col min="11779" max="11782" width="3.09765625" style="149"/>
    <col min="11783" max="11783" width="1.296875" style="149" customWidth="1"/>
    <col min="11784" max="11802" width="3.09765625" style="149"/>
    <col min="11803" max="11808" width="3.59765625" style="149" customWidth="1"/>
    <col min="11809" max="11809" width="1.09765625" style="149" customWidth="1"/>
    <col min="11810" max="12032" width="3.09765625" style="149"/>
    <col min="12033" max="12033" width="1.09765625" style="149" customWidth="1"/>
    <col min="12034" max="12034" width="2.69921875" style="149" customWidth="1"/>
    <col min="12035" max="12038" width="3.09765625" style="149"/>
    <col min="12039" max="12039" width="1.296875" style="149" customWidth="1"/>
    <col min="12040" max="12058" width="3.09765625" style="149"/>
    <col min="12059" max="12064" width="3.59765625" style="149" customWidth="1"/>
    <col min="12065" max="12065" width="1.09765625" style="149" customWidth="1"/>
    <col min="12066" max="12288" width="3.09765625" style="149"/>
    <col min="12289" max="12289" width="1.09765625" style="149" customWidth="1"/>
    <col min="12290" max="12290" width="2.69921875" style="149" customWidth="1"/>
    <col min="12291" max="12294" width="3.09765625" style="149"/>
    <col min="12295" max="12295" width="1.296875" style="149" customWidth="1"/>
    <col min="12296" max="12314" width="3.09765625" style="149"/>
    <col min="12315" max="12320" width="3.59765625" style="149" customWidth="1"/>
    <col min="12321" max="12321" width="1.09765625" style="149" customWidth="1"/>
    <col min="12322" max="12544" width="3.09765625" style="149"/>
    <col min="12545" max="12545" width="1.09765625" style="149" customWidth="1"/>
    <col min="12546" max="12546" width="2.69921875" style="149" customWidth="1"/>
    <col min="12547" max="12550" width="3.09765625" style="149"/>
    <col min="12551" max="12551" width="1.296875" style="149" customWidth="1"/>
    <col min="12552" max="12570" width="3.09765625" style="149"/>
    <col min="12571" max="12576" width="3.59765625" style="149" customWidth="1"/>
    <col min="12577" max="12577" width="1.09765625" style="149" customWidth="1"/>
    <col min="12578" max="12800" width="3.09765625" style="149"/>
    <col min="12801" max="12801" width="1.09765625" style="149" customWidth="1"/>
    <col min="12802" max="12802" width="2.69921875" style="149" customWidth="1"/>
    <col min="12803" max="12806" width="3.09765625" style="149"/>
    <col min="12807" max="12807" width="1.296875" style="149" customWidth="1"/>
    <col min="12808" max="12826" width="3.09765625" style="149"/>
    <col min="12827" max="12832" width="3.59765625" style="149" customWidth="1"/>
    <col min="12833" max="12833" width="1.09765625" style="149" customWidth="1"/>
    <col min="12834" max="13056" width="3.09765625" style="149"/>
    <col min="13057" max="13057" width="1.09765625" style="149" customWidth="1"/>
    <col min="13058" max="13058" width="2.69921875" style="149" customWidth="1"/>
    <col min="13059" max="13062" width="3.09765625" style="149"/>
    <col min="13063" max="13063" width="1.296875" style="149" customWidth="1"/>
    <col min="13064" max="13082" width="3.09765625" style="149"/>
    <col min="13083" max="13088" width="3.59765625" style="149" customWidth="1"/>
    <col min="13089" max="13089" width="1.09765625" style="149" customWidth="1"/>
    <col min="13090" max="13312" width="3.09765625" style="149"/>
    <col min="13313" max="13313" width="1.09765625" style="149" customWidth="1"/>
    <col min="13314" max="13314" width="2.69921875" style="149" customWidth="1"/>
    <col min="13315" max="13318" width="3.09765625" style="149"/>
    <col min="13319" max="13319" width="1.296875" style="149" customWidth="1"/>
    <col min="13320" max="13338" width="3.09765625" style="149"/>
    <col min="13339" max="13344" width="3.59765625" style="149" customWidth="1"/>
    <col min="13345" max="13345" width="1.09765625" style="149" customWidth="1"/>
    <col min="13346" max="13568" width="3.09765625" style="149"/>
    <col min="13569" max="13569" width="1.09765625" style="149" customWidth="1"/>
    <col min="13570" max="13570" width="2.69921875" style="149" customWidth="1"/>
    <col min="13571" max="13574" width="3.09765625" style="149"/>
    <col min="13575" max="13575" width="1.296875" style="149" customWidth="1"/>
    <col min="13576" max="13594" width="3.09765625" style="149"/>
    <col min="13595" max="13600" width="3.59765625" style="149" customWidth="1"/>
    <col min="13601" max="13601" width="1.09765625" style="149" customWidth="1"/>
    <col min="13602" max="13824" width="3.09765625" style="149"/>
    <col min="13825" max="13825" width="1.09765625" style="149" customWidth="1"/>
    <col min="13826" max="13826" width="2.69921875" style="149" customWidth="1"/>
    <col min="13827" max="13830" width="3.09765625" style="149"/>
    <col min="13831" max="13831" width="1.296875" style="149" customWidth="1"/>
    <col min="13832" max="13850" width="3.09765625" style="149"/>
    <col min="13851" max="13856" width="3.59765625" style="149" customWidth="1"/>
    <col min="13857" max="13857" width="1.09765625" style="149" customWidth="1"/>
    <col min="13858" max="14080" width="3.09765625" style="149"/>
    <col min="14081" max="14081" width="1.09765625" style="149" customWidth="1"/>
    <col min="14082" max="14082" width="2.69921875" style="149" customWidth="1"/>
    <col min="14083" max="14086" width="3.09765625" style="149"/>
    <col min="14087" max="14087" width="1.296875" style="149" customWidth="1"/>
    <col min="14088" max="14106" width="3.09765625" style="149"/>
    <col min="14107" max="14112" width="3.59765625" style="149" customWidth="1"/>
    <col min="14113" max="14113" width="1.09765625" style="149" customWidth="1"/>
    <col min="14114" max="14336" width="3.09765625" style="149"/>
    <col min="14337" max="14337" width="1.09765625" style="149" customWidth="1"/>
    <col min="14338" max="14338" width="2.69921875" style="149" customWidth="1"/>
    <col min="14339" max="14342" width="3.09765625" style="149"/>
    <col min="14343" max="14343" width="1.296875" style="149" customWidth="1"/>
    <col min="14344" max="14362" width="3.09765625" style="149"/>
    <col min="14363" max="14368" width="3.59765625" style="149" customWidth="1"/>
    <col min="14369" max="14369" width="1.09765625" style="149" customWidth="1"/>
    <col min="14370" max="14592" width="3.09765625" style="149"/>
    <col min="14593" max="14593" width="1.09765625" style="149" customWidth="1"/>
    <col min="14594" max="14594" width="2.69921875" style="149" customWidth="1"/>
    <col min="14595" max="14598" width="3.09765625" style="149"/>
    <col min="14599" max="14599" width="1.296875" style="149" customWidth="1"/>
    <col min="14600" max="14618" width="3.09765625" style="149"/>
    <col min="14619" max="14624" width="3.59765625" style="149" customWidth="1"/>
    <col min="14625" max="14625" width="1.09765625" style="149" customWidth="1"/>
    <col min="14626" max="14848" width="3.09765625" style="149"/>
    <col min="14849" max="14849" width="1.09765625" style="149" customWidth="1"/>
    <col min="14850" max="14850" width="2.69921875" style="149" customWidth="1"/>
    <col min="14851" max="14854" width="3.09765625" style="149"/>
    <col min="14855" max="14855" width="1.296875" style="149" customWidth="1"/>
    <col min="14856" max="14874" width="3.09765625" style="149"/>
    <col min="14875" max="14880" width="3.59765625" style="149" customWidth="1"/>
    <col min="14881" max="14881" width="1.09765625" style="149" customWidth="1"/>
    <col min="14882" max="15104" width="3.09765625" style="149"/>
    <col min="15105" max="15105" width="1.09765625" style="149" customWidth="1"/>
    <col min="15106" max="15106" width="2.69921875" style="149" customWidth="1"/>
    <col min="15107" max="15110" width="3.09765625" style="149"/>
    <col min="15111" max="15111" width="1.296875" style="149" customWidth="1"/>
    <col min="15112" max="15130" width="3.09765625" style="149"/>
    <col min="15131" max="15136" width="3.59765625" style="149" customWidth="1"/>
    <col min="15137" max="15137" width="1.09765625" style="149" customWidth="1"/>
    <col min="15138" max="15360" width="3.09765625" style="149"/>
    <col min="15361" max="15361" width="1.09765625" style="149" customWidth="1"/>
    <col min="15362" max="15362" width="2.69921875" style="149" customWidth="1"/>
    <col min="15363" max="15366" width="3.09765625" style="149"/>
    <col min="15367" max="15367" width="1.296875" style="149" customWidth="1"/>
    <col min="15368" max="15386" width="3.09765625" style="149"/>
    <col min="15387" max="15392" width="3.59765625" style="149" customWidth="1"/>
    <col min="15393" max="15393" width="1.09765625" style="149" customWidth="1"/>
    <col min="15394" max="15616" width="3.09765625" style="149"/>
    <col min="15617" max="15617" width="1.09765625" style="149" customWidth="1"/>
    <col min="15618" max="15618" width="2.69921875" style="149" customWidth="1"/>
    <col min="15619" max="15622" width="3.09765625" style="149"/>
    <col min="15623" max="15623" width="1.296875" style="149" customWidth="1"/>
    <col min="15624" max="15642" width="3.09765625" style="149"/>
    <col min="15643" max="15648" width="3.59765625" style="149" customWidth="1"/>
    <col min="15649" max="15649" width="1.09765625" style="149" customWidth="1"/>
    <col min="15650" max="15872" width="3.09765625" style="149"/>
    <col min="15873" max="15873" width="1.09765625" style="149" customWidth="1"/>
    <col min="15874" max="15874" width="2.69921875" style="149" customWidth="1"/>
    <col min="15875" max="15878" width="3.09765625" style="149"/>
    <col min="15879" max="15879" width="1.296875" style="149" customWidth="1"/>
    <col min="15880" max="15898" width="3.09765625" style="149"/>
    <col min="15899" max="15904" width="3.59765625" style="149" customWidth="1"/>
    <col min="15905" max="15905" width="1.09765625" style="149" customWidth="1"/>
    <col min="15906" max="16128" width="3.09765625" style="149"/>
    <col min="16129" max="16129" width="1.09765625" style="149" customWidth="1"/>
    <col min="16130" max="16130" width="2.69921875" style="149" customWidth="1"/>
    <col min="16131" max="16134" width="3.09765625" style="149"/>
    <col min="16135" max="16135" width="1.296875" style="149" customWidth="1"/>
    <col min="16136" max="16154" width="3.09765625" style="149"/>
    <col min="16155" max="16160" width="3.59765625" style="149" customWidth="1"/>
    <col min="16161" max="16161" width="1.09765625" style="149" customWidth="1"/>
    <col min="16162" max="16384" width="3.09765625" style="149"/>
  </cols>
  <sheetData>
    <row r="1" spans="2:32" s="96" customFormat="1" x14ac:dyDescent="0.45"/>
    <row r="2" spans="2:32" s="96" customFormat="1" x14ac:dyDescent="0.45">
      <c r="B2" s="96" t="s">
        <v>907</v>
      </c>
    </row>
    <row r="3" spans="2:32" s="96" customFormat="1" x14ac:dyDescent="0.45">
      <c r="Z3" s="87" t="s">
        <v>128</v>
      </c>
      <c r="AA3" s="443"/>
      <c r="AB3" s="85" t="s">
        <v>129</v>
      </c>
      <c r="AC3" s="443"/>
      <c r="AD3" s="85" t="s">
        <v>130</v>
      </c>
      <c r="AE3" s="443"/>
      <c r="AF3" s="85" t="s">
        <v>690</v>
      </c>
    </row>
    <row r="4" spans="2:32" s="96" customFormat="1" x14ac:dyDescent="0.45">
      <c r="AF4" s="87"/>
    </row>
    <row r="5" spans="2:32" s="96" customFormat="1" ht="38.25" customHeight="1" x14ac:dyDescent="0.45">
      <c r="B5" s="798" t="s">
        <v>908</v>
      </c>
      <c r="C5" s="767"/>
      <c r="D5" s="767"/>
      <c r="E5" s="767"/>
      <c r="F5" s="767"/>
      <c r="G5" s="767"/>
      <c r="H5" s="767"/>
      <c r="I5" s="767"/>
      <c r="J5" s="767"/>
      <c r="K5" s="767"/>
      <c r="L5" s="767"/>
      <c r="M5" s="767"/>
      <c r="N5" s="767"/>
      <c r="O5" s="767"/>
      <c r="P5" s="767"/>
      <c r="Q5" s="767"/>
      <c r="R5" s="767"/>
      <c r="S5" s="767"/>
      <c r="T5" s="767"/>
      <c r="U5" s="767"/>
      <c r="V5" s="767"/>
      <c r="W5" s="767"/>
      <c r="X5" s="767"/>
      <c r="Y5" s="767"/>
      <c r="Z5" s="767"/>
      <c r="AA5" s="767"/>
      <c r="AB5" s="767"/>
      <c r="AC5" s="767"/>
      <c r="AD5" s="767"/>
      <c r="AE5" s="767"/>
      <c r="AF5" s="767"/>
    </row>
    <row r="6" spans="2:32" s="96" customFormat="1" x14ac:dyDescent="0.45"/>
    <row r="7" spans="2:32" s="96" customFormat="1" ht="39.75" customHeight="1" x14ac:dyDescent="0.45">
      <c r="B7" s="867" t="s">
        <v>774</v>
      </c>
      <c r="C7" s="867"/>
      <c r="D7" s="867"/>
      <c r="E7" s="867"/>
      <c r="F7" s="867"/>
      <c r="G7" s="895"/>
      <c r="H7" s="896"/>
      <c r="I7" s="896"/>
      <c r="J7" s="896"/>
      <c r="K7" s="896"/>
      <c r="L7" s="896"/>
      <c r="M7" s="896"/>
      <c r="N7" s="896"/>
      <c r="O7" s="896"/>
      <c r="P7" s="896"/>
      <c r="Q7" s="896"/>
      <c r="R7" s="896"/>
      <c r="S7" s="896"/>
      <c r="T7" s="896"/>
      <c r="U7" s="896"/>
      <c r="V7" s="896"/>
      <c r="W7" s="896"/>
      <c r="X7" s="896"/>
      <c r="Y7" s="896"/>
      <c r="Z7" s="896"/>
      <c r="AA7" s="896"/>
      <c r="AB7" s="896"/>
      <c r="AC7" s="896"/>
      <c r="AD7" s="896"/>
      <c r="AE7" s="896"/>
      <c r="AF7" s="897"/>
    </row>
    <row r="8" spans="2:32" ht="39.75" customHeight="1" x14ac:dyDescent="0.2">
      <c r="B8" s="768" t="s">
        <v>775</v>
      </c>
      <c r="C8" s="769"/>
      <c r="D8" s="769"/>
      <c r="E8" s="769"/>
      <c r="F8" s="770"/>
      <c r="G8" s="438"/>
      <c r="H8" s="447" t="s">
        <v>176</v>
      </c>
      <c r="I8" s="365" t="s">
        <v>776</v>
      </c>
      <c r="J8" s="365"/>
      <c r="K8" s="365"/>
      <c r="L8" s="365"/>
      <c r="M8" s="447" t="s">
        <v>176</v>
      </c>
      <c r="N8" s="365" t="s">
        <v>777</v>
      </c>
      <c r="O8" s="365"/>
      <c r="P8" s="365"/>
      <c r="Q8" s="365"/>
      <c r="R8" s="447" t="s">
        <v>176</v>
      </c>
      <c r="S8" s="365" t="s">
        <v>778</v>
      </c>
      <c r="T8" s="365"/>
      <c r="U8" s="365"/>
      <c r="V8" s="365"/>
      <c r="W8" s="365"/>
      <c r="X8" s="365"/>
      <c r="Y8" s="365"/>
      <c r="Z8" s="365"/>
      <c r="AA8" s="365"/>
      <c r="AB8" s="365"/>
      <c r="AC8" s="365"/>
      <c r="AD8" s="365"/>
      <c r="AE8" s="365"/>
      <c r="AF8" s="409"/>
    </row>
    <row r="9" spans="2:32" ht="27" customHeight="1" x14ac:dyDescent="0.2">
      <c r="B9" s="778" t="s">
        <v>875</v>
      </c>
      <c r="C9" s="779"/>
      <c r="D9" s="779"/>
      <c r="E9" s="779"/>
      <c r="F9" s="780"/>
      <c r="G9" s="100"/>
      <c r="H9" s="443" t="s">
        <v>176</v>
      </c>
      <c r="I9" s="492" t="s">
        <v>876</v>
      </c>
      <c r="J9" s="511"/>
      <c r="K9" s="511"/>
      <c r="L9" s="511"/>
      <c r="M9" s="511"/>
      <c r="N9" s="511"/>
      <c r="O9" s="511"/>
      <c r="P9" s="511"/>
      <c r="Q9" s="511"/>
      <c r="R9" s="369"/>
      <c r="S9" s="369"/>
      <c r="T9" s="369"/>
      <c r="U9" s="369"/>
      <c r="V9" s="369"/>
      <c r="W9" s="369"/>
      <c r="X9" s="369"/>
      <c r="Y9" s="369"/>
      <c r="Z9" s="369"/>
      <c r="AA9" s="369"/>
      <c r="AB9" s="369"/>
      <c r="AC9" s="369"/>
      <c r="AD9" s="369"/>
      <c r="AE9" s="369"/>
      <c r="AF9" s="371"/>
    </row>
    <row r="10" spans="2:32" ht="27" customHeight="1" x14ac:dyDescent="0.2">
      <c r="B10" s="787"/>
      <c r="C10" s="788"/>
      <c r="D10" s="788"/>
      <c r="E10" s="788"/>
      <c r="F10" s="789"/>
      <c r="G10" s="141"/>
      <c r="H10" s="85" t="s">
        <v>176</v>
      </c>
      <c r="I10" s="387" t="s">
        <v>877</v>
      </c>
      <c r="J10" s="377"/>
      <c r="K10" s="377"/>
      <c r="L10" s="377"/>
      <c r="M10" s="377"/>
      <c r="N10" s="377"/>
      <c r="O10" s="377"/>
      <c r="P10" s="377"/>
      <c r="Q10" s="377"/>
      <c r="R10" s="377"/>
      <c r="S10" s="377"/>
      <c r="T10" s="377"/>
      <c r="U10" s="377"/>
      <c r="V10" s="377"/>
      <c r="W10" s="377"/>
      <c r="X10" s="377"/>
      <c r="Y10" s="377"/>
      <c r="Z10" s="377"/>
      <c r="AA10" s="377"/>
      <c r="AB10" s="377"/>
      <c r="AC10" s="377"/>
      <c r="AD10" s="377"/>
      <c r="AE10" s="377"/>
      <c r="AF10" s="378"/>
    </row>
    <row r="11" spans="2:32" ht="40.5" customHeight="1" x14ac:dyDescent="0.2">
      <c r="B11" s="768" t="s">
        <v>878</v>
      </c>
      <c r="C11" s="769"/>
      <c r="D11" s="769"/>
      <c r="E11" s="769"/>
      <c r="F11" s="770"/>
      <c r="G11" s="465"/>
      <c r="H11" s="447" t="s">
        <v>176</v>
      </c>
      <c r="I11" s="365" t="s">
        <v>879</v>
      </c>
      <c r="J11" s="466"/>
      <c r="K11" s="466"/>
      <c r="L11" s="466"/>
      <c r="M11" s="466"/>
      <c r="N11" s="466"/>
      <c r="O11" s="466"/>
      <c r="P11" s="466"/>
      <c r="Q11" s="466"/>
      <c r="R11" s="447" t="s">
        <v>176</v>
      </c>
      <c r="S11" s="365" t="s">
        <v>880</v>
      </c>
      <c r="T11" s="466"/>
      <c r="U11" s="466"/>
      <c r="V11" s="466"/>
      <c r="W11" s="466"/>
      <c r="X11" s="466"/>
      <c r="Y11" s="466"/>
      <c r="Z11" s="466"/>
      <c r="AA11" s="466"/>
      <c r="AB11" s="466"/>
      <c r="AC11" s="466"/>
      <c r="AD11" s="466"/>
      <c r="AE11" s="466"/>
      <c r="AF11" s="495"/>
    </row>
    <row r="12" spans="2:32" ht="27" customHeight="1" x14ac:dyDescent="0.2">
      <c r="B12" s="100" t="s">
        <v>909</v>
      </c>
      <c r="C12" s="370"/>
      <c r="D12" s="370"/>
      <c r="E12" s="370"/>
      <c r="F12" s="370"/>
      <c r="G12" s="496"/>
      <c r="H12" s="497"/>
      <c r="I12" s="497"/>
      <c r="J12" s="497"/>
      <c r="K12" s="497"/>
      <c r="L12" s="497"/>
      <c r="M12" s="497"/>
      <c r="N12" s="497"/>
      <c r="O12" s="497"/>
      <c r="P12" s="497"/>
      <c r="Q12" s="497"/>
      <c r="R12" s="497"/>
      <c r="S12" s="497"/>
      <c r="T12" s="497"/>
      <c r="U12" s="497"/>
      <c r="V12" s="497"/>
      <c r="W12" s="497"/>
      <c r="X12" s="497"/>
      <c r="Y12" s="497"/>
      <c r="Z12" s="497"/>
      <c r="AA12" s="497"/>
      <c r="AB12" s="497"/>
      <c r="AC12" s="497"/>
      <c r="AD12" s="497"/>
      <c r="AE12" s="497"/>
      <c r="AF12" s="498"/>
    </row>
    <row r="13" spans="2:32" s="96" customFormat="1" ht="10.5" customHeight="1" x14ac:dyDescent="0.45">
      <c r="B13" s="478"/>
      <c r="C13" s="733" t="s">
        <v>882</v>
      </c>
      <c r="D13" s="719"/>
      <c r="E13" s="719"/>
      <c r="F13" s="720"/>
      <c r="G13" s="100"/>
      <c r="H13" s="369"/>
      <c r="I13" s="369"/>
      <c r="J13" s="369"/>
      <c r="K13" s="369"/>
      <c r="L13" s="369"/>
      <c r="M13" s="369"/>
      <c r="N13" s="369"/>
      <c r="O13" s="369"/>
      <c r="P13" s="369"/>
      <c r="Q13" s="369"/>
      <c r="R13" s="369"/>
      <c r="S13" s="369"/>
      <c r="T13" s="369"/>
      <c r="U13" s="369"/>
      <c r="V13" s="369"/>
      <c r="W13" s="369"/>
      <c r="X13" s="369"/>
      <c r="Y13" s="369"/>
      <c r="Z13" s="369"/>
      <c r="AA13" s="369"/>
      <c r="AB13" s="369"/>
      <c r="AC13" s="371"/>
      <c r="AD13" s="369"/>
      <c r="AE13" s="369"/>
      <c r="AF13" s="371"/>
    </row>
    <row r="14" spans="2:32" s="96" customFormat="1" ht="15.75" customHeight="1" x14ac:dyDescent="0.2">
      <c r="B14" s="117"/>
      <c r="C14" s="756"/>
      <c r="D14" s="757"/>
      <c r="E14" s="757"/>
      <c r="F14" s="761"/>
      <c r="G14" s="117"/>
      <c r="H14" s="869" t="s">
        <v>883</v>
      </c>
      <c r="I14" s="869"/>
      <c r="J14" s="869"/>
      <c r="K14" s="869"/>
      <c r="L14" s="869"/>
      <c r="M14" s="869"/>
      <c r="N14" s="869"/>
      <c r="O14" s="869"/>
      <c r="P14" s="869"/>
      <c r="Q14" s="869"/>
      <c r="R14" s="869"/>
      <c r="S14" s="869"/>
      <c r="T14" s="869"/>
      <c r="U14" s="869"/>
      <c r="V14" s="869"/>
      <c r="W14" s="869"/>
      <c r="X14" s="869"/>
      <c r="Y14" s="470"/>
      <c r="Z14" s="470"/>
      <c r="AA14" s="470"/>
      <c r="AB14" s="470"/>
      <c r="AC14" s="372"/>
      <c r="AF14" s="372"/>
    </row>
    <row r="15" spans="2:32" s="96" customFormat="1" ht="40.5" customHeight="1" x14ac:dyDescent="0.45">
      <c r="B15" s="408"/>
      <c r="C15" s="756"/>
      <c r="D15" s="757"/>
      <c r="E15" s="757"/>
      <c r="F15" s="761"/>
      <c r="G15" s="117"/>
      <c r="H15" s="471" t="s">
        <v>791</v>
      </c>
      <c r="I15" s="889" t="s">
        <v>910</v>
      </c>
      <c r="J15" s="890"/>
      <c r="K15" s="890"/>
      <c r="L15" s="890"/>
      <c r="M15" s="890"/>
      <c r="N15" s="890"/>
      <c r="O15" s="890"/>
      <c r="P15" s="890"/>
      <c r="Q15" s="890"/>
      <c r="R15" s="890"/>
      <c r="S15" s="890"/>
      <c r="T15" s="890"/>
      <c r="U15" s="891"/>
      <c r="V15" s="644"/>
      <c r="W15" s="645"/>
      <c r="X15" s="97" t="s">
        <v>31</v>
      </c>
      <c r="Z15" s="472"/>
      <c r="AA15" s="472"/>
      <c r="AB15" s="472"/>
      <c r="AC15" s="372"/>
      <c r="AD15" s="473" t="s">
        <v>711</v>
      </c>
      <c r="AE15" s="390" t="s">
        <v>712</v>
      </c>
      <c r="AF15" s="474" t="s">
        <v>713</v>
      </c>
    </row>
    <row r="16" spans="2:32" s="96" customFormat="1" ht="18" customHeight="1" x14ac:dyDescent="0.45">
      <c r="B16" s="408"/>
      <c r="C16" s="756"/>
      <c r="D16" s="757"/>
      <c r="E16" s="757"/>
      <c r="F16" s="761"/>
      <c r="G16" s="117"/>
      <c r="H16" s="475"/>
      <c r="I16" s="499"/>
      <c r="J16" s="499"/>
      <c r="K16" s="499"/>
      <c r="L16" s="499"/>
      <c r="M16" s="499"/>
      <c r="N16" s="499"/>
      <c r="O16" s="499"/>
      <c r="P16" s="499"/>
      <c r="Q16" s="499"/>
      <c r="R16" s="499"/>
      <c r="S16" s="499"/>
      <c r="T16" s="499"/>
      <c r="U16" s="499"/>
      <c r="V16" s="366"/>
      <c r="W16" s="366"/>
      <c r="X16" s="366"/>
      <c r="Z16" s="472"/>
      <c r="AA16" s="472"/>
      <c r="AB16" s="472"/>
      <c r="AC16" s="372"/>
      <c r="AD16" s="473"/>
      <c r="AE16" s="390"/>
      <c r="AF16" s="474"/>
    </row>
    <row r="17" spans="2:32" s="96" customFormat="1" ht="40.5" customHeight="1" x14ac:dyDescent="0.45">
      <c r="B17" s="408"/>
      <c r="C17" s="756"/>
      <c r="D17" s="757"/>
      <c r="E17" s="757"/>
      <c r="F17" s="761"/>
      <c r="G17" s="117"/>
      <c r="H17" s="471" t="s">
        <v>793</v>
      </c>
      <c r="I17" s="889" t="s">
        <v>911</v>
      </c>
      <c r="J17" s="890"/>
      <c r="K17" s="890"/>
      <c r="L17" s="890"/>
      <c r="M17" s="890"/>
      <c r="N17" s="890"/>
      <c r="O17" s="890"/>
      <c r="P17" s="890"/>
      <c r="Q17" s="890"/>
      <c r="R17" s="890"/>
      <c r="S17" s="890"/>
      <c r="T17" s="890"/>
      <c r="U17" s="891"/>
      <c r="V17" s="644"/>
      <c r="W17" s="645"/>
      <c r="X17" s="97" t="s">
        <v>31</v>
      </c>
      <c r="Y17" s="96" t="s">
        <v>886</v>
      </c>
      <c r="Z17" s="848" t="s">
        <v>912</v>
      </c>
      <c r="AA17" s="848"/>
      <c r="AB17" s="848"/>
      <c r="AC17" s="372"/>
      <c r="AD17" s="494" t="s">
        <v>176</v>
      </c>
      <c r="AE17" s="85" t="s">
        <v>712</v>
      </c>
      <c r="AF17" s="173" t="s">
        <v>176</v>
      </c>
    </row>
    <row r="18" spans="2:32" s="96" customFormat="1" ht="20.25" customHeight="1" x14ac:dyDescent="0.45">
      <c r="B18" s="408"/>
      <c r="C18" s="756"/>
      <c r="D18" s="757"/>
      <c r="E18" s="757"/>
      <c r="F18" s="761"/>
      <c r="H18" s="85" t="s">
        <v>795</v>
      </c>
      <c r="I18" s="477"/>
      <c r="J18" s="477"/>
      <c r="K18" s="477"/>
      <c r="L18" s="477"/>
      <c r="M18" s="477"/>
      <c r="N18" s="477"/>
      <c r="O18" s="477"/>
      <c r="P18" s="477"/>
      <c r="Q18" s="477"/>
      <c r="R18" s="477"/>
      <c r="S18" s="85"/>
      <c r="T18" s="85"/>
      <c r="U18" s="85"/>
      <c r="W18" s="472"/>
      <c r="X18" s="472"/>
      <c r="Y18" s="472"/>
      <c r="AD18" s="374"/>
      <c r="AE18" s="85"/>
      <c r="AF18" s="115"/>
    </row>
    <row r="19" spans="2:32" s="96" customFormat="1" ht="74.25" customHeight="1" x14ac:dyDescent="0.45">
      <c r="B19" s="408"/>
      <c r="C19" s="756"/>
      <c r="D19" s="757"/>
      <c r="E19" s="757"/>
      <c r="F19" s="761"/>
      <c r="H19" s="471" t="s">
        <v>797</v>
      </c>
      <c r="I19" s="818" t="s">
        <v>888</v>
      </c>
      <c r="J19" s="819"/>
      <c r="K19" s="819"/>
      <c r="L19" s="819"/>
      <c r="M19" s="819"/>
      <c r="N19" s="819"/>
      <c r="O19" s="819"/>
      <c r="P19" s="819"/>
      <c r="Q19" s="819"/>
      <c r="R19" s="819"/>
      <c r="S19" s="819"/>
      <c r="T19" s="819"/>
      <c r="U19" s="872"/>
      <c r="V19" s="644"/>
      <c r="W19" s="645"/>
      <c r="X19" s="97" t="s">
        <v>31</v>
      </c>
      <c r="Y19" s="96" t="s">
        <v>886</v>
      </c>
      <c r="Z19" s="848" t="s">
        <v>913</v>
      </c>
      <c r="AA19" s="848"/>
      <c r="AB19" s="848"/>
      <c r="AD19" s="494" t="s">
        <v>176</v>
      </c>
      <c r="AE19" s="85" t="s">
        <v>712</v>
      </c>
      <c r="AF19" s="173" t="s">
        <v>176</v>
      </c>
    </row>
    <row r="20" spans="2:32" s="96" customFormat="1" ht="15" customHeight="1" x14ac:dyDescent="0.45">
      <c r="B20" s="408"/>
      <c r="C20" s="756"/>
      <c r="D20" s="757"/>
      <c r="E20" s="757"/>
      <c r="F20" s="761"/>
      <c r="H20" s="375"/>
      <c r="I20" s="477"/>
      <c r="J20" s="477"/>
      <c r="K20" s="477"/>
      <c r="L20" s="477"/>
      <c r="M20" s="477"/>
      <c r="N20" s="477"/>
      <c r="O20" s="477"/>
      <c r="P20" s="477"/>
      <c r="Q20" s="477"/>
      <c r="R20" s="477"/>
      <c r="S20" s="85"/>
      <c r="T20" s="85"/>
      <c r="U20" s="85"/>
      <c r="W20" s="472"/>
      <c r="X20" s="472"/>
      <c r="Y20" s="472"/>
      <c r="AD20" s="374"/>
      <c r="AE20" s="85"/>
      <c r="AF20" s="115"/>
    </row>
    <row r="21" spans="2:32" s="96" customFormat="1" x14ac:dyDescent="0.45">
      <c r="B21" s="408"/>
      <c r="C21" s="756"/>
      <c r="D21" s="757"/>
      <c r="E21" s="757"/>
      <c r="F21" s="761"/>
      <c r="H21" s="480" t="s">
        <v>890</v>
      </c>
      <c r="I21" s="477"/>
      <c r="J21" s="477"/>
      <c r="K21" s="477"/>
      <c r="L21" s="477"/>
      <c r="M21" s="477"/>
      <c r="N21" s="477"/>
      <c r="O21" s="477"/>
      <c r="P21" s="477"/>
      <c r="Q21" s="477"/>
      <c r="R21" s="477"/>
      <c r="U21" s="85"/>
      <c r="W21" s="472"/>
      <c r="X21" s="472"/>
      <c r="Y21" s="472"/>
      <c r="AD21" s="473" t="s">
        <v>711</v>
      </c>
      <c r="AE21" s="390" t="s">
        <v>712</v>
      </c>
      <c r="AF21" s="474" t="s">
        <v>713</v>
      </c>
    </row>
    <row r="22" spans="2:32" s="96" customFormat="1" ht="20.25" customHeight="1" x14ac:dyDescent="0.45">
      <c r="B22" s="408"/>
      <c r="C22" s="756"/>
      <c r="D22" s="757"/>
      <c r="E22" s="757"/>
      <c r="F22" s="761"/>
      <c r="G22" s="117"/>
      <c r="H22" s="471" t="s">
        <v>891</v>
      </c>
      <c r="I22" s="885" t="s">
        <v>892</v>
      </c>
      <c r="J22" s="886"/>
      <c r="K22" s="886"/>
      <c r="L22" s="886"/>
      <c r="M22" s="886"/>
      <c r="N22" s="886"/>
      <c r="O22" s="886"/>
      <c r="P22" s="886"/>
      <c r="Q22" s="886"/>
      <c r="R22" s="886"/>
      <c r="S22" s="886"/>
      <c r="T22" s="886"/>
      <c r="U22" s="886"/>
      <c r="V22" s="886"/>
      <c r="W22" s="886"/>
      <c r="X22" s="886"/>
      <c r="Y22" s="886"/>
      <c r="Z22" s="886"/>
      <c r="AA22" s="887"/>
      <c r="AD22" s="494" t="s">
        <v>176</v>
      </c>
      <c r="AE22" s="85" t="s">
        <v>712</v>
      </c>
      <c r="AF22" s="173" t="s">
        <v>176</v>
      </c>
    </row>
    <row r="23" spans="2:32" s="96" customFormat="1" x14ac:dyDescent="0.45">
      <c r="B23" s="408"/>
      <c r="C23" s="756"/>
      <c r="D23" s="757"/>
      <c r="E23" s="757"/>
      <c r="F23" s="761"/>
      <c r="H23" s="480" t="s">
        <v>905</v>
      </c>
      <c r="I23" s="477"/>
      <c r="J23" s="477"/>
      <c r="K23" s="477"/>
      <c r="L23" s="477"/>
      <c r="M23" s="477"/>
      <c r="N23" s="477"/>
      <c r="O23" s="477"/>
      <c r="P23" s="477"/>
      <c r="Q23" s="477"/>
      <c r="R23" s="477"/>
      <c r="U23" s="85"/>
      <c r="W23" s="472"/>
      <c r="X23" s="472"/>
      <c r="Y23" s="472"/>
      <c r="AD23" s="437"/>
      <c r="AE23" s="375"/>
      <c r="AF23" s="479"/>
    </row>
    <row r="24" spans="2:32" s="96" customFormat="1" x14ac:dyDescent="0.45">
      <c r="B24" s="408"/>
      <c r="C24" s="756"/>
      <c r="D24" s="757"/>
      <c r="E24" s="757"/>
      <c r="F24" s="761"/>
      <c r="G24" s="117"/>
      <c r="H24" s="375"/>
      <c r="I24" s="477"/>
      <c r="J24" s="477"/>
      <c r="K24" s="477"/>
      <c r="L24" s="477"/>
      <c r="M24" s="477"/>
      <c r="N24" s="477"/>
      <c r="O24" s="477"/>
      <c r="P24" s="477"/>
      <c r="Q24" s="477"/>
      <c r="R24" s="477"/>
      <c r="S24" s="477"/>
      <c r="T24" s="477"/>
      <c r="U24" s="477"/>
      <c r="X24" s="85"/>
      <c r="Z24" s="472"/>
      <c r="AA24" s="472"/>
      <c r="AB24" s="472"/>
      <c r="AC24" s="372"/>
      <c r="AD24" s="375"/>
      <c r="AE24" s="375"/>
      <c r="AF24" s="479"/>
    </row>
    <row r="25" spans="2:32" s="96" customFormat="1" x14ac:dyDescent="0.45">
      <c r="B25" s="408"/>
      <c r="C25" s="756"/>
      <c r="D25" s="757"/>
      <c r="E25" s="757"/>
      <c r="F25" s="761"/>
      <c r="G25" s="117"/>
      <c r="H25" s="480" t="s">
        <v>894</v>
      </c>
      <c r="I25" s="477"/>
      <c r="J25" s="477"/>
      <c r="K25" s="477"/>
      <c r="L25" s="477"/>
      <c r="M25" s="477"/>
      <c r="N25" s="477"/>
      <c r="O25" s="477"/>
      <c r="P25" s="477"/>
      <c r="Q25" s="477"/>
      <c r="R25" s="477"/>
      <c r="S25" s="477"/>
      <c r="T25" s="477"/>
      <c r="U25" s="477"/>
      <c r="X25" s="85"/>
      <c r="Z25" s="472"/>
      <c r="AA25" s="472"/>
      <c r="AB25" s="472"/>
      <c r="AC25" s="372"/>
      <c r="AD25" s="473" t="s">
        <v>711</v>
      </c>
      <c r="AE25" s="390" t="s">
        <v>712</v>
      </c>
      <c r="AF25" s="474" t="s">
        <v>713</v>
      </c>
    </row>
    <row r="26" spans="2:32" s="96" customFormat="1" ht="40.5" customHeight="1" x14ac:dyDescent="0.45">
      <c r="B26" s="408"/>
      <c r="C26" s="756"/>
      <c r="D26" s="757"/>
      <c r="E26" s="757"/>
      <c r="F26" s="761"/>
      <c r="G26" s="117"/>
      <c r="H26" s="471" t="s">
        <v>895</v>
      </c>
      <c r="I26" s="481" t="s">
        <v>896</v>
      </c>
      <c r="J26" s="481"/>
      <c r="K26" s="481"/>
      <c r="L26" s="482"/>
      <c r="M26" s="481" t="s">
        <v>897</v>
      </c>
      <c r="N26" s="483"/>
      <c r="O26" s="483"/>
      <c r="P26" s="871"/>
      <c r="Q26" s="871"/>
      <c r="R26" s="871"/>
      <c r="S26" s="871"/>
      <c r="T26" s="871"/>
      <c r="U26" s="871"/>
      <c r="V26" s="871"/>
      <c r="W26" s="871"/>
      <c r="X26" s="97" t="s">
        <v>31</v>
      </c>
      <c r="Y26" s="96" t="s">
        <v>886</v>
      </c>
      <c r="Z26" s="884" t="s">
        <v>914</v>
      </c>
      <c r="AA26" s="884"/>
      <c r="AB26" s="884"/>
      <c r="AC26" s="372"/>
      <c r="AD26" s="494" t="s">
        <v>176</v>
      </c>
      <c r="AE26" s="85" t="s">
        <v>712</v>
      </c>
      <c r="AF26" s="173" t="s">
        <v>176</v>
      </c>
    </row>
    <row r="27" spans="2:32" s="96" customFormat="1" ht="15.75" customHeight="1" x14ac:dyDescent="0.45">
      <c r="B27" s="408"/>
      <c r="C27" s="756"/>
      <c r="D27" s="757"/>
      <c r="E27" s="757"/>
      <c r="F27" s="761"/>
      <c r="H27" s="375"/>
      <c r="I27" s="431"/>
      <c r="J27" s="431"/>
      <c r="K27" s="431"/>
      <c r="L27" s="431"/>
      <c r="M27" s="431"/>
      <c r="N27" s="484"/>
      <c r="O27" s="484"/>
      <c r="P27" s="485"/>
      <c r="Q27" s="485"/>
      <c r="R27" s="485"/>
      <c r="S27" s="485"/>
      <c r="T27" s="485"/>
      <c r="U27" s="485"/>
      <c r="V27" s="485"/>
      <c r="W27" s="485"/>
      <c r="X27" s="85"/>
      <c r="Z27" s="500"/>
      <c r="AA27" s="500"/>
      <c r="AB27" s="500"/>
      <c r="AD27" s="374"/>
      <c r="AE27" s="85"/>
      <c r="AF27" s="115"/>
    </row>
    <row r="28" spans="2:32" s="96" customFormat="1" ht="14.25" customHeight="1" x14ac:dyDescent="0.45">
      <c r="B28" s="408"/>
      <c r="C28" s="756"/>
      <c r="D28" s="757"/>
      <c r="E28" s="757"/>
      <c r="F28" s="761"/>
      <c r="H28" s="452" t="s">
        <v>899</v>
      </c>
      <c r="I28" s="487"/>
      <c r="J28" s="487"/>
      <c r="K28" s="487"/>
      <c r="L28" s="487"/>
      <c r="M28" s="487"/>
      <c r="N28" s="487"/>
      <c r="O28" s="487"/>
      <c r="P28" s="487"/>
      <c r="Q28" s="487"/>
      <c r="R28" s="487"/>
      <c r="S28" s="377"/>
      <c r="T28" s="377"/>
      <c r="U28" s="380"/>
      <c r="V28" s="377"/>
      <c r="W28" s="488"/>
      <c r="X28" s="488"/>
      <c r="Y28" s="472"/>
      <c r="AD28" s="473" t="s">
        <v>711</v>
      </c>
      <c r="AE28" s="390" t="s">
        <v>712</v>
      </c>
      <c r="AF28" s="474" t="s">
        <v>713</v>
      </c>
    </row>
    <row r="29" spans="2:32" s="96" customFormat="1" ht="15" customHeight="1" x14ac:dyDescent="0.45">
      <c r="B29" s="408"/>
      <c r="C29" s="756"/>
      <c r="D29" s="757"/>
      <c r="E29" s="757"/>
      <c r="F29" s="761"/>
      <c r="H29" s="430" t="s">
        <v>900</v>
      </c>
      <c r="I29" s="892" t="s">
        <v>901</v>
      </c>
      <c r="J29" s="893"/>
      <c r="K29" s="893"/>
      <c r="L29" s="893"/>
      <c r="M29" s="893"/>
      <c r="N29" s="893"/>
      <c r="O29" s="893"/>
      <c r="P29" s="893"/>
      <c r="Q29" s="893"/>
      <c r="R29" s="893"/>
      <c r="S29" s="893"/>
      <c r="T29" s="893"/>
      <c r="U29" s="893"/>
      <c r="V29" s="893"/>
      <c r="W29" s="893"/>
      <c r="X29" s="894"/>
      <c r="Y29" s="117"/>
      <c r="Z29" s="472"/>
      <c r="AA29" s="472"/>
      <c r="AB29" s="472"/>
      <c r="AD29" s="494" t="s">
        <v>176</v>
      </c>
      <c r="AE29" s="85" t="s">
        <v>712</v>
      </c>
      <c r="AF29" s="173" t="s">
        <v>176</v>
      </c>
    </row>
    <row r="30" spans="2:32" s="96" customFormat="1" ht="21" customHeight="1" x14ac:dyDescent="0.45">
      <c r="B30" s="142"/>
      <c r="C30" s="737"/>
      <c r="D30" s="738"/>
      <c r="E30" s="738"/>
      <c r="F30" s="739"/>
      <c r="G30" s="141"/>
      <c r="H30" s="475"/>
      <c r="I30" s="475"/>
      <c r="J30" s="475"/>
      <c r="K30" s="475"/>
      <c r="L30" s="475"/>
      <c r="M30" s="481"/>
      <c r="N30" s="483"/>
      <c r="O30" s="483"/>
      <c r="P30" s="483"/>
      <c r="Q30" s="483"/>
      <c r="R30" s="483"/>
      <c r="S30" s="483"/>
      <c r="T30" s="483"/>
      <c r="U30" s="483"/>
      <c r="V30" s="367"/>
      <c r="W30" s="367"/>
      <c r="X30" s="366"/>
      <c r="Y30" s="377"/>
      <c r="Z30" s="488"/>
      <c r="AA30" s="488"/>
      <c r="AB30" s="488"/>
      <c r="AC30" s="378"/>
      <c r="AD30" s="501"/>
      <c r="AE30" s="501"/>
      <c r="AF30" s="502"/>
    </row>
    <row r="31" spans="2:32" ht="21.75" customHeight="1" x14ac:dyDescent="0.2">
      <c r="B31" s="100" t="s">
        <v>915</v>
      </c>
      <c r="C31" s="370"/>
      <c r="D31" s="370"/>
      <c r="E31" s="370"/>
      <c r="F31" s="370"/>
      <c r="G31" s="496"/>
      <c r="H31" s="497"/>
      <c r="I31" s="497"/>
      <c r="J31" s="497"/>
      <c r="K31" s="497"/>
      <c r="L31" s="497"/>
      <c r="M31" s="497"/>
      <c r="N31" s="497"/>
      <c r="O31" s="497"/>
      <c r="P31" s="497"/>
      <c r="Q31" s="497"/>
      <c r="R31" s="497"/>
      <c r="S31" s="497"/>
      <c r="T31" s="497"/>
      <c r="U31" s="497"/>
      <c r="V31" s="497"/>
      <c r="W31" s="497"/>
      <c r="X31" s="497"/>
      <c r="Y31" s="497"/>
      <c r="Z31" s="497"/>
      <c r="AA31" s="497"/>
      <c r="AB31" s="497"/>
      <c r="AC31" s="497"/>
      <c r="AD31" s="497"/>
      <c r="AE31" s="497"/>
      <c r="AF31" s="498"/>
    </row>
    <row r="32" spans="2:32" s="96" customFormat="1" ht="10.5" customHeight="1" x14ac:dyDescent="0.45">
      <c r="B32" s="478"/>
      <c r="C32" s="733" t="s">
        <v>882</v>
      </c>
      <c r="D32" s="733"/>
      <c r="E32" s="733"/>
      <c r="F32" s="748"/>
      <c r="G32" s="369"/>
      <c r="H32" s="369"/>
      <c r="I32" s="369"/>
      <c r="J32" s="369"/>
      <c r="K32" s="369"/>
      <c r="L32" s="369"/>
      <c r="M32" s="369"/>
      <c r="N32" s="369"/>
      <c r="O32" s="369"/>
      <c r="P32" s="369"/>
      <c r="Q32" s="369"/>
      <c r="R32" s="369"/>
      <c r="S32" s="369"/>
      <c r="T32" s="369"/>
      <c r="U32" s="369"/>
      <c r="V32" s="369"/>
      <c r="W32" s="369"/>
      <c r="X32" s="369"/>
      <c r="Y32" s="369"/>
      <c r="Z32" s="369"/>
      <c r="AA32" s="369"/>
      <c r="AB32" s="369"/>
      <c r="AC32" s="371"/>
      <c r="AD32" s="369"/>
      <c r="AE32" s="369"/>
      <c r="AF32" s="371"/>
    </row>
    <row r="33" spans="2:32" s="96" customFormat="1" ht="15.75" customHeight="1" x14ac:dyDescent="0.2">
      <c r="B33" s="117"/>
      <c r="C33" s="733"/>
      <c r="D33" s="733"/>
      <c r="E33" s="733"/>
      <c r="F33" s="748"/>
      <c r="H33" s="869" t="s">
        <v>883</v>
      </c>
      <c r="I33" s="869"/>
      <c r="J33" s="869"/>
      <c r="K33" s="869"/>
      <c r="L33" s="869"/>
      <c r="M33" s="869"/>
      <c r="N33" s="869"/>
      <c r="O33" s="869"/>
      <c r="P33" s="869"/>
      <c r="Q33" s="869"/>
      <c r="R33" s="869"/>
      <c r="S33" s="869"/>
      <c r="T33" s="869"/>
      <c r="U33" s="869"/>
      <c r="V33" s="869"/>
      <c r="W33" s="869"/>
      <c r="X33" s="869"/>
      <c r="Y33" s="470"/>
      <c r="Z33" s="470"/>
      <c r="AA33" s="470"/>
      <c r="AB33" s="470"/>
      <c r="AC33" s="372"/>
      <c r="AF33" s="372"/>
    </row>
    <row r="34" spans="2:32" s="96" customFormat="1" ht="40.5" customHeight="1" x14ac:dyDescent="0.45">
      <c r="B34" s="408"/>
      <c r="C34" s="733"/>
      <c r="D34" s="733"/>
      <c r="E34" s="733"/>
      <c r="F34" s="748"/>
      <c r="H34" s="471" t="s">
        <v>791</v>
      </c>
      <c r="I34" s="889" t="s">
        <v>910</v>
      </c>
      <c r="J34" s="890"/>
      <c r="K34" s="890"/>
      <c r="L34" s="890"/>
      <c r="M34" s="890"/>
      <c r="N34" s="890"/>
      <c r="O34" s="890"/>
      <c r="P34" s="890"/>
      <c r="Q34" s="890"/>
      <c r="R34" s="890"/>
      <c r="S34" s="890"/>
      <c r="T34" s="890"/>
      <c r="U34" s="891"/>
      <c r="V34" s="644"/>
      <c r="W34" s="645"/>
      <c r="X34" s="97" t="s">
        <v>31</v>
      </c>
      <c r="Z34" s="472"/>
      <c r="AA34" s="472"/>
      <c r="AB34" s="472"/>
      <c r="AC34" s="372"/>
      <c r="AD34" s="473" t="s">
        <v>711</v>
      </c>
      <c r="AE34" s="390" t="s">
        <v>712</v>
      </c>
      <c r="AF34" s="474" t="s">
        <v>713</v>
      </c>
    </row>
    <row r="35" spans="2:32" s="96" customFormat="1" ht="17.25" customHeight="1" x14ac:dyDescent="0.45">
      <c r="B35" s="408"/>
      <c r="C35" s="733"/>
      <c r="D35" s="733"/>
      <c r="E35" s="733"/>
      <c r="F35" s="748"/>
      <c r="H35" s="475"/>
      <c r="I35" s="499"/>
      <c r="J35" s="499"/>
      <c r="K35" s="499"/>
      <c r="L35" s="499"/>
      <c r="M35" s="499"/>
      <c r="N35" s="499"/>
      <c r="O35" s="499"/>
      <c r="P35" s="499"/>
      <c r="Q35" s="499"/>
      <c r="R35" s="499"/>
      <c r="S35" s="499"/>
      <c r="T35" s="499"/>
      <c r="U35" s="499"/>
      <c r="V35" s="366"/>
      <c r="W35" s="366"/>
      <c r="X35" s="366"/>
      <c r="Z35" s="472"/>
      <c r="AA35" s="472"/>
      <c r="AB35" s="472"/>
      <c r="AC35" s="372"/>
      <c r="AD35" s="473"/>
      <c r="AE35" s="390"/>
      <c r="AF35" s="474"/>
    </row>
    <row r="36" spans="2:32" s="96" customFormat="1" ht="40.5" customHeight="1" x14ac:dyDescent="0.45">
      <c r="B36" s="408"/>
      <c r="C36" s="733"/>
      <c r="D36" s="733"/>
      <c r="E36" s="733"/>
      <c r="F36" s="748"/>
      <c r="H36" s="471" t="s">
        <v>793</v>
      </c>
      <c r="I36" s="889" t="s">
        <v>911</v>
      </c>
      <c r="J36" s="890"/>
      <c r="K36" s="890"/>
      <c r="L36" s="890"/>
      <c r="M36" s="890"/>
      <c r="N36" s="890"/>
      <c r="O36" s="890"/>
      <c r="P36" s="890"/>
      <c r="Q36" s="890"/>
      <c r="R36" s="890"/>
      <c r="S36" s="890"/>
      <c r="T36" s="890"/>
      <c r="U36" s="891"/>
      <c r="V36" s="644"/>
      <c r="W36" s="645"/>
      <c r="X36" s="97" t="s">
        <v>31</v>
      </c>
      <c r="Y36" s="96" t="s">
        <v>886</v>
      </c>
      <c r="Z36" s="884" t="s">
        <v>916</v>
      </c>
      <c r="AA36" s="884"/>
      <c r="AB36" s="884"/>
      <c r="AC36" s="372"/>
      <c r="AD36" s="494" t="s">
        <v>176</v>
      </c>
      <c r="AE36" s="85" t="s">
        <v>712</v>
      </c>
      <c r="AF36" s="173" t="s">
        <v>176</v>
      </c>
    </row>
    <row r="37" spans="2:32" s="96" customFormat="1" ht="20.25" customHeight="1" x14ac:dyDescent="0.45">
      <c r="B37" s="408"/>
      <c r="C37" s="733"/>
      <c r="D37" s="733"/>
      <c r="E37" s="733"/>
      <c r="F37" s="748"/>
      <c r="H37" s="85" t="s">
        <v>795</v>
      </c>
      <c r="I37" s="477"/>
      <c r="J37" s="477"/>
      <c r="K37" s="477"/>
      <c r="L37" s="477"/>
      <c r="M37" s="477"/>
      <c r="N37" s="477"/>
      <c r="O37" s="477"/>
      <c r="P37" s="477"/>
      <c r="Q37" s="477"/>
      <c r="R37" s="477"/>
      <c r="S37" s="85"/>
      <c r="T37" s="85"/>
      <c r="U37" s="85"/>
      <c r="W37" s="472"/>
      <c r="X37" s="472"/>
      <c r="Y37" s="472"/>
      <c r="AD37" s="374"/>
      <c r="AE37" s="85"/>
      <c r="AF37" s="115"/>
    </row>
    <row r="38" spans="2:32" s="96" customFormat="1" ht="74.25" customHeight="1" x14ac:dyDescent="0.45">
      <c r="B38" s="146"/>
      <c r="C38" s="763"/>
      <c r="D38" s="762"/>
      <c r="E38" s="762"/>
      <c r="F38" s="715"/>
      <c r="G38" s="478"/>
      <c r="H38" s="471" t="s">
        <v>797</v>
      </c>
      <c r="I38" s="818" t="s">
        <v>888</v>
      </c>
      <c r="J38" s="819"/>
      <c r="K38" s="819"/>
      <c r="L38" s="819"/>
      <c r="M38" s="819"/>
      <c r="N38" s="819"/>
      <c r="O38" s="819"/>
      <c r="P38" s="819"/>
      <c r="Q38" s="819"/>
      <c r="R38" s="819"/>
      <c r="S38" s="819"/>
      <c r="T38" s="819"/>
      <c r="U38" s="872"/>
      <c r="V38" s="644"/>
      <c r="W38" s="645"/>
      <c r="X38" s="366" t="s">
        <v>31</v>
      </c>
      <c r="Y38" s="117" t="s">
        <v>886</v>
      </c>
      <c r="Z38" s="848" t="s">
        <v>904</v>
      </c>
      <c r="AA38" s="848"/>
      <c r="AB38" s="848"/>
      <c r="AC38" s="372"/>
      <c r="AD38" s="513" t="s">
        <v>176</v>
      </c>
      <c r="AE38" s="380" t="s">
        <v>712</v>
      </c>
      <c r="AF38" s="512" t="s">
        <v>176</v>
      </c>
    </row>
    <row r="39" spans="2:32" s="96" customFormat="1" ht="15" customHeight="1" x14ac:dyDescent="0.45">
      <c r="B39" s="408"/>
      <c r="C39" s="733"/>
      <c r="D39" s="756"/>
      <c r="E39" s="756"/>
      <c r="F39" s="888"/>
      <c r="H39" s="375"/>
      <c r="I39" s="477"/>
      <c r="J39" s="477"/>
      <c r="K39" s="477"/>
      <c r="L39" s="477"/>
      <c r="M39" s="477"/>
      <c r="N39" s="477"/>
      <c r="O39" s="477"/>
      <c r="P39" s="477"/>
      <c r="Q39" s="477"/>
      <c r="R39" s="477"/>
      <c r="S39" s="85"/>
      <c r="T39" s="85"/>
      <c r="U39" s="85"/>
      <c r="W39" s="472"/>
      <c r="X39" s="472"/>
      <c r="Y39" s="472"/>
      <c r="AD39" s="374"/>
      <c r="AE39" s="85"/>
      <c r="AF39" s="115"/>
    </row>
    <row r="40" spans="2:32" s="96" customFormat="1" x14ac:dyDescent="0.45">
      <c r="B40" s="408"/>
      <c r="C40" s="733"/>
      <c r="D40" s="733"/>
      <c r="E40" s="733"/>
      <c r="F40" s="748"/>
      <c r="H40" s="480" t="s">
        <v>890</v>
      </c>
      <c r="I40" s="477"/>
      <c r="J40" s="477"/>
      <c r="K40" s="477"/>
      <c r="L40" s="477"/>
      <c r="M40" s="477"/>
      <c r="N40" s="477"/>
      <c r="O40" s="477"/>
      <c r="P40" s="477"/>
      <c r="Q40" s="477"/>
      <c r="R40" s="477"/>
      <c r="U40" s="85"/>
      <c r="W40" s="472"/>
      <c r="X40" s="472"/>
      <c r="Y40" s="472"/>
      <c r="AD40" s="473" t="s">
        <v>711</v>
      </c>
      <c r="AE40" s="390" t="s">
        <v>712</v>
      </c>
      <c r="AF40" s="474" t="s">
        <v>713</v>
      </c>
    </row>
    <row r="41" spans="2:32" s="96" customFormat="1" ht="20.25" customHeight="1" x14ac:dyDescent="0.45">
      <c r="B41" s="408"/>
      <c r="C41" s="733"/>
      <c r="D41" s="733"/>
      <c r="E41" s="733"/>
      <c r="F41" s="748"/>
      <c r="H41" s="471" t="s">
        <v>891</v>
      </c>
      <c r="I41" s="885" t="s">
        <v>892</v>
      </c>
      <c r="J41" s="886"/>
      <c r="K41" s="886"/>
      <c r="L41" s="886"/>
      <c r="M41" s="886"/>
      <c r="N41" s="886"/>
      <c r="O41" s="886"/>
      <c r="P41" s="886"/>
      <c r="Q41" s="886"/>
      <c r="R41" s="886"/>
      <c r="S41" s="886"/>
      <c r="T41" s="886"/>
      <c r="U41" s="886"/>
      <c r="V41" s="886"/>
      <c r="W41" s="886"/>
      <c r="X41" s="886"/>
      <c r="Y41" s="886"/>
      <c r="Z41" s="886"/>
      <c r="AA41" s="887"/>
      <c r="AD41" s="494" t="s">
        <v>176</v>
      </c>
      <c r="AE41" s="85" t="s">
        <v>712</v>
      </c>
      <c r="AF41" s="173" t="s">
        <v>176</v>
      </c>
    </row>
    <row r="42" spans="2:32" s="96" customFormat="1" x14ac:dyDescent="0.45">
      <c r="B42" s="408"/>
      <c r="C42" s="733"/>
      <c r="D42" s="733"/>
      <c r="E42" s="733"/>
      <c r="F42" s="748"/>
      <c r="H42" s="480" t="s">
        <v>905</v>
      </c>
      <c r="I42" s="477"/>
      <c r="J42" s="477"/>
      <c r="K42" s="477"/>
      <c r="L42" s="477"/>
      <c r="M42" s="477"/>
      <c r="N42" s="477"/>
      <c r="O42" s="477"/>
      <c r="P42" s="477"/>
      <c r="Q42" s="477"/>
      <c r="R42" s="477"/>
      <c r="U42" s="85"/>
      <c r="W42" s="472"/>
      <c r="X42" s="472"/>
      <c r="Y42" s="472"/>
      <c r="AD42" s="437"/>
      <c r="AE42" s="375"/>
      <c r="AF42" s="479"/>
    </row>
    <row r="43" spans="2:32" s="96" customFormat="1" x14ac:dyDescent="0.45">
      <c r="B43" s="408"/>
      <c r="C43" s="733"/>
      <c r="D43" s="733"/>
      <c r="E43" s="733"/>
      <c r="F43" s="748"/>
      <c r="H43" s="375"/>
      <c r="I43" s="477"/>
      <c r="J43" s="477"/>
      <c r="K43" s="477"/>
      <c r="L43" s="477"/>
      <c r="M43" s="477"/>
      <c r="N43" s="477"/>
      <c r="O43" s="477"/>
      <c r="P43" s="477"/>
      <c r="Q43" s="477"/>
      <c r="R43" s="477"/>
      <c r="S43" s="477"/>
      <c r="T43" s="477"/>
      <c r="U43" s="477"/>
      <c r="X43" s="85"/>
      <c r="Z43" s="472"/>
      <c r="AA43" s="472"/>
      <c r="AB43" s="472"/>
      <c r="AC43" s="372"/>
      <c r="AD43" s="375"/>
      <c r="AE43" s="375"/>
      <c r="AF43" s="479"/>
    </row>
    <row r="44" spans="2:32" s="96" customFormat="1" x14ac:dyDescent="0.45">
      <c r="B44" s="408"/>
      <c r="C44" s="733"/>
      <c r="D44" s="733"/>
      <c r="E44" s="733"/>
      <c r="F44" s="748"/>
      <c r="H44" s="480" t="s">
        <v>894</v>
      </c>
      <c r="I44" s="477"/>
      <c r="J44" s="477"/>
      <c r="K44" s="477"/>
      <c r="L44" s="477"/>
      <c r="M44" s="477"/>
      <c r="N44" s="477"/>
      <c r="O44" s="477"/>
      <c r="P44" s="477"/>
      <c r="Q44" s="477"/>
      <c r="R44" s="477"/>
      <c r="S44" s="477"/>
      <c r="T44" s="477"/>
      <c r="U44" s="477"/>
      <c r="X44" s="85"/>
      <c r="Z44" s="472"/>
      <c r="AA44" s="472"/>
      <c r="AB44" s="472"/>
      <c r="AC44" s="372"/>
      <c r="AD44" s="473" t="s">
        <v>711</v>
      </c>
      <c r="AE44" s="390" t="s">
        <v>712</v>
      </c>
      <c r="AF44" s="474" t="s">
        <v>713</v>
      </c>
    </row>
    <row r="45" spans="2:32" s="96" customFormat="1" ht="40.5" customHeight="1" x14ac:dyDescent="0.45">
      <c r="B45" s="408"/>
      <c r="C45" s="733"/>
      <c r="D45" s="733"/>
      <c r="E45" s="733"/>
      <c r="F45" s="748"/>
      <c r="H45" s="471" t="s">
        <v>895</v>
      </c>
      <c r="I45" s="481" t="s">
        <v>896</v>
      </c>
      <c r="J45" s="481"/>
      <c r="K45" s="481"/>
      <c r="L45" s="482"/>
      <c r="M45" s="481" t="s">
        <v>897</v>
      </c>
      <c r="N45" s="483"/>
      <c r="O45" s="483"/>
      <c r="P45" s="871"/>
      <c r="Q45" s="871"/>
      <c r="R45" s="871"/>
      <c r="S45" s="871"/>
      <c r="T45" s="871"/>
      <c r="U45" s="871"/>
      <c r="V45" s="871"/>
      <c r="W45" s="871"/>
      <c r="X45" s="97" t="s">
        <v>31</v>
      </c>
      <c r="Y45" s="96" t="s">
        <v>886</v>
      </c>
      <c r="Z45" s="884" t="s">
        <v>914</v>
      </c>
      <c r="AA45" s="884"/>
      <c r="AB45" s="884"/>
      <c r="AC45" s="372"/>
      <c r="AD45" s="494" t="s">
        <v>176</v>
      </c>
      <c r="AE45" s="85" t="s">
        <v>712</v>
      </c>
      <c r="AF45" s="173" t="s">
        <v>176</v>
      </c>
    </row>
    <row r="46" spans="2:32" s="96" customFormat="1" ht="15.75" customHeight="1" x14ac:dyDescent="0.45">
      <c r="B46" s="408"/>
      <c r="C46" s="733"/>
      <c r="D46" s="733"/>
      <c r="E46" s="733"/>
      <c r="F46" s="748"/>
      <c r="H46" s="375"/>
      <c r="I46" s="431"/>
      <c r="J46" s="431"/>
      <c r="K46" s="431"/>
      <c r="L46" s="431"/>
      <c r="M46" s="431"/>
      <c r="N46" s="484"/>
      <c r="O46" s="484"/>
      <c r="P46" s="485"/>
      <c r="Q46" s="485"/>
      <c r="R46" s="485"/>
      <c r="S46" s="485"/>
      <c r="T46" s="485"/>
      <c r="U46" s="485"/>
      <c r="V46" s="485"/>
      <c r="W46" s="485"/>
      <c r="X46" s="85"/>
      <c r="Z46" s="500"/>
      <c r="AA46" s="500"/>
      <c r="AB46" s="500"/>
      <c r="AD46" s="374"/>
      <c r="AE46" s="85"/>
      <c r="AF46" s="115"/>
    </row>
    <row r="47" spans="2:32" s="96" customFormat="1" ht="14.25" customHeight="1" x14ac:dyDescent="0.45">
      <c r="B47" s="408"/>
      <c r="C47" s="733"/>
      <c r="D47" s="733"/>
      <c r="E47" s="733"/>
      <c r="F47" s="748"/>
      <c r="H47" s="452" t="s">
        <v>899</v>
      </c>
      <c r="I47" s="477"/>
      <c r="J47" s="477"/>
      <c r="K47" s="477"/>
      <c r="L47" s="477"/>
      <c r="M47" s="477"/>
      <c r="N47" s="477"/>
      <c r="O47" s="477"/>
      <c r="P47" s="477"/>
      <c r="Q47" s="477"/>
      <c r="R47" s="477"/>
      <c r="U47" s="85"/>
      <c r="W47" s="472"/>
      <c r="X47" s="472"/>
      <c r="Y47" s="472"/>
      <c r="AD47" s="473" t="s">
        <v>711</v>
      </c>
      <c r="AE47" s="390" t="s">
        <v>712</v>
      </c>
      <c r="AF47" s="474" t="s">
        <v>713</v>
      </c>
    </row>
    <row r="48" spans="2:32" s="96" customFormat="1" ht="15" customHeight="1" x14ac:dyDescent="0.45">
      <c r="B48" s="408"/>
      <c r="C48" s="733"/>
      <c r="D48" s="733"/>
      <c r="E48" s="733"/>
      <c r="F48" s="748"/>
      <c r="H48" s="379" t="s">
        <v>900</v>
      </c>
      <c r="I48" s="873" t="s">
        <v>901</v>
      </c>
      <c r="J48" s="874"/>
      <c r="K48" s="874"/>
      <c r="L48" s="874"/>
      <c r="M48" s="874"/>
      <c r="N48" s="874"/>
      <c r="O48" s="874"/>
      <c r="P48" s="874"/>
      <c r="Q48" s="874"/>
      <c r="R48" s="874"/>
      <c r="S48" s="874"/>
      <c r="T48" s="874"/>
      <c r="U48" s="874"/>
      <c r="V48" s="874"/>
      <c r="W48" s="874"/>
      <c r="X48" s="875"/>
      <c r="Z48" s="472"/>
      <c r="AA48" s="472"/>
      <c r="AB48" s="472"/>
      <c r="AD48" s="494" t="s">
        <v>176</v>
      </c>
      <c r="AE48" s="85" t="s">
        <v>712</v>
      </c>
      <c r="AF48" s="173" t="s">
        <v>176</v>
      </c>
    </row>
    <row r="49" spans="2:32" s="96" customFormat="1" ht="21" customHeight="1" x14ac:dyDescent="0.45">
      <c r="B49" s="142"/>
      <c r="C49" s="762"/>
      <c r="D49" s="762"/>
      <c r="E49" s="762"/>
      <c r="F49" s="715"/>
      <c r="G49" s="377"/>
      <c r="H49" s="475"/>
      <c r="I49" s="475"/>
      <c r="J49" s="475"/>
      <c r="K49" s="475"/>
      <c r="L49" s="475"/>
      <c r="M49" s="481"/>
      <c r="N49" s="483"/>
      <c r="O49" s="483"/>
      <c r="P49" s="483"/>
      <c r="Q49" s="483"/>
      <c r="R49" s="483"/>
      <c r="S49" s="483"/>
      <c r="T49" s="483"/>
      <c r="U49" s="483"/>
      <c r="V49" s="367"/>
      <c r="W49" s="367"/>
      <c r="X49" s="366"/>
      <c r="Y49" s="377"/>
      <c r="Z49" s="488"/>
      <c r="AA49" s="488"/>
      <c r="AB49" s="488"/>
      <c r="AC49" s="378"/>
      <c r="AD49" s="501"/>
      <c r="AE49" s="501"/>
      <c r="AF49" s="502"/>
    </row>
    <row r="50" spans="2:32" s="96" customFormat="1" ht="10.5" customHeight="1" x14ac:dyDescent="0.45">
      <c r="B50" s="733" t="s">
        <v>917</v>
      </c>
      <c r="C50" s="719"/>
      <c r="D50" s="719"/>
      <c r="E50" s="719"/>
      <c r="F50" s="720"/>
      <c r="G50" s="369"/>
      <c r="H50" s="503"/>
      <c r="I50" s="503"/>
      <c r="J50" s="503"/>
      <c r="K50" s="503"/>
      <c r="L50" s="503"/>
      <c r="M50" s="504"/>
      <c r="N50" s="505"/>
      <c r="O50" s="505"/>
      <c r="P50" s="505"/>
      <c r="Q50" s="505"/>
      <c r="R50" s="505"/>
      <c r="S50" s="505"/>
      <c r="T50" s="505"/>
      <c r="U50" s="505"/>
      <c r="V50" s="505"/>
      <c r="W50" s="505"/>
      <c r="X50" s="369"/>
      <c r="Y50" s="369"/>
      <c r="Z50" s="370"/>
      <c r="AA50" s="369"/>
      <c r="AB50" s="506"/>
      <c r="AC50" s="506"/>
      <c r="AD50" s="507"/>
      <c r="AE50" s="503"/>
      <c r="AF50" s="508"/>
    </row>
    <row r="51" spans="2:32" s="96" customFormat="1" ht="18.75" customHeight="1" x14ac:dyDescent="0.45">
      <c r="B51" s="756"/>
      <c r="C51" s="757"/>
      <c r="D51" s="757"/>
      <c r="E51" s="757"/>
      <c r="F51" s="761"/>
      <c r="H51" s="480" t="s">
        <v>918</v>
      </c>
      <c r="I51" s="375"/>
      <c r="J51" s="375"/>
      <c r="K51" s="375"/>
      <c r="L51" s="375"/>
      <c r="M51" s="431"/>
      <c r="N51" s="484"/>
      <c r="O51" s="484"/>
      <c r="P51" s="484"/>
      <c r="Q51" s="484"/>
      <c r="R51" s="484"/>
      <c r="S51" s="484"/>
      <c r="T51" s="484"/>
      <c r="U51" s="484"/>
      <c r="V51" s="484"/>
      <c r="W51" s="484"/>
      <c r="Z51" s="85"/>
      <c r="AB51" s="472"/>
      <c r="AC51" s="472"/>
      <c r="AD51" s="473" t="s">
        <v>711</v>
      </c>
      <c r="AE51" s="390" t="s">
        <v>712</v>
      </c>
      <c r="AF51" s="474" t="s">
        <v>713</v>
      </c>
    </row>
    <row r="52" spans="2:32" s="96" customFormat="1" ht="18.75" customHeight="1" x14ac:dyDescent="0.45">
      <c r="B52" s="756"/>
      <c r="C52" s="757"/>
      <c r="D52" s="757"/>
      <c r="E52" s="757"/>
      <c r="F52" s="761"/>
      <c r="H52" s="480" t="s">
        <v>919</v>
      </c>
      <c r="I52" s="375"/>
      <c r="J52" s="375"/>
      <c r="K52" s="375"/>
      <c r="L52" s="375"/>
      <c r="M52" s="431"/>
      <c r="N52" s="484"/>
      <c r="O52" s="484"/>
      <c r="P52" s="484"/>
      <c r="Q52" s="484"/>
      <c r="R52" s="484"/>
      <c r="S52" s="484"/>
      <c r="T52" s="484"/>
      <c r="U52" s="484"/>
      <c r="V52" s="484"/>
      <c r="W52" s="484"/>
      <c r="Z52" s="85"/>
      <c r="AB52" s="472"/>
      <c r="AC52" s="472"/>
      <c r="AD52" s="437"/>
      <c r="AE52" s="375"/>
      <c r="AF52" s="479"/>
    </row>
    <row r="53" spans="2:32" s="96" customFormat="1" ht="18.75" customHeight="1" x14ac:dyDescent="0.45">
      <c r="B53" s="756"/>
      <c r="C53" s="757"/>
      <c r="D53" s="757"/>
      <c r="E53" s="757"/>
      <c r="F53" s="761"/>
      <c r="H53" s="480" t="s">
        <v>920</v>
      </c>
      <c r="I53" s="375"/>
      <c r="J53" s="375"/>
      <c r="K53" s="375"/>
      <c r="L53" s="375"/>
      <c r="M53" s="431"/>
      <c r="N53" s="484"/>
      <c r="O53" s="484"/>
      <c r="P53" s="484"/>
      <c r="Q53" s="484"/>
      <c r="R53" s="484"/>
      <c r="S53" s="484"/>
      <c r="T53" s="484"/>
      <c r="U53" s="484"/>
      <c r="V53" s="484"/>
      <c r="W53" s="484"/>
      <c r="Z53" s="85"/>
      <c r="AB53" s="472"/>
      <c r="AC53" s="472"/>
      <c r="AD53" s="494" t="s">
        <v>176</v>
      </c>
      <c r="AE53" s="85" t="s">
        <v>712</v>
      </c>
      <c r="AF53" s="173" t="s">
        <v>176</v>
      </c>
    </row>
    <row r="54" spans="2:32" s="96" customFormat="1" ht="18.75" customHeight="1" x14ac:dyDescent="0.45">
      <c r="B54" s="756"/>
      <c r="C54" s="757"/>
      <c r="D54" s="757"/>
      <c r="E54" s="757"/>
      <c r="F54" s="761"/>
      <c r="H54" s="480" t="s">
        <v>921</v>
      </c>
      <c r="I54" s="375"/>
      <c r="J54" s="375"/>
      <c r="K54" s="375"/>
      <c r="L54" s="375"/>
      <c r="M54" s="431"/>
      <c r="N54" s="484"/>
      <c r="O54" s="484"/>
      <c r="P54" s="484"/>
      <c r="Q54" s="484"/>
      <c r="R54" s="484"/>
      <c r="S54" s="484"/>
      <c r="T54" s="484"/>
      <c r="U54" s="484"/>
      <c r="V54" s="484"/>
      <c r="W54" s="484"/>
      <c r="Z54" s="85"/>
      <c r="AB54" s="472"/>
      <c r="AC54" s="472"/>
      <c r="AD54" s="494" t="s">
        <v>176</v>
      </c>
      <c r="AE54" s="85" t="s">
        <v>712</v>
      </c>
      <c r="AF54" s="173" t="s">
        <v>176</v>
      </c>
    </row>
    <row r="55" spans="2:32" s="96" customFormat="1" ht="18.75" customHeight="1" x14ac:dyDescent="0.45">
      <c r="B55" s="756"/>
      <c r="C55" s="757"/>
      <c r="D55" s="757"/>
      <c r="E55" s="757"/>
      <c r="F55" s="761"/>
      <c r="H55" s="480" t="s">
        <v>922</v>
      </c>
      <c r="I55" s="375"/>
      <c r="J55" s="375"/>
      <c r="K55" s="375"/>
      <c r="L55" s="375"/>
      <c r="M55" s="431"/>
      <c r="N55" s="484"/>
      <c r="O55" s="484"/>
      <c r="P55" s="484"/>
      <c r="Q55" s="484"/>
      <c r="R55" s="484"/>
      <c r="S55" s="484"/>
      <c r="T55" s="484"/>
      <c r="U55" s="484"/>
      <c r="V55" s="484"/>
      <c r="W55" s="484"/>
      <c r="Z55" s="85"/>
      <c r="AB55" s="472"/>
      <c r="AC55" s="472"/>
      <c r="AD55" s="494" t="s">
        <v>176</v>
      </c>
      <c r="AE55" s="85" t="s">
        <v>712</v>
      </c>
      <c r="AF55" s="173" t="s">
        <v>176</v>
      </c>
    </row>
    <row r="56" spans="2:32" s="96" customFormat="1" ht="18.75" customHeight="1" x14ac:dyDescent="0.45">
      <c r="B56" s="756"/>
      <c r="C56" s="757"/>
      <c r="D56" s="757"/>
      <c r="E56" s="757"/>
      <c r="F56" s="761"/>
      <c r="H56" s="480" t="s">
        <v>923</v>
      </c>
      <c r="I56" s="375"/>
      <c r="J56" s="375"/>
      <c r="K56" s="375"/>
      <c r="L56" s="375"/>
      <c r="M56" s="431"/>
      <c r="N56" s="484"/>
      <c r="O56" s="484"/>
      <c r="P56" s="484"/>
      <c r="Q56" s="484"/>
      <c r="R56" s="484"/>
      <c r="S56" s="484"/>
      <c r="T56" s="484"/>
      <c r="U56" s="484"/>
      <c r="V56" s="484"/>
      <c r="W56" s="484"/>
      <c r="Z56" s="85"/>
      <c r="AB56" s="472"/>
      <c r="AC56" s="472"/>
      <c r="AD56" s="494" t="s">
        <v>176</v>
      </c>
      <c r="AE56" s="85" t="s">
        <v>712</v>
      </c>
      <c r="AF56" s="173" t="s">
        <v>176</v>
      </c>
    </row>
    <row r="57" spans="2:32" s="96" customFormat="1" ht="18.75" customHeight="1" x14ac:dyDescent="0.45">
      <c r="B57" s="756"/>
      <c r="C57" s="757"/>
      <c r="D57" s="757"/>
      <c r="E57" s="757"/>
      <c r="F57" s="761"/>
      <c r="H57" s="480" t="s">
        <v>924</v>
      </c>
      <c r="I57" s="375"/>
      <c r="J57" s="375"/>
      <c r="K57" s="375"/>
      <c r="L57" s="375"/>
      <c r="M57" s="431"/>
      <c r="N57" s="484"/>
      <c r="O57" s="484"/>
      <c r="P57" s="484"/>
      <c r="Q57" s="484"/>
      <c r="R57" s="484"/>
      <c r="S57" s="484"/>
      <c r="T57" s="484"/>
      <c r="U57" s="484"/>
      <c r="V57" s="484"/>
      <c r="W57" s="484"/>
      <c r="Z57" s="85"/>
      <c r="AB57" s="472"/>
      <c r="AC57" s="472"/>
      <c r="AD57" s="437"/>
      <c r="AE57" s="375"/>
      <c r="AF57" s="479"/>
    </row>
    <row r="58" spans="2:32" s="96" customFormat="1" ht="18.75" customHeight="1" x14ac:dyDescent="0.45">
      <c r="B58" s="756"/>
      <c r="C58" s="757"/>
      <c r="D58" s="757"/>
      <c r="E58" s="757"/>
      <c r="F58" s="761"/>
      <c r="H58" s="480"/>
      <c r="I58" s="880" t="s">
        <v>849</v>
      </c>
      <c r="J58" s="880"/>
      <c r="K58" s="880"/>
      <c r="L58" s="880"/>
      <c r="M58" s="880"/>
      <c r="N58" s="881"/>
      <c r="O58" s="660"/>
      <c r="P58" s="660"/>
      <c r="Q58" s="660"/>
      <c r="R58" s="660"/>
      <c r="S58" s="660"/>
      <c r="T58" s="660"/>
      <c r="U58" s="660"/>
      <c r="V58" s="660"/>
      <c r="W58" s="660"/>
      <c r="X58" s="660"/>
      <c r="Y58" s="660"/>
      <c r="Z58" s="660"/>
      <c r="AA58" s="660"/>
      <c r="AB58" s="661"/>
      <c r="AC58" s="472"/>
      <c r="AD58" s="437"/>
      <c r="AE58" s="375"/>
      <c r="AF58" s="479"/>
    </row>
    <row r="59" spans="2:32" s="96" customFormat="1" ht="18.75" customHeight="1" x14ac:dyDescent="0.45">
      <c r="B59" s="756"/>
      <c r="C59" s="757"/>
      <c r="D59" s="757"/>
      <c r="E59" s="757"/>
      <c r="F59" s="761"/>
      <c r="H59" s="480"/>
      <c r="I59" s="880" t="s">
        <v>850</v>
      </c>
      <c r="J59" s="880"/>
      <c r="K59" s="880"/>
      <c r="L59" s="880"/>
      <c r="M59" s="880"/>
      <c r="N59" s="881"/>
      <c r="O59" s="660"/>
      <c r="P59" s="660"/>
      <c r="Q59" s="660"/>
      <c r="R59" s="660"/>
      <c r="S59" s="660"/>
      <c r="T59" s="660"/>
      <c r="U59" s="660"/>
      <c r="V59" s="660"/>
      <c r="W59" s="660"/>
      <c r="X59" s="660"/>
      <c r="Y59" s="660"/>
      <c r="Z59" s="660"/>
      <c r="AA59" s="660"/>
      <c r="AB59" s="661"/>
      <c r="AC59" s="472"/>
      <c r="AD59" s="437"/>
      <c r="AE59" s="375"/>
      <c r="AF59" s="479"/>
    </row>
    <row r="60" spans="2:32" s="96" customFormat="1" ht="18.75" customHeight="1" x14ac:dyDescent="0.45">
      <c r="B60" s="756"/>
      <c r="C60" s="757"/>
      <c r="D60" s="757"/>
      <c r="E60" s="757"/>
      <c r="F60" s="761"/>
      <c r="H60" s="480"/>
      <c r="I60" s="880" t="s">
        <v>851</v>
      </c>
      <c r="J60" s="880"/>
      <c r="K60" s="880"/>
      <c r="L60" s="880"/>
      <c r="M60" s="880"/>
      <c r="N60" s="881"/>
      <c r="O60" s="660"/>
      <c r="P60" s="660"/>
      <c r="Q60" s="660"/>
      <c r="R60" s="660"/>
      <c r="S60" s="660"/>
      <c r="T60" s="660"/>
      <c r="U60" s="660"/>
      <c r="V60" s="660"/>
      <c r="W60" s="660"/>
      <c r="X60" s="660"/>
      <c r="Y60" s="660"/>
      <c r="Z60" s="660"/>
      <c r="AA60" s="660"/>
      <c r="AB60" s="661"/>
      <c r="AC60" s="472"/>
      <c r="AD60" s="437"/>
      <c r="AE60" s="375"/>
      <c r="AF60" s="479"/>
    </row>
    <row r="61" spans="2:32" s="96" customFormat="1" ht="33.75" customHeight="1" x14ac:dyDescent="0.15">
      <c r="B61" s="756"/>
      <c r="C61" s="757"/>
      <c r="D61" s="757"/>
      <c r="E61" s="757"/>
      <c r="F61" s="761"/>
      <c r="H61" s="882" t="s">
        <v>925</v>
      </c>
      <c r="I61" s="882"/>
      <c r="J61" s="882"/>
      <c r="K61" s="882"/>
      <c r="L61" s="882"/>
      <c r="M61" s="882"/>
      <c r="N61" s="882"/>
      <c r="O61" s="882"/>
      <c r="P61" s="882"/>
      <c r="Q61" s="882"/>
      <c r="R61" s="882"/>
      <c r="S61" s="882"/>
      <c r="T61" s="882"/>
      <c r="U61" s="882"/>
      <c r="V61" s="882"/>
      <c r="W61" s="882"/>
      <c r="X61" s="882"/>
      <c r="Y61" s="882"/>
      <c r="Z61" s="882"/>
      <c r="AA61" s="882"/>
      <c r="AB61" s="882"/>
      <c r="AC61" s="509"/>
      <c r="AD61" s="437"/>
      <c r="AE61" s="375"/>
      <c r="AF61" s="479"/>
    </row>
    <row r="62" spans="2:32" s="96" customFormat="1" ht="18.75" customHeight="1" x14ac:dyDescent="0.45">
      <c r="B62" s="756"/>
      <c r="C62" s="757"/>
      <c r="D62" s="757"/>
      <c r="E62" s="757"/>
      <c r="F62" s="761"/>
      <c r="H62" s="883" t="s">
        <v>926</v>
      </c>
      <c r="I62" s="883"/>
      <c r="J62" s="883"/>
      <c r="K62" s="883"/>
      <c r="L62" s="883"/>
      <c r="M62" s="883"/>
      <c r="N62" s="883"/>
      <c r="O62" s="883"/>
      <c r="P62" s="883"/>
      <c r="Q62" s="883"/>
      <c r="R62" s="883"/>
      <c r="S62" s="883"/>
      <c r="T62" s="883"/>
      <c r="U62" s="883"/>
      <c r="V62" s="883"/>
      <c r="W62" s="883"/>
      <c r="X62" s="883"/>
      <c r="Y62" s="883"/>
      <c r="Z62" s="883"/>
      <c r="AA62" s="883"/>
      <c r="AB62" s="883"/>
      <c r="AC62" s="472"/>
      <c r="AD62" s="494" t="s">
        <v>176</v>
      </c>
      <c r="AE62" s="85" t="s">
        <v>712</v>
      </c>
      <c r="AF62" s="173" t="s">
        <v>176</v>
      </c>
    </row>
    <row r="63" spans="2:32" s="96" customFormat="1" ht="18.75" customHeight="1" x14ac:dyDescent="0.45">
      <c r="B63" s="756"/>
      <c r="C63" s="757"/>
      <c r="D63" s="757"/>
      <c r="E63" s="757"/>
      <c r="F63" s="761"/>
      <c r="H63" s="883"/>
      <c r="I63" s="883"/>
      <c r="J63" s="883"/>
      <c r="K63" s="883"/>
      <c r="L63" s="883"/>
      <c r="M63" s="883"/>
      <c r="N63" s="883"/>
      <c r="O63" s="883"/>
      <c r="P63" s="883"/>
      <c r="Q63" s="883"/>
      <c r="R63" s="883"/>
      <c r="S63" s="883"/>
      <c r="T63" s="883"/>
      <c r="U63" s="883"/>
      <c r="V63" s="883"/>
      <c r="W63" s="883"/>
      <c r="X63" s="883"/>
      <c r="Y63" s="883"/>
      <c r="Z63" s="883"/>
      <c r="AA63" s="883"/>
      <c r="AB63" s="883"/>
      <c r="AC63" s="472"/>
      <c r="AD63" s="494" t="s">
        <v>176</v>
      </c>
      <c r="AE63" s="85" t="s">
        <v>712</v>
      </c>
      <c r="AF63" s="173" t="s">
        <v>176</v>
      </c>
    </row>
    <row r="64" spans="2:32" s="96" customFormat="1" ht="18.75" customHeight="1" x14ac:dyDescent="0.45">
      <c r="B64" s="756"/>
      <c r="C64" s="757"/>
      <c r="D64" s="757"/>
      <c r="E64" s="757"/>
      <c r="F64" s="761"/>
      <c r="H64" s="877" t="s">
        <v>927</v>
      </c>
      <c r="I64" s="877"/>
      <c r="J64" s="877"/>
      <c r="K64" s="877"/>
      <c r="L64" s="877"/>
      <c r="M64" s="877"/>
      <c r="N64" s="877"/>
      <c r="O64" s="877"/>
      <c r="P64" s="877"/>
      <c r="Q64" s="877"/>
      <c r="R64" s="877"/>
      <c r="S64" s="877"/>
      <c r="T64" s="877"/>
      <c r="U64" s="877"/>
      <c r="V64" s="877"/>
      <c r="Z64" s="85"/>
      <c r="AB64" s="472"/>
      <c r="AC64" s="472"/>
      <c r="AD64" s="494" t="s">
        <v>176</v>
      </c>
      <c r="AE64" s="85" t="s">
        <v>712</v>
      </c>
      <c r="AF64" s="173" t="s">
        <v>176</v>
      </c>
    </row>
    <row r="65" spans="2:33" s="96" customFormat="1" ht="18.75" customHeight="1" x14ac:dyDescent="0.45">
      <c r="B65" s="756"/>
      <c r="C65" s="757"/>
      <c r="D65" s="757"/>
      <c r="E65" s="757"/>
      <c r="F65" s="761"/>
      <c r="H65" s="877" t="s">
        <v>928</v>
      </c>
      <c r="I65" s="877"/>
      <c r="J65" s="877"/>
      <c r="K65" s="877"/>
      <c r="L65" s="877"/>
      <c r="M65" s="877"/>
      <c r="N65" s="877"/>
      <c r="O65" s="877"/>
      <c r="P65" s="877"/>
      <c r="Q65" s="877"/>
      <c r="R65" s="877"/>
      <c r="S65" s="877"/>
      <c r="T65" s="877"/>
      <c r="U65" s="877"/>
      <c r="V65" s="877"/>
      <c r="W65" s="877"/>
      <c r="X65" s="877"/>
      <c r="Z65" s="85"/>
      <c r="AB65" s="472"/>
      <c r="AC65" s="472"/>
      <c r="AD65" s="494" t="s">
        <v>176</v>
      </c>
      <c r="AE65" s="85" t="s">
        <v>712</v>
      </c>
      <c r="AF65" s="173" t="s">
        <v>176</v>
      </c>
    </row>
    <row r="66" spans="2:33" s="96" customFormat="1" ht="18.600000000000001" customHeight="1" x14ac:dyDescent="0.45">
      <c r="B66" s="756"/>
      <c r="C66" s="757"/>
      <c r="D66" s="757"/>
      <c r="E66" s="757"/>
      <c r="F66" s="761"/>
      <c r="H66" s="877" t="s">
        <v>929</v>
      </c>
      <c r="I66" s="877"/>
      <c r="J66" s="877"/>
      <c r="K66" s="877"/>
      <c r="L66" s="877"/>
      <c r="M66" s="877"/>
      <c r="N66" s="877"/>
      <c r="O66" s="877"/>
      <c r="P66" s="877"/>
      <c r="Q66" s="877"/>
      <c r="R66" s="877"/>
      <c r="S66" s="877"/>
      <c r="AC66" s="472"/>
      <c r="AD66" s="494" t="s">
        <v>176</v>
      </c>
      <c r="AE66" s="85" t="s">
        <v>712</v>
      </c>
      <c r="AF66" s="173" t="s">
        <v>176</v>
      </c>
    </row>
    <row r="67" spans="2:33" s="96" customFormat="1" ht="36" customHeight="1" x14ac:dyDescent="0.45">
      <c r="B67" s="756"/>
      <c r="C67" s="757"/>
      <c r="D67" s="757"/>
      <c r="E67" s="757"/>
      <c r="F67" s="761"/>
      <c r="H67" s="848" t="s">
        <v>930</v>
      </c>
      <c r="I67" s="848"/>
      <c r="J67" s="848"/>
      <c r="K67" s="848"/>
      <c r="L67" s="848"/>
      <c r="M67" s="848"/>
      <c r="N67" s="848"/>
      <c r="O67" s="848"/>
      <c r="P67" s="848"/>
      <c r="Q67" s="848"/>
      <c r="R67" s="848"/>
      <c r="S67" s="848"/>
      <c r="T67" s="848"/>
      <c r="U67" s="848"/>
      <c r="V67" s="848"/>
      <c r="W67" s="848"/>
      <c r="X67" s="848"/>
      <c r="Y67" s="848"/>
      <c r="Z67" s="848"/>
      <c r="AA67" s="848"/>
      <c r="AB67" s="848"/>
      <c r="AC67" s="472"/>
      <c r="AD67" s="494" t="s">
        <v>176</v>
      </c>
      <c r="AE67" s="85" t="s">
        <v>712</v>
      </c>
      <c r="AF67" s="173" t="s">
        <v>176</v>
      </c>
    </row>
    <row r="68" spans="2:33" s="96" customFormat="1" ht="15" customHeight="1" x14ac:dyDescent="0.45">
      <c r="B68" s="737"/>
      <c r="C68" s="738"/>
      <c r="D68" s="738"/>
      <c r="E68" s="738"/>
      <c r="F68" s="739"/>
      <c r="G68" s="377"/>
      <c r="H68" s="878" t="s">
        <v>931</v>
      </c>
      <c r="I68" s="878"/>
      <c r="J68" s="878"/>
      <c r="K68" s="878"/>
      <c r="L68" s="878"/>
      <c r="M68" s="878"/>
      <c r="N68" s="878"/>
      <c r="O68" s="878"/>
      <c r="P68" s="878"/>
      <c r="Q68" s="878"/>
      <c r="R68" s="878"/>
      <c r="S68" s="878"/>
      <c r="T68" s="878"/>
      <c r="U68" s="878"/>
      <c r="V68" s="878"/>
      <c r="W68" s="878"/>
      <c r="X68" s="878"/>
      <c r="Y68" s="878"/>
      <c r="Z68" s="878"/>
      <c r="AA68" s="878"/>
      <c r="AB68" s="878"/>
      <c r="AC68" s="879"/>
      <c r="AD68" s="510"/>
      <c r="AE68" s="501"/>
      <c r="AF68" s="502"/>
    </row>
    <row r="69" spans="2:33" s="96" customFormat="1" ht="33" customHeight="1" x14ac:dyDescent="0.45">
      <c r="B69" s="719" t="s">
        <v>932</v>
      </c>
      <c r="C69" s="719"/>
      <c r="D69" s="719"/>
      <c r="E69" s="719"/>
      <c r="F69" s="719"/>
      <c r="G69" s="719"/>
      <c r="H69" s="719"/>
      <c r="I69" s="719"/>
      <c r="J69" s="719"/>
      <c r="K69" s="719"/>
      <c r="L69" s="719"/>
      <c r="M69" s="719"/>
      <c r="N69" s="719"/>
      <c r="O69" s="719"/>
      <c r="P69" s="719"/>
      <c r="Q69" s="719"/>
      <c r="R69" s="719"/>
      <c r="S69" s="719"/>
      <c r="T69" s="719"/>
      <c r="U69" s="719"/>
      <c r="V69" s="719"/>
      <c r="W69" s="719"/>
      <c r="X69" s="719"/>
      <c r="Y69" s="719"/>
      <c r="Z69" s="719"/>
      <c r="AA69" s="719"/>
      <c r="AB69" s="719"/>
      <c r="AC69" s="719"/>
      <c r="AD69" s="719"/>
      <c r="AE69" s="719"/>
      <c r="AF69" s="719"/>
    </row>
    <row r="70" spans="2:33" s="96" customFormat="1" ht="27" customHeight="1" x14ac:dyDescent="0.45">
      <c r="B70" s="876" t="s">
        <v>933</v>
      </c>
      <c r="C70" s="876"/>
      <c r="D70" s="876"/>
      <c r="E70" s="876"/>
      <c r="F70" s="876"/>
      <c r="G70" s="876"/>
      <c r="H70" s="876"/>
      <c r="I70" s="876"/>
      <c r="J70" s="876"/>
      <c r="K70" s="876"/>
      <c r="L70" s="876"/>
      <c r="M70" s="876"/>
      <c r="N70" s="876"/>
      <c r="O70" s="876"/>
      <c r="P70" s="876"/>
      <c r="Q70" s="876"/>
      <c r="R70" s="876"/>
      <c r="S70" s="876"/>
      <c r="T70" s="876"/>
      <c r="U70" s="876"/>
      <c r="V70" s="876"/>
      <c r="W70" s="876"/>
      <c r="X70" s="876"/>
      <c r="Y70" s="876"/>
      <c r="Z70" s="876"/>
      <c r="AA70" s="876"/>
      <c r="AB70" s="876"/>
      <c r="AC70" s="876"/>
      <c r="AD70" s="876"/>
      <c r="AE70" s="876"/>
      <c r="AF70" s="876"/>
      <c r="AG70" s="876"/>
    </row>
    <row r="71" spans="2:33" s="407" customFormat="1" ht="6" customHeight="1" x14ac:dyDescent="0.2"/>
    <row r="72" spans="2:33" s="407" customFormat="1" ht="13.5" customHeight="1" x14ac:dyDescent="0.2">
      <c r="B72" s="876"/>
      <c r="C72" s="876"/>
      <c r="D72" s="876"/>
      <c r="E72" s="876"/>
      <c r="F72" s="876"/>
      <c r="G72" s="876"/>
      <c r="H72" s="876"/>
      <c r="I72" s="876"/>
      <c r="J72" s="876"/>
      <c r="K72" s="876"/>
      <c r="L72" s="876"/>
      <c r="M72" s="876"/>
      <c r="N72" s="876"/>
      <c r="O72" s="876"/>
      <c r="P72" s="876"/>
      <c r="Q72" s="876"/>
      <c r="R72" s="876"/>
      <c r="S72" s="876"/>
      <c r="T72" s="876"/>
      <c r="U72" s="876"/>
      <c r="V72" s="876"/>
      <c r="W72" s="876"/>
      <c r="X72" s="876"/>
      <c r="Y72" s="876"/>
      <c r="Z72" s="876"/>
      <c r="AA72" s="876"/>
      <c r="AB72" s="876"/>
      <c r="AC72" s="876"/>
      <c r="AD72" s="876"/>
      <c r="AE72" s="876"/>
      <c r="AF72" s="876"/>
      <c r="AG72" s="876"/>
    </row>
  </sheetData>
  <mergeCells count="51">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AA22"/>
    <mergeCell ref="C32:F49"/>
    <mergeCell ref="H33:X33"/>
    <mergeCell ref="I34:U34"/>
    <mergeCell ref="V34:W34"/>
    <mergeCell ref="I36:U36"/>
    <mergeCell ref="V36:W36"/>
    <mergeCell ref="I48:X48"/>
    <mergeCell ref="H64:V64"/>
    <mergeCell ref="Z36:AB36"/>
    <mergeCell ref="I38:U38"/>
    <mergeCell ref="V38:W38"/>
    <mergeCell ref="Z38:AB38"/>
    <mergeCell ref="I41:AA41"/>
    <mergeCell ref="P45:W45"/>
    <mergeCell ref="Z45:AB45"/>
    <mergeCell ref="B72:AG72"/>
    <mergeCell ref="H65:X65"/>
    <mergeCell ref="H66:S66"/>
    <mergeCell ref="H67:AB67"/>
    <mergeCell ref="H68:AC68"/>
    <mergeCell ref="B69:AF69"/>
    <mergeCell ref="B70:AG70"/>
    <mergeCell ref="B50:F68"/>
    <mergeCell ref="I58:M58"/>
    <mergeCell ref="N58:AB58"/>
    <mergeCell ref="I59:M59"/>
    <mergeCell ref="N59:AB59"/>
    <mergeCell ref="I60:M60"/>
    <mergeCell ref="N60:AB60"/>
    <mergeCell ref="H61:AB61"/>
    <mergeCell ref="H62:AB63"/>
  </mergeCells>
  <phoneticPr fontId="2"/>
  <printOptions horizontalCentered="1"/>
  <pageMargins left="0.70866141732283472" right="0.39370078740157483" top="0.51181102362204722" bottom="0.35433070866141736" header="0.31496062992125984" footer="0.31496062992125984"/>
  <pageSetup paperSize="9" scale="4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xm:f>
          </x14:formula1>
          <xm:sqref>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H8:H11 JD8:JD11 SZ8:SZ11 ACV8:ACV11 AMR8:AMR11 AWN8:AWN11 BGJ8:BGJ11 BQF8:BQF11 CAB8:CAB11 CJX8:CJX11 CTT8:CTT11 DDP8:DDP11 DNL8:DNL11 DXH8:DXH11 EHD8:EHD11 EQZ8:EQZ11 FAV8:FAV11 FKR8:FKR11 FUN8:FUN11 GEJ8:GEJ11 GOF8:GOF11 GYB8:GYB11 HHX8:HHX11 HRT8:HRT11 IBP8:IBP11 ILL8:ILL11 IVH8:IVH11 JFD8:JFD11 JOZ8:JOZ11 JYV8:JYV11 KIR8:KIR11 KSN8:KSN11 LCJ8:LCJ11 LMF8:LMF11 LWB8:LWB11 MFX8:MFX11 MPT8:MPT11 MZP8:MZP11 NJL8:NJL11 NTH8:NTH11 ODD8:ODD11 OMZ8:OMZ11 OWV8:OWV11 PGR8:PGR11 PQN8:PQN11 QAJ8:QAJ11 QKF8:QKF11 QUB8:QUB11 RDX8:RDX11 RNT8:RNT11 RXP8:RXP11 SHL8:SHL11 SRH8:SRH11 TBD8:TBD11 TKZ8:TKZ11 TUV8:TUV11 UER8:UER11 UON8:UON11 UYJ8:UYJ11 VIF8:VIF11 VSB8:VSB11 WBX8:WBX11 WLT8:WLT11 WVP8:WVP11 H65542:H65545 JD65542:JD65545 SZ65542:SZ65545 ACV65542:ACV65545 AMR65542:AMR65545 AWN65542:AWN65545 BGJ65542:BGJ65545 BQF65542:BQF65545 CAB65542:CAB65545 CJX65542:CJX65545 CTT65542:CTT65545 DDP65542:DDP65545 DNL65542:DNL65545 DXH65542:DXH65545 EHD65542:EHD65545 EQZ65542:EQZ65545 FAV65542:FAV65545 FKR65542:FKR65545 FUN65542:FUN65545 GEJ65542:GEJ65545 GOF65542:GOF65545 GYB65542:GYB65545 HHX65542:HHX65545 HRT65542:HRT65545 IBP65542:IBP65545 ILL65542:ILL65545 IVH65542:IVH65545 JFD65542:JFD65545 JOZ65542:JOZ65545 JYV65542:JYV65545 KIR65542:KIR65545 KSN65542:KSN65545 LCJ65542:LCJ65545 LMF65542:LMF65545 LWB65542:LWB65545 MFX65542:MFX65545 MPT65542:MPT65545 MZP65542:MZP65545 NJL65542:NJL65545 NTH65542:NTH65545 ODD65542:ODD65545 OMZ65542:OMZ65545 OWV65542:OWV65545 PGR65542:PGR65545 PQN65542:PQN65545 QAJ65542:QAJ65545 QKF65542:QKF65545 QUB65542:QUB65545 RDX65542:RDX65545 RNT65542:RNT65545 RXP65542:RXP65545 SHL65542:SHL65545 SRH65542:SRH65545 TBD65542:TBD65545 TKZ65542:TKZ65545 TUV65542:TUV65545 UER65542:UER65545 UON65542:UON65545 UYJ65542:UYJ65545 VIF65542:VIF65545 VSB65542:VSB65545 WBX65542:WBX65545 WLT65542:WLT65545 WVP65542:WVP65545 H131078:H131081 JD131078:JD131081 SZ131078:SZ131081 ACV131078:ACV131081 AMR131078:AMR131081 AWN131078:AWN131081 BGJ131078:BGJ131081 BQF131078:BQF131081 CAB131078:CAB131081 CJX131078:CJX131081 CTT131078:CTT131081 DDP131078:DDP131081 DNL131078:DNL131081 DXH131078:DXH131081 EHD131078:EHD131081 EQZ131078:EQZ131081 FAV131078:FAV131081 FKR131078:FKR131081 FUN131078:FUN131081 GEJ131078:GEJ131081 GOF131078:GOF131081 GYB131078:GYB131081 HHX131078:HHX131081 HRT131078:HRT131081 IBP131078:IBP131081 ILL131078:ILL131081 IVH131078:IVH131081 JFD131078:JFD131081 JOZ131078:JOZ131081 JYV131078:JYV131081 KIR131078:KIR131081 KSN131078:KSN131081 LCJ131078:LCJ131081 LMF131078:LMF131081 LWB131078:LWB131081 MFX131078:MFX131081 MPT131078:MPT131081 MZP131078:MZP131081 NJL131078:NJL131081 NTH131078:NTH131081 ODD131078:ODD131081 OMZ131078:OMZ131081 OWV131078:OWV131081 PGR131078:PGR131081 PQN131078:PQN131081 QAJ131078:QAJ131081 QKF131078:QKF131081 QUB131078:QUB131081 RDX131078:RDX131081 RNT131078:RNT131081 RXP131078:RXP131081 SHL131078:SHL131081 SRH131078:SRH131081 TBD131078:TBD131081 TKZ131078:TKZ131081 TUV131078:TUV131081 UER131078:UER131081 UON131078:UON131081 UYJ131078:UYJ131081 VIF131078:VIF131081 VSB131078:VSB131081 WBX131078:WBX131081 WLT131078:WLT131081 WVP131078:WVP131081 H196614:H196617 JD196614:JD196617 SZ196614:SZ196617 ACV196614:ACV196617 AMR196614:AMR196617 AWN196614:AWN196617 BGJ196614:BGJ196617 BQF196614:BQF196617 CAB196614:CAB196617 CJX196614:CJX196617 CTT196614:CTT196617 DDP196614:DDP196617 DNL196614:DNL196617 DXH196614:DXH196617 EHD196614:EHD196617 EQZ196614:EQZ196617 FAV196614:FAV196617 FKR196614:FKR196617 FUN196614:FUN196617 GEJ196614:GEJ196617 GOF196614:GOF196617 GYB196614:GYB196617 HHX196614:HHX196617 HRT196614:HRT196617 IBP196614:IBP196617 ILL196614:ILL196617 IVH196614:IVH196617 JFD196614:JFD196617 JOZ196614:JOZ196617 JYV196614:JYV196617 KIR196614:KIR196617 KSN196614:KSN196617 LCJ196614:LCJ196617 LMF196614:LMF196617 LWB196614:LWB196617 MFX196614:MFX196617 MPT196614:MPT196617 MZP196614:MZP196617 NJL196614:NJL196617 NTH196614:NTH196617 ODD196614:ODD196617 OMZ196614:OMZ196617 OWV196614:OWV196617 PGR196614:PGR196617 PQN196614:PQN196617 QAJ196614:QAJ196617 QKF196614:QKF196617 QUB196614:QUB196617 RDX196614:RDX196617 RNT196614:RNT196617 RXP196614:RXP196617 SHL196614:SHL196617 SRH196614:SRH196617 TBD196614:TBD196617 TKZ196614:TKZ196617 TUV196614:TUV196617 UER196614:UER196617 UON196614:UON196617 UYJ196614:UYJ196617 VIF196614:VIF196617 VSB196614:VSB196617 WBX196614:WBX196617 WLT196614:WLT196617 WVP196614:WVP196617 H262150:H262153 JD262150:JD262153 SZ262150:SZ262153 ACV262150:ACV262153 AMR262150:AMR262153 AWN262150:AWN262153 BGJ262150:BGJ262153 BQF262150:BQF262153 CAB262150:CAB262153 CJX262150:CJX262153 CTT262150:CTT262153 DDP262150:DDP262153 DNL262150:DNL262153 DXH262150:DXH262153 EHD262150:EHD262153 EQZ262150:EQZ262153 FAV262150:FAV262153 FKR262150:FKR262153 FUN262150:FUN262153 GEJ262150:GEJ262153 GOF262150:GOF262153 GYB262150:GYB262153 HHX262150:HHX262153 HRT262150:HRT262153 IBP262150:IBP262153 ILL262150:ILL262153 IVH262150:IVH262153 JFD262150:JFD262153 JOZ262150:JOZ262153 JYV262150:JYV262153 KIR262150:KIR262153 KSN262150:KSN262153 LCJ262150:LCJ262153 LMF262150:LMF262153 LWB262150:LWB262153 MFX262150:MFX262153 MPT262150:MPT262153 MZP262150:MZP262153 NJL262150:NJL262153 NTH262150:NTH262153 ODD262150:ODD262153 OMZ262150:OMZ262153 OWV262150:OWV262153 PGR262150:PGR262153 PQN262150:PQN262153 QAJ262150:QAJ262153 QKF262150:QKF262153 QUB262150:QUB262153 RDX262150:RDX262153 RNT262150:RNT262153 RXP262150:RXP262153 SHL262150:SHL262153 SRH262150:SRH262153 TBD262150:TBD262153 TKZ262150:TKZ262153 TUV262150:TUV262153 UER262150:UER262153 UON262150:UON262153 UYJ262150:UYJ262153 VIF262150:VIF262153 VSB262150:VSB262153 WBX262150:WBX262153 WLT262150:WLT262153 WVP262150:WVP262153 H327686:H327689 JD327686:JD327689 SZ327686:SZ327689 ACV327686:ACV327689 AMR327686:AMR327689 AWN327686:AWN327689 BGJ327686:BGJ327689 BQF327686:BQF327689 CAB327686:CAB327689 CJX327686:CJX327689 CTT327686:CTT327689 DDP327686:DDP327689 DNL327686:DNL327689 DXH327686:DXH327689 EHD327686:EHD327689 EQZ327686:EQZ327689 FAV327686:FAV327689 FKR327686:FKR327689 FUN327686:FUN327689 GEJ327686:GEJ327689 GOF327686:GOF327689 GYB327686:GYB327689 HHX327686:HHX327689 HRT327686:HRT327689 IBP327686:IBP327689 ILL327686:ILL327689 IVH327686:IVH327689 JFD327686:JFD327689 JOZ327686:JOZ327689 JYV327686:JYV327689 KIR327686:KIR327689 KSN327686:KSN327689 LCJ327686:LCJ327689 LMF327686:LMF327689 LWB327686:LWB327689 MFX327686:MFX327689 MPT327686:MPT327689 MZP327686:MZP327689 NJL327686:NJL327689 NTH327686:NTH327689 ODD327686:ODD327689 OMZ327686:OMZ327689 OWV327686:OWV327689 PGR327686:PGR327689 PQN327686:PQN327689 QAJ327686:QAJ327689 QKF327686:QKF327689 QUB327686:QUB327689 RDX327686:RDX327689 RNT327686:RNT327689 RXP327686:RXP327689 SHL327686:SHL327689 SRH327686:SRH327689 TBD327686:TBD327689 TKZ327686:TKZ327689 TUV327686:TUV327689 UER327686:UER327689 UON327686:UON327689 UYJ327686:UYJ327689 VIF327686:VIF327689 VSB327686:VSB327689 WBX327686:WBX327689 WLT327686:WLT327689 WVP327686:WVP327689 H393222:H393225 JD393222:JD393225 SZ393222:SZ393225 ACV393222:ACV393225 AMR393222:AMR393225 AWN393222:AWN393225 BGJ393222:BGJ393225 BQF393222:BQF393225 CAB393222:CAB393225 CJX393222:CJX393225 CTT393222:CTT393225 DDP393222:DDP393225 DNL393222:DNL393225 DXH393222:DXH393225 EHD393222:EHD393225 EQZ393222:EQZ393225 FAV393222:FAV393225 FKR393222:FKR393225 FUN393222:FUN393225 GEJ393222:GEJ393225 GOF393222:GOF393225 GYB393222:GYB393225 HHX393222:HHX393225 HRT393222:HRT393225 IBP393222:IBP393225 ILL393222:ILL393225 IVH393222:IVH393225 JFD393222:JFD393225 JOZ393222:JOZ393225 JYV393222:JYV393225 KIR393222:KIR393225 KSN393222:KSN393225 LCJ393222:LCJ393225 LMF393222:LMF393225 LWB393222:LWB393225 MFX393222:MFX393225 MPT393222:MPT393225 MZP393222:MZP393225 NJL393222:NJL393225 NTH393222:NTH393225 ODD393222:ODD393225 OMZ393222:OMZ393225 OWV393222:OWV393225 PGR393222:PGR393225 PQN393222:PQN393225 QAJ393222:QAJ393225 QKF393222:QKF393225 QUB393222:QUB393225 RDX393222:RDX393225 RNT393222:RNT393225 RXP393222:RXP393225 SHL393222:SHL393225 SRH393222:SRH393225 TBD393222:TBD393225 TKZ393222:TKZ393225 TUV393222:TUV393225 UER393222:UER393225 UON393222:UON393225 UYJ393222:UYJ393225 VIF393222:VIF393225 VSB393222:VSB393225 WBX393222:WBX393225 WLT393222:WLT393225 WVP393222:WVP393225 H458758:H458761 JD458758:JD458761 SZ458758:SZ458761 ACV458758:ACV458761 AMR458758:AMR458761 AWN458758:AWN458761 BGJ458758:BGJ458761 BQF458758:BQF458761 CAB458758:CAB458761 CJX458758:CJX458761 CTT458758:CTT458761 DDP458758:DDP458761 DNL458758:DNL458761 DXH458758:DXH458761 EHD458758:EHD458761 EQZ458758:EQZ458761 FAV458758:FAV458761 FKR458758:FKR458761 FUN458758:FUN458761 GEJ458758:GEJ458761 GOF458758:GOF458761 GYB458758:GYB458761 HHX458758:HHX458761 HRT458758:HRT458761 IBP458758:IBP458761 ILL458758:ILL458761 IVH458758:IVH458761 JFD458758:JFD458761 JOZ458758:JOZ458761 JYV458758:JYV458761 KIR458758:KIR458761 KSN458758:KSN458761 LCJ458758:LCJ458761 LMF458758:LMF458761 LWB458758:LWB458761 MFX458758:MFX458761 MPT458758:MPT458761 MZP458758:MZP458761 NJL458758:NJL458761 NTH458758:NTH458761 ODD458758:ODD458761 OMZ458758:OMZ458761 OWV458758:OWV458761 PGR458758:PGR458761 PQN458758:PQN458761 QAJ458758:QAJ458761 QKF458758:QKF458761 QUB458758:QUB458761 RDX458758:RDX458761 RNT458758:RNT458761 RXP458758:RXP458761 SHL458758:SHL458761 SRH458758:SRH458761 TBD458758:TBD458761 TKZ458758:TKZ458761 TUV458758:TUV458761 UER458758:UER458761 UON458758:UON458761 UYJ458758:UYJ458761 VIF458758:VIF458761 VSB458758:VSB458761 WBX458758:WBX458761 WLT458758:WLT458761 WVP458758:WVP458761 H524294:H524297 JD524294:JD524297 SZ524294:SZ524297 ACV524294:ACV524297 AMR524294:AMR524297 AWN524294:AWN524297 BGJ524294:BGJ524297 BQF524294:BQF524297 CAB524294:CAB524297 CJX524294:CJX524297 CTT524294:CTT524297 DDP524294:DDP524297 DNL524294:DNL524297 DXH524294:DXH524297 EHD524294:EHD524297 EQZ524294:EQZ524297 FAV524294:FAV524297 FKR524294:FKR524297 FUN524294:FUN524297 GEJ524294:GEJ524297 GOF524294:GOF524297 GYB524294:GYB524297 HHX524294:HHX524297 HRT524294:HRT524297 IBP524294:IBP524297 ILL524294:ILL524297 IVH524294:IVH524297 JFD524294:JFD524297 JOZ524294:JOZ524297 JYV524294:JYV524297 KIR524294:KIR524297 KSN524294:KSN524297 LCJ524294:LCJ524297 LMF524294:LMF524297 LWB524294:LWB524297 MFX524294:MFX524297 MPT524294:MPT524297 MZP524294:MZP524297 NJL524294:NJL524297 NTH524294:NTH524297 ODD524294:ODD524297 OMZ524294:OMZ524297 OWV524294:OWV524297 PGR524294:PGR524297 PQN524294:PQN524297 QAJ524294:QAJ524297 QKF524294:QKF524297 QUB524294:QUB524297 RDX524294:RDX524297 RNT524294:RNT524297 RXP524294:RXP524297 SHL524294:SHL524297 SRH524294:SRH524297 TBD524294:TBD524297 TKZ524294:TKZ524297 TUV524294:TUV524297 UER524294:UER524297 UON524294:UON524297 UYJ524294:UYJ524297 VIF524294:VIF524297 VSB524294:VSB524297 WBX524294:WBX524297 WLT524294:WLT524297 WVP524294:WVP524297 H589830:H589833 JD589830:JD589833 SZ589830:SZ589833 ACV589830:ACV589833 AMR589830:AMR589833 AWN589830:AWN589833 BGJ589830:BGJ589833 BQF589830:BQF589833 CAB589830:CAB589833 CJX589830:CJX589833 CTT589830:CTT589833 DDP589830:DDP589833 DNL589830:DNL589833 DXH589830:DXH589833 EHD589830:EHD589833 EQZ589830:EQZ589833 FAV589830:FAV589833 FKR589830:FKR589833 FUN589830:FUN589833 GEJ589830:GEJ589833 GOF589830:GOF589833 GYB589830:GYB589833 HHX589830:HHX589833 HRT589830:HRT589833 IBP589830:IBP589833 ILL589830:ILL589833 IVH589830:IVH589833 JFD589830:JFD589833 JOZ589830:JOZ589833 JYV589830:JYV589833 KIR589830:KIR589833 KSN589830:KSN589833 LCJ589830:LCJ589833 LMF589830:LMF589833 LWB589830:LWB589833 MFX589830:MFX589833 MPT589830:MPT589833 MZP589830:MZP589833 NJL589830:NJL589833 NTH589830:NTH589833 ODD589830:ODD589833 OMZ589830:OMZ589833 OWV589830:OWV589833 PGR589830:PGR589833 PQN589830:PQN589833 QAJ589830:QAJ589833 QKF589830:QKF589833 QUB589830:QUB589833 RDX589830:RDX589833 RNT589830:RNT589833 RXP589830:RXP589833 SHL589830:SHL589833 SRH589830:SRH589833 TBD589830:TBD589833 TKZ589830:TKZ589833 TUV589830:TUV589833 UER589830:UER589833 UON589830:UON589833 UYJ589830:UYJ589833 VIF589830:VIF589833 VSB589830:VSB589833 WBX589830:WBX589833 WLT589830:WLT589833 WVP589830:WVP589833 H655366:H655369 JD655366:JD655369 SZ655366:SZ655369 ACV655366:ACV655369 AMR655366:AMR655369 AWN655366:AWN655369 BGJ655366:BGJ655369 BQF655366:BQF655369 CAB655366:CAB655369 CJX655366:CJX655369 CTT655366:CTT655369 DDP655366:DDP655369 DNL655366:DNL655369 DXH655366:DXH655369 EHD655366:EHD655369 EQZ655366:EQZ655369 FAV655366:FAV655369 FKR655366:FKR655369 FUN655366:FUN655369 GEJ655366:GEJ655369 GOF655366:GOF655369 GYB655366:GYB655369 HHX655366:HHX655369 HRT655366:HRT655369 IBP655366:IBP655369 ILL655366:ILL655369 IVH655366:IVH655369 JFD655366:JFD655369 JOZ655366:JOZ655369 JYV655366:JYV655369 KIR655366:KIR655369 KSN655366:KSN655369 LCJ655366:LCJ655369 LMF655366:LMF655369 LWB655366:LWB655369 MFX655366:MFX655369 MPT655366:MPT655369 MZP655366:MZP655369 NJL655366:NJL655369 NTH655366:NTH655369 ODD655366:ODD655369 OMZ655366:OMZ655369 OWV655366:OWV655369 PGR655366:PGR655369 PQN655366:PQN655369 QAJ655366:QAJ655369 QKF655366:QKF655369 QUB655366:QUB655369 RDX655366:RDX655369 RNT655366:RNT655369 RXP655366:RXP655369 SHL655366:SHL655369 SRH655366:SRH655369 TBD655366:TBD655369 TKZ655366:TKZ655369 TUV655366:TUV655369 UER655366:UER655369 UON655366:UON655369 UYJ655366:UYJ655369 VIF655366:VIF655369 VSB655366:VSB655369 WBX655366:WBX655369 WLT655366:WLT655369 WVP655366:WVP655369 H720902:H720905 JD720902:JD720905 SZ720902:SZ720905 ACV720902:ACV720905 AMR720902:AMR720905 AWN720902:AWN720905 BGJ720902:BGJ720905 BQF720902:BQF720905 CAB720902:CAB720905 CJX720902:CJX720905 CTT720902:CTT720905 DDP720902:DDP720905 DNL720902:DNL720905 DXH720902:DXH720905 EHD720902:EHD720905 EQZ720902:EQZ720905 FAV720902:FAV720905 FKR720902:FKR720905 FUN720902:FUN720905 GEJ720902:GEJ720905 GOF720902:GOF720905 GYB720902:GYB720905 HHX720902:HHX720905 HRT720902:HRT720905 IBP720902:IBP720905 ILL720902:ILL720905 IVH720902:IVH720905 JFD720902:JFD720905 JOZ720902:JOZ720905 JYV720902:JYV720905 KIR720902:KIR720905 KSN720902:KSN720905 LCJ720902:LCJ720905 LMF720902:LMF720905 LWB720902:LWB720905 MFX720902:MFX720905 MPT720902:MPT720905 MZP720902:MZP720905 NJL720902:NJL720905 NTH720902:NTH720905 ODD720902:ODD720905 OMZ720902:OMZ720905 OWV720902:OWV720905 PGR720902:PGR720905 PQN720902:PQN720905 QAJ720902:QAJ720905 QKF720902:QKF720905 QUB720902:QUB720905 RDX720902:RDX720905 RNT720902:RNT720905 RXP720902:RXP720905 SHL720902:SHL720905 SRH720902:SRH720905 TBD720902:TBD720905 TKZ720902:TKZ720905 TUV720902:TUV720905 UER720902:UER720905 UON720902:UON720905 UYJ720902:UYJ720905 VIF720902:VIF720905 VSB720902:VSB720905 WBX720902:WBX720905 WLT720902:WLT720905 WVP720902:WVP720905 H786438:H786441 JD786438:JD786441 SZ786438:SZ786441 ACV786438:ACV786441 AMR786438:AMR786441 AWN786438:AWN786441 BGJ786438:BGJ786441 BQF786438:BQF786441 CAB786438:CAB786441 CJX786438:CJX786441 CTT786438:CTT786441 DDP786438:DDP786441 DNL786438:DNL786441 DXH786438:DXH786441 EHD786438:EHD786441 EQZ786438:EQZ786441 FAV786438:FAV786441 FKR786438:FKR786441 FUN786438:FUN786441 GEJ786438:GEJ786441 GOF786438:GOF786441 GYB786438:GYB786441 HHX786438:HHX786441 HRT786438:HRT786441 IBP786438:IBP786441 ILL786438:ILL786441 IVH786438:IVH786441 JFD786438:JFD786441 JOZ786438:JOZ786441 JYV786438:JYV786441 KIR786438:KIR786441 KSN786438:KSN786441 LCJ786438:LCJ786441 LMF786438:LMF786441 LWB786438:LWB786441 MFX786438:MFX786441 MPT786438:MPT786441 MZP786438:MZP786441 NJL786438:NJL786441 NTH786438:NTH786441 ODD786438:ODD786441 OMZ786438:OMZ786441 OWV786438:OWV786441 PGR786438:PGR786441 PQN786438:PQN786441 QAJ786438:QAJ786441 QKF786438:QKF786441 QUB786438:QUB786441 RDX786438:RDX786441 RNT786438:RNT786441 RXP786438:RXP786441 SHL786438:SHL786441 SRH786438:SRH786441 TBD786438:TBD786441 TKZ786438:TKZ786441 TUV786438:TUV786441 UER786438:UER786441 UON786438:UON786441 UYJ786438:UYJ786441 VIF786438:VIF786441 VSB786438:VSB786441 WBX786438:WBX786441 WLT786438:WLT786441 WVP786438:WVP786441 H851974:H851977 JD851974:JD851977 SZ851974:SZ851977 ACV851974:ACV851977 AMR851974:AMR851977 AWN851974:AWN851977 BGJ851974:BGJ851977 BQF851974:BQF851977 CAB851974:CAB851977 CJX851974:CJX851977 CTT851974:CTT851977 DDP851974:DDP851977 DNL851974:DNL851977 DXH851974:DXH851977 EHD851974:EHD851977 EQZ851974:EQZ851977 FAV851974:FAV851977 FKR851974:FKR851977 FUN851974:FUN851977 GEJ851974:GEJ851977 GOF851974:GOF851977 GYB851974:GYB851977 HHX851974:HHX851977 HRT851974:HRT851977 IBP851974:IBP851977 ILL851974:ILL851977 IVH851974:IVH851977 JFD851974:JFD851977 JOZ851974:JOZ851977 JYV851974:JYV851977 KIR851974:KIR851977 KSN851974:KSN851977 LCJ851974:LCJ851977 LMF851974:LMF851977 LWB851974:LWB851977 MFX851974:MFX851977 MPT851974:MPT851977 MZP851974:MZP851977 NJL851974:NJL851977 NTH851974:NTH851977 ODD851974:ODD851977 OMZ851974:OMZ851977 OWV851974:OWV851977 PGR851974:PGR851977 PQN851974:PQN851977 QAJ851974:QAJ851977 QKF851974:QKF851977 QUB851974:QUB851977 RDX851974:RDX851977 RNT851974:RNT851977 RXP851974:RXP851977 SHL851974:SHL851977 SRH851974:SRH851977 TBD851974:TBD851977 TKZ851974:TKZ851977 TUV851974:TUV851977 UER851974:UER851977 UON851974:UON851977 UYJ851974:UYJ851977 VIF851974:VIF851977 VSB851974:VSB851977 WBX851974:WBX851977 WLT851974:WLT851977 WVP851974:WVP851977 H917510:H917513 JD917510:JD917513 SZ917510:SZ917513 ACV917510:ACV917513 AMR917510:AMR917513 AWN917510:AWN917513 BGJ917510:BGJ917513 BQF917510:BQF917513 CAB917510:CAB917513 CJX917510:CJX917513 CTT917510:CTT917513 DDP917510:DDP917513 DNL917510:DNL917513 DXH917510:DXH917513 EHD917510:EHD917513 EQZ917510:EQZ917513 FAV917510:FAV917513 FKR917510:FKR917513 FUN917510:FUN917513 GEJ917510:GEJ917513 GOF917510:GOF917513 GYB917510:GYB917513 HHX917510:HHX917513 HRT917510:HRT917513 IBP917510:IBP917513 ILL917510:ILL917513 IVH917510:IVH917513 JFD917510:JFD917513 JOZ917510:JOZ917513 JYV917510:JYV917513 KIR917510:KIR917513 KSN917510:KSN917513 LCJ917510:LCJ917513 LMF917510:LMF917513 LWB917510:LWB917513 MFX917510:MFX917513 MPT917510:MPT917513 MZP917510:MZP917513 NJL917510:NJL917513 NTH917510:NTH917513 ODD917510:ODD917513 OMZ917510:OMZ917513 OWV917510:OWV917513 PGR917510:PGR917513 PQN917510:PQN917513 QAJ917510:QAJ917513 QKF917510:QKF917513 QUB917510:QUB917513 RDX917510:RDX917513 RNT917510:RNT917513 RXP917510:RXP917513 SHL917510:SHL917513 SRH917510:SRH917513 TBD917510:TBD917513 TKZ917510:TKZ917513 TUV917510:TUV917513 UER917510:UER917513 UON917510:UON917513 UYJ917510:UYJ917513 VIF917510:VIF917513 VSB917510:VSB917513 WBX917510:WBX917513 WLT917510:WLT917513 WVP917510:WVP917513 H983046:H983049 JD983046:JD983049 SZ983046:SZ983049 ACV983046:ACV983049 AMR983046:AMR983049 AWN983046:AWN983049 BGJ983046:BGJ983049 BQF983046:BQF983049 CAB983046:CAB983049 CJX983046:CJX983049 CTT983046:CTT983049 DDP983046:DDP983049 DNL983046:DNL983049 DXH983046:DXH983049 EHD983046:EHD983049 EQZ983046:EQZ983049 FAV983046:FAV983049 FKR983046:FKR983049 FUN983046:FUN983049 GEJ983046:GEJ983049 GOF983046:GOF983049 GYB983046:GYB983049 HHX983046:HHX983049 HRT983046:HRT983049 IBP983046:IBP983049 ILL983046:ILL983049 IVH983046:IVH983049 JFD983046:JFD983049 JOZ983046:JOZ983049 JYV983046:JYV983049 KIR983046:KIR983049 KSN983046:KSN983049 LCJ983046:LCJ983049 LMF983046:LMF983049 LWB983046:LWB983049 MFX983046:MFX983049 MPT983046:MPT983049 MZP983046:MZP983049 NJL983046:NJL983049 NTH983046:NTH983049 ODD983046:ODD983049 OMZ983046:OMZ983049 OWV983046:OWV983049 PGR983046:PGR983049 PQN983046:PQN983049 QAJ983046:QAJ983049 QKF983046:QKF983049 QUB983046:QUB983049 RDX983046:RDX983049 RNT983046:RNT983049 RXP983046:RXP983049 SHL983046:SHL983049 SRH983046:SRH983049 TBD983046:TBD983049 TKZ983046:TKZ983049 TUV983046:TUV983049 UER983046:UER983049 UON983046:UON983049 UYJ983046:UYJ983049 VIF983046:VIF983049 VSB983046:VSB983049 WBX983046:WBX983049 WLT983046:WLT983049 WVP983046:WVP983049 R11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R65545 JN65545 TJ65545 ADF65545 ANB65545 AWX65545 BGT65545 BQP65545 CAL65545 CKH65545 CUD65545 DDZ65545 DNV65545 DXR65545 EHN65545 ERJ65545 FBF65545 FLB65545 FUX65545 GET65545 GOP65545 GYL65545 HIH65545 HSD65545 IBZ65545 ILV65545 IVR65545 JFN65545 JPJ65545 JZF65545 KJB65545 KSX65545 LCT65545 LMP65545 LWL65545 MGH65545 MQD65545 MZZ65545 NJV65545 NTR65545 ODN65545 ONJ65545 OXF65545 PHB65545 PQX65545 QAT65545 QKP65545 QUL65545 REH65545 ROD65545 RXZ65545 SHV65545 SRR65545 TBN65545 TLJ65545 TVF65545 UFB65545 UOX65545 UYT65545 VIP65545 VSL65545 WCH65545 WMD65545 WVZ65545 R131081 JN131081 TJ131081 ADF131081 ANB131081 AWX131081 BGT131081 BQP131081 CAL131081 CKH131081 CUD131081 DDZ131081 DNV131081 DXR131081 EHN131081 ERJ131081 FBF131081 FLB131081 FUX131081 GET131081 GOP131081 GYL131081 HIH131081 HSD131081 IBZ131081 ILV131081 IVR131081 JFN131081 JPJ131081 JZF131081 KJB131081 KSX131081 LCT131081 LMP131081 LWL131081 MGH131081 MQD131081 MZZ131081 NJV131081 NTR131081 ODN131081 ONJ131081 OXF131081 PHB131081 PQX131081 QAT131081 QKP131081 QUL131081 REH131081 ROD131081 RXZ131081 SHV131081 SRR131081 TBN131081 TLJ131081 TVF131081 UFB131081 UOX131081 UYT131081 VIP131081 VSL131081 WCH131081 WMD131081 WVZ131081 R196617 JN196617 TJ196617 ADF196617 ANB196617 AWX196617 BGT196617 BQP196617 CAL196617 CKH196617 CUD196617 DDZ196617 DNV196617 DXR196617 EHN196617 ERJ196617 FBF196617 FLB196617 FUX196617 GET196617 GOP196617 GYL196617 HIH196617 HSD196617 IBZ196617 ILV196617 IVR196617 JFN196617 JPJ196617 JZF196617 KJB196617 KSX196617 LCT196617 LMP196617 LWL196617 MGH196617 MQD196617 MZZ196617 NJV196617 NTR196617 ODN196617 ONJ196617 OXF196617 PHB196617 PQX196617 QAT196617 QKP196617 QUL196617 REH196617 ROD196617 RXZ196617 SHV196617 SRR196617 TBN196617 TLJ196617 TVF196617 UFB196617 UOX196617 UYT196617 VIP196617 VSL196617 WCH196617 WMD196617 WVZ196617 R262153 JN262153 TJ262153 ADF262153 ANB262153 AWX262153 BGT262153 BQP262153 CAL262153 CKH262153 CUD262153 DDZ262153 DNV262153 DXR262153 EHN262153 ERJ262153 FBF262153 FLB262153 FUX262153 GET262153 GOP262153 GYL262153 HIH262153 HSD262153 IBZ262153 ILV262153 IVR262153 JFN262153 JPJ262153 JZF262153 KJB262153 KSX262153 LCT262153 LMP262153 LWL262153 MGH262153 MQD262153 MZZ262153 NJV262153 NTR262153 ODN262153 ONJ262153 OXF262153 PHB262153 PQX262153 QAT262153 QKP262153 QUL262153 REH262153 ROD262153 RXZ262153 SHV262153 SRR262153 TBN262153 TLJ262153 TVF262153 UFB262153 UOX262153 UYT262153 VIP262153 VSL262153 WCH262153 WMD262153 WVZ262153 R327689 JN327689 TJ327689 ADF327689 ANB327689 AWX327689 BGT327689 BQP327689 CAL327689 CKH327689 CUD327689 DDZ327689 DNV327689 DXR327689 EHN327689 ERJ327689 FBF327689 FLB327689 FUX327689 GET327689 GOP327689 GYL327689 HIH327689 HSD327689 IBZ327689 ILV327689 IVR327689 JFN327689 JPJ327689 JZF327689 KJB327689 KSX327689 LCT327689 LMP327689 LWL327689 MGH327689 MQD327689 MZZ327689 NJV327689 NTR327689 ODN327689 ONJ327689 OXF327689 PHB327689 PQX327689 QAT327689 QKP327689 QUL327689 REH327689 ROD327689 RXZ327689 SHV327689 SRR327689 TBN327689 TLJ327689 TVF327689 UFB327689 UOX327689 UYT327689 VIP327689 VSL327689 WCH327689 WMD327689 WVZ327689 R393225 JN393225 TJ393225 ADF393225 ANB393225 AWX393225 BGT393225 BQP393225 CAL393225 CKH393225 CUD393225 DDZ393225 DNV393225 DXR393225 EHN393225 ERJ393225 FBF393225 FLB393225 FUX393225 GET393225 GOP393225 GYL393225 HIH393225 HSD393225 IBZ393225 ILV393225 IVR393225 JFN393225 JPJ393225 JZF393225 KJB393225 KSX393225 LCT393225 LMP393225 LWL393225 MGH393225 MQD393225 MZZ393225 NJV393225 NTR393225 ODN393225 ONJ393225 OXF393225 PHB393225 PQX393225 QAT393225 QKP393225 QUL393225 REH393225 ROD393225 RXZ393225 SHV393225 SRR393225 TBN393225 TLJ393225 TVF393225 UFB393225 UOX393225 UYT393225 VIP393225 VSL393225 WCH393225 WMD393225 WVZ393225 R458761 JN458761 TJ458761 ADF458761 ANB458761 AWX458761 BGT458761 BQP458761 CAL458761 CKH458761 CUD458761 DDZ458761 DNV458761 DXR458761 EHN458761 ERJ458761 FBF458761 FLB458761 FUX458761 GET458761 GOP458761 GYL458761 HIH458761 HSD458761 IBZ458761 ILV458761 IVR458761 JFN458761 JPJ458761 JZF458761 KJB458761 KSX458761 LCT458761 LMP458761 LWL458761 MGH458761 MQD458761 MZZ458761 NJV458761 NTR458761 ODN458761 ONJ458761 OXF458761 PHB458761 PQX458761 QAT458761 QKP458761 QUL458761 REH458761 ROD458761 RXZ458761 SHV458761 SRR458761 TBN458761 TLJ458761 TVF458761 UFB458761 UOX458761 UYT458761 VIP458761 VSL458761 WCH458761 WMD458761 WVZ458761 R524297 JN524297 TJ524297 ADF524297 ANB524297 AWX524297 BGT524297 BQP524297 CAL524297 CKH524297 CUD524297 DDZ524297 DNV524297 DXR524297 EHN524297 ERJ524297 FBF524297 FLB524297 FUX524297 GET524297 GOP524297 GYL524297 HIH524297 HSD524297 IBZ524297 ILV524297 IVR524297 JFN524297 JPJ524297 JZF524297 KJB524297 KSX524297 LCT524297 LMP524297 LWL524297 MGH524297 MQD524297 MZZ524297 NJV524297 NTR524297 ODN524297 ONJ524297 OXF524297 PHB524297 PQX524297 QAT524297 QKP524297 QUL524297 REH524297 ROD524297 RXZ524297 SHV524297 SRR524297 TBN524297 TLJ524297 TVF524297 UFB524297 UOX524297 UYT524297 VIP524297 VSL524297 WCH524297 WMD524297 WVZ524297 R589833 JN589833 TJ589833 ADF589833 ANB589833 AWX589833 BGT589833 BQP589833 CAL589833 CKH589833 CUD589833 DDZ589833 DNV589833 DXR589833 EHN589833 ERJ589833 FBF589833 FLB589833 FUX589833 GET589833 GOP589833 GYL589833 HIH589833 HSD589833 IBZ589833 ILV589833 IVR589833 JFN589833 JPJ589833 JZF589833 KJB589833 KSX589833 LCT589833 LMP589833 LWL589833 MGH589833 MQD589833 MZZ589833 NJV589833 NTR589833 ODN589833 ONJ589833 OXF589833 PHB589833 PQX589833 QAT589833 QKP589833 QUL589833 REH589833 ROD589833 RXZ589833 SHV589833 SRR589833 TBN589833 TLJ589833 TVF589833 UFB589833 UOX589833 UYT589833 VIP589833 VSL589833 WCH589833 WMD589833 WVZ589833 R655369 JN655369 TJ655369 ADF655369 ANB655369 AWX655369 BGT655369 BQP655369 CAL655369 CKH655369 CUD655369 DDZ655369 DNV655369 DXR655369 EHN655369 ERJ655369 FBF655369 FLB655369 FUX655369 GET655369 GOP655369 GYL655369 HIH655369 HSD655369 IBZ655369 ILV655369 IVR655369 JFN655369 JPJ655369 JZF655369 KJB655369 KSX655369 LCT655369 LMP655369 LWL655369 MGH655369 MQD655369 MZZ655369 NJV655369 NTR655369 ODN655369 ONJ655369 OXF655369 PHB655369 PQX655369 QAT655369 QKP655369 QUL655369 REH655369 ROD655369 RXZ655369 SHV655369 SRR655369 TBN655369 TLJ655369 TVF655369 UFB655369 UOX655369 UYT655369 VIP655369 VSL655369 WCH655369 WMD655369 WVZ655369 R720905 JN720905 TJ720905 ADF720905 ANB720905 AWX720905 BGT720905 BQP720905 CAL720905 CKH720905 CUD720905 DDZ720905 DNV720905 DXR720905 EHN720905 ERJ720905 FBF720905 FLB720905 FUX720905 GET720905 GOP720905 GYL720905 HIH720905 HSD720905 IBZ720905 ILV720905 IVR720905 JFN720905 JPJ720905 JZF720905 KJB720905 KSX720905 LCT720905 LMP720905 LWL720905 MGH720905 MQD720905 MZZ720905 NJV720905 NTR720905 ODN720905 ONJ720905 OXF720905 PHB720905 PQX720905 QAT720905 QKP720905 QUL720905 REH720905 ROD720905 RXZ720905 SHV720905 SRR720905 TBN720905 TLJ720905 TVF720905 UFB720905 UOX720905 UYT720905 VIP720905 VSL720905 WCH720905 WMD720905 WVZ720905 R786441 JN786441 TJ786441 ADF786441 ANB786441 AWX786441 BGT786441 BQP786441 CAL786441 CKH786441 CUD786441 DDZ786441 DNV786441 DXR786441 EHN786441 ERJ786441 FBF786441 FLB786441 FUX786441 GET786441 GOP786441 GYL786441 HIH786441 HSD786441 IBZ786441 ILV786441 IVR786441 JFN786441 JPJ786441 JZF786441 KJB786441 KSX786441 LCT786441 LMP786441 LWL786441 MGH786441 MQD786441 MZZ786441 NJV786441 NTR786441 ODN786441 ONJ786441 OXF786441 PHB786441 PQX786441 QAT786441 QKP786441 QUL786441 REH786441 ROD786441 RXZ786441 SHV786441 SRR786441 TBN786441 TLJ786441 TVF786441 UFB786441 UOX786441 UYT786441 VIP786441 VSL786441 WCH786441 WMD786441 WVZ786441 R851977 JN851977 TJ851977 ADF851977 ANB851977 AWX851977 BGT851977 BQP851977 CAL851977 CKH851977 CUD851977 DDZ851977 DNV851977 DXR851977 EHN851977 ERJ851977 FBF851977 FLB851977 FUX851977 GET851977 GOP851977 GYL851977 HIH851977 HSD851977 IBZ851977 ILV851977 IVR851977 JFN851977 JPJ851977 JZF851977 KJB851977 KSX851977 LCT851977 LMP851977 LWL851977 MGH851977 MQD851977 MZZ851977 NJV851977 NTR851977 ODN851977 ONJ851977 OXF851977 PHB851977 PQX851977 QAT851977 QKP851977 QUL851977 REH851977 ROD851977 RXZ851977 SHV851977 SRR851977 TBN851977 TLJ851977 TVF851977 UFB851977 UOX851977 UYT851977 VIP851977 VSL851977 WCH851977 WMD851977 WVZ851977 R917513 JN917513 TJ917513 ADF917513 ANB917513 AWX917513 BGT917513 BQP917513 CAL917513 CKH917513 CUD917513 DDZ917513 DNV917513 DXR917513 EHN917513 ERJ917513 FBF917513 FLB917513 FUX917513 GET917513 GOP917513 GYL917513 HIH917513 HSD917513 IBZ917513 ILV917513 IVR917513 JFN917513 JPJ917513 JZF917513 KJB917513 KSX917513 LCT917513 LMP917513 LWL917513 MGH917513 MQD917513 MZZ917513 NJV917513 NTR917513 ODN917513 ONJ917513 OXF917513 PHB917513 PQX917513 QAT917513 QKP917513 QUL917513 REH917513 ROD917513 RXZ917513 SHV917513 SRR917513 TBN917513 TLJ917513 TVF917513 UFB917513 UOX917513 UYT917513 VIP917513 VSL917513 WCH917513 WMD917513 WVZ917513 R983049 JN983049 TJ983049 ADF983049 ANB983049 AWX983049 BGT983049 BQP983049 CAL983049 CKH983049 CUD983049 DDZ983049 DNV983049 DXR983049 EHN983049 ERJ983049 FBF983049 FLB983049 FUX983049 GET983049 GOP983049 GYL983049 HIH983049 HSD983049 IBZ983049 ILV983049 IVR983049 JFN983049 JPJ983049 JZF983049 KJB983049 KSX983049 LCT983049 LMP983049 LWL983049 MGH983049 MQD983049 MZZ983049 NJV983049 NTR983049 ODN983049 ONJ983049 OXF983049 PHB983049 PQX983049 QAT983049 QKP983049 QUL983049 REH983049 ROD983049 RXZ983049 SHV983049 SRR983049 TBN983049 TLJ983049 TVF983049 UFB983049 UOX983049 UYT983049 VIP983049 VSL983049 WCH983049 WMD983049 WVZ983049 AF17:AF20 KB17:KB20 TX17:TX20 ADT17:ADT20 ANP17:ANP20 AXL17:AXL20 BHH17:BHH20 BRD17:BRD20 CAZ17:CAZ20 CKV17:CKV20 CUR17:CUR20 DEN17:DEN20 DOJ17:DOJ20 DYF17:DYF20 EIB17:EIB20 ERX17:ERX20 FBT17:FBT20 FLP17:FLP20 FVL17:FVL20 GFH17:GFH20 GPD17:GPD20 GYZ17:GYZ20 HIV17:HIV20 HSR17:HSR20 ICN17:ICN20 IMJ17:IMJ20 IWF17:IWF20 JGB17:JGB20 JPX17:JPX20 JZT17:JZT20 KJP17:KJP20 KTL17:KTL20 LDH17:LDH20 LND17:LND20 LWZ17:LWZ20 MGV17:MGV20 MQR17:MQR20 NAN17:NAN20 NKJ17:NKJ20 NUF17:NUF20 OEB17:OEB20 ONX17:ONX20 OXT17:OXT20 PHP17:PHP20 PRL17:PRL20 QBH17:QBH20 QLD17:QLD20 QUZ17:QUZ20 REV17:REV20 ROR17:ROR20 RYN17:RYN20 SIJ17:SIJ20 SSF17:SSF20 TCB17:TCB20 TLX17:TLX20 TVT17:TVT20 UFP17:UFP20 UPL17:UPL20 UZH17:UZH20 VJD17:VJD20 VSZ17:VSZ20 WCV17:WCV20 WMR17:WMR20 WWN17:WWN20 AF65551:AF65554 KB65551:KB65554 TX65551:TX65554 ADT65551:ADT65554 ANP65551:ANP65554 AXL65551:AXL65554 BHH65551:BHH65554 BRD65551:BRD65554 CAZ65551:CAZ65554 CKV65551:CKV65554 CUR65551:CUR65554 DEN65551:DEN65554 DOJ65551:DOJ65554 DYF65551:DYF65554 EIB65551:EIB65554 ERX65551:ERX65554 FBT65551:FBT65554 FLP65551:FLP65554 FVL65551:FVL65554 GFH65551:GFH65554 GPD65551:GPD65554 GYZ65551:GYZ65554 HIV65551:HIV65554 HSR65551:HSR65554 ICN65551:ICN65554 IMJ65551:IMJ65554 IWF65551:IWF65554 JGB65551:JGB65554 JPX65551:JPX65554 JZT65551:JZT65554 KJP65551:KJP65554 KTL65551:KTL65554 LDH65551:LDH65554 LND65551:LND65554 LWZ65551:LWZ65554 MGV65551:MGV65554 MQR65551:MQR65554 NAN65551:NAN65554 NKJ65551:NKJ65554 NUF65551:NUF65554 OEB65551:OEB65554 ONX65551:ONX65554 OXT65551:OXT65554 PHP65551:PHP65554 PRL65551:PRL65554 QBH65551:QBH65554 QLD65551:QLD65554 QUZ65551:QUZ65554 REV65551:REV65554 ROR65551:ROR65554 RYN65551:RYN65554 SIJ65551:SIJ65554 SSF65551:SSF65554 TCB65551:TCB65554 TLX65551:TLX65554 TVT65551:TVT65554 UFP65551:UFP65554 UPL65551:UPL65554 UZH65551:UZH65554 VJD65551:VJD65554 VSZ65551:VSZ65554 WCV65551:WCV65554 WMR65551:WMR65554 WWN65551:WWN65554 AF131087:AF131090 KB131087:KB131090 TX131087:TX131090 ADT131087:ADT131090 ANP131087:ANP131090 AXL131087:AXL131090 BHH131087:BHH131090 BRD131087:BRD131090 CAZ131087:CAZ131090 CKV131087:CKV131090 CUR131087:CUR131090 DEN131087:DEN131090 DOJ131087:DOJ131090 DYF131087:DYF131090 EIB131087:EIB131090 ERX131087:ERX131090 FBT131087:FBT131090 FLP131087:FLP131090 FVL131087:FVL131090 GFH131087:GFH131090 GPD131087:GPD131090 GYZ131087:GYZ131090 HIV131087:HIV131090 HSR131087:HSR131090 ICN131087:ICN131090 IMJ131087:IMJ131090 IWF131087:IWF131090 JGB131087:JGB131090 JPX131087:JPX131090 JZT131087:JZT131090 KJP131087:KJP131090 KTL131087:KTL131090 LDH131087:LDH131090 LND131087:LND131090 LWZ131087:LWZ131090 MGV131087:MGV131090 MQR131087:MQR131090 NAN131087:NAN131090 NKJ131087:NKJ131090 NUF131087:NUF131090 OEB131087:OEB131090 ONX131087:ONX131090 OXT131087:OXT131090 PHP131087:PHP131090 PRL131087:PRL131090 QBH131087:QBH131090 QLD131087:QLD131090 QUZ131087:QUZ131090 REV131087:REV131090 ROR131087:ROR131090 RYN131087:RYN131090 SIJ131087:SIJ131090 SSF131087:SSF131090 TCB131087:TCB131090 TLX131087:TLX131090 TVT131087:TVT131090 UFP131087:UFP131090 UPL131087:UPL131090 UZH131087:UZH131090 VJD131087:VJD131090 VSZ131087:VSZ131090 WCV131087:WCV131090 WMR131087:WMR131090 WWN131087:WWN131090 AF196623:AF196626 KB196623:KB196626 TX196623:TX196626 ADT196623:ADT196626 ANP196623:ANP196626 AXL196623:AXL196626 BHH196623:BHH196626 BRD196623:BRD196626 CAZ196623:CAZ196626 CKV196623:CKV196626 CUR196623:CUR196626 DEN196623:DEN196626 DOJ196623:DOJ196626 DYF196623:DYF196626 EIB196623:EIB196626 ERX196623:ERX196626 FBT196623:FBT196626 FLP196623:FLP196626 FVL196623:FVL196626 GFH196623:GFH196626 GPD196623:GPD196626 GYZ196623:GYZ196626 HIV196623:HIV196626 HSR196623:HSR196626 ICN196623:ICN196626 IMJ196623:IMJ196626 IWF196623:IWF196626 JGB196623:JGB196626 JPX196623:JPX196626 JZT196623:JZT196626 KJP196623:KJP196626 KTL196623:KTL196626 LDH196623:LDH196626 LND196623:LND196626 LWZ196623:LWZ196626 MGV196623:MGV196626 MQR196623:MQR196626 NAN196623:NAN196626 NKJ196623:NKJ196626 NUF196623:NUF196626 OEB196623:OEB196626 ONX196623:ONX196626 OXT196623:OXT196626 PHP196623:PHP196626 PRL196623:PRL196626 QBH196623:QBH196626 QLD196623:QLD196626 QUZ196623:QUZ196626 REV196623:REV196626 ROR196623:ROR196626 RYN196623:RYN196626 SIJ196623:SIJ196626 SSF196623:SSF196626 TCB196623:TCB196626 TLX196623:TLX196626 TVT196623:TVT196626 UFP196623:UFP196626 UPL196623:UPL196626 UZH196623:UZH196626 VJD196623:VJD196626 VSZ196623:VSZ196626 WCV196623:WCV196626 WMR196623:WMR196626 WWN196623:WWN196626 AF262159:AF262162 KB262159:KB262162 TX262159:TX262162 ADT262159:ADT262162 ANP262159:ANP262162 AXL262159:AXL262162 BHH262159:BHH262162 BRD262159:BRD262162 CAZ262159:CAZ262162 CKV262159:CKV262162 CUR262159:CUR262162 DEN262159:DEN262162 DOJ262159:DOJ262162 DYF262159:DYF262162 EIB262159:EIB262162 ERX262159:ERX262162 FBT262159:FBT262162 FLP262159:FLP262162 FVL262159:FVL262162 GFH262159:GFH262162 GPD262159:GPD262162 GYZ262159:GYZ262162 HIV262159:HIV262162 HSR262159:HSR262162 ICN262159:ICN262162 IMJ262159:IMJ262162 IWF262159:IWF262162 JGB262159:JGB262162 JPX262159:JPX262162 JZT262159:JZT262162 KJP262159:KJP262162 KTL262159:KTL262162 LDH262159:LDH262162 LND262159:LND262162 LWZ262159:LWZ262162 MGV262159:MGV262162 MQR262159:MQR262162 NAN262159:NAN262162 NKJ262159:NKJ262162 NUF262159:NUF262162 OEB262159:OEB262162 ONX262159:ONX262162 OXT262159:OXT262162 PHP262159:PHP262162 PRL262159:PRL262162 QBH262159:QBH262162 QLD262159:QLD262162 QUZ262159:QUZ262162 REV262159:REV262162 ROR262159:ROR262162 RYN262159:RYN262162 SIJ262159:SIJ262162 SSF262159:SSF262162 TCB262159:TCB262162 TLX262159:TLX262162 TVT262159:TVT262162 UFP262159:UFP262162 UPL262159:UPL262162 UZH262159:UZH262162 VJD262159:VJD262162 VSZ262159:VSZ262162 WCV262159:WCV262162 WMR262159:WMR262162 WWN262159:WWN262162 AF327695:AF327698 KB327695:KB327698 TX327695:TX327698 ADT327695:ADT327698 ANP327695:ANP327698 AXL327695:AXL327698 BHH327695:BHH327698 BRD327695:BRD327698 CAZ327695:CAZ327698 CKV327695:CKV327698 CUR327695:CUR327698 DEN327695:DEN327698 DOJ327695:DOJ327698 DYF327695:DYF327698 EIB327695:EIB327698 ERX327695:ERX327698 FBT327695:FBT327698 FLP327695:FLP327698 FVL327695:FVL327698 GFH327695:GFH327698 GPD327695:GPD327698 GYZ327695:GYZ327698 HIV327695:HIV327698 HSR327695:HSR327698 ICN327695:ICN327698 IMJ327695:IMJ327698 IWF327695:IWF327698 JGB327695:JGB327698 JPX327695:JPX327698 JZT327695:JZT327698 KJP327695:KJP327698 KTL327695:KTL327698 LDH327695:LDH327698 LND327695:LND327698 LWZ327695:LWZ327698 MGV327695:MGV327698 MQR327695:MQR327698 NAN327695:NAN327698 NKJ327695:NKJ327698 NUF327695:NUF327698 OEB327695:OEB327698 ONX327695:ONX327698 OXT327695:OXT327698 PHP327695:PHP327698 PRL327695:PRL327698 QBH327695:QBH327698 QLD327695:QLD327698 QUZ327695:QUZ327698 REV327695:REV327698 ROR327695:ROR327698 RYN327695:RYN327698 SIJ327695:SIJ327698 SSF327695:SSF327698 TCB327695:TCB327698 TLX327695:TLX327698 TVT327695:TVT327698 UFP327695:UFP327698 UPL327695:UPL327698 UZH327695:UZH327698 VJD327695:VJD327698 VSZ327695:VSZ327698 WCV327695:WCV327698 WMR327695:WMR327698 WWN327695:WWN327698 AF393231:AF393234 KB393231:KB393234 TX393231:TX393234 ADT393231:ADT393234 ANP393231:ANP393234 AXL393231:AXL393234 BHH393231:BHH393234 BRD393231:BRD393234 CAZ393231:CAZ393234 CKV393231:CKV393234 CUR393231:CUR393234 DEN393231:DEN393234 DOJ393231:DOJ393234 DYF393231:DYF393234 EIB393231:EIB393234 ERX393231:ERX393234 FBT393231:FBT393234 FLP393231:FLP393234 FVL393231:FVL393234 GFH393231:GFH393234 GPD393231:GPD393234 GYZ393231:GYZ393234 HIV393231:HIV393234 HSR393231:HSR393234 ICN393231:ICN393234 IMJ393231:IMJ393234 IWF393231:IWF393234 JGB393231:JGB393234 JPX393231:JPX393234 JZT393231:JZT393234 KJP393231:KJP393234 KTL393231:KTL393234 LDH393231:LDH393234 LND393231:LND393234 LWZ393231:LWZ393234 MGV393231:MGV393234 MQR393231:MQR393234 NAN393231:NAN393234 NKJ393231:NKJ393234 NUF393231:NUF393234 OEB393231:OEB393234 ONX393231:ONX393234 OXT393231:OXT393234 PHP393231:PHP393234 PRL393231:PRL393234 QBH393231:QBH393234 QLD393231:QLD393234 QUZ393231:QUZ393234 REV393231:REV393234 ROR393231:ROR393234 RYN393231:RYN393234 SIJ393231:SIJ393234 SSF393231:SSF393234 TCB393231:TCB393234 TLX393231:TLX393234 TVT393231:TVT393234 UFP393231:UFP393234 UPL393231:UPL393234 UZH393231:UZH393234 VJD393231:VJD393234 VSZ393231:VSZ393234 WCV393231:WCV393234 WMR393231:WMR393234 WWN393231:WWN393234 AF458767:AF458770 KB458767:KB458770 TX458767:TX458770 ADT458767:ADT458770 ANP458767:ANP458770 AXL458767:AXL458770 BHH458767:BHH458770 BRD458767:BRD458770 CAZ458767:CAZ458770 CKV458767:CKV458770 CUR458767:CUR458770 DEN458767:DEN458770 DOJ458767:DOJ458770 DYF458767:DYF458770 EIB458767:EIB458770 ERX458767:ERX458770 FBT458767:FBT458770 FLP458767:FLP458770 FVL458767:FVL458770 GFH458767:GFH458770 GPD458767:GPD458770 GYZ458767:GYZ458770 HIV458767:HIV458770 HSR458767:HSR458770 ICN458767:ICN458770 IMJ458767:IMJ458770 IWF458767:IWF458770 JGB458767:JGB458770 JPX458767:JPX458770 JZT458767:JZT458770 KJP458767:KJP458770 KTL458767:KTL458770 LDH458767:LDH458770 LND458767:LND458770 LWZ458767:LWZ458770 MGV458767:MGV458770 MQR458767:MQR458770 NAN458767:NAN458770 NKJ458767:NKJ458770 NUF458767:NUF458770 OEB458767:OEB458770 ONX458767:ONX458770 OXT458767:OXT458770 PHP458767:PHP458770 PRL458767:PRL458770 QBH458767:QBH458770 QLD458767:QLD458770 QUZ458767:QUZ458770 REV458767:REV458770 ROR458767:ROR458770 RYN458767:RYN458770 SIJ458767:SIJ458770 SSF458767:SSF458770 TCB458767:TCB458770 TLX458767:TLX458770 TVT458767:TVT458770 UFP458767:UFP458770 UPL458767:UPL458770 UZH458767:UZH458770 VJD458767:VJD458770 VSZ458767:VSZ458770 WCV458767:WCV458770 WMR458767:WMR458770 WWN458767:WWN458770 AF524303:AF524306 KB524303:KB524306 TX524303:TX524306 ADT524303:ADT524306 ANP524303:ANP524306 AXL524303:AXL524306 BHH524303:BHH524306 BRD524303:BRD524306 CAZ524303:CAZ524306 CKV524303:CKV524306 CUR524303:CUR524306 DEN524303:DEN524306 DOJ524303:DOJ524306 DYF524303:DYF524306 EIB524303:EIB524306 ERX524303:ERX524306 FBT524303:FBT524306 FLP524303:FLP524306 FVL524303:FVL524306 GFH524303:GFH524306 GPD524303:GPD524306 GYZ524303:GYZ524306 HIV524303:HIV524306 HSR524303:HSR524306 ICN524303:ICN524306 IMJ524303:IMJ524306 IWF524303:IWF524306 JGB524303:JGB524306 JPX524303:JPX524306 JZT524303:JZT524306 KJP524303:KJP524306 KTL524303:KTL524306 LDH524303:LDH524306 LND524303:LND524306 LWZ524303:LWZ524306 MGV524303:MGV524306 MQR524303:MQR524306 NAN524303:NAN524306 NKJ524303:NKJ524306 NUF524303:NUF524306 OEB524303:OEB524306 ONX524303:ONX524306 OXT524303:OXT524306 PHP524303:PHP524306 PRL524303:PRL524306 QBH524303:QBH524306 QLD524303:QLD524306 QUZ524303:QUZ524306 REV524303:REV524306 ROR524303:ROR524306 RYN524303:RYN524306 SIJ524303:SIJ524306 SSF524303:SSF524306 TCB524303:TCB524306 TLX524303:TLX524306 TVT524303:TVT524306 UFP524303:UFP524306 UPL524303:UPL524306 UZH524303:UZH524306 VJD524303:VJD524306 VSZ524303:VSZ524306 WCV524303:WCV524306 WMR524303:WMR524306 WWN524303:WWN524306 AF589839:AF589842 KB589839:KB589842 TX589839:TX589842 ADT589839:ADT589842 ANP589839:ANP589842 AXL589839:AXL589842 BHH589839:BHH589842 BRD589839:BRD589842 CAZ589839:CAZ589842 CKV589839:CKV589842 CUR589839:CUR589842 DEN589839:DEN589842 DOJ589839:DOJ589842 DYF589839:DYF589842 EIB589839:EIB589842 ERX589839:ERX589842 FBT589839:FBT589842 FLP589839:FLP589842 FVL589839:FVL589842 GFH589839:GFH589842 GPD589839:GPD589842 GYZ589839:GYZ589842 HIV589839:HIV589842 HSR589839:HSR589842 ICN589839:ICN589842 IMJ589839:IMJ589842 IWF589839:IWF589842 JGB589839:JGB589842 JPX589839:JPX589842 JZT589839:JZT589842 KJP589839:KJP589842 KTL589839:KTL589842 LDH589839:LDH589842 LND589839:LND589842 LWZ589839:LWZ589842 MGV589839:MGV589842 MQR589839:MQR589842 NAN589839:NAN589842 NKJ589839:NKJ589842 NUF589839:NUF589842 OEB589839:OEB589842 ONX589839:ONX589842 OXT589839:OXT589842 PHP589839:PHP589842 PRL589839:PRL589842 QBH589839:QBH589842 QLD589839:QLD589842 QUZ589839:QUZ589842 REV589839:REV589842 ROR589839:ROR589842 RYN589839:RYN589842 SIJ589839:SIJ589842 SSF589839:SSF589842 TCB589839:TCB589842 TLX589839:TLX589842 TVT589839:TVT589842 UFP589839:UFP589842 UPL589839:UPL589842 UZH589839:UZH589842 VJD589839:VJD589842 VSZ589839:VSZ589842 WCV589839:WCV589842 WMR589839:WMR589842 WWN589839:WWN589842 AF655375:AF655378 KB655375:KB655378 TX655375:TX655378 ADT655375:ADT655378 ANP655375:ANP655378 AXL655375:AXL655378 BHH655375:BHH655378 BRD655375:BRD655378 CAZ655375:CAZ655378 CKV655375:CKV655378 CUR655375:CUR655378 DEN655375:DEN655378 DOJ655375:DOJ655378 DYF655375:DYF655378 EIB655375:EIB655378 ERX655375:ERX655378 FBT655375:FBT655378 FLP655375:FLP655378 FVL655375:FVL655378 GFH655375:GFH655378 GPD655375:GPD655378 GYZ655375:GYZ655378 HIV655375:HIV655378 HSR655375:HSR655378 ICN655375:ICN655378 IMJ655375:IMJ655378 IWF655375:IWF655378 JGB655375:JGB655378 JPX655375:JPX655378 JZT655375:JZT655378 KJP655375:KJP655378 KTL655375:KTL655378 LDH655375:LDH655378 LND655375:LND655378 LWZ655375:LWZ655378 MGV655375:MGV655378 MQR655375:MQR655378 NAN655375:NAN655378 NKJ655375:NKJ655378 NUF655375:NUF655378 OEB655375:OEB655378 ONX655375:ONX655378 OXT655375:OXT655378 PHP655375:PHP655378 PRL655375:PRL655378 QBH655375:QBH655378 QLD655375:QLD655378 QUZ655375:QUZ655378 REV655375:REV655378 ROR655375:ROR655378 RYN655375:RYN655378 SIJ655375:SIJ655378 SSF655375:SSF655378 TCB655375:TCB655378 TLX655375:TLX655378 TVT655375:TVT655378 UFP655375:UFP655378 UPL655375:UPL655378 UZH655375:UZH655378 VJD655375:VJD655378 VSZ655375:VSZ655378 WCV655375:WCV655378 WMR655375:WMR655378 WWN655375:WWN655378 AF720911:AF720914 KB720911:KB720914 TX720911:TX720914 ADT720911:ADT720914 ANP720911:ANP720914 AXL720911:AXL720914 BHH720911:BHH720914 BRD720911:BRD720914 CAZ720911:CAZ720914 CKV720911:CKV720914 CUR720911:CUR720914 DEN720911:DEN720914 DOJ720911:DOJ720914 DYF720911:DYF720914 EIB720911:EIB720914 ERX720911:ERX720914 FBT720911:FBT720914 FLP720911:FLP720914 FVL720911:FVL720914 GFH720911:GFH720914 GPD720911:GPD720914 GYZ720911:GYZ720914 HIV720911:HIV720914 HSR720911:HSR720914 ICN720911:ICN720914 IMJ720911:IMJ720914 IWF720911:IWF720914 JGB720911:JGB720914 JPX720911:JPX720914 JZT720911:JZT720914 KJP720911:KJP720914 KTL720911:KTL720914 LDH720911:LDH720914 LND720911:LND720914 LWZ720911:LWZ720914 MGV720911:MGV720914 MQR720911:MQR720914 NAN720911:NAN720914 NKJ720911:NKJ720914 NUF720911:NUF720914 OEB720911:OEB720914 ONX720911:ONX720914 OXT720911:OXT720914 PHP720911:PHP720914 PRL720911:PRL720914 QBH720911:QBH720914 QLD720911:QLD720914 QUZ720911:QUZ720914 REV720911:REV720914 ROR720911:ROR720914 RYN720911:RYN720914 SIJ720911:SIJ720914 SSF720911:SSF720914 TCB720911:TCB720914 TLX720911:TLX720914 TVT720911:TVT720914 UFP720911:UFP720914 UPL720911:UPL720914 UZH720911:UZH720914 VJD720911:VJD720914 VSZ720911:VSZ720914 WCV720911:WCV720914 WMR720911:WMR720914 WWN720911:WWN720914 AF786447:AF786450 KB786447:KB786450 TX786447:TX786450 ADT786447:ADT786450 ANP786447:ANP786450 AXL786447:AXL786450 BHH786447:BHH786450 BRD786447:BRD786450 CAZ786447:CAZ786450 CKV786447:CKV786450 CUR786447:CUR786450 DEN786447:DEN786450 DOJ786447:DOJ786450 DYF786447:DYF786450 EIB786447:EIB786450 ERX786447:ERX786450 FBT786447:FBT786450 FLP786447:FLP786450 FVL786447:FVL786450 GFH786447:GFH786450 GPD786447:GPD786450 GYZ786447:GYZ786450 HIV786447:HIV786450 HSR786447:HSR786450 ICN786447:ICN786450 IMJ786447:IMJ786450 IWF786447:IWF786450 JGB786447:JGB786450 JPX786447:JPX786450 JZT786447:JZT786450 KJP786447:KJP786450 KTL786447:KTL786450 LDH786447:LDH786450 LND786447:LND786450 LWZ786447:LWZ786450 MGV786447:MGV786450 MQR786447:MQR786450 NAN786447:NAN786450 NKJ786447:NKJ786450 NUF786447:NUF786450 OEB786447:OEB786450 ONX786447:ONX786450 OXT786447:OXT786450 PHP786447:PHP786450 PRL786447:PRL786450 QBH786447:QBH786450 QLD786447:QLD786450 QUZ786447:QUZ786450 REV786447:REV786450 ROR786447:ROR786450 RYN786447:RYN786450 SIJ786447:SIJ786450 SSF786447:SSF786450 TCB786447:TCB786450 TLX786447:TLX786450 TVT786447:TVT786450 UFP786447:UFP786450 UPL786447:UPL786450 UZH786447:UZH786450 VJD786447:VJD786450 VSZ786447:VSZ786450 WCV786447:WCV786450 WMR786447:WMR786450 WWN786447:WWN786450 AF851983:AF851986 KB851983:KB851986 TX851983:TX851986 ADT851983:ADT851986 ANP851983:ANP851986 AXL851983:AXL851986 BHH851983:BHH851986 BRD851983:BRD851986 CAZ851983:CAZ851986 CKV851983:CKV851986 CUR851983:CUR851986 DEN851983:DEN851986 DOJ851983:DOJ851986 DYF851983:DYF851986 EIB851983:EIB851986 ERX851983:ERX851986 FBT851983:FBT851986 FLP851983:FLP851986 FVL851983:FVL851986 GFH851983:GFH851986 GPD851983:GPD851986 GYZ851983:GYZ851986 HIV851983:HIV851986 HSR851983:HSR851986 ICN851983:ICN851986 IMJ851983:IMJ851986 IWF851983:IWF851986 JGB851983:JGB851986 JPX851983:JPX851986 JZT851983:JZT851986 KJP851983:KJP851986 KTL851983:KTL851986 LDH851983:LDH851986 LND851983:LND851986 LWZ851983:LWZ851986 MGV851983:MGV851986 MQR851983:MQR851986 NAN851983:NAN851986 NKJ851983:NKJ851986 NUF851983:NUF851986 OEB851983:OEB851986 ONX851983:ONX851986 OXT851983:OXT851986 PHP851983:PHP851986 PRL851983:PRL851986 QBH851983:QBH851986 QLD851983:QLD851986 QUZ851983:QUZ851986 REV851983:REV851986 ROR851983:ROR851986 RYN851983:RYN851986 SIJ851983:SIJ851986 SSF851983:SSF851986 TCB851983:TCB851986 TLX851983:TLX851986 TVT851983:TVT851986 UFP851983:UFP851986 UPL851983:UPL851986 UZH851983:UZH851986 VJD851983:VJD851986 VSZ851983:VSZ851986 WCV851983:WCV851986 WMR851983:WMR851986 WWN851983:WWN851986 AF917519:AF917522 KB917519:KB917522 TX917519:TX917522 ADT917519:ADT917522 ANP917519:ANP917522 AXL917519:AXL917522 BHH917519:BHH917522 BRD917519:BRD917522 CAZ917519:CAZ917522 CKV917519:CKV917522 CUR917519:CUR917522 DEN917519:DEN917522 DOJ917519:DOJ917522 DYF917519:DYF917522 EIB917519:EIB917522 ERX917519:ERX917522 FBT917519:FBT917522 FLP917519:FLP917522 FVL917519:FVL917522 GFH917519:GFH917522 GPD917519:GPD917522 GYZ917519:GYZ917522 HIV917519:HIV917522 HSR917519:HSR917522 ICN917519:ICN917522 IMJ917519:IMJ917522 IWF917519:IWF917522 JGB917519:JGB917522 JPX917519:JPX917522 JZT917519:JZT917522 KJP917519:KJP917522 KTL917519:KTL917522 LDH917519:LDH917522 LND917519:LND917522 LWZ917519:LWZ917522 MGV917519:MGV917522 MQR917519:MQR917522 NAN917519:NAN917522 NKJ917519:NKJ917522 NUF917519:NUF917522 OEB917519:OEB917522 ONX917519:ONX917522 OXT917519:OXT917522 PHP917519:PHP917522 PRL917519:PRL917522 QBH917519:QBH917522 QLD917519:QLD917522 QUZ917519:QUZ917522 REV917519:REV917522 ROR917519:ROR917522 RYN917519:RYN917522 SIJ917519:SIJ917522 SSF917519:SSF917522 TCB917519:TCB917522 TLX917519:TLX917522 TVT917519:TVT917522 UFP917519:UFP917522 UPL917519:UPL917522 UZH917519:UZH917522 VJD917519:VJD917522 VSZ917519:VSZ917522 WCV917519:WCV917522 WMR917519:WMR917522 WWN917519:WWN917522 AF983055:AF983058 KB983055:KB983058 TX983055:TX983058 ADT983055:ADT983058 ANP983055:ANP983058 AXL983055:AXL983058 BHH983055:BHH983058 BRD983055:BRD983058 CAZ983055:CAZ983058 CKV983055:CKV983058 CUR983055:CUR983058 DEN983055:DEN983058 DOJ983055:DOJ983058 DYF983055:DYF983058 EIB983055:EIB983058 ERX983055:ERX983058 FBT983055:FBT983058 FLP983055:FLP983058 FVL983055:FVL983058 GFH983055:GFH983058 GPD983055:GPD983058 GYZ983055:GYZ983058 HIV983055:HIV983058 HSR983055:HSR983058 ICN983055:ICN983058 IMJ983055:IMJ983058 IWF983055:IWF983058 JGB983055:JGB983058 JPX983055:JPX983058 JZT983055:JZT983058 KJP983055:KJP983058 KTL983055:KTL983058 LDH983055:LDH983058 LND983055:LND983058 LWZ983055:LWZ983058 MGV983055:MGV983058 MQR983055:MQR983058 NAN983055:NAN983058 NKJ983055:NKJ983058 NUF983055:NUF983058 OEB983055:OEB983058 ONX983055:ONX983058 OXT983055:OXT983058 PHP983055:PHP983058 PRL983055:PRL983058 QBH983055:QBH983058 QLD983055:QLD983058 QUZ983055:QUZ983058 REV983055:REV983058 ROR983055:ROR983058 RYN983055:RYN983058 SIJ983055:SIJ983058 SSF983055:SSF983058 TCB983055:TCB983058 TLX983055:TLX983058 TVT983055:TVT983058 UFP983055:UFP983058 UPL983055:UPL983058 UZH983055:UZH983058 VJD983055:VJD983058 VSZ983055:VSZ983058 WCV983055:WCV983058 WMR983055:WMR983058 WWN983055:WWN983058 AF62:AF67 KB62:KB67 TX62:TX67 ADT62:ADT67 ANP62:ANP67 AXL62:AXL67 BHH62:BHH67 BRD62:BRD67 CAZ62:CAZ67 CKV62:CKV67 CUR62:CUR67 DEN62:DEN67 DOJ62:DOJ67 DYF62:DYF67 EIB62:EIB67 ERX62:ERX67 FBT62:FBT67 FLP62:FLP67 FVL62:FVL67 GFH62:GFH67 GPD62:GPD67 GYZ62:GYZ67 HIV62:HIV67 HSR62:HSR67 ICN62:ICN67 IMJ62:IMJ67 IWF62:IWF67 JGB62:JGB67 JPX62:JPX67 JZT62:JZT67 KJP62:KJP67 KTL62:KTL67 LDH62:LDH67 LND62:LND67 LWZ62:LWZ67 MGV62:MGV67 MQR62:MQR67 NAN62:NAN67 NKJ62:NKJ67 NUF62:NUF67 OEB62:OEB67 ONX62:ONX67 OXT62:OXT67 PHP62:PHP67 PRL62:PRL67 QBH62:QBH67 QLD62:QLD67 QUZ62:QUZ67 REV62:REV67 ROR62:ROR67 RYN62:RYN67 SIJ62:SIJ67 SSF62:SSF67 TCB62:TCB67 TLX62:TLX67 TVT62:TVT67 UFP62:UFP67 UPL62:UPL67 UZH62:UZH67 VJD62:VJD67 VSZ62:VSZ67 WCV62:WCV67 WMR62:WMR67 WWN62:WWN67 AF65596:AF65601 KB65596:KB65601 TX65596:TX65601 ADT65596:ADT65601 ANP65596:ANP65601 AXL65596:AXL65601 BHH65596:BHH65601 BRD65596:BRD65601 CAZ65596:CAZ65601 CKV65596:CKV65601 CUR65596:CUR65601 DEN65596:DEN65601 DOJ65596:DOJ65601 DYF65596:DYF65601 EIB65596:EIB65601 ERX65596:ERX65601 FBT65596:FBT65601 FLP65596:FLP65601 FVL65596:FVL65601 GFH65596:GFH65601 GPD65596:GPD65601 GYZ65596:GYZ65601 HIV65596:HIV65601 HSR65596:HSR65601 ICN65596:ICN65601 IMJ65596:IMJ65601 IWF65596:IWF65601 JGB65596:JGB65601 JPX65596:JPX65601 JZT65596:JZT65601 KJP65596:KJP65601 KTL65596:KTL65601 LDH65596:LDH65601 LND65596:LND65601 LWZ65596:LWZ65601 MGV65596:MGV65601 MQR65596:MQR65601 NAN65596:NAN65601 NKJ65596:NKJ65601 NUF65596:NUF65601 OEB65596:OEB65601 ONX65596:ONX65601 OXT65596:OXT65601 PHP65596:PHP65601 PRL65596:PRL65601 QBH65596:QBH65601 QLD65596:QLD65601 QUZ65596:QUZ65601 REV65596:REV65601 ROR65596:ROR65601 RYN65596:RYN65601 SIJ65596:SIJ65601 SSF65596:SSF65601 TCB65596:TCB65601 TLX65596:TLX65601 TVT65596:TVT65601 UFP65596:UFP65601 UPL65596:UPL65601 UZH65596:UZH65601 VJD65596:VJD65601 VSZ65596:VSZ65601 WCV65596:WCV65601 WMR65596:WMR65601 WWN65596:WWN65601 AF131132:AF131137 KB131132:KB131137 TX131132:TX131137 ADT131132:ADT131137 ANP131132:ANP131137 AXL131132:AXL131137 BHH131132:BHH131137 BRD131132:BRD131137 CAZ131132:CAZ131137 CKV131132:CKV131137 CUR131132:CUR131137 DEN131132:DEN131137 DOJ131132:DOJ131137 DYF131132:DYF131137 EIB131132:EIB131137 ERX131132:ERX131137 FBT131132:FBT131137 FLP131132:FLP131137 FVL131132:FVL131137 GFH131132:GFH131137 GPD131132:GPD131137 GYZ131132:GYZ131137 HIV131132:HIV131137 HSR131132:HSR131137 ICN131132:ICN131137 IMJ131132:IMJ131137 IWF131132:IWF131137 JGB131132:JGB131137 JPX131132:JPX131137 JZT131132:JZT131137 KJP131132:KJP131137 KTL131132:KTL131137 LDH131132:LDH131137 LND131132:LND131137 LWZ131132:LWZ131137 MGV131132:MGV131137 MQR131132:MQR131137 NAN131132:NAN131137 NKJ131132:NKJ131137 NUF131132:NUF131137 OEB131132:OEB131137 ONX131132:ONX131137 OXT131132:OXT131137 PHP131132:PHP131137 PRL131132:PRL131137 QBH131132:QBH131137 QLD131132:QLD131137 QUZ131132:QUZ131137 REV131132:REV131137 ROR131132:ROR131137 RYN131132:RYN131137 SIJ131132:SIJ131137 SSF131132:SSF131137 TCB131132:TCB131137 TLX131132:TLX131137 TVT131132:TVT131137 UFP131132:UFP131137 UPL131132:UPL131137 UZH131132:UZH131137 VJD131132:VJD131137 VSZ131132:VSZ131137 WCV131132:WCV131137 WMR131132:WMR131137 WWN131132:WWN131137 AF196668:AF196673 KB196668:KB196673 TX196668:TX196673 ADT196668:ADT196673 ANP196668:ANP196673 AXL196668:AXL196673 BHH196668:BHH196673 BRD196668:BRD196673 CAZ196668:CAZ196673 CKV196668:CKV196673 CUR196668:CUR196673 DEN196668:DEN196673 DOJ196668:DOJ196673 DYF196668:DYF196673 EIB196668:EIB196673 ERX196668:ERX196673 FBT196668:FBT196673 FLP196668:FLP196673 FVL196668:FVL196673 GFH196668:GFH196673 GPD196668:GPD196673 GYZ196668:GYZ196673 HIV196668:HIV196673 HSR196668:HSR196673 ICN196668:ICN196673 IMJ196668:IMJ196673 IWF196668:IWF196673 JGB196668:JGB196673 JPX196668:JPX196673 JZT196668:JZT196673 KJP196668:KJP196673 KTL196668:KTL196673 LDH196668:LDH196673 LND196668:LND196673 LWZ196668:LWZ196673 MGV196668:MGV196673 MQR196668:MQR196673 NAN196668:NAN196673 NKJ196668:NKJ196673 NUF196668:NUF196673 OEB196668:OEB196673 ONX196668:ONX196673 OXT196668:OXT196673 PHP196668:PHP196673 PRL196668:PRL196673 QBH196668:QBH196673 QLD196668:QLD196673 QUZ196668:QUZ196673 REV196668:REV196673 ROR196668:ROR196673 RYN196668:RYN196673 SIJ196668:SIJ196673 SSF196668:SSF196673 TCB196668:TCB196673 TLX196668:TLX196673 TVT196668:TVT196673 UFP196668:UFP196673 UPL196668:UPL196673 UZH196668:UZH196673 VJD196668:VJD196673 VSZ196668:VSZ196673 WCV196668:WCV196673 WMR196668:WMR196673 WWN196668:WWN196673 AF262204:AF262209 KB262204:KB262209 TX262204:TX262209 ADT262204:ADT262209 ANP262204:ANP262209 AXL262204:AXL262209 BHH262204:BHH262209 BRD262204:BRD262209 CAZ262204:CAZ262209 CKV262204:CKV262209 CUR262204:CUR262209 DEN262204:DEN262209 DOJ262204:DOJ262209 DYF262204:DYF262209 EIB262204:EIB262209 ERX262204:ERX262209 FBT262204:FBT262209 FLP262204:FLP262209 FVL262204:FVL262209 GFH262204:GFH262209 GPD262204:GPD262209 GYZ262204:GYZ262209 HIV262204:HIV262209 HSR262204:HSR262209 ICN262204:ICN262209 IMJ262204:IMJ262209 IWF262204:IWF262209 JGB262204:JGB262209 JPX262204:JPX262209 JZT262204:JZT262209 KJP262204:KJP262209 KTL262204:KTL262209 LDH262204:LDH262209 LND262204:LND262209 LWZ262204:LWZ262209 MGV262204:MGV262209 MQR262204:MQR262209 NAN262204:NAN262209 NKJ262204:NKJ262209 NUF262204:NUF262209 OEB262204:OEB262209 ONX262204:ONX262209 OXT262204:OXT262209 PHP262204:PHP262209 PRL262204:PRL262209 QBH262204:QBH262209 QLD262204:QLD262209 QUZ262204:QUZ262209 REV262204:REV262209 ROR262204:ROR262209 RYN262204:RYN262209 SIJ262204:SIJ262209 SSF262204:SSF262209 TCB262204:TCB262209 TLX262204:TLX262209 TVT262204:TVT262209 UFP262204:UFP262209 UPL262204:UPL262209 UZH262204:UZH262209 VJD262204:VJD262209 VSZ262204:VSZ262209 WCV262204:WCV262209 WMR262204:WMR262209 WWN262204:WWN262209 AF327740:AF327745 KB327740:KB327745 TX327740:TX327745 ADT327740:ADT327745 ANP327740:ANP327745 AXL327740:AXL327745 BHH327740:BHH327745 BRD327740:BRD327745 CAZ327740:CAZ327745 CKV327740:CKV327745 CUR327740:CUR327745 DEN327740:DEN327745 DOJ327740:DOJ327745 DYF327740:DYF327745 EIB327740:EIB327745 ERX327740:ERX327745 FBT327740:FBT327745 FLP327740:FLP327745 FVL327740:FVL327745 GFH327740:GFH327745 GPD327740:GPD327745 GYZ327740:GYZ327745 HIV327740:HIV327745 HSR327740:HSR327745 ICN327740:ICN327745 IMJ327740:IMJ327745 IWF327740:IWF327745 JGB327740:JGB327745 JPX327740:JPX327745 JZT327740:JZT327745 KJP327740:KJP327745 KTL327740:KTL327745 LDH327740:LDH327745 LND327740:LND327745 LWZ327740:LWZ327745 MGV327740:MGV327745 MQR327740:MQR327745 NAN327740:NAN327745 NKJ327740:NKJ327745 NUF327740:NUF327745 OEB327740:OEB327745 ONX327740:ONX327745 OXT327740:OXT327745 PHP327740:PHP327745 PRL327740:PRL327745 QBH327740:QBH327745 QLD327740:QLD327745 QUZ327740:QUZ327745 REV327740:REV327745 ROR327740:ROR327745 RYN327740:RYN327745 SIJ327740:SIJ327745 SSF327740:SSF327745 TCB327740:TCB327745 TLX327740:TLX327745 TVT327740:TVT327745 UFP327740:UFP327745 UPL327740:UPL327745 UZH327740:UZH327745 VJD327740:VJD327745 VSZ327740:VSZ327745 WCV327740:WCV327745 WMR327740:WMR327745 WWN327740:WWN327745 AF393276:AF393281 KB393276:KB393281 TX393276:TX393281 ADT393276:ADT393281 ANP393276:ANP393281 AXL393276:AXL393281 BHH393276:BHH393281 BRD393276:BRD393281 CAZ393276:CAZ393281 CKV393276:CKV393281 CUR393276:CUR393281 DEN393276:DEN393281 DOJ393276:DOJ393281 DYF393276:DYF393281 EIB393276:EIB393281 ERX393276:ERX393281 FBT393276:FBT393281 FLP393276:FLP393281 FVL393276:FVL393281 GFH393276:GFH393281 GPD393276:GPD393281 GYZ393276:GYZ393281 HIV393276:HIV393281 HSR393276:HSR393281 ICN393276:ICN393281 IMJ393276:IMJ393281 IWF393276:IWF393281 JGB393276:JGB393281 JPX393276:JPX393281 JZT393276:JZT393281 KJP393276:KJP393281 KTL393276:KTL393281 LDH393276:LDH393281 LND393276:LND393281 LWZ393276:LWZ393281 MGV393276:MGV393281 MQR393276:MQR393281 NAN393276:NAN393281 NKJ393276:NKJ393281 NUF393276:NUF393281 OEB393276:OEB393281 ONX393276:ONX393281 OXT393276:OXT393281 PHP393276:PHP393281 PRL393276:PRL393281 QBH393276:QBH393281 QLD393276:QLD393281 QUZ393276:QUZ393281 REV393276:REV393281 ROR393276:ROR393281 RYN393276:RYN393281 SIJ393276:SIJ393281 SSF393276:SSF393281 TCB393276:TCB393281 TLX393276:TLX393281 TVT393276:TVT393281 UFP393276:UFP393281 UPL393276:UPL393281 UZH393276:UZH393281 VJD393276:VJD393281 VSZ393276:VSZ393281 WCV393276:WCV393281 WMR393276:WMR393281 WWN393276:WWN393281 AF458812:AF458817 KB458812:KB458817 TX458812:TX458817 ADT458812:ADT458817 ANP458812:ANP458817 AXL458812:AXL458817 BHH458812:BHH458817 BRD458812:BRD458817 CAZ458812:CAZ458817 CKV458812:CKV458817 CUR458812:CUR458817 DEN458812:DEN458817 DOJ458812:DOJ458817 DYF458812:DYF458817 EIB458812:EIB458817 ERX458812:ERX458817 FBT458812:FBT458817 FLP458812:FLP458817 FVL458812:FVL458817 GFH458812:GFH458817 GPD458812:GPD458817 GYZ458812:GYZ458817 HIV458812:HIV458817 HSR458812:HSR458817 ICN458812:ICN458817 IMJ458812:IMJ458817 IWF458812:IWF458817 JGB458812:JGB458817 JPX458812:JPX458817 JZT458812:JZT458817 KJP458812:KJP458817 KTL458812:KTL458817 LDH458812:LDH458817 LND458812:LND458817 LWZ458812:LWZ458817 MGV458812:MGV458817 MQR458812:MQR458817 NAN458812:NAN458817 NKJ458812:NKJ458817 NUF458812:NUF458817 OEB458812:OEB458817 ONX458812:ONX458817 OXT458812:OXT458817 PHP458812:PHP458817 PRL458812:PRL458817 QBH458812:QBH458817 QLD458812:QLD458817 QUZ458812:QUZ458817 REV458812:REV458817 ROR458812:ROR458817 RYN458812:RYN458817 SIJ458812:SIJ458817 SSF458812:SSF458817 TCB458812:TCB458817 TLX458812:TLX458817 TVT458812:TVT458817 UFP458812:UFP458817 UPL458812:UPL458817 UZH458812:UZH458817 VJD458812:VJD458817 VSZ458812:VSZ458817 WCV458812:WCV458817 WMR458812:WMR458817 WWN458812:WWN458817 AF524348:AF524353 KB524348:KB524353 TX524348:TX524353 ADT524348:ADT524353 ANP524348:ANP524353 AXL524348:AXL524353 BHH524348:BHH524353 BRD524348:BRD524353 CAZ524348:CAZ524353 CKV524348:CKV524353 CUR524348:CUR524353 DEN524348:DEN524353 DOJ524348:DOJ524353 DYF524348:DYF524353 EIB524348:EIB524353 ERX524348:ERX524353 FBT524348:FBT524353 FLP524348:FLP524353 FVL524348:FVL524353 GFH524348:GFH524353 GPD524348:GPD524353 GYZ524348:GYZ524353 HIV524348:HIV524353 HSR524348:HSR524353 ICN524348:ICN524353 IMJ524348:IMJ524353 IWF524348:IWF524353 JGB524348:JGB524353 JPX524348:JPX524353 JZT524348:JZT524353 KJP524348:KJP524353 KTL524348:KTL524353 LDH524348:LDH524353 LND524348:LND524353 LWZ524348:LWZ524353 MGV524348:MGV524353 MQR524348:MQR524353 NAN524348:NAN524353 NKJ524348:NKJ524353 NUF524348:NUF524353 OEB524348:OEB524353 ONX524348:ONX524353 OXT524348:OXT524353 PHP524348:PHP524353 PRL524348:PRL524353 QBH524348:QBH524353 QLD524348:QLD524353 QUZ524348:QUZ524353 REV524348:REV524353 ROR524348:ROR524353 RYN524348:RYN524353 SIJ524348:SIJ524353 SSF524348:SSF524353 TCB524348:TCB524353 TLX524348:TLX524353 TVT524348:TVT524353 UFP524348:UFP524353 UPL524348:UPL524353 UZH524348:UZH524353 VJD524348:VJD524353 VSZ524348:VSZ524353 WCV524348:WCV524353 WMR524348:WMR524353 WWN524348:WWN524353 AF589884:AF589889 KB589884:KB589889 TX589884:TX589889 ADT589884:ADT589889 ANP589884:ANP589889 AXL589884:AXL589889 BHH589884:BHH589889 BRD589884:BRD589889 CAZ589884:CAZ589889 CKV589884:CKV589889 CUR589884:CUR589889 DEN589884:DEN589889 DOJ589884:DOJ589889 DYF589884:DYF589889 EIB589884:EIB589889 ERX589884:ERX589889 FBT589884:FBT589889 FLP589884:FLP589889 FVL589884:FVL589889 GFH589884:GFH589889 GPD589884:GPD589889 GYZ589884:GYZ589889 HIV589884:HIV589889 HSR589884:HSR589889 ICN589884:ICN589889 IMJ589884:IMJ589889 IWF589884:IWF589889 JGB589884:JGB589889 JPX589884:JPX589889 JZT589884:JZT589889 KJP589884:KJP589889 KTL589884:KTL589889 LDH589884:LDH589889 LND589884:LND589889 LWZ589884:LWZ589889 MGV589884:MGV589889 MQR589884:MQR589889 NAN589884:NAN589889 NKJ589884:NKJ589889 NUF589884:NUF589889 OEB589884:OEB589889 ONX589884:ONX589889 OXT589884:OXT589889 PHP589884:PHP589889 PRL589884:PRL589889 QBH589884:QBH589889 QLD589884:QLD589889 QUZ589884:QUZ589889 REV589884:REV589889 ROR589884:ROR589889 RYN589884:RYN589889 SIJ589884:SIJ589889 SSF589884:SSF589889 TCB589884:TCB589889 TLX589884:TLX589889 TVT589884:TVT589889 UFP589884:UFP589889 UPL589884:UPL589889 UZH589884:UZH589889 VJD589884:VJD589889 VSZ589884:VSZ589889 WCV589884:WCV589889 WMR589884:WMR589889 WWN589884:WWN589889 AF655420:AF655425 KB655420:KB655425 TX655420:TX655425 ADT655420:ADT655425 ANP655420:ANP655425 AXL655420:AXL655425 BHH655420:BHH655425 BRD655420:BRD655425 CAZ655420:CAZ655425 CKV655420:CKV655425 CUR655420:CUR655425 DEN655420:DEN655425 DOJ655420:DOJ655425 DYF655420:DYF655425 EIB655420:EIB655425 ERX655420:ERX655425 FBT655420:FBT655425 FLP655420:FLP655425 FVL655420:FVL655425 GFH655420:GFH655425 GPD655420:GPD655425 GYZ655420:GYZ655425 HIV655420:HIV655425 HSR655420:HSR655425 ICN655420:ICN655425 IMJ655420:IMJ655425 IWF655420:IWF655425 JGB655420:JGB655425 JPX655420:JPX655425 JZT655420:JZT655425 KJP655420:KJP655425 KTL655420:KTL655425 LDH655420:LDH655425 LND655420:LND655425 LWZ655420:LWZ655425 MGV655420:MGV655425 MQR655420:MQR655425 NAN655420:NAN655425 NKJ655420:NKJ655425 NUF655420:NUF655425 OEB655420:OEB655425 ONX655420:ONX655425 OXT655420:OXT655425 PHP655420:PHP655425 PRL655420:PRL655425 QBH655420:QBH655425 QLD655420:QLD655425 QUZ655420:QUZ655425 REV655420:REV655425 ROR655420:ROR655425 RYN655420:RYN655425 SIJ655420:SIJ655425 SSF655420:SSF655425 TCB655420:TCB655425 TLX655420:TLX655425 TVT655420:TVT655425 UFP655420:UFP655425 UPL655420:UPL655425 UZH655420:UZH655425 VJD655420:VJD655425 VSZ655420:VSZ655425 WCV655420:WCV655425 WMR655420:WMR655425 WWN655420:WWN655425 AF720956:AF720961 KB720956:KB720961 TX720956:TX720961 ADT720956:ADT720961 ANP720956:ANP720961 AXL720956:AXL720961 BHH720956:BHH720961 BRD720956:BRD720961 CAZ720956:CAZ720961 CKV720956:CKV720961 CUR720956:CUR720961 DEN720956:DEN720961 DOJ720956:DOJ720961 DYF720956:DYF720961 EIB720956:EIB720961 ERX720956:ERX720961 FBT720956:FBT720961 FLP720956:FLP720961 FVL720956:FVL720961 GFH720956:GFH720961 GPD720956:GPD720961 GYZ720956:GYZ720961 HIV720956:HIV720961 HSR720956:HSR720961 ICN720956:ICN720961 IMJ720956:IMJ720961 IWF720956:IWF720961 JGB720956:JGB720961 JPX720956:JPX720961 JZT720956:JZT720961 KJP720956:KJP720961 KTL720956:KTL720961 LDH720956:LDH720961 LND720956:LND720961 LWZ720956:LWZ720961 MGV720956:MGV720961 MQR720956:MQR720961 NAN720956:NAN720961 NKJ720956:NKJ720961 NUF720956:NUF720961 OEB720956:OEB720961 ONX720956:ONX720961 OXT720956:OXT720961 PHP720956:PHP720961 PRL720956:PRL720961 QBH720956:QBH720961 QLD720956:QLD720961 QUZ720956:QUZ720961 REV720956:REV720961 ROR720956:ROR720961 RYN720956:RYN720961 SIJ720956:SIJ720961 SSF720956:SSF720961 TCB720956:TCB720961 TLX720956:TLX720961 TVT720956:TVT720961 UFP720956:UFP720961 UPL720956:UPL720961 UZH720956:UZH720961 VJD720956:VJD720961 VSZ720956:VSZ720961 WCV720956:WCV720961 WMR720956:WMR720961 WWN720956:WWN720961 AF786492:AF786497 KB786492:KB786497 TX786492:TX786497 ADT786492:ADT786497 ANP786492:ANP786497 AXL786492:AXL786497 BHH786492:BHH786497 BRD786492:BRD786497 CAZ786492:CAZ786497 CKV786492:CKV786497 CUR786492:CUR786497 DEN786492:DEN786497 DOJ786492:DOJ786497 DYF786492:DYF786497 EIB786492:EIB786497 ERX786492:ERX786497 FBT786492:FBT786497 FLP786492:FLP786497 FVL786492:FVL786497 GFH786492:GFH786497 GPD786492:GPD786497 GYZ786492:GYZ786497 HIV786492:HIV786497 HSR786492:HSR786497 ICN786492:ICN786497 IMJ786492:IMJ786497 IWF786492:IWF786497 JGB786492:JGB786497 JPX786492:JPX786497 JZT786492:JZT786497 KJP786492:KJP786497 KTL786492:KTL786497 LDH786492:LDH786497 LND786492:LND786497 LWZ786492:LWZ786497 MGV786492:MGV786497 MQR786492:MQR786497 NAN786492:NAN786497 NKJ786492:NKJ786497 NUF786492:NUF786497 OEB786492:OEB786497 ONX786492:ONX786497 OXT786492:OXT786497 PHP786492:PHP786497 PRL786492:PRL786497 QBH786492:QBH786497 QLD786492:QLD786497 QUZ786492:QUZ786497 REV786492:REV786497 ROR786492:ROR786497 RYN786492:RYN786497 SIJ786492:SIJ786497 SSF786492:SSF786497 TCB786492:TCB786497 TLX786492:TLX786497 TVT786492:TVT786497 UFP786492:UFP786497 UPL786492:UPL786497 UZH786492:UZH786497 VJD786492:VJD786497 VSZ786492:VSZ786497 WCV786492:WCV786497 WMR786492:WMR786497 WWN786492:WWN786497 AF852028:AF852033 KB852028:KB852033 TX852028:TX852033 ADT852028:ADT852033 ANP852028:ANP852033 AXL852028:AXL852033 BHH852028:BHH852033 BRD852028:BRD852033 CAZ852028:CAZ852033 CKV852028:CKV852033 CUR852028:CUR852033 DEN852028:DEN852033 DOJ852028:DOJ852033 DYF852028:DYF852033 EIB852028:EIB852033 ERX852028:ERX852033 FBT852028:FBT852033 FLP852028:FLP852033 FVL852028:FVL852033 GFH852028:GFH852033 GPD852028:GPD852033 GYZ852028:GYZ852033 HIV852028:HIV852033 HSR852028:HSR852033 ICN852028:ICN852033 IMJ852028:IMJ852033 IWF852028:IWF852033 JGB852028:JGB852033 JPX852028:JPX852033 JZT852028:JZT852033 KJP852028:KJP852033 KTL852028:KTL852033 LDH852028:LDH852033 LND852028:LND852033 LWZ852028:LWZ852033 MGV852028:MGV852033 MQR852028:MQR852033 NAN852028:NAN852033 NKJ852028:NKJ852033 NUF852028:NUF852033 OEB852028:OEB852033 ONX852028:ONX852033 OXT852028:OXT852033 PHP852028:PHP852033 PRL852028:PRL852033 QBH852028:QBH852033 QLD852028:QLD852033 QUZ852028:QUZ852033 REV852028:REV852033 ROR852028:ROR852033 RYN852028:RYN852033 SIJ852028:SIJ852033 SSF852028:SSF852033 TCB852028:TCB852033 TLX852028:TLX852033 TVT852028:TVT852033 UFP852028:UFP852033 UPL852028:UPL852033 UZH852028:UZH852033 VJD852028:VJD852033 VSZ852028:VSZ852033 WCV852028:WCV852033 WMR852028:WMR852033 WWN852028:WWN852033 AF917564:AF917569 KB917564:KB917569 TX917564:TX917569 ADT917564:ADT917569 ANP917564:ANP917569 AXL917564:AXL917569 BHH917564:BHH917569 BRD917564:BRD917569 CAZ917564:CAZ917569 CKV917564:CKV917569 CUR917564:CUR917569 DEN917564:DEN917569 DOJ917564:DOJ917569 DYF917564:DYF917569 EIB917564:EIB917569 ERX917564:ERX917569 FBT917564:FBT917569 FLP917564:FLP917569 FVL917564:FVL917569 GFH917564:GFH917569 GPD917564:GPD917569 GYZ917564:GYZ917569 HIV917564:HIV917569 HSR917564:HSR917569 ICN917564:ICN917569 IMJ917564:IMJ917569 IWF917564:IWF917569 JGB917564:JGB917569 JPX917564:JPX917569 JZT917564:JZT917569 KJP917564:KJP917569 KTL917564:KTL917569 LDH917564:LDH917569 LND917564:LND917569 LWZ917564:LWZ917569 MGV917564:MGV917569 MQR917564:MQR917569 NAN917564:NAN917569 NKJ917564:NKJ917569 NUF917564:NUF917569 OEB917564:OEB917569 ONX917564:ONX917569 OXT917564:OXT917569 PHP917564:PHP917569 PRL917564:PRL917569 QBH917564:QBH917569 QLD917564:QLD917569 QUZ917564:QUZ917569 REV917564:REV917569 ROR917564:ROR917569 RYN917564:RYN917569 SIJ917564:SIJ917569 SSF917564:SSF917569 TCB917564:TCB917569 TLX917564:TLX917569 TVT917564:TVT917569 UFP917564:UFP917569 UPL917564:UPL917569 UZH917564:UZH917569 VJD917564:VJD917569 VSZ917564:VSZ917569 WCV917564:WCV917569 WMR917564:WMR917569 WWN917564:WWN917569 AF983100:AF983105 KB983100:KB983105 TX983100:TX983105 ADT983100:ADT983105 ANP983100:ANP983105 AXL983100:AXL983105 BHH983100:BHH983105 BRD983100:BRD983105 CAZ983100:CAZ983105 CKV983100:CKV983105 CUR983100:CUR983105 DEN983100:DEN983105 DOJ983100:DOJ983105 DYF983100:DYF983105 EIB983100:EIB983105 ERX983100:ERX983105 FBT983100:FBT983105 FLP983100:FLP983105 FVL983100:FVL983105 GFH983100:GFH983105 GPD983100:GPD983105 GYZ983100:GYZ983105 HIV983100:HIV983105 HSR983100:HSR983105 ICN983100:ICN983105 IMJ983100:IMJ983105 IWF983100:IWF983105 JGB983100:JGB983105 JPX983100:JPX983105 JZT983100:JZT983105 KJP983100:KJP983105 KTL983100:KTL983105 LDH983100:LDH983105 LND983100:LND983105 LWZ983100:LWZ983105 MGV983100:MGV983105 MQR983100:MQR983105 NAN983100:NAN983105 NKJ983100:NKJ983105 NUF983100:NUF983105 OEB983100:OEB983105 ONX983100:ONX983105 OXT983100:OXT983105 PHP983100:PHP983105 PRL983100:PRL983105 QBH983100:QBH983105 QLD983100:QLD983105 QUZ983100:QUZ983105 REV983100:REV983105 ROR983100:ROR983105 RYN983100:RYN983105 SIJ983100:SIJ983105 SSF983100:SSF983105 TCB983100:TCB983105 TLX983100:TLX983105 TVT983100:TVT983105 UFP983100:UFP983105 UPL983100:UPL983105 UZH983100:UZH983105 VJD983100:VJD983105 VSZ983100:VSZ983105 WCV983100:WCV983105 WMR983100:WMR983105 WWN983100:WWN983105 AF26:AF27 KB26:KB27 TX26:TX27 ADT26:ADT27 ANP26:ANP27 AXL26:AXL27 BHH26:BHH27 BRD26:BRD27 CAZ26:CAZ27 CKV26:CKV27 CUR26:CUR27 DEN26:DEN27 DOJ26:DOJ27 DYF26:DYF27 EIB26:EIB27 ERX26:ERX27 FBT26:FBT27 FLP26:FLP27 FVL26:FVL27 GFH26:GFH27 GPD26:GPD27 GYZ26:GYZ27 HIV26:HIV27 HSR26:HSR27 ICN26:ICN27 IMJ26:IMJ27 IWF26:IWF27 JGB26:JGB27 JPX26:JPX27 JZT26:JZT27 KJP26:KJP27 KTL26:KTL27 LDH26:LDH27 LND26:LND27 LWZ26:LWZ27 MGV26:MGV27 MQR26:MQR27 NAN26:NAN27 NKJ26:NKJ27 NUF26:NUF27 OEB26:OEB27 ONX26:ONX27 OXT26:OXT27 PHP26:PHP27 PRL26:PRL27 QBH26:QBH27 QLD26:QLD27 QUZ26:QUZ27 REV26:REV27 ROR26:ROR27 RYN26:RYN27 SIJ26:SIJ27 SSF26:SSF27 TCB26:TCB27 TLX26:TLX27 TVT26:TVT27 UFP26:UFP27 UPL26:UPL27 UZH26:UZH27 VJD26:VJD27 VSZ26:VSZ27 WCV26:WCV27 WMR26:WMR27 WWN26:WWN27 AF65560:AF65561 KB65560:KB65561 TX65560:TX65561 ADT65560:ADT65561 ANP65560:ANP65561 AXL65560:AXL65561 BHH65560:BHH65561 BRD65560:BRD65561 CAZ65560:CAZ65561 CKV65560:CKV65561 CUR65560:CUR65561 DEN65560:DEN65561 DOJ65560:DOJ65561 DYF65560:DYF65561 EIB65560:EIB65561 ERX65560:ERX65561 FBT65560:FBT65561 FLP65560:FLP65561 FVL65560:FVL65561 GFH65560:GFH65561 GPD65560:GPD65561 GYZ65560:GYZ65561 HIV65560:HIV65561 HSR65560:HSR65561 ICN65560:ICN65561 IMJ65560:IMJ65561 IWF65560:IWF65561 JGB65560:JGB65561 JPX65560:JPX65561 JZT65560:JZT65561 KJP65560:KJP65561 KTL65560:KTL65561 LDH65560:LDH65561 LND65560:LND65561 LWZ65560:LWZ65561 MGV65560:MGV65561 MQR65560:MQR65561 NAN65560:NAN65561 NKJ65560:NKJ65561 NUF65560:NUF65561 OEB65560:OEB65561 ONX65560:ONX65561 OXT65560:OXT65561 PHP65560:PHP65561 PRL65560:PRL65561 QBH65560:QBH65561 QLD65560:QLD65561 QUZ65560:QUZ65561 REV65560:REV65561 ROR65560:ROR65561 RYN65560:RYN65561 SIJ65560:SIJ65561 SSF65560:SSF65561 TCB65560:TCB65561 TLX65560:TLX65561 TVT65560:TVT65561 UFP65560:UFP65561 UPL65560:UPL65561 UZH65560:UZH65561 VJD65560:VJD65561 VSZ65560:VSZ65561 WCV65560:WCV65561 WMR65560:WMR65561 WWN65560:WWN65561 AF131096:AF131097 KB131096:KB131097 TX131096:TX131097 ADT131096:ADT131097 ANP131096:ANP131097 AXL131096:AXL131097 BHH131096:BHH131097 BRD131096:BRD131097 CAZ131096:CAZ131097 CKV131096:CKV131097 CUR131096:CUR131097 DEN131096:DEN131097 DOJ131096:DOJ131097 DYF131096:DYF131097 EIB131096:EIB131097 ERX131096:ERX131097 FBT131096:FBT131097 FLP131096:FLP131097 FVL131096:FVL131097 GFH131096:GFH131097 GPD131096:GPD131097 GYZ131096:GYZ131097 HIV131096:HIV131097 HSR131096:HSR131097 ICN131096:ICN131097 IMJ131096:IMJ131097 IWF131096:IWF131097 JGB131096:JGB131097 JPX131096:JPX131097 JZT131096:JZT131097 KJP131096:KJP131097 KTL131096:KTL131097 LDH131096:LDH131097 LND131096:LND131097 LWZ131096:LWZ131097 MGV131096:MGV131097 MQR131096:MQR131097 NAN131096:NAN131097 NKJ131096:NKJ131097 NUF131096:NUF131097 OEB131096:OEB131097 ONX131096:ONX131097 OXT131096:OXT131097 PHP131096:PHP131097 PRL131096:PRL131097 QBH131096:QBH131097 QLD131096:QLD131097 QUZ131096:QUZ131097 REV131096:REV131097 ROR131096:ROR131097 RYN131096:RYN131097 SIJ131096:SIJ131097 SSF131096:SSF131097 TCB131096:TCB131097 TLX131096:TLX131097 TVT131096:TVT131097 UFP131096:UFP131097 UPL131096:UPL131097 UZH131096:UZH131097 VJD131096:VJD131097 VSZ131096:VSZ131097 WCV131096:WCV131097 WMR131096:WMR131097 WWN131096:WWN131097 AF196632:AF196633 KB196632:KB196633 TX196632:TX196633 ADT196632:ADT196633 ANP196632:ANP196633 AXL196632:AXL196633 BHH196632:BHH196633 BRD196632:BRD196633 CAZ196632:CAZ196633 CKV196632:CKV196633 CUR196632:CUR196633 DEN196632:DEN196633 DOJ196632:DOJ196633 DYF196632:DYF196633 EIB196632:EIB196633 ERX196632:ERX196633 FBT196632:FBT196633 FLP196632:FLP196633 FVL196632:FVL196633 GFH196632:GFH196633 GPD196632:GPD196633 GYZ196632:GYZ196633 HIV196632:HIV196633 HSR196632:HSR196633 ICN196632:ICN196633 IMJ196632:IMJ196633 IWF196632:IWF196633 JGB196632:JGB196633 JPX196632:JPX196633 JZT196632:JZT196633 KJP196632:KJP196633 KTL196632:KTL196633 LDH196632:LDH196633 LND196632:LND196633 LWZ196632:LWZ196633 MGV196632:MGV196633 MQR196632:MQR196633 NAN196632:NAN196633 NKJ196632:NKJ196633 NUF196632:NUF196633 OEB196632:OEB196633 ONX196632:ONX196633 OXT196632:OXT196633 PHP196632:PHP196633 PRL196632:PRL196633 QBH196632:QBH196633 QLD196632:QLD196633 QUZ196632:QUZ196633 REV196632:REV196633 ROR196632:ROR196633 RYN196632:RYN196633 SIJ196632:SIJ196633 SSF196632:SSF196633 TCB196632:TCB196633 TLX196632:TLX196633 TVT196632:TVT196633 UFP196632:UFP196633 UPL196632:UPL196633 UZH196632:UZH196633 VJD196632:VJD196633 VSZ196632:VSZ196633 WCV196632:WCV196633 WMR196632:WMR196633 WWN196632:WWN196633 AF262168:AF262169 KB262168:KB262169 TX262168:TX262169 ADT262168:ADT262169 ANP262168:ANP262169 AXL262168:AXL262169 BHH262168:BHH262169 BRD262168:BRD262169 CAZ262168:CAZ262169 CKV262168:CKV262169 CUR262168:CUR262169 DEN262168:DEN262169 DOJ262168:DOJ262169 DYF262168:DYF262169 EIB262168:EIB262169 ERX262168:ERX262169 FBT262168:FBT262169 FLP262168:FLP262169 FVL262168:FVL262169 GFH262168:GFH262169 GPD262168:GPD262169 GYZ262168:GYZ262169 HIV262168:HIV262169 HSR262168:HSR262169 ICN262168:ICN262169 IMJ262168:IMJ262169 IWF262168:IWF262169 JGB262168:JGB262169 JPX262168:JPX262169 JZT262168:JZT262169 KJP262168:KJP262169 KTL262168:KTL262169 LDH262168:LDH262169 LND262168:LND262169 LWZ262168:LWZ262169 MGV262168:MGV262169 MQR262168:MQR262169 NAN262168:NAN262169 NKJ262168:NKJ262169 NUF262168:NUF262169 OEB262168:OEB262169 ONX262168:ONX262169 OXT262168:OXT262169 PHP262168:PHP262169 PRL262168:PRL262169 QBH262168:QBH262169 QLD262168:QLD262169 QUZ262168:QUZ262169 REV262168:REV262169 ROR262168:ROR262169 RYN262168:RYN262169 SIJ262168:SIJ262169 SSF262168:SSF262169 TCB262168:TCB262169 TLX262168:TLX262169 TVT262168:TVT262169 UFP262168:UFP262169 UPL262168:UPL262169 UZH262168:UZH262169 VJD262168:VJD262169 VSZ262168:VSZ262169 WCV262168:WCV262169 WMR262168:WMR262169 WWN262168:WWN262169 AF327704:AF327705 KB327704:KB327705 TX327704:TX327705 ADT327704:ADT327705 ANP327704:ANP327705 AXL327704:AXL327705 BHH327704:BHH327705 BRD327704:BRD327705 CAZ327704:CAZ327705 CKV327704:CKV327705 CUR327704:CUR327705 DEN327704:DEN327705 DOJ327704:DOJ327705 DYF327704:DYF327705 EIB327704:EIB327705 ERX327704:ERX327705 FBT327704:FBT327705 FLP327704:FLP327705 FVL327704:FVL327705 GFH327704:GFH327705 GPD327704:GPD327705 GYZ327704:GYZ327705 HIV327704:HIV327705 HSR327704:HSR327705 ICN327704:ICN327705 IMJ327704:IMJ327705 IWF327704:IWF327705 JGB327704:JGB327705 JPX327704:JPX327705 JZT327704:JZT327705 KJP327704:KJP327705 KTL327704:KTL327705 LDH327704:LDH327705 LND327704:LND327705 LWZ327704:LWZ327705 MGV327704:MGV327705 MQR327704:MQR327705 NAN327704:NAN327705 NKJ327704:NKJ327705 NUF327704:NUF327705 OEB327704:OEB327705 ONX327704:ONX327705 OXT327704:OXT327705 PHP327704:PHP327705 PRL327704:PRL327705 QBH327704:QBH327705 QLD327704:QLD327705 QUZ327704:QUZ327705 REV327704:REV327705 ROR327704:ROR327705 RYN327704:RYN327705 SIJ327704:SIJ327705 SSF327704:SSF327705 TCB327704:TCB327705 TLX327704:TLX327705 TVT327704:TVT327705 UFP327704:UFP327705 UPL327704:UPL327705 UZH327704:UZH327705 VJD327704:VJD327705 VSZ327704:VSZ327705 WCV327704:WCV327705 WMR327704:WMR327705 WWN327704:WWN327705 AF393240:AF393241 KB393240:KB393241 TX393240:TX393241 ADT393240:ADT393241 ANP393240:ANP393241 AXL393240:AXL393241 BHH393240:BHH393241 BRD393240:BRD393241 CAZ393240:CAZ393241 CKV393240:CKV393241 CUR393240:CUR393241 DEN393240:DEN393241 DOJ393240:DOJ393241 DYF393240:DYF393241 EIB393240:EIB393241 ERX393240:ERX393241 FBT393240:FBT393241 FLP393240:FLP393241 FVL393240:FVL393241 GFH393240:GFH393241 GPD393240:GPD393241 GYZ393240:GYZ393241 HIV393240:HIV393241 HSR393240:HSR393241 ICN393240:ICN393241 IMJ393240:IMJ393241 IWF393240:IWF393241 JGB393240:JGB393241 JPX393240:JPX393241 JZT393240:JZT393241 KJP393240:KJP393241 KTL393240:KTL393241 LDH393240:LDH393241 LND393240:LND393241 LWZ393240:LWZ393241 MGV393240:MGV393241 MQR393240:MQR393241 NAN393240:NAN393241 NKJ393240:NKJ393241 NUF393240:NUF393241 OEB393240:OEB393241 ONX393240:ONX393241 OXT393240:OXT393241 PHP393240:PHP393241 PRL393240:PRL393241 QBH393240:QBH393241 QLD393240:QLD393241 QUZ393240:QUZ393241 REV393240:REV393241 ROR393240:ROR393241 RYN393240:RYN393241 SIJ393240:SIJ393241 SSF393240:SSF393241 TCB393240:TCB393241 TLX393240:TLX393241 TVT393240:TVT393241 UFP393240:UFP393241 UPL393240:UPL393241 UZH393240:UZH393241 VJD393240:VJD393241 VSZ393240:VSZ393241 WCV393240:WCV393241 WMR393240:WMR393241 WWN393240:WWN393241 AF458776:AF458777 KB458776:KB458777 TX458776:TX458777 ADT458776:ADT458777 ANP458776:ANP458777 AXL458776:AXL458777 BHH458776:BHH458777 BRD458776:BRD458777 CAZ458776:CAZ458777 CKV458776:CKV458777 CUR458776:CUR458777 DEN458776:DEN458777 DOJ458776:DOJ458777 DYF458776:DYF458777 EIB458776:EIB458777 ERX458776:ERX458777 FBT458776:FBT458777 FLP458776:FLP458777 FVL458776:FVL458777 GFH458776:GFH458777 GPD458776:GPD458777 GYZ458776:GYZ458777 HIV458776:HIV458777 HSR458776:HSR458777 ICN458776:ICN458777 IMJ458776:IMJ458777 IWF458776:IWF458777 JGB458776:JGB458777 JPX458776:JPX458777 JZT458776:JZT458777 KJP458776:KJP458777 KTL458776:KTL458777 LDH458776:LDH458777 LND458776:LND458777 LWZ458776:LWZ458777 MGV458776:MGV458777 MQR458776:MQR458777 NAN458776:NAN458777 NKJ458776:NKJ458777 NUF458776:NUF458777 OEB458776:OEB458777 ONX458776:ONX458777 OXT458776:OXT458777 PHP458776:PHP458777 PRL458776:PRL458777 QBH458776:QBH458777 QLD458776:QLD458777 QUZ458776:QUZ458777 REV458776:REV458777 ROR458776:ROR458777 RYN458776:RYN458777 SIJ458776:SIJ458777 SSF458776:SSF458777 TCB458776:TCB458777 TLX458776:TLX458777 TVT458776:TVT458777 UFP458776:UFP458777 UPL458776:UPL458777 UZH458776:UZH458777 VJD458776:VJD458777 VSZ458776:VSZ458777 WCV458776:WCV458777 WMR458776:WMR458777 WWN458776:WWN458777 AF524312:AF524313 KB524312:KB524313 TX524312:TX524313 ADT524312:ADT524313 ANP524312:ANP524313 AXL524312:AXL524313 BHH524312:BHH524313 BRD524312:BRD524313 CAZ524312:CAZ524313 CKV524312:CKV524313 CUR524312:CUR524313 DEN524312:DEN524313 DOJ524312:DOJ524313 DYF524312:DYF524313 EIB524312:EIB524313 ERX524312:ERX524313 FBT524312:FBT524313 FLP524312:FLP524313 FVL524312:FVL524313 GFH524312:GFH524313 GPD524312:GPD524313 GYZ524312:GYZ524313 HIV524312:HIV524313 HSR524312:HSR524313 ICN524312:ICN524313 IMJ524312:IMJ524313 IWF524312:IWF524313 JGB524312:JGB524313 JPX524312:JPX524313 JZT524312:JZT524313 KJP524312:KJP524313 KTL524312:KTL524313 LDH524312:LDH524313 LND524312:LND524313 LWZ524312:LWZ524313 MGV524312:MGV524313 MQR524312:MQR524313 NAN524312:NAN524313 NKJ524312:NKJ524313 NUF524312:NUF524313 OEB524312:OEB524313 ONX524312:ONX524313 OXT524312:OXT524313 PHP524312:PHP524313 PRL524312:PRL524313 QBH524312:QBH524313 QLD524312:QLD524313 QUZ524312:QUZ524313 REV524312:REV524313 ROR524312:ROR524313 RYN524312:RYN524313 SIJ524312:SIJ524313 SSF524312:SSF524313 TCB524312:TCB524313 TLX524312:TLX524313 TVT524312:TVT524313 UFP524312:UFP524313 UPL524312:UPL524313 UZH524312:UZH524313 VJD524312:VJD524313 VSZ524312:VSZ524313 WCV524312:WCV524313 WMR524312:WMR524313 WWN524312:WWN524313 AF589848:AF589849 KB589848:KB589849 TX589848:TX589849 ADT589848:ADT589849 ANP589848:ANP589849 AXL589848:AXL589849 BHH589848:BHH589849 BRD589848:BRD589849 CAZ589848:CAZ589849 CKV589848:CKV589849 CUR589848:CUR589849 DEN589848:DEN589849 DOJ589848:DOJ589849 DYF589848:DYF589849 EIB589848:EIB589849 ERX589848:ERX589849 FBT589848:FBT589849 FLP589848:FLP589849 FVL589848:FVL589849 GFH589848:GFH589849 GPD589848:GPD589849 GYZ589848:GYZ589849 HIV589848:HIV589849 HSR589848:HSR589849 ICN589848:ICN589849 IMJ589848:IMJ589849 IWF589848:IWF589849 JGB589848:JGB589849 JPX589848:JPX589849 JZT589848:JZT589849 KJP589848:KJP589849 KTL589848:KTL589849 LDH589848:LDH589849 LND589848:LND589849 LWZ589848:LWZ589849 MGV589848:MGV589849 MQR589848:MQR589849 NAN589848:NAN589849 NKJ589848:NKJ589849 NUF589848:NUF589849 OEB589848:OEB589849 ONX589848:ONX589849 OXT589848:OXT589849 PHP589848:PHP589849 PRL589848:PRL589849 QBH589848:QBH589849 QLD589848:QLD589849 QUZ589848:QUZ589849 REV589848:REV589849 ROR589848:ROR589849 RYN589848:RYN589849 SIJ589848:SIJ589849 SSF589848:SSF589849 TCB589848:TCB589849 TLX589848:TLX589849 TVT589848:TVT589849 UFP589848:UFP589849 UPL589848:UPL589849 UZH589848:UZH589849 VJD589848:VJD589849 VSZ589848:VSZ589849 WCV589848:WCV589849 WMR589848:WMR589849 WWN589848:WWN589849 AF655384:AF655385 KB655384:KB655385 TX655384:TX655385 ADT655384:ADT655385 ANP655384:ANP655385 AXL655384:AXL655385 BHH655384:BHH655385 BRD655384:BRD655385 CAZ655384:CAZ655385 CKV655384:CKV655385 CUR655384:CUR655385 DEN655384:DEN655385 DOJ655384:DOJ655385 DYF655384:DYF655385 EIB655384:EIB655385 ERX655384:ERX655385 FBT655384:FBT655385 FLP655384:FLP655385 FVL655384:FVL655385 GFH655384:GFH655385 GPD655384:GPD655385 GYZ655384:GYZ655385 HIV655384:HIV655385 HSR655384:HSR655385 ICN655384:ICN655385 IMJ655384:IMJ655385 IWF655384:IWF655385 JGB655384:JGB655385 JPX655384:JPX655385 JZT655384:JZT655385 KJP655384:KJP655385 KTL655384:KTL655385 LDH655384:LDH655385 LND655384:LND655385 LWZ655384:LWZ655385 MGV655384:MGV655385 MQR655384:MQR655385 NAN655384:NAN655385 NKJ655384:NKJ655385 NUF655384:NUF655385 OEB655384:OEB655385 ONX655384:ONX655385 OXT655384:OXT655385 PHP655384:PHP655385 PRL655384:PRL655385 QBH655384:QBH655385 QLD655384:QLD655385 QUZ655384:QUZ655385 REV655384:REV655385 ROR655384:ROR655385 RYN655384:RYN655385 SIJ655384:SIJ655385 SSF655384:SSF655385 TCB655384:TCB655385 TLX655384:TLX655385 TVT655384:TVT655385 UFP655384:UFP655385 UPL655384:UPL655385 UZH655384:UZH655385 VJD655384:VJD655385 VSZ655384:VSZ655385 WCV655384:WCV655385 WMR655384:WMR655385 WWN655384:WWN655385 AF720920:AF720921 KB720920:KB720921 TX720920:TX720921 ADT720920:ADT720921 ANP720920:ANP720921 AXL720920:AXL720921 BHH720920:BHH720921 BRD720920:BRD720921 CAZ720920:CAZ720921 CKV720920:CKV720921 CUR720920:CUR720921 DEN720920:DEN720921 DOJ720920:DOJ720921 DYF720920:DYF720921 EIB720920:EIB720921 ERX720920:ERX720921 FBT720920:FBT720921 FLP720920:FLP720921 FVL720920:FVL720921 GFH720920:GFH720921 GPD720920:GPD720921 GYZ720920:GYZ720921 HIV720920:HIV720921 HSR720920:HSR720921 ICN720920:ICN720921 IMJ720920:IMJ720921 IWF720920:IWF720921 JGB720920:JGB720921 JPX720920:JPX720921 JZT720920:JZT720921 KJP720920:KJP720921 KTL720920:KTL720921 LDH720920:LDH720921 LND720920:LND720921 LWZ720920:LWZ720921 MGV720920:MGV720921 MQR720920:MQR720921 NAN720920:NAN720921 NKJ720920:NKJ720921 NUF720920:NUF720921 OEB720920:OEB720921 ONX720920:ONX720921 OXT720920:OXT720921 PHP720920:PHP720921 PRL720920:PRL720921 QBH720920:QBH720921 QLD720920:QLD720921 QUZ720920:QUZ720921 REV720920:REV720921 ROR720920:ROR720921 RYN720920:RYN720921 SIJ720920:SIJ720921 SSF720920:SSF720921 TCB720920:TCB720921 TLX720920:TLX720921 TVT720920:TVT720921 UFP720920:UFP720921 UPL720920:UPL720921 UZH720920:UZH720921 VJD720920:VJD720921 VSZ720920:VSZ720921 WCV720920:WCV720921 WMR720920:WMR720921 WWN720920:WWN720921 AF786456:AF786457 KB786456:KB786457 TX786456:TX786457 ADT786456:ADT786457 ANP786456:ANP786457 AXL786456:AXL786457 BHH786456:BHH786457 BRD786456:BRD786457 CAZ786456:CAZ786457 CKV786456:CKV786457 CUR786456:CUR786457 DEN786456:DEN786457 DOJ786456:DOJ786457 DYF786456:DYF786457 EIB786456:EIB786457 ERX786456:ERX786457 FBT786456:FBT786457 FLP786456:FLP786457 FVL786456:FVL786457 GFH786456:GFH786457 GPD786456:GPD786457 GYZ786456:GYZ786457 HIV786456:HIV786457 HSR786456:HSR786457 ICN786456:ICN786457 IMJ786456:IMJ786457 IWF786456:IWF786457 JGB786456:JGB786457 JPX786456:JPX786457 JZT786456:JZT786457 KJP786456:KJP786457 KTL786456:KTL786457 LDH786456:LDH786457 LND786456:LND786457 LWZ786456:LWZ786457 MGV786456:MGV786457 MQR786456:MQR786457 NAN786456:NAN786457 NKJ786456:NKJ786457 NUF786456:NUF786457 OEB786456:OEB786457 ONX786456:ONX786457 OXT786456:OXT786457 PHP786456:PHP786457 PRL786456:PRL786457 QBH786456:QBH786457 QLD786456:QLD786457 QUZ786456:QUZ786457 REV786456:REV786457 ROR786456:ROR786457 RYN786456:RYN786457 SIJ786456:SIJ786457 SSF786456:SSF786457 TCB786456:TCB786457 TLX786456:TLX786457 TVT786456:TVT786457 UFP786456:UFP786457 UPL786456:UPL786457 UZH786456:UZH786457 VJD786456:VJD786457 VSZ786456:VSZ786457 WCV786456:WCV786457 WMR786456:WMR786457 WWN786456:WWN786457 AF851992:AF851993 KB851992:KB851993 TX851992:TX851993 ADT851992:ADT851993 ANP851992:ANP851993 AXL851992:AXL851993 BHH851992:BHH851993 BRD851992:BRD851993 CAZ851992:CAZ851993 CKV851992:CKV851993 CUR851992:CUR851993 DEN851992:DEN851993 DOJ851992:DOJ851993 DYF851992:DYF851993 EIB851992:EIB851993 ERX851992:ERX851993 FBT851992:FBT851993 FLP851992:FLP851993 FVL851992:FVL851993 GFH851992:GFH851993 GPD851992:GPD851993 GYZ851992:GYZ851993 HIV851992:HIV851993 HSR851992:HSR851993 ICN851992:ICN851993 IMJ851992:IMJ851993 IWF851992:IWF851993 JGB851992:JGB851993 JPX851992:JPX851993 JZT851992:JZT851993 KJP851992:KJP851993 KTL851992:KTL851993 LDH851992:LDH851993 LND851992:LND851993 LWZ851992:LWZ851993 MGV851992:MGV851993 MQR851992:MQR851993 NAN851992:NAN851993 NKJ851992:NKJ851993 NUF851992:NUF851993 OEB851992:OEB851993 ONX851992:ONX851993 OXT851992:OXT851993 PHP851992:PHP851993 PRL851992:PRL851993 QBH851992:QBH851993 QLD851992:QLD851993 QUZ851992:QUZ851993 REV851992:REV851993 ROR851992:ROR851993 RYN851992:RYN851993 SIJ851992:SIJ851993 SSF851992:SSF851993 TCB851992:TCB851993 TLX851992:TLX851993 TVT851992:TVT851993 UFP851992:UFP851993 UPL851992:UPL851993 UZH851992:UZH851993 VJD851992:VJD851993 VSZ851992:VSZ851993 WCV851992:WCV851993 WMR851992:WMR851993 WWN851992:WWN851993 AF917528:AF917529 KB917528:KB917529 TX917528:TX917529 ADT917528:ADT917529 ANP917528:ANP917529 AXL917528:AXL917529 BHH917528:BHH917529 BRD917528:BRD917529 CAZ917528:CAZ917529 CKV917528:CKV917529 CUR917528:CUR917529 DEN917528:DEN917529 DOJ917528:DOJ917529 DYF917528:DYF917529 EIB917528:EIB917529 ERX917528:ERX917529 FBT917528:FBT917529 FLP917528:FLP917529 FVL917528:FVL917529 GFH917528:GFH917529 GPD917528:GPD917529 GYZ917528:GYZ917529 HIV917528:HIV917529 HSR917528:HSR917529 ICN917528:ICN917529 IMJ917528:IMJ917529 IWF917528:IWF917529 JGB917528:JGB917529 JPX917528:JPX917529 JZT917528:JZT917529 KJP917528:KJP917529 KTL917528:KTL917529 LDH917528:LDH917529 LND917528:LND917529 LWZ917528:LWZ917529 MGV917528:MGV917529 MQR917528:MQR917529 NAN917528:NAN917529 NKJ917528:NKJ917529 NUF917528:NUF917529 OEB917528:OEB917529 ONX917528:ONX917529 OXT917528:OXT917529 PHP917528:PHP917529 PRL917528:PRL917529 QBH917528:QBH917529 QLD917528:QLD917529 QUZ917528:QUZ917529 REV917528:REV917529 ROR917528:ROR917529 RYN917528:RYN917529 SIJ917528:SIJ917529 SSF917528:SSF917529 TCB917528:TCB917529 TLX917528:TLX917529 TVT917528:TVT917529 UFP917528:UFP917529 UPL917528:UPL917529 UZH917528:UZH917529 VJD917528:VJD917529 VSZ917528:VSZ917529 WCV917528:WCV917529 WMR917528:WMR917529 WWN917528:WWN917529 AF983064:AF983065 KB983064:KB983065 TX983064:TX983065 ADT983064:ADT983065 ANP983064:ANP983065 AXL983064:AXL983065 BHH983064:BHH983065 BRD983064:BRD983065 CAZ983064:CAZ983065 CKV983064:CKV983065 CUR983064:CUR983065 DEN983064:DEN983065 DOJ983064:DOJ983065 DYF983064:DYF983065 EIB983064:EIB983065 ERX983064:ERX983065 FBT983064:FBT983065 FLP983064:FLP983065 FVL983064:FVL983065 GFH983064:GFH983065 GPD983064:GPD983065 GYZ983064:GYZ983065 HIV983064:HIV983065 HSR983064:HSR983065 ICN983064:ICN983065 IMJ983064:IMJ983065 IWF983064:IWF983065 JGB983064:JGB983065 JPX983064:JPX983065 JZT983064:JZT983065 KJP983064:KJP983065 KTL983064:KTL983065 LDH983064:LDH983065 LND983064:LND983065 LWZ983064:LWZ983065 MGV983064:MGV983065 MQR983064:MQR983065 NAN983064:NAN983065 NKJ983064:NKJ983065 NUF983064:NUF983065 OEB983064:OEB983065 ONX983064:ONX983065 OXT983064:OXT983065 PHP983064:PHP983065 PRL983064:PRL983065 QBH983064:QBH983065 QLD983064:QLD983065 QUZ983064:QUZ983065 REV983064:REV983065 ROR983064:ROR983065 RYN983064:RYN983065 SIJ983064:SIJ983065 SSF983064:SSF983065 TCB983064:TCB983065 TLX983064:TLX983065 TVT983064:TVT983065 UFP983064:UFP983065 UPL983064:UPL983065 UZH983064:UZH983065 VJD983064:VJD983065 VSZ983064:VSZ983065 WCV983064:WCV983065 WMR983064:WMR983065 WWN983064:WWN983065 AD41 JZ41 TV41 ADR41 ANN41 AXJ41 BHF41 BRB41 CAX41 CKT41 CUP41 DEL41 DOH41 DYD41 EHZ41 ERV41 FBR41 FLN41 FVJ41 GFF41 GPB41 GYX41 HIT41 HSP41 ICL41 IMH41 IWD41 JFZ41 JPV41 JZR41 KJN41 KTJ41 LDF41 LNB41 LWX41 MGT41 MQP41 NAL41 NKH41 NUD41 ODZ41 ONV41 OXR41 PHN41 PRJ41 QBF41 QLB41 QUX41 RET41 ROP41 RYL41 SIH41 SSD41 TBZ41 TLV41 TVR41 UFN41 UPJ41 UZF41 VJB41 VSX41 WCT41 WMP41 WWL41 AD65575 JZ65575 TV65575 ADR65575 ANN65575 AXJ65575 BHF65575 BRB65575 CAX65575 CKT65575 CUP65575 DEL65575 DOH65575 DYD65575 EHZ65575 ERV65575 FBR65575 FLN65575 FVJ65575 GFF65575 GPB65575 GYX65575 HIT65575 HSP65575 ICL65575 IMH65575 IWD65575 JFZ65575 JPV65575 JZR65575 KJN65575 KTJ65575 LDF65575 LNB65575 LWX65575 MGT65575 MQP65575 NAL65575 NKH65575 NUD65575 ODZ65575 ONV65575 OXR65575 PHN65575 PRJ65575 QBF65575 QLB65575 QUX65575 RET65575 ROP65575 RYL65575 SIH65575 SSD65575 TBZ65575 TLV65575 TVR65575 UFN65575 UPJ65575 UZF65575 VJB65575 VSX65575 WCT65575 WMP65575 WWL65575 AD131111 JZ131111 TV131111 ADR131111 ANN131111 AXJ131111 BHF131111 BRB131111 CAX131111 CKT131111 CUP131111 DEL131111 DOH131111 DYD131111 EHZ131111 ERV131111 FBR131111 FLN131111 FVJ131111 GFF131111 GPB131111 GYX131111 HIT131111 HSP131111 ICL131111 IMH131111 IWD131111 JFZ131111 JPV131111 JZR131111 KJN131111 KTJ131111 LDF131111 LNB131111 LWX131111 MGT131111 MQP131111 NAL131111 NKH131111 NUD131111 ODZ131111 ONV131111 OXR131111 PHN131111 PRJ131111 QBF131111 QLB131111 QUX131111 RET131111 ROP131111 RYL131111 SIH131111 SSD131111 TBZ131111 TLV131111 TVR131111 UFN131111 UPJ131111 UZF131111 VJB131111 VSX131111 WCT131111 WMP131111 WWL131111 AD196647 JZ196647 TV196647 ADR196647 ANN196647 AXJ196647 BHF196647 BRB196647 CAX196647 CKT196647 CUP196647 DEL196647 DOH196647 DYD196647 EHZ196647 ERV196647 FBR196647 FLN196647 FVJ196647 GFF196647 GPB196647 GYX196647 HIT196647 HSP196647 ICL196647 IMH196647 IWD196647 JFZ196647 JPV196647 JZR196647 KJN196647 KTJ196647 LDF196647 LNB196647 LWX196647 MGT196647 MQP196647 NAL196647 NKH196647 NUD196647 ODZ196647 ONV196647 OXR196647 PHN196647 PRJ196647 QBF196647 QLB196647 QUX196647 RET196647 ROP196647 RYL196647 SIH196647 SSD196647 TBZ196647 TLV196647 TVR196647 UFN196647 UPJ196647 UZF196647 VJB196647 VSX196647 WCT196647 WMP196647 WWL196647 AD262183 JZ262183 TV262183 ADR262183 ANN262183 AXJ262183 BHF262183 BRB262183 CAX262183 CKT262183 CUP262183 DEL262183 DOH262183 DYD262183 EHZ262183 ERV262183 FBR262183 FLN262183 FVJ262183 GFF262183 GPB262183 GYX262183 HIT262183 HSP262183 ICL262183 IMH262183 IWD262183 JFZ262183 JPV262183 JZR262183 KJN262183 KTJ262183 LDF262183 LNB262183 LWX262183 MGT262183 MQP262183 NAL262183 NKH262183 NUD262183 ODZ262183 ONV262183 OXR262183 PHN262183 PRJ262183 QBF262183 QLB262183 QUX262183 RET262183 ROP262183 RYL262183 SIH262183 SSD262183 TBZ262183 TLV262183 TVR262183 UFN262183 UPJ262183 UZF262183 VJB262183 VSX262183 WCT262183 WMP262183 WWL262183 AD327719 JZ327719 TV327719 ADR327719 ANN327719 AXJ327719 BHF327719 BRB327719 CAX327719 CKT327719 CUP327719 DEL327719 DOH327719 DYD327719 EHZ327719 ERV327719 FBR327719 FLN327719 FVJ327719 GFF327719 GPB327719 GYX327719 HIT327719 HSP327719 ICL327719 IMH327719 IWD327719 JFZ327719 JPV327719 JZR327719 KJN327719 KTJ327719 LDF327719 LNB327719 LWX327719 MGT327719 MQP327719 NAL327719 NKH327719 NUD327719 ODZ327719 ONV327719 OXR327719 PHN327719 PRJ327719 QBF327719 QLB327719 QUX327719 RET327719 ROP327719 RYL327719 SIH327719 SSD327719 TBZ327719 TLV327719 TVR327719 UFN327719 UPJ327719 UZF327719 VJB327719 VSX327719 WCT327719 WMP327719 WWL327719 AD393255 JZ393255 TV393255 ADR393255 ANN393255 AXJ393255 BHF393255 BRB393255 CAX393255 CKT393255 CUP393255 DEL393255 DOH393255 DYD393255 EHZ393255 ERV393255 FBR393255 FLN393255 FVJ393255 GFF393255 GPB393255 GYX393255 HIT393255 HSP393255 ICL393255 IMH393255 IWD393255 JFZ393255 JPV393255 JZR393255 KJN393255 KTJ393255 LDF393255 LNB393255 LWX393255 MGT393255 MQP393255 NAL393255 NKH393255 NUD393255 ODZ393255 ONV393255 OXR393255 PHN393255 PRJ393255 QBF393255 QLB393255 QUX393255 RET393255 ROP393255 RYL393255 SIH393255 SSD393255 TBZ393255 TLV393255 TVR393255 UFN393255 UPJ393255 UZF393255 VJB393255 VSX393255 WCT393255 WMP393255 WWL393255 AD458791 JZ458791 TV458791 ADR458791 ANN458791 AXJ458791 BHF458791 BRB458791 CAX458791 CKT458791 CUP458791 DEL458791 DOH458791 DYD458791 EHZ458791 ERV458791 FBR458791 FLN458791 FVJ458791 GFF458791 GPB458791 GYX458791 HIT458791 HSP458791 ICL458791 IMH458791 IWD458791 JFZ458791 JPV458791 JZR458791 KJN458791 KTJ458791 LDF458791 LNB458791 LWX458791 MGT458791 MQP458791 NAL458791 NKH458791 NUD458791 ODZ458791 ONV458791 OXR458791 PHN458791 PRJ458791 QBF458791 QLB458791 QUX458791 RET458791 ROP458791 RYL458791 SIH458791 SSD458791 TBZ458791 TLV458791 TVR458791 UFN458791 UPJ458791 UZF458791 VJB458791 VSX458791 WCT458791 WMP458791 WWL458791 AD524327 JZ524327 TV524327 ADR524327 ANN524327 AXJ524327 BHF524327 BRB524327 CAX524327 CKT524327 CUP524327 DEL524327 DOH524327 DYD524327 EHZ524327 ERV524327 FBR524327 FLN524327 FVJ524327 GFF524327 GPB524327 GYX524327 HIT524327 HSP524327 ICL524327 IMH524327 IWD524327 JFZ524327 JPV524327 JZR524327 KJN524327 KTJ524327 LDF524327 LNB524327 LWX524327 MGT524327 MQP524327 NAL524327 NKH524327 NUD524327 ODZ524327 ONV524327 OXR524327 PHN524327 PRJ524327 QBF524327 QLB524327 QUX524327 RET524327 ROP524327 RYL524327 SIH524327 SSD524327 TBZ524327 TLV524327 TVR524327 UFN524327 UPJ524327 UZF524327 VJB524327 VSX524327 WCT524327 WMP524327 WWL524327 AD589863 JZ589863 TV589863 ADR589863 ANN589863 AXJ589863 BHF589863 BRB589863 CAX589863 CKT589863 CUP589863 DEL589863 DOH589863 DYD589863 EHZ589863 ERV589863 FBR589863 FLN589863 FVJ589863 GFF589863 GPB589863 GYX589863 HIT589863 HSP589863 ICL589863 IMH589863 IWD589863 JFZ589863 JPV589863 JZR589863 KJN589863 KTJ589863 LDF589863 LNB589863 LWX589863 MGT589863 MQP589863 NAL589863 NKH589863 NUD589863 ODZ589863 ONV589863 OXR589863 PHN589863 PRJ589863 QBF589863 QLB589863 QUX589863 RET589863 ROP589863 RYL589863 SIH589863 SSD589863 TBZ589863 TLV589863 TVR589863 UFN589863 UPJ589863 UZF589863 VJB589863 VSX589863 WCT589863 WMP589863 WWL589863 AD655399 JZ655399 TV655399 ADR655399 ANN655399 AXJ655399 BHF655399 BRB655399 CAX655399 CKT655399 CUP655399 DEL655399 DOH655399 DYD655399 EHZ655399 ERV655399 FBR655399 FLN655399 FVJ655399 GFF655399 GPB655399 GYX655399 HIT655399 HSP655399 ICL655399 IMH655399 IWD655399 JFZ655399 JPV655399 JZR655399 KJN655399 KTJ655399 LDF655399 LNB655399 LWX655399 MGT655399 MQP655399 NAL655399 NKH655399 NUD655399 ODZ655399 ONV655399 OXR655399 PHN655399 PRJ655399 QBF655399 QLB655399 QUX655399 RET655399 ROP655399 RYL655399 SIH655399 SSD655399 TBZ655399 TLV655399 TVR655399 UFN655399 UPJ655399 UZF655399 VJB655399 VSX655399 WCT655399 WMP655399 WWL655399 AD720935 JZ720935 TV720935 ADR720935 ANN720935 AXJ720935 BHF720935 BRB720935 CAX720935 CKT720935 CUP720935 DEL720935 DOH720935 DYD720935 EHZ720935 ERV720935 FBR720935 FLN720935 FVJ720935 GFF720935 GPB720935 GYX720935 HIT720935 HSP720935 ICL720935 IMH720935 IWD720935 JFZ720935 JPV720935 JZR720935 KJN720935 KTJ720935 LDF720935 LNB720935 LWX720935 MGT720935 MQP720935 NAL720935 NKH720935 NUD720935 ODZ720935 ONV720935 OXR720935 PHN720935 PRJ720935 QBF720935 QLB720935 QUX720935 RET720935 ROP720935 RYL720935 SIH720935 SSD720935 TBZ720935 TLV720935 TVR720935 UFN720935 UPJ720935 UZF720935 VJB720935 VSX720935 WCT720935 WMP720935 WWL720935 AD786471 JZ786471 TV786471 ADR786471 ANN786471 AXJ786471 BHF786471 BRB786471 CAX786471 CKT786471 CUP786471 DEL786471 DOH786471 DYD786471 EHZ786471 ERV786471 FBR786471 FLN786471 FVJ786471 GFF786471 GPB786471 GYX786471 HIT786471 HSP786471 ICL786471 IMH786471 IWD786471 JFZ786471 JPV786471 JZR786471 KJN786471 KTJ786471 LDF786471 LNB786471 LWX786471 MGT786471 MQP786471 NAL786471 NKH786471 NUD786471 ODZ786471 ONV786471 OXR786471 PHN786471 PRJ786471 QBF786471 QLB786471 QUX786471 RET786471 ROP786471 RYL786471 SIH786471 SSD786471 TBZ786471 TLV786471 TVR786471 UFN786471 UPJ786471 UZF786471 VJB786471 VSX786471 WCT786471 WMP786471 WWL786471 AD852007 JZ852007 TV852007 ADR852007 ANN852007 AXJ852007 BHF852007 BRB852007 CAX852007 CKT852007 CUP852007 DEL852007 DOH852007 DYD852007 EHZ852007 ERV852007 FBR852007 FLN852007 FVJ852007 GFF852007 GPB852007 GYX852007 HIT852007 HSP852007 ICL852007 IMH852007 IWD852007 JFZ852007 JPV852007 JZR852007 KJN852007 KTJ852007 LDF852007 LNB852007 LWX852007 MGT852007 MQP852007 NAL852007 NKH852007 NUD852007 ODZ852007 ONV852007 OXR852007 PHN852007 PRJ852007 QBF852007 QLB852007 QUX852007 RET852007 ROP852007 RYL852007 SIH852007 SSD852007 TBZ852007 TLV852007 TVR852007 UFN852007 UPJ852007 UZF852007 VJB852007 VSX852007 WCT852007 WMP852007 WWL852007 AD917543 JZ917543 TV917543 ADR917543 ANN917543 AXJ917543 BHF917543 BRB917543 CAX917543 CKT917543 CUP917543 DEL917543 DOH917543 DYD917543 EHZ917543 ERV917543 FBR917543 FLN917543 FVJ917543 GFF917543 GPB917543 GYX917543 HIT917543 HSP917543 ICL917543 IMH917543 IWD917543 JFZ917543 JPV917543 JZR917543 KJN917543 KTJ917543 LDF917543 LNB917543 LWX917543 MGT917543 MQP917543 NAL917543 NKH917543 NUD917543 ODZ917543 ONV917543 OXR917543 PHN917543 PRJ917543 QBF917543 QLB917543 QUX917543 RET917543 ROP917543 RYL917543 SIH917543 SSD917543 TBZ917543 TLV917543 TVR917543 UFN917543 UPJ917543 UZF917543 VJB917543 VSX917543 WCT917543 WMP917543 WWL917543 AD983079 JZ983079 TV983079 ADR983079 ANN983079 AXJ983079 BHF983079 BRB983079 CAX983079 CKT983079 CUP983079 DEL983079 DOH983079 DYD983079 EHZ983079 ERV983079 FBR983079 FLN983079 FVJ983079 GFF983079 GPB983079 GYX983079 HIT983079 HSP983079 ICL983079 IMH983079 IWD983079 JFZ983079 JPV983079 JZR983079 KJN983079 KTJ983079 LDF983079 LNB983079 LWX983079 MGT983079 MQP983079 NAL983079 NKH983079 NUD983079 ODZ983079 ONV983079 OXR983079 PHN983079 PRJ983079 QBF983079 QLB983079 QUX983079 RET983079 ROP983079 RYL983079 SIH983079 SSD983079 TBZ983079 TLV983079 TVR983079 UFN983079 UPJ983079 UZF983079 VJB983079 VSX983079 WCT983079 WMP983079 WWL983079 AF36:AF39 KB36:KB39 TX36:TX39 ADT36:ADT39 ANP36:ANP39 AXL36:AXL39 BHH36:BHH39 BRD36:BRD39 CAZ36:CAZ39 CKV36:CKV39 CUR36:CUR39 DEN36:DEN39 DOJ36:DOJ39 DYF36:DYF39 EIB36:EIB39 ERX36:ERX39 FBT36:FBT39 FLP36:FLP39 FVL36:FVL39 GFH36:GFH39 GPD36:GPD39 GYZ36:GYZ39 HIV36:HIV39 HSR36:HSR39 ICN36:ICN39 IMJ36:IMJ39 IWF36:IWF39 JGB36:JGB39 JPX36:JPX39 JZT36:JZT39 KJP36:KJP39 KTL36:KTL39 LDH36:LDH39 LND36:LND39 LWZ36:LWZ39 MGV36:MGV39 MQR36:MQR39 NAN36:NAN39 NKJ36:NKJ39 NUF36:NUF39 OEB36:OEB39 ONX36:ONX39 OXT36:OXT39 PHP36:PHP39 PRL36:PRL39 QBH36:QBH39 QLD36:QLD39 QUZ36:QUZ39 REV36:REV39 ROR36:ROR39 RYN36:RYN39 SIJ36:SIJ39 SSF36:SSF39 TCB36:TCB39 TLX36:TLX39 TVT36:TVT39 UFP36:UFP39 UPL36:UPL39 UZH36:UZH39 VJD36:VJD39 VSZ36:VSZ39 WCV36:WCV39 WMR36:WMR39 WWN36:WWN39 AF65570:AF65573 KB65570:KB65573 TX65570:TX65573 ADT65570:ADT65573 ANP65570:ANP65573 AXL65570:AXL65573 BHH65570:BHH65573 BRD65570:BRD65573 CAZ65570:CAZ65573 CKV65570:CKV65573 CUR65570:CUR65573 DEN65570:DEN65573 DOJ65570:DOJ65573 DYF65570:DYF65573 EIB65570:EIB65573 ERX65570:ERX65573 FBT65570:FBT65573 FLP65570:FLP65573 FVL65570:FVL65573 GFH65570:GFH65573 GPD65570:GPD65573 GYZ65570:GYZ65573 HIV65570:HIV65573 HSR65570:HSR65573 ICN65570:ICN65573 IMJ65570:IMJ65573 IWF65570:IWF65573 JGB65570:JGB65573 JPX65570:JPX65573 JZT65570:JZT65573 KJP65570:KJP65573 KTL65570:KTL65573 LDH65570:LDH65573 LND65570:LND65573 LWZ65570:LWZ65573 MGV65570:MGV65573 MQR65570:MQR65573 NAN65570:NAN65573 NKJ65570:NKJ65573 NUF65570:NUF65573 OEB65570:OEB65573 ONX65570:ONX65573 OXT65570:OXT65573 PHP65570:PHP65573 PRL65570:PRL65573 QBH65570:QBH65573 QLD65570:QLD65573 QUZ65570:QUZ65573 REV65570:REV65573 ROR65570:ROR65573 RYN65570:RYN65573 SIJ65570:SIJ65573 SSF65570:SSF65573 TCB65570:TCB65573 TLX65570:TLX65573 TVT65570:TVT65573 UFP65570:UFP65573 UPL65570:UPL65573 UZH65570:UZH65573 VJD65570:VJD65573 VSZ65570:VSZ65573 WCV65570:WCV65573 WMR65570:WMR65573 WWN65570:WWN65573 AF131106:AF131109 KB131106:KB131109 TX131106:TX131109 ADT131106:ADT131109 ANP131106:ANP131109 AXL131106:AXL131109 BHH131106:BHH131109 BRD131106:BRD131109 CAZ131106:CAZ131109 CKV131106:CKV131109 CUR131106:CUR131109 DEN131106:DEN131109 DOJ131106:DOJ131109 DYF131106:DYF131109 EIB131106:EIB131109 ERX131106:ERX131109 FBT131106:FBT131109 FLP131106:FLP131109 FVL131106:FVL131109 GFH131106:GFH131109 GPD131106:GPD131109 GYZ131106:GYZ131109 HIV131106:HIV131109 HSR131106:HSR131109 ICN131106:ICN131109 IMJ131106:IMJ131109 IWF131106:IWF131109 JGB131106:JGB131109 JPX131106:JPX131109 JZT131106:JZT131109 KJP131106:KJP131109 KTL131106:KTL131109 LDH131106:LDH131109 LND131106:LND131109 LWZ131106:LWZ131109 MGV131106:MGV131109 MQR131106:MQR131109 NAN131106:NAN131109 NKJ131106:NKJ131109 NUF131106:NUF131109 OEB131106:OEB131109 ONX131106:ONX131109 OXT131106:OXT131109 PHP131106:PHP131109 PRL131106:PRL131109 QBH131106:QBH131109 QLD131106:QLD131109 QUZ131106:QUZ131109 REV131106:REV131109 ROR131106:ROR131109 RYN131106:RYN131109 SIJ131106:SIJ131109 SSF131106:SSF131109 TCB131106:TCB131109 TLX131106:TLX131109 TVT131106:TVT131109 UFP131106:UFP131109 UPL131106:UPL131109 UZH131106:UZH131109 VJD131106:VJD131109 VSZ131106:VSZ131109 WCV131106:WCV131109 WMR131106:WMR131109 WWN131106:WWN131109 AF196642:AF196645 KB196642:KB196645 TX196642:TX196645 ADT196642:ADT196645 ANP196642:ANP196645 AXL196642:AXL196645 BHH196642:BHH196645 BRD196642:BRD196645 CAZ196642:CAZ196645 CKV196642:CKV196645 CUR196642:CUR196645 DEN196642:DEN196645 DOJ196642:DOJ196645 DYF196642:DYF196645 EIB196642:EIB196645 ERX196642:ERX196645 FBT196642:FBT196645 FLP196642:FLP196645 FVL196642:FVL196645 GFH196642:GFH196645 GPD196642:GPD196645 GYZ196642:GYZ196645 HIV196642:HIV196645 HSR196642:HSR196645 ICN196642:ICN196645 IMJ196642:IMJ196645 IWF196642:IWF196645 JGB196642:JGB196645 JPX196642:JPX196645 JZT196642:JZT196645 KJP196642:KJP196645 KTL196642:KTL196645 LDH196642:LDH196645 LND196642:LND196645 LWZ196642:LWZ196645 MGV196642:MGV196645 MQR196642:MQR196645 NAN196642:NAN196645 NKJ196642:NKJ196645 NUF196642:NUF196645 OEB196642:OEB196645 ONX196642:ONX196645 OXT196642:OXT196645 PHP196642:PHP196645 PRL196642:PRL196645 QBH196642:QBH196645 QLD196642:QLD196645 QUZ196642:QUZ196645 REV196642:REV196645 ROR196642:ROR196645 RYN196642:RYN196645 SIJ196642:SIJ196645 SSF196642:SSF196645 TCB196642:TCB196645 TLX196642:TLX196645 TVT196642:TVT196645 UFP196642:UFP196645 UPL196642:UPL196645 UZH196642:UZH196645 VJD196642:VJD196645 VSZ196642:VSZ196645 WCV196642:WCV196645 WMR196642:WMR196645 WWN196642:WWN196645 AF262178:AF262181 KB262178:KB262181 TX262178:TX262181 ADT262178:ADT262181 ANP262178:ANP262181 AXL262178:AXL262181 BHH262178:BHH262181 BRD262178:BRD262181 CAZ262178:CAZ262181 CKV262178:CKV262181 CUR262178:CUR262181 DEN262178:DEN262181 DOJ262178:DOJ262181 DYF262178:DYF262181 EIB262178:EIB262181 ERX262178:ERX262181 FBT262178:FBT262181 FLP262178:FLP262181 FVL262178:FVL262181 GFH262178:GFH262181 GPD262178:GPD262181 GYZ262178:GYZ262181 HIV262178:HIV262181 HSR262178:HSR262181 ICN262178:ICN262181 IMJ262178:IMJ262181 IWF262178:IWF262181 JGB262178:JGB262181 JPX262178:JPX262181 JZT262178:JZT262181 KJP262178:KJP262181 KTL262178:KTL262181 LDH262178:LDH262181 LND262178:LND262181 LWZ262178:LWZ262181 MGV262178:MGV262181 MQR262178:MQR262181 NAN262178:NAN262181 NKJ262178:NKJ262181 NUF262178:NUF262181 OEB262178:OEB262181 ONX262178:ONX262181 OXT262178:OXT262181 PHP262178:PHP262181 PRL262178:PRL262181 QBH262178:QBH262181 QLD262178:QLD262181 QUZ262178:QUZ262181 REV262178:REV262181 ROR262178:ROR262181 RYN262178:RYN262181 SIJ262178:SIJ262181 SSF262178:SSF262181 TCB262178:TCB262181 TLX262178:TLX262181 TVT262178:TVT262181 UFP262178:UFP262181 UPL262178:UPL262181 UZH262178:UZH262181 VJD262178:VJD262181 VSZ262178:VSZ262181 WCV262178:WCV262181 WMR262178:WMR262181 WWN262178:WWN262181 AF327714:AF327717 KB327714:KB327717 TX327714:TX327717 ADT327714:ADT327717 ANP327714:ANP327717 AXL327714:AXL327717 BHH327714:BHH327717 BRD327714:BRD327717 CAZ327714:CAZ327717 CKV327714:CKV327717 CUR327714:CUR327717 DEN327714:DEN327717 DOJ327714:DOJ327717 DYF327714:DYF327717 EIB327714:EIB327717 ERX327714:ERX327717 FBT327714:FBT327717 FLP327714:FLP327717 FVL327714:FVL327717 GFH327714:GFH327717 GPD327714:GPD327717 GYZ327714:GYZ327717 HIV327714:HIV327717 HSR327714:HSR327717 ICN327714:ICN327717 IMJ327714:IMJ327717 IWF327714:IWF327717 JGB327714:JGB327717 JPX327714:JPX327717 JZT327714:JZT327717 KJP327714:KJP327717 KTL327714:KTL327717 LDH327714:LDH327717 LND327714:LND327717 LWZ327714:LWZ327717 MGV327714:MGV327717 MQR327714:MQR327717 NAN327714:NAN327717 NKJ327714:NKJ327717 NUF327714:NUF327717 OEB327714:OEB327717 ONX327714:ONX327717 OXT327714:OXT327717 PHP327714:PHP327717 PRL327714:PRL327717 QBH327714:QBH327717 QLD327714:QLD327717 QUZ327714:QUZ327717 REV327714:REV327717 ROR327714:ROR327717 RYN327714:RYN327717 SIJ327714:SIJ327717 SSF327714:SSF327717 TCB327714:TCB327717 TLX327714:TLX327717 TVT327714:TVT327717 UFP327714:UFP327717 UPL327714:UPL327717 UZH327714:UZH327717 VJD327714:VJD327717 VSZ327714:VSZ327717 WCV327714:WCV327717 WMR327714:WMR327717 WWN327714:WWN327717 AF393250:AF393253 KB393250:KB393253 TX393250:TX393253 ADT393250:ADT393253 ANP393250:ANP393253 AXL393250:AXL393253 BHH393250:BHH393253 BRD393250:BRD393253 CAZ393250:CAZ393253 CKV393250:CKV393253 CUR393250:CUR393253 DEN393250:DEN393253 DOJ393250:DOJ393253 DYF393250:DYF393253 EIB393250:EIB393253 ERX393250:ERX393253 FBT393250:FBT393253 FLP393250:FLP393253 FVL393250:FVL393253 GFH393250:GFH393253 GPD393250:GPD393253 GYZ393250:GYZ393253 HIV393250:HIV393253 HSR393250:HSR393253 ICN393250:ICN393253 IMJ393250:IMJ393253 IWF393250:IWF393253 JGB393250:JGB393253 JPX393250:JPX393253 JZT393250:JZT393253 KJP393250:KJP393253 KTL393250:KTL393253 LDH393250:LDH393253 LND393250:LND393253 LWZ393250:LWZ393253 MGV393250:MGV393253 MQR393250:MQR393253 NAN393250:NAN393253 NKJ393250:NKJ393253 NUF393250:NUF393253 OEB393250:OEB393253 ONX393250:ONX393253 OXT393250:OXT393253 PHP393250:PHP393253 PRL393250:PRL393253 QBH393250:QBH393253 QLD393250:QLD393253 QUZ393250:QUZ393253 REV393250:REV393253 ROR393250:ROR393253 RYN393250:RYN393253 SIJ393250:SIJ393253 SSF393250:SSF393253 TCB393250:TCB393253 TLX393250:TLX393253 TVT393250:TVT393253 UFP393250:UFP393253 UPL393250:UPL393253 UZH393250:UZH393253 VJD393250:VJD393253 VSZ393250:VSZ393253 WCV393250:WCV393253 WMR393250:WMR393253 WWN393250:WWN393253 AF458786:AF458789 KB458786:KB458789 TX458786:TX458789 ADT458786:ADT458789 ANP458786:ANP458789 AXL458786:AXL458789 BHH458786:BHH458789 BRD458786:BRD458789 CAZ458786:CAZ458789 CKV458786:CKV458789 CUR458786:CUR458789 DEN458786:DEN458789 DOJ458786:DOJ458789 DYF458786:DYF458789 EIB458786:EIB458789 ERX458786:ERX458789 FBT458786:FBT458789 FLP458786:FLP458789 FVL458786:FVL458789 GFH458786:GFH458789 GPD458786:GPD458789 GYZ458786:GYZ458789 HIV458786:HIV458789 HSR458786:HSR458789 ICN458786:ICN458789 IMJ458786:IMJ458789 IWF458786:IWF458789 JGB458786:JGB458789 JPX458786:JPX458789 JZT458786:JZT458789 KJP458786:KJP458789 KTL458786:KTL458789 LDH458786:LDH458789 LND458786:LND458789 LWZ458786:LWZ458789 MGV458786:MGV458789 MQR458786:MQR458789 NAN458786:NAN458789 NKJ458786:NKJ458789 NUF458786:NUF458789 OEB458786:OEB458789 ONX458786:ONX458789 OXT458786:OXT458789 PHP458786:PHP458789 PRL458786:PRL458789 QBH458786:QBH458789 QLD458786:QLD458789 QUZ458786:QUZ458789 REV458786:REV458789 ROR458786:ROR458789 RYN458786:RYN458789 SIJ458786:SIJ458789 SSF458786:SSF458789 TCB458786:TCB458789 TLX458786:TLX458789 TVT458786:TVT458789 UFP458786:UFP458789 UPL458786:UPL458789 UZH458786:UZH458789 VJD458786:VJD458789 VSZ458786:VSZ458789 WCV458786:WCV458789 WMR458786:WMR458789 WWN458786:WWN458789 AF524322:AF524325 KB524322:KB524325 TX524322:TX524325 ADT524322:ADT524325 ANP524322:ANP524325 AXL524322:AXL524325 BHH524322:BHH524325 BRD524322:BRD524325 CAZ524322:CAZ524325 CKV524322:CKV524325 CUR524322:CUR524325 DEN524322:DEN524325 DOJ524322:DOJ524325 DYF524322:DYF524325 EIB524322:EIB524325 ERX524322:ERX524325 FBT524322:FBT524325 FLP524322:FLP524325 FVL524322:FVL524325 GFH524322:GFH524325 GPD524322:GPD524325 GYZ524322:GYZ524325 HIV524322:HIV524325 HSR524322:HSR524325 ICN524322:ICN524325 IMJ524322:IMJ524325 IWF524322:IWF524325 JGB524322:JGB524325 JPX524322:JPX524325 JZT524322:JZT524325 KJP524322:KJP524325 KTL524322:KTL524325 LDH524322:LDH524325 LND524322:LND524325 LWZ524322:LWZ524325 MGV524322:MGV524325 MQR524322:MQR524325 NAN524322:NAN524325 NKJ524322:NKJ524325 NUF524322:NUF524325 OEB524322:OEB524325 ONX524322:ONX524325 OXT524322:OXT524325 PHP524322:PHP524325 PRL524322:PRL524325 QBH524322:QBH524325 QLD524322:QLD524325 QUZ524322:QUZ524325 REV524322:REV524325 ROR524322:ROR524325 RYN524322:RYN524325 SIJ524322:SIJ524325 SSF524322:SSF524325 TCB524322:TCB524325 TLX524322:TLX524325 TVT524322:TVT524325 UFP524322:UFP524325 UPL524322:UPL524325 UZH524322:UZH524325 VJD524322:VJD524325 VSZ524322:VSZ524325 WCV524322:WCV524325 WMR524322:WMR524325 WWN524322:WWN524325 AF589858:AF589861 KB589858:KB589861 TX589858:TX589861 ADT589858:ADT589861 ANP589858:ANP589861 AXL589858:AXL589861 BHH589858:BHH589861 BRD589858:BRD589861 CAZ589858:CAZ589861 CKV589858:CKV589861 CUR589858:CUR589861 DEN589858:DEN589861 DOJ589858:DOJ589861 DYF589858:DYF589861 EIB589858:EIB589861 ERX589858:ERX589861 FBT589858:FBT589861 FLP589858:FLP589861 FVL589858:FVL589861 GFH589858:GFH589861 GPD589858:GPD589861 GYZ589858:GYZ589861 HIV589858:HIV589861 HSR589858:HSR589861 ICN589858:ICN589861 IMJ589858:IMJ589861 IWF589858:IWF589861 JGB589858:JGB589861 JPX589858:JPX589861 JZT589858:JZT589861 KJP589858:KJP589861 KTL589858:KTL589861 LDH589858:LDH589861 LND589858:LND589861 LWZ589858:LWZ589861 MGV589858:MGV589861 MQR589858:MQR589861 NAN589858:NAN589861 NKJ589858:NKJ589861 NUF589858:NUF589861 OEB589858:OEB589861 ONX589858:ONX589861 OXT589858:OXT589861 PHP589858:PHP589861 PRL589858:PRL589861 QBH589858:QBH589861 QLD589858:QLD589861 QUZ589858:QUZ589861 REV589858:REV589861 ROR589858:ROR589861 RYN589858:RYN589861 SIJ589858:SIJ589861 SSF589858:SSF589861 TCB589858:TCB589861 TLX589858:TLX589861 TVT589858:TVT589861 UFP589858:UFP589861 UPL589858:UPL589861 UZH589858:UZH589861 VJD589858:VJD589861 VSZ589858:VSZ589861 WCV589858:WCV589861 WMR589858:WMR589861 WWN589858:WWN589861 AF655394:AF655397 KB655394:KB655397 TX655394:TX655397 ADT655394:ADT655397 ANP655394:ANP655397 AXL655394:AXL655397 BHH655394:BHH655397 BRD655394:BRD655397 CAZ655394:CAZ655397 CKV655394:CKV655397 CUR655394:CUR655397 DEN655394:DEN655397 DOJ655394:DOJ655397 DYF655394:DYF655397 EIB655394:EIB655397 ERX655394:ERX655397 FBT655394:FBT655397 FLP655394:FLP655397 FVL655394:FVL655397 GFH655394:GFH655397 GPD655394:GPD655397 GYZ655394:GYZ655397 HIV655394:HIV655397 HSR655394:HSR655397 ICN655394:ICN655397 IMJ655394:IMJ655397 IWF655394:IWF655397 JGB655394:JGB655397 JPX655394:JPX655397 JZT655394:JZT655397 KJP655394:KJP655397 KTL655394:KTL655397 LDH655394:LDH655397 LND655394:LND655397 LWZ655394:LWZ655397 MGV655394:MGV655397 MQR655394:MQR655397 NAN655394:NAN655397 NKJ655394:NKJ655397 NUF655394:NUF655397 OEB655394:OEB655397 ONX655394:ONX655397 OXT655394:OXT655397 PHP655394:PHP655397 PRL655394:PRL655397 QBH655394:QBH655397 QLD655394:QLD655397 QUZ655394:QUZ655397 REV655394:REV655397 ROR655394:ROR655397 RYN655394:RYN655397 SIJ655394:SIJ655397 SSF655394:SSF655397 TCB655394:TCB655397 TLX655394:TLX655397 TVT655394:TVT655397 UFP655394:UFP655397 UPL655394:UPL655397 UZH655394:UZH655397 VJD655394:VJD655397 VSZ655394:VSZ655397 WCV655394:WCV655397 WMR655394:WMR655397 WWN655394:WWN655397 AF720930:AF720933 KB720930:KB720933 TX720930:TX720933 ADT720930:ADT720933 ANP720930:ANP720933 AXL720930:AXL720933 BHH720930:BHH720933 BRD720930:BRD720933 CAZ720930:CAZ720933 CKV720930:CKV720933 CUR720930:CUR720933 DEN720930:DEN720933 DOJ720930:DOJ720933 DYF720930:DYF720933 EIB720930:EIB720933 ERX720930:ERX720933 FBT720930:FBT720933 FLP720930:FLP720933 FVL720930:FVL720933 GFH720930:GFH720933 GPD720930:GPD720933 GYZ720930:GYZ720933 HIV720930:HIV720933 HSR720930:HSR720933 ICN720930:ICN720933 IMJ720930:IMJ720933 IWF720930:IWF720933 JGB720930:JGB720933 JPX720930:JPX720933 JZT720930:JZT720933 KJP720930:KJP720933 KTL720930:KTL720933 LDH720930:LDH720933 LND720930:LND720933 LWZ720930:LWZ720933 MGV720930:MGV720933 MQR720930:MQR720933 NAN720930:NAN720933 NKJ720930:NKJ720933 NUF720930:NUF720933 OEB720930:OEB720933 ONX720930:ONX720933 OXT720930:OXT720933 PHP720930:PHP720933 PRL720930:PRL720933 QBH720930:QBH720933 QLD720930:QLD720933 QUZ720930:QUZ720933 REV720930:REV720933 ROR720930:ROR720933 RYN720930:RYN720933 SIJ720930:SIJ720933 SSF720930:SSF720933 TCB720930:TCB720933 TLX720930:TLX720933 TVT720930:TVT720933 UFP720930:UFP720933 UPL720930:UPL720933 UZH720930:UZH720933 VJD720930:VJD720933 VSZ720930:VSZ720933 WCV720930:WCV720933 WMR720930:WMR720933 WWN720930:WWN720933 AF786466:AF786469 KB786466:KB786469 TX786466:TX786469 ADT786466:ADT786469 ANP786466:ANP786469 AXL786466:AXL786469 BHH786466:BHH786469 BRD786466:BRD786469 CAZ786466:CAZ786469 CKV786466:CKV786469 CUR786466:CUR786469 DEN786466:DEN786469 DOJ786466:DOJ786469 DYF786466:DYF786469 EIB786466:EIB786469 ERX786466:ERX786469 FBT786466:FBT786469 FLP786466:FLP786469 FVL786466:FVL786469 GFH786466:GFH786469 GPD786466:GPD786469 GYZ786466:GYZ786469 HIV786466:HIV786469 HSR786466:HSR786469 ICN786466:ICN786469 IMJ786466:IMJ786469 IWF786466:IWF786469 JGB786466:JGB786469 JPX786466:JPX786469 JZT786466:JZT786469 KJP786466:KJP786469 KTL786466:KTL786469 LDH786466:LDH786469 LND786466:LND786469 LWZ786466:LWZ786469 MGV786466:MGV786469 MQR786466:MQR786469 NAN786466:NAN786469 NKJ786466:NKJ786469 NUF786466:NUF786469 OEB786466:OEB786469 ONX786466:ONX786469 OXT786466:OXT786469 PHP786466:PHP786469 PRL786466:PRL786469 QBH786466:QBH786469 QLD786466:QLD786469 QUZ786466:QUZ786469 REV786466:REV786469 ROR786466:ROR786469 RYN786466:RYN786469 SIJ786466:SIJ786469 SSF786466:SSF786469 TCB786466:TCB786469 TLX786466:TLX786469 TVT786466:TVT786469 UFP786466:UFP786469 UPL786466:UPL786469 UZH786466:UZH786469 VJD786466:VJD786469 VSZ786466:VSZ786469 WCV786466:WCV786469 WMR786466:WMR786469 WWN786466:WWN786469 AF852002:AF852005 KB852002:KB852005 TX852002:TX852005 ADT852002:ADT852005 ANP852002:ANP852005 AXL852002:AXL852005 BHH852002:BHH852005 BRD852002:BRD852005 CAZ852002:CAZ852005 CKV852002:CKV852005 CUR852002:CUR852005 DEN852002:DEN852005 DOJ852002:DOJ852005 DYF852002:DYF852005 EIB852002:EIB852005 ERX852002:ERX852005 FBT852002:FBT852005 FLP852002:FLP852005 FVL852002:FVL852005 GFH852002:GFH852005 GPD852002:GPD852005 GYZ852002:GYZ852005 HIV852002:HIV852005 HSR852002:HSR852005 ICN852002:ICN852005 IMJ852002:IMJ852005 IWF852002:IWF852005 JGB852002:JGB852005 JPX852002:JPX852005 JZT852002:JZT852005 KJP852002:KJP852005 KTL852002:KTL852005 LDH852002:LDH852005 LND852002:LND852005 LWZ852002:LWZ852005 MGV852002:MGV852005 MQR852002:MQR852005 NAN852002:NAN852005 NKJ852002:NKJ852005 NUF852002:NUF852005 OEB852002:OEB852005 ONX852002:ONX852005 OXT852002:OXT852005 PHP852002:PHP852005 PRL852002:PRL852005 QBH852002:QBH852005 QLD852002:QLD852005 QUZ852002:QUZ852005 REV852002:REV852005 ROR852002:ROR852005 RYN852002:RYN852005 SIJ852002:SIJ852005 SSF852002:SSF852005 TCB852002:TCB852005 TLX852002:TLX852005 TVT852002:TVT852005 UFP852002:UFP852005 UPL852002:UPL852005 UZH852002:UZH852005 VJD852002:VJD852005 VSZ852002:VSZ852005 WCV852002:WCV852005 WMR852002:WMR852005 WWN852002:WWN852005 AF917538:AF917541 KB917538:KB917541 TX917538:TX917541 ADT917538:ADT917541 ANP917538:ANP917541 AXL917538:AXL917541 BHH917538:BHH917541 BRD917538:BRD917541 CAZ917538:CAZ917541 CKV917538:CKV917541 CUR917538:CUR917541 DEN917538:DEN917541 DOJ917538:DOJ917541 DYF917538:DYF917541 EIB917538:EIB917541 ERX917538:ERX917541 FBT917538:FBT917541 FLP917538:FLP917541 FVL917538:FVL917541 GFH917538:GFH917541 GPD917538:GPD917541 GYZ917538:GYZ917541 HIV917538:HIV917541 HSR917538:HSR917541 ICN917538:ICN917541 IMJ917538:IMJ917541 IWF917538:IWF917541 JGB917538:JGB917541 JPX917538:JPX917541 JZT917538:JZT917541 KJP917538:KJP917541 KTL917538:KTL917541 LDH917538:LDH917541 LND917538:LND917541 LWZ917538:LWZ917541 MGV917538:MGV917541 MQR917538:MQR917541 NAN917538:NAN917541 NKJ917538:NKJ917541 NUF917538:NUF917541 OEB917538:OEB917541 ONX917538:ONX917541 OXT917538:OXT917541 PHP917538:PHP917541 PRL917538:PRL917541 QBH917538:QBH917541 QLD917538:QLD917541 QUZ917538:QUZ917541 REV917538:REV917541 ROR917538:ROR917541 RYN917538:RYN917541 SIJ917538:SIJ917541 SSF917538:SSF917541 TCB917538:TCB917541 TLX917538:TLX917541 TVT917538:TVT917541 UFP917538:UFP917541 UPL917538:UPL917541 UZH917538:UZH917541 VJD917538:VJD917541 VSZ917538:VSZ917541 WCV917538:WCV917541 WMR917538:WMR917541 WWN917538:WWN917541 AF983074:AF983077 KB983074:KB983077 TX983074:TX983077 ADT983074:ADT983077 ANP983074:ANP983077 AXL983074:AXL983077 BHH983074:BHH983077 BRD983074:BRD983077 CAZ983074:CAZ983077 CKV983074:CKV983077 CUR983074:CUR983077 DEN983074:DEN983077 DOJ983074:DOJ983077 DYF983074:DYF983077 EIB983074:EIB983077 ERX983074:ERX983077 FBT983074:FBT983077 FLP983074:FLP983077 FVL983074:FVL983077 GFH983074:GFH983077 GPD983074:GPD983077 GYZ983074:GYZ983077 HIV983074:HIV983077 HSR983074:HSR983077 ICN983074:ICN983077 IMJ983074:IMJ983077 IWF983074:IWF983077 JGB983074:JGB983077 JPX983074:JPX983077 JZT983074:JZT983077 KJP983074:KJP983077 KTL983074:KTL983077 LDH983074:LDH983077 LND983074:LND983077 LWZ983074:LWZ983077 MGV983074:MGV983077 MQR983074:MQR983077 NAN983074:NAN983077 NKJ983074:NKJ983077 NUF983074:NUF983077 OEB983074:OEB983077 ONX983074:ONX983077 OXT983074:OXT983077 PHP983074:PHP983077 PRL983074:PRL983077 QBH983074:QBH983077 QLD983074:QLD983077 QUZ983074:QUZ983077 REV983074:REV983077 ROR983074:ROR983077 RYN983074:RYN983077 SIJ983074:SIJ983077 SSF983074:SSF983077 TCB983074:TCB983077 TLX983074:TLX983077 TVT983074:TVT983077 UFP983074:UFP983077 UPL983074:UPL983077 UZH983074:UZH983077 VJD983074:VJD983077 VSZ983074:VSZ983077 WCV983074:WCV983077 WMR983074:WMR983077 WWN983074:WWN983077 AD22 JZ22 TV22 ADR22 ANN22 AXJ22 BHF22 BRB22 CAX22 CKT22 CUP22 DEL22 DOH22 DYD22 EHZ22 ERV22 FBR22 FLN22 FVJ22 GFF22 GPB22 GYX22 HIT22 HSP22 ICL22 IMH22 IWD22 JFZ22 JPV22 JZR22 KJN22 KTJ22 LDF22 LNB22 LWX22 MGT22 MQP22 NAL22 NKH22 NUD22 ODZ22 ONV22 OXR22 PHN22 PRJ22 QBF22 QLB22 QUX22 RET22 ROP22 RYL22 SIH22 SSD22 TBZ22 TLV22 TVR22 UFN22 UPJ22 UZF22 VJB22 VSX22 WCT22 WMP22 WWL22 AD65556 JZ65556 TV65556 ADR65556 ANN65556 AXJ65556 BHF65556 BRB65556 CAX65556 CKT65556 CUP65556 DEL65556 DOH65556 DYD65556 EHZ65556 ERV65556 FBR65556 FLN65556 FVJ65556 GFF65556 GPB65556 GYX65556 HIT65556 HSP65556 ICL65556 IMH65556 IWD65556 JFZ65556 JPV65556 JZR65556 KJN65556 KTJ65556 LDF65556 LNB65556 LWX65556 MGT65556 MQP65556 NAL65556 NKH65556 NUD65556 ODZ65556 ONV65556 OXR65556 PHN65556 PRJ65556 QBF65556 QLB65556 QUX65556 RET65556 ROP65556 RYL65556 SIH65556 SSD65556 TBZ65556 TLV65556 TVR65556 UFN65556 UPJ65556 UZF65556 VJB65556 VSX65556 WCT65556 WMP65556 WWL65556 AD131092 JZ131092 TV131092 ADR131092 ANN131092 AXJ131092 BHF131092 BRB131092 CAX131092 CKT131092 CUP131092 DEL131092 DOH131092 DYD131092 EHZ131092 ERV131092 FBR131092 FLN131092 FVJ131092 GFF131092 GPB131092 GYX131092 HIT131092 HSP131092 ICL131092 IMH131092 IWD131092 JFZ131092 JPV131092 JZR131092 KJN131092 KTJ131092 LDF131092 LNB131092 LWX131092 MGT131092 MQP131092 NAL131092 NKH131092 NUD131092 ODZ131092 ONV131092 OXR131092 PHN131092 PRJ131092 QBF131092 QLB131092 QUX131092 RET131092 ROP131092 RYL131092 SIH131092 SSD131092 TBZ131092 TLV131092 TVR131092 UFN131092 UPJ131092 UZF131092 VJB131092 VSX131092 WCT131092 WMP131092 WWL131092 AD196628 JZ196628 TV196628 ADR196628 ANN196628 AXJ196628 BHF196628 BRB196628 CAX196628 CKT196628 CUP196628 DEL196628 DOH196628 DYD196628 EHZ196628 ERV196628 FBR196628 FLN196628 FVJ196628 GFF196628 GPB196628 GYX196628 HIT196628 HSP196628 ICL196628 IMH196628 IWD196628 JFZ196628 JPV196628 JZR196628 KJN196628 KTJ196628 LDF196628 LNB196628 LWX196628 MGT196628 MQP196628 NAL196628 NKH196628 NUD196628 ODZ196628 ONV196628 OXR196628 PHN196628 PRJ196628 QBF196628 QLB196628 QUX196628 RET196628 ROP196628 RYL196628 SIH196628 SSD196628 TBZ196628 TLV196628 TVR196628 UFN196628 UPJ196628 UZF196628 VJB196628 VSX196628 WCT196628 WMP196628 WWL196628 AD262164 JZ262164 TV262164 ADR262164 ANN262164 AXJ262164 BHF262164 BRB262164 CAX262164 CKT262164 CUP262164 DEL262164 DOH262164 DYD262164 EHZ262164 ERV262164 FBR262164 FLN262164 FVJ262164 GFF262164 GPB262164 GYX262164 HIT262164 HSP262164 ICL262164 IMH262164 IWD262164 JFZ262164 JPV262164 JZR262164 KJN262164 KTJ262164 LDF262164 LNB262164 LWX262164 MGT262164 MQP262164 NAL262164 NKH262164 NUD262164 ODZ262164 ONV262164 OXR262164 PHN262164 PRJ262164 QBF262164 QLB262164 QUX262164 RET262164 ROP262164 RYL262164 SIH262164 SSD262164 TBZ262164 TLV262164 TVR262164 UFN262164 UPJ262164 UZF262164 VJB262164 VSX262164 WCT262164 WMP262164 WWL262164 AD327700 JZ327700 TV327700 ADR327700 ANN327700 AXJ327700 BHF327700 BRB327700 CAX327700 CKT327700 CUP327700 DEL327700 DOH327700 DYD327700 EHZ327700 ERV327700 FBR327700 FLN327700 FVJ327700 GFF327700 GPB327700 GYX327700 HIT327700 HSP327700 ICL327700 IMH327700 IWD327700 JFZ327700 JPV327700 JZR327700 KJN327700 KTJ327700 LDF327700 LNB327700 LWX327700 MGT327700 MQP327700 NAL327700 NKH327700 NUD327700 ODZ327700 ONV327700 OXR327700 PHN327700 PRJ327700 QBF327700 QLB327700 QUX327700 RET327700 ROP327700 RYL327700 SIH327700 SSD327700 TBZ327700 TLV327700 TVR327700 UFN327700 UPJ327700 UZF327700 VJB327700 VSX327700 WCT327700 WMP327700 WWL327700 AD393236 JZ393236 TV393236 ADR393236 ANN393236 AXJ393236 BHF393236 BRB393236 CAX393236 CKT393236 CUP393236 DEL393236 DOH393236 DYD393236 EHZ393236 ERV393236 FBR393236 FLN393236 FVJ393236 GFF393236 GPB393236 GYX393236 HIT393236 HSP393236 ICL393236 IMH393236 IWD393236 JFZ393236 JPV393236 JZR393236 KJN393236 KTJ393236 LDF393236 LNB393236 LWX393236 MGT393236 MQP393236 NAL393236 NKH393236 NUD393236 ODZ393236 ONV393236 OXR393236 PHN393236 PRJ393236 QBF393236 QLB393236 QUX393236 RET393236 ROP393236 RYL393236 SIH393236 SSD393236 TBZ393236 TLV393236 TVR393236 UFN393236 UPJ393236 UZF393236 VJB393236 VSX393236 WCT393236 WMP393236 WWL393236 AD458772 JZ458772 TV458772 ADR458772 ANN458772 AXJ458772 BHF458772 BRB458772 CAX458772 CKT458772 CUP458772 DEL458772 DOH458772 DYD458772 EHZ458772 ERV458772 FBR458772 FLN458772 FVJ458772 GFF458772 GPB458772 GYX458772 HIT458772 HSP458772 ICL458772 IMH458772 IWD458772 JFZ458772 JPV458772 JZR458772 KJN458772 KTJ458772 LDF458772 LNB458772 LWX458772 MGT458772 MQP458772 NAL458772 NKH458772 NUD458772 ODZ458772 ONV458772 OXR458772 PHN458772 PRJ458772 QBF458772 QLB458772 QUX458772 RET458772 ROP458772 RYL458772 SIH458772 SSD458772 TBZ458772 TLV458772 TVR458772 UFN458772 UPJ458772 UZF458772 VJB458772 VSX458772 WCT458772 WMP458772 WWL458772 AD524308 JZ524308 TV524308 ADR524308 ANN524308 AXJ524308 BHF524308 BRB524308 CAX524308 CKT524308 CUP524308 DEL524308 DOH524308 DYD524308 EHZ524308 ERV524308 FBR524308 FLN524308 FVJ524308 GFF524308 GPB524308 GYX524308 HIT524308 HSP524308 ICL524308 IMH524308 IWD524308 JFZ524308 JPV524308 JZR524308 KJN524308 KTJ524308 LDF524308 LNB524308 LWX524308 MGT524308 MQP524308 NAL524308 NKH524308 NUD524308 ODZ524308 ONV524308 OXR524308 PHN524308 PRJ524308 QBF524308 QLB524308 QUX524308 RET524308 ROP524308 RYL524308 SIH524308 SSD524308 TBZ524308 TLV524308 TVR524308 UFN524308 UPJ524308 UZF524308 VJB524308 VSX524308 WCT524308 WMP524308 WWL524308 AD589844 JZ589844 TV589844 ADR589844 ANN589844 AXJ589844 BHF589844 BRB589844 CAX589844 CKT589844 CUP589844 DEL589844 DOH589844 DYD589844 EHZ589844 ERV589844 FBR589844 FLN589844 FVJ589844 GFF589844 GPB589844 GYX589844 HIT589844 HSP589844 ICL589844 IMH589844 IWD589844 JFZ589844 JPV589844 JZR589844 KJN589844 KTJ589844 LDF589844 LNB589844 LWX589844 MGT589844 MQP589844 NAL589844 NKH589844 NUD589844 ODZ589844 ONV589844 OXR589844 PHN589844 PRJ589844 QBF589844 QLB589844 QUX589844 RET589844 ROP589844 RYL589844 SIH589844 SSD589844 TBZ589844 TLV589844 TVR589844 UFN589844 UPJ589844 UZF589844 VJB589844 VSX589844 WCT589844 WMP589844 WWL589844 AD655380 JZ655380 TV655380 ADR655380 ANN655380 AXJ655380 BHF655380 BRB655380 CAX655380 CKT655380 CUP655380 DEL655380 DOH655380 DYD655380 EHZ655380 ERV655380 FBR655380 FLN655380 FVJ655380 GFF655380 GPB655380 GYX655380 HIT655380 HSP655380 ICL655380 IMH655380 IWD655380 JFZ655380 JPV655380 JZR655380 KJN655380 KTJ655380 LDF655380 LNB655380 LWX655380 MGT655380 MQP655380 NAL655380 NKH655380 NUD655380 ODZ655380 ONV655380 OXR655380 PHN655380 PRJ655380 QBF655380 QLB655380 QUX655380 RET655380 ROP655380 RYL655380 SIH655380 SSD655380 TBZ655380 TLV655380 TVR655380 UFN655380 UPJ655380 UZF655380 VJB655380 VSX655380 WCT655380 WMP655380 WWL655380 AD720916 JZ720916 TV720916 ADR720916 ANN720916 AXJ720916 BHF720916 BRB720916 CAX720916 CKT720916 CUP720916 DEL720916 DOH720916 DYD720916 EHZ720916 ERV720916 FBR720916 FLN720916 FVJ720916 GFF720916 GPB720916 GYX720916 HIT720916 HSP720916 ICL720916 IMH720916 IWD720916 JFZ720916 JPV720916 JZR720916 KJN720916 KTJ720916 LDF720916 LNB720916 LWX720916 MGT720916 MQP720916 NAL720916 NKH720916 NUD720916 ODZ720916 ONV720916 OXR720916 PHN720916 PRJ720916 QBF720916 QLB720916 QUX720916 RET720916 ROP720916 RYL720916 SIH720916 SSD720916 TBZ720916 TLV720916 TVR720916 UFN720916 UPJ720916 UZF720916 VJB720916 VSX720916 WCT720916 WMP720916 WWL720916 AD786452 JZ786452 TV786452 ADR786452 ANN786452 AXJ786452 BHF786452 BRB786452 CAX786452 CKT786452 CUP786452 DEL786452 DOH786452 DYD786452 EHZ786452 ERV786452 FBR786452 FLN786452 FVJ786452 GFF786452 GPB786452 GYX786452 HIT786452 HSP786452 ICL786452 IMH786452 IWD786452 JFZ786452 JPV786452 JZR786452 KJN786452 KTJ786452 LDF786452 LNB786452 LWX786452 MGT786452 MQP786452 NAL786452 NKH786452 NUD786452 ODZ786452 ONV786452 OXR786452 PHN786452 PRJ786452 QBF786452 QLB786452 QUX786452 RET786452 ROP786452 RYL786452 SIH786452 SSD786452 TBZ786452 TLV786452 TVR786452 UFN786452 UPJ786452 UZF786452 VJB786452 VSX786452 WCT786452 WMP786452 WWL786452 AD851988 JZ851988 TV851988 ADR851988 ANN851988 AXJ851988 BHF851988 BRB851988 CAX851988 CKT851988 CUP851988 DEL851988 DOH851988 DYD851988 EHZ851988 ERV851988 FBR851988 FLN851988 FVJ851988 GFF851988 GPB851988 GYX851988 HIT851988 HSP851988 ICL851988 IMH851988 IWD851988 JFZ851988 JPV851988 JZR851988 KJN851988 KTJ851988 LDF851988 LNB851988 LWX851988 MGT851988 MQP851988 NAL851988 NKH851988 NUD851988 ODZ851988 ONV851988 OXR851988 PHN851988 PRJ851988 QBF851988 QLB851988 QUX851988 RET851988 ROP851988 RYL851988 SIH851988 SSD851988 TBZ851988 TLV851988 TVR851988 UFN851988 UPJ851988 UZF851988 VJB851988 VSX851988 WCT851988 WMP851988 WWL851988 AD917524 JZ917524 TV917524 ADR917524 ANN917524 AXJ917524 BHF917524 BRB917524 CAX917524 CKT917524 CUP917524 DEL917524 DOH917524 DYD917524 EHZ917524 ERV917524 FBR917524 FLN917524 FVJ917524 GFF917524 GPB917524 GYX917524 HIT917524 HSP917524 ICL917524 IMH917524 IWD917524 JFZ917524 JPV917524 JZR917524 KJN917524 KTJ917524 LDF917524 LNB917524 LWX917524 MGT917524 MQP917524 NAL917524 NKH917524 NUD917524 ODZ917524 ONV917524 OXR917524 PHN917524 PRJ917524 QBF917524 QLB917524 QUX917524 RET917524 ROP917524 RYL917524 SIH917524 SSD917524 TBZ917524 TLV917524 TVR917524 UFN917524 UPJ917524 UZF917524 VJB917524 VSX917524 WCT917524 WMP917524 WWL917524 AD983060 JZ983060 TV983060 ADR983060 ANN983060 AXJ983060 BHF983060 BRB983060 CAX983060 CKT983060 CUP983060 DEL983060 DOH983060 DYD983060 EHZ983060 ERV983060 FBR983060 FLN983060 FVJ983060 GFF983060 GPB983060 GYX983060 HIT983060 HSP983060 ICL983060 IMH983060 IWD983060 JFZ983060 JPV983060 JZR983060 KJN983060 KTJ983060 LDF983060 LNB983060 LWX983060 MGT983060 MQP983060 NAL983060 NKH983060 NUD983060 ODZ983060 ONV983060 OXR983060 PHN983060 PRJ983060 QBF983060 QLB983060 QUX983060 RET983060 ROP983060 RYL983060 SIH983060 SSD983060 TBZ983060 TLV983060 TVR983060 UFN983060 UPJ983060 UZF983060 VJB983060 VSX983060 WCT983060 WMP983060 WWL983060 AF45:AF46 KB45:KB46 TX45:TX46 ADT45:ADT46 ANP45:ANP46 AXL45:AXL46 BHH45:BHH46 BRD45:BRD46 CAZ45:CAZ46 CKV45:CKV46 CUR45:CUR46 DEN45:DEN46 DOJ45:DOJ46 DYF45:DYF46 EIB45:EIB46 ERX45:ERX46 FBT45:FBT46 FLP45:FLP46 FVL45:FVL46 GFH45:GFH46 GPD45:GPD46 GYZ45:GYZ46 HIV45:HIV46 HSR45:HSR46 ICN45:ICN46 IMJ45:IMJ46 IWF45:IWF46 JGB45:JGB46 JPX45:JPX46 JZT45:JZT46 KJP45:KJP46 KTL45:KTL46 LDH45:LDH46 LND45:LND46 LWZ45:LWZ46 MGV45:MGV46 MQR45:MQR46 NAN45:NAN46 NKJ45:NKJ46 NUF45:NUF46 OEB45:OEB46 ONX45:ONX46 OXT45:OXT46 PHP45:PHP46 PRL45:PRL46 QBH45:QBH46 QLD45:QLD46 QUZ45:QUZ46 REV45:REV46 ROR45:ROR46 RYN45:RYN46 SIJ45:SIJ46 SSF45:SSF46 TCB45:TCB46 TLX45:TLX46 TVT45:TVT46 UFP45:UFP46 UPL45:UPL46 UZH45:UZH46 VJD45:VJD46 VSZ45:VSZ46 WCV45:WCV46 WMR45:WMR46 WWN45:WWN46 AF65579:AF65580 KB65579:KB65580 TX65579:TX65580 ADT65579:ADT65580 ANP65579:ANP65580 AXL65579:AXL65580 BHH65579:BHH65580 BRD65579:BRD65580 CAZ65579:CAZ65580 CKV65579:CKV65580 CUR65579:CUR65580 DEN65579:DEN65580 DOJ65579:DOJ65580 DYF65579:DYF65580 EIB65579:EIB65580 ERX65579:ERX65580 FBT65579:FBT65580 FLP65579:FLP65580 FVL65579:FVL65580 GFH65579:GFH65580 GPD65579:GPD65580 GYZ65579:GYZ65580 HIV65579:HIV65580 HSR65579:HSR65580 ICN65579:ICN65580 IMJ65579:IMJ65580 IWF65579:IWF65580 JGB65579:JGB65580 JPX65579:JPX65580 JZT65579:JZT65580 KJP65579:KJP65580 KTL65579:KTL65580 LDH65579:LDH65580 LND65579:LND65580 LWZ65579:LWZ65580 MGV65579:MGV65580 MQR65579:MQR65580 NAN65579:NAN65580 NKJ65579:NKJ65580 NUF65579:NUF65580 OEB65579:OEB65580 ONX65579:ONX65580 OXT65579:OXT65580 PHP65579:PHP65580 PRL65579:PRL65580 QBH65579:QBH65580 QLD65579:QLD65580 QUZ65579:QUZ65580 REV65579:REV65580 ROR65579:ROR65580 RYN65579:RYN65580 SIJ65579:SIJ65580 SSF65579:SSF65580 TCB65579:TCB65580 TLX65579:TLX65580 TVT65579:TVT65580 UFP65579:UFP65580 UPL65579:UPL65580 UZH65579:UZH65580 VJD65579:VJD65580 VSZ65579:VSZ65580 WCV65579:WCV65580 WMR65579:WMR65580 WWN65579:WWN65580 AF131115:AF131116 KB131115:KB131116 TX131115:TX131116 ADT131115:ADT131116 ANP131115:ANP131116 AXL131115:AXL131116 BHH131115:BHH131116 BRD131115:BRD131116 CAZ131115:CAZ131116 CKV131115:CKV131116 CUR131115:CUR131116 DEN131115:DEN131116 DOJ131115:DOJ131116 DYF131115:DYF131116 EIB131115:EIB131116 ERX131115:ERX131116 FBT131115:FBT131116 FLP131115:FLP131116 FVL131115:FVL131116 GFH131115:GFH131116 GPD131115:GPD131116 GYZ131115:GYZ131116 HIV131115:HIV131116 HSR131115:HSR131116 ICN131115:ICN131116 IMJ131115:IMJ131116 IWF131115:IWF131116 JGB131115:JGB131116 JPX131115:JPX131116 JZT131115:JZT131116 KJP131115:KJP131116 KTL131115:KTL131116 LDH131115:LDH131116 LND131115:LND131116 LWZ131115:LWZ131116 MGV131115:MGV131116 MQR131115:MQR131116 NAN131115:NAN131116 NKJ131115:NKJ131116 NUF131115:NUF131116 OEB131115:OEB131116 ONX131115:ONX131116 OXT131115:OXT131116 PHP131115:PHP131116 PRL131115:PRL131116 QBH131115:QBH131116 QLD131115:QLD131116 QUZ131115:QUZ131116 REV131115:REV131116 ROR131115:ROR131116 RYN131115:RYN131116 SIJ131115:SIJ131116 SSF131115:SSF131116 TCB131115:TCB131116 TLX131115:TLX131116 TVT131115:TVT131116 UFP131115:UFP131116 UPL131115:UPL131116 UZH131115:UZH131116 VJD131115:VJD131116 VSZ131115:VSZ131116 WCV131115:WCV131116 WMR131115:WMR131116 WWN131115:WWN131116 AF196651:AF196652 KB196651:KB196652 TX196651:TX196652 ADT196651:ADT196652 ANP196651:ANP196652 AXL196651:AXL196652 BHH196651:BHH196652 BRD196651:BRD196652 CAZ196651:CAZ196652 CKV196651:CKV196652 CUR196651:CUR196652 DEN196651:DEN196652 DOJ196651:DOJ196652 DYF196651:DYF196652 EIB196651:EIB196652 ERX196651:ERX196652 FBT196651:FBT196652 FLP196651:FLP196652 FVL196651:FVL196652 GFH196651:GFH196652 GPD196651:GPD196652 GYZ196651:GYZ196652 HIV196651:HIV196652 HSR196651:HSR196652 ICN196651:ICN196652 IMJ196651:IMJ196652 IWF196651:IWF196652 JGB196651:JGB196652 JPX196651:JPX196652 JZT196651:JZT196652 KJP196651:KJP196652 KTL196651:KTL196652 LDH196651:LDH196652 LND196651:LND196652 LWZ196651:LWZ196652 MGV196651:MGV196652 MQR196651:MQR196652 NAN196651:NAN196652 NKJ196651:NKJ196652 NUF196651:NUF196652 OEB196651:OEB196652 ONX196651:ONX196652 OXT196651:OXT196652 PHP196651:PHP196652 PRL196651:PRL196652 QBH196651:QBH196652 QLD196651:QLD196652 QUZ196651:QUZ196652 REV196651:REV196652 ROR196651:ROR196652 RYN196651:RYN196652 SIJ196651:SIJ196652 SSF196651:SSF196652 TCB196651:TCB196652 TLX196651:TLX196652 TVT196651:TVT196652 UFP196651:UFP196652 UPL196651:UPL196652 UZH196651:UZH196652 VJD196651:VJD196652 VSZ196651:VSZ196652 WCV196651:WCV196652 WMR196651:WMR196652 WWN196651:WWN196652 AF262187:AF262188 KB262187:KB262188 TX262187:TX262188 ADT262187:ADT262188 ANP262187:ANP262188 AXL262187:AXL262188 BHH262187:BHH262188 BRD262187:BRD262188 CAZ262187:CAZ262188 CKV262187:CKV262188 CUR262187:CUR262188 DEN262187:DEN262188 DOJ262187:DOJ262188 DYF262187:DYF262188 EIB262187:EIB262188 ERX262187:ERX262188 FBT262187:FBT262188 FLP262187:FLP262188 FVL262187:FVL262188 GFH262187:GFH262188 GPD262187:GPD262188 GYZ262187:GYZ262188 HIV262187:HIV262188 HSR262187:HSR262188 ICN262187:ICN262188 IMJ262187:IMJ262188 IWF262187:IWF262188 JGB262187:JGB262188 JPX262187:JPX262188 JZT262187:JZT262188 KJP262187:KJP262188 KTL262187:KTL262188 LDH262187:LDH262188 LND262187:LND262188 LWZ262187:LWZ262188 MGV262187:MGV262188 MQR262187:MQR262188 NAN262187:NAN262188 NKJ262187:NKJ262188 NUF262187:NUF262188 OEB262187:OEB262188 ONX262187:ONX262188 OXT262187:OXT262188 PHP262187:PHP262188 PRL262187:PRL262188 QBH262187:QBH262188 QLD262187:QLD262188 QUZ262187:QUZ262188 REV262187:REV262188 ROR262187:ROR262188 RYN262187:RYN262188 SIJ262187:SIJ262188 SSF262187:SSF262188 TCB262187:TCB262188 TLX262187:TLX262188 TVT262187:TVT262188 UFP262187:UFP262188 UPL262187:UPL262188 UZH262187:UZH262188 VJD262187:VJD262188 VSZ262187:VSZ262188 WCV262187:WCV262188 WMR262187:WMR262188 WWN262187:WWN262188 AF327723:AF327724 KB327723:KB327724 TX327723:TX327724 ADT327723:ADT327724 ANP327723:ANP327724 AXL327723:AXL327724 BHH327723:BHH327724 BRD327723:BRD327724 CAZ327723:CAZ327724 CKV327723:CKV327724 CUR327723:CUR327724 DEN327723:DEN327724 DOJ327723:DOJ327724 DYF327723:DYF327724 EIB327723:EIB327724 ERX327723:ERX327724 FBT327723:FBT327724 FLP327723:FLP327724 FVL327723:FVL327724 GFH327723:GFH327724 GPD327723:GPD327724 GYZ327723:GYZ327724 HIV327723:HIV327724 HSR327723:HSR327724 ICN327723:ICN327724 IMJ327723:IMJ327724 IWF327723:IWF327724 JGB327723:JGB327724 JPX327723:JPX327724 JZT327723:JZT327724 KJP327723:KJP327724 KTL327723:KTL327724 LDH327723:LDH327724 LND327723:LND327724 LWZ327723:LWZ327724 MGV327723:MGV327724 MQR327723:MQR327724 NAN327723:NAN327724 NKJ327723:NKJ327724 NUF327723:NUF327724 OEB327723:OEB327724 ONX327723:ONX327724 OXT327723:OXT327724 PHP327723:PHP327724 PRL327723:PRL327724 QBH327723:QBH327724 QLD327723:QLD327724 QUZ327723:QUZ327724 REV327723:REV327724 ROR327723:ROR327724 RYN327723:RYN327724 SIJ327723:SIJ327724 SSF327723:SSF327724 TCB327723:TCB327724 TLX327723:TLX327724 TVT327723:TVT327724 UFP327723:UFP327724 UPL327723:UPL327724 UZH327723:UZH327724 VJD327723:VJD327724 VSZ327723:VSZ327724 WCV327723:WCV327724 WMR327723:WMR327724 WWN327723:WWN327724 AF393259:AF393260 KB393259:KB393260 TX393259:TX393260 ADT393259:ADT393260 ANP393259:ANP393260 AXL393259:AXL393260 BHH393259:BHH393260 BRD393259:BRD393260 CAZ393259:CAZ393260 CKV393259:CKV393260 CUR393259:CUR393260 DEN393259:DEN393260 DOJ393259:DOJ393260 DYF393259:DYF393260 EIB393259:EIB393260 ERX393259:ERX393260 FBT393259:FBT393260 FLP393259:FLP393260 FVL393259:FVL393260 GFH393259:GFH393260 GPD393259:GPD393260 GYZ393259:GYZ393260 HIV393259:HIV393260 HSR393259:HSR393260 ICN393259:ICN393260 IMJ393259:IMJ393260 IWF393259:IWF393260 JGB393259:JGB393260 JPX393259:JPX393260 JZT393259:JZT393260 KJP393259:KJP393260 KTL393259:KTL393260 LDH393259:LDH393260 LND393259:LND393260 LWZ393259:LWZ393260 MGV393259:MGV393260 MQR393259:MQR393260 NAN393259:NAN393260 NKJ393259:NKJ393260 NUF393259:NUF393260 OEB393259:OEB393260 ONX393259:ONX393260 OXT393259:OXT393260 PHP393259:PHP393260 PRL393259:PRL393260 QBH393259:QBH393260 QLD393259:QLD393260 QUZ393259:QUZ393260 REV393259:REV393260 ROR393259:ROR393260 RYN393259:RYN393260 SIJ393259:SIJ393260 SSF393259:SSF393260 TCB393259:TCB393260 TLX393259:TLX393260 TVT393259:TVT393260 UFP393259:UFP393260 UPL393259:UPL393260 UZH393259:UZH393260 VJD393259:VJD393260 VSZ393259:VSZ393260 WCV393259:WCV393260 WMR393259:WMR393260 WWN393259:WWN393260 AF458795:AF458796 KB458795:KB458796 TX458795:TX458796 ADT458795:ADT458796 ANP458795:ANP458796 AXL458795:AXL458796 BHH458795:BHH458796 BRD458795:BRD458796 CAZ458795:CAZ458796 CKV458795:CKV458796 CUR458795:CUR458796 DEN458795:DEN458796 DOJ458795:DOJ458796 DYF458795:DYF458796 EIB458795:EIB458796 ERX458795:ERX458796 FBT458795:FBT458796 FLP458795:FLP458796 FVL458795:FVL458796 GFH458795:GFH458796 GPD458795:GPD458796 GYZ458795:GYZ458796 HIV458795:HIV458796 HSR458795:HSR458796 ICN458795:ICN458796 IMJ458795:IMJ458796 IWF458795:IWF458796 JGB458795:JGB458796 JPX458795:JPX458796 JZT458795:JZT458796 KJP458795:KJP458796 KTL458795:KTL458796 LDH458795:LDH458796 LND458795:LND458796 LWZ458795:LWZ458796 MGV458795:MGV458796 MQR458795:MQR458796 NAN458795:NAN458796 NKJ458795:NKJ458796 NUF458795:NUF458796 OEB458795:OEB458796 ONX458795:ONX458796 OXT458795:OXT458796 PHP458795:PHP458796 PRL458795:PRL458796 QBH458795:QBH458796 QLD458795:QLD458796 QUZ458795:QUZ458796 REV458795:REV458796 ROR458795:ROR458796 RYN458795:RYN458796 SIJ458795:SIJ458796 SSF458795:SSF458796 TCB458795:TCB458796 TLX458795:TLX458796 TVT458795:TVT458796 UFP458795:UFP458796 UPL458795:UPL458796 UZH458795:UZH458796 VJD458795:VJD458796 VSZ458795:VSZ458796 WCV458795:WCV458796 WMR458795:WMR458796 WWN458795:WWN458796 AF524331:AF524332 KB524331:KB524332 TX524331:TX524332 ADT524331:ADT524332 ANP524331:ANP524332 AXL524331:AXL524332 BHH524331:BHH524332 BRD524331:BRD524332 CAZ524331:CAZ524332 CKV524331:CKV524332 CUR524331:CUR524332 DEN524331:DEN524332 DOJ524331:DOJ524332 DYF524331:DYF524332 EIB524331:EIB524332 ERX524331:ERX524332 FBT524331:FBT524332 FLP524331:FLP524332 FVL524331:FVL524332 GFH524331:GFH524332 GPD524331:GPD524332 GYZ524331:GYZ524332 HIV524331:HIV524332 HSR524331:HSR524332 ICN524331:ICN524332 IMJ524331:IMJ524332 IWF524331:IWF524332 JGB524331:JGB524332 JPX524331:JPX524332 JZT524331:JZT524332 KJP524331:KJP524332 KTL524331:KTL524332 LDH524331:LDH524332 LND524331:LND524332 LWZ524331:LWZ524332 MGV524331:MGV524332 MQR524331:MQR524332 NAN524331:NAN524332 NKJ524331:NKJ524332 NUF524331:NUF524332 OEB524331:OEB524332 ONX524331:ONX524332 OXT524331:OXT524332 PHP524331:PHP524332 PRL524331:PRL524332 QBH524331:QBH524332 QLD524331:QLD524332 QUZ524331:QUZ524332 REV524331:REV524332 ROR524331:ROR524332 RYN524331:RYN524332 SIJ524331:SIJ524332 SSF524331:SSF524332 TCB524331:TCB524332 TLX524331:TLX524332 TVT524331:TVT524332 UFP524331:UFP524332 UPL524331:UPL524332 UZH524331:UZH524332 VJD524331:VJD524332 VSZ524331:VSZ524332 WCV524331:WCV524332 WMR524331:WMR524332 WWN524331:WWN524332 AF589867:AF589868 KB589867:KB589868 TX589867:TX589868 ADT589867:ADT589868 ANP589867:ANP589868 AXL589867:AXL589868 BHH589867:BHH589868 BRD589867:BRD589868 CAZ589867:CAZ589868 CKV589867:CKV589868 CUR589867:CUR589868 DEN589867:DEN589868 DOJ589867:DOJ589868 DYF589867:DYF589868 EIB589867:EIB589868 ERX589867:ERX589868 FBT589867:FBT589868 FLP589867:FLP589868 FVL589867:FVL589868 GFH589867:GFH589868 GPD589867:GPD589868 GYZ589867:GYZ589868 HIV589867:HIV589868 HSR589867:HSR589868 ICN589867:ICN589868 IMJ589867:IMJ589868 IWF589867:IWF589868 JGB589867:JGB589868 JPX589867:JPX589868 JZT589867:JZT589868 KJP589867:KJP589868 KTL589867:KTL589868 LDH589867:LDH589868 LND589867:LND589868 LWZ589867:LWZ589868 MGV589867:MGV589868 MQR589867:MQR589868 NAN589867:NAN589868 NKJ589867:NKJ589868 NUF589867:NUF589868 OEB589867:OEB589868 ONX589867:ONX589868 OXT589867:OXT589868 PHP589867:PHP589868 PRL589867:PRL589868 QBH589867:QBH589868 QLD589867:QLD589868 QUZ589867:QUZ589868 REV589867:REV589868 ROR589867:ROR589868 RYN589867:RYN589868 SIJ589867:SIJ589868 SSF589867:SSF589868 TCB589867:TCB589868 TLX589867:TLX589868 TVT589867:TVT589868 UFP589867:UFP589868 UPL589867:UPL589868 UZH589867:UZH589868 VJD589867:VJD589868 VSZ589867:VSZ589868 WCV589867:WCV589868 WMR589867:WMR589868 WWN589867:WWN589868 AF655403:AF655404 KB655403:KB655404 TX655403:TX655404 ADT655403:ADT655404 ANP655403:ANP655404 AXL655403:AXL655404 BHH655403:BHH655404 BRD655403:BRD655404 CAZ655403:CAZ655404 CKV655403:CKV655404 CUR655403:CUR655404 DEN655403:DEN655404 DOJ655403:DOJ655404 DYF655403:DYF655404 EIB655403:EIB655404 ERX655403:ERX655404 FBT655403:FBT655404 FLP655403:FLP655404 FVL655403:FVL655404 GFH655403:GFH655404 GPD655403:GPD655404 GYZ655403:GYZ655404 HIV655403:HIV655404 HSR655403:HSR655404 ICN655403:ICN655404 IMJ655403:IMJ655404 IWF655403:IWF655404 JGB655403:JGB655404 JPX655403:JPX655404 JZT655403:JZT655404 KJP655403:KJP655404 KTL655403:KTL655404 LDH655403:LDH655404 LND655403:LND655404 LWZ655403:LWZ655404 MGV655403:MGV655404 MQR655403:MQR655404 NAN655403:NAN655404 NKJ655403:NKJ655404 NUF655403:NUF655404 OEB655403:OEB655404 ONX655403:ONX655404 OXT655403:OXT655404 PHP655403:PHP655404 PRL655403:PRL655404 QBH655403:QBH655404 QLD655403:QLD655404 QUZ655403:QUZ655404 REV655403:REV655404 ROR655403:ROR655404 RYN655403:RYN655404 SIJ655403:SIJ655404 SSF655403:SSF655404 TCB655403:TCB655404 TLX655403:TLX655404 TVT655403:TVT655404 UFP655403:UFP655404 UPL655403:UPL655404 UZH655403:UZH655404 VJD655403:VJD655404 VSZ655403:VSZ655404 WCV655403:WCV655404 WMR655403:WMR655404 WWN655403:WWN655404 AF720939:AF720940 KB720939:KB720940 TX720939:TX720940 ADT720939:ADT720940 ANP720939:ANP720940 AXL720939:AXL720940 BHH720939:BHH720940 BRD720939:BRD720940 CAZ720939:CAZ720940 CKV720939:CKV720940 CUR720939:CUR720940 DEN720939:DEN720940 DOJ720939:DOJ720940 DYF720939:DYF720940 EIB720939:EIB720940 ERX720939:ERX720940 FBT720939:FBT720940 FLP720939:FLP720940 FVL720939:FVL720940 GFH720939:GFH720940 GPD720939:GPD720940 GYZ720939:GYZ720940 HIV720939:HIV720940 HSR720939:HSR720940 ICN720939:ICN720940 IMJ720939:IMJ720940 IWF720939:IWF720940 JGB720939:JGB720940 JPX720939:JPX720940 JZT720939:JZT720940 KJP720939:KJP720940 KTL720939:KTL720940 LDH720939:LDH720940 LND720939:LND720940 LWZ720939:LWZ720940 MGV720939:MGV720940 MQR720939:MQR720940 NAN720939:NAN720940 NKJ720939:NKJ720940 NUF720939:NUF720940 OEB720939:OEB720940 ONX720939:ONX720940 OXT720939:OXT720940 PHP720939:PHP720940 PRL720939:PRL720940 QBH720939:QBH720940 QLD720939:QLD720940 QUZ720939:QUZ720940 REV720939:REV720940 ROR720939:ROR720940 RYN720939:RYN720940 SIJ720939:SIJ720940 SSF720939:SSF720940 TCB720939:TCB720940 TLX720939:TLX720940 TVT720939:TVT720940 UFP720939:UFP720940 UPL720939:UPL720940 UZH720939:UZH720940 VJD720939:VJD720940 VSZ720939:VSZ720940 WCV720939:WCV720940 WMR720939:WMR720940 WWN720939:WWN720940 AF786475:AF786476 KB786475:KB786476 TX786475:TX786476 ADT786475:ADT786476 ANP786475:ANP786476 AXL786475:AXL786476 BHH786475:BHH786476 BRD786475:BRD786476 CAZ786475:CAZ786476 CKV786475:CKV786476 CUR786475:CUR786476 DEN786475:DEN786476 DOJ786475:DOJ786476 DYF786475:DYF786476 EIB786475:EIB786476 ERX786475:ERX786476 FBT786475:FBT786476 FLP786475:FLP786476 FVL786475:FVL786476 GFH786475:GFH786476 GPD786475:GPD786476 GYZ786475:GYZ786476 HIV786475:HIV786476 HSR786475:HSR786476 ICN786475:ICN786476 IMJ786475:IMJ786476 IWF786475:IWF786476 JGB786475:JGB786476 JPX786475:JPX786476 JZT786475:JZT786476 KJP786475:KJP786476 KTL786475:KTL786476 LDH786475:LDH786476 LND786475:LND786476 LWZ786475:LWZ786476 MGV786475:MGV786476 MQR786475:MQR786476 NAN786475:NAN786476 NKJ786475:NKJ786476 NUF786475:NUF786476 OEB786475:OEB786476 ONX786475:ONX786476 OXT786475:OXT786476 PHP786475:PHP786476 PRL786475:PRL786476 QBH786475:QBH786476 QLD786475:QLD786476 QUZ786475:QUZ786476 REV786475:REV786476 ROR786475:ROR786476 RYN786475:RYN786476 SIJ786475:SIJ786476 SSF786475:SSF786476 TCB786475:TCB786476 TLX786475:TLX786476 TVT786475:TVT786476 UFP786475:UFP786476 UPL786475:UPL786476 UZH786475:UZH786476 VJD786475:VJD786476 VSZ786475:VSZ786476 WCV786475:WCV786476 WMR786475:WMR786476 WWN786475:WWN786476 AF852011:AF852012 KB852011:KB852012 TX852011:TX852012 ADT852011:ADT852012 ANP852011:ANP852012 AXL852011:AXL852012 BHH852011:BHH852012 BRD852011:BRD852012 CAZ852011:CAZ852012 CKV852011:CKV852012 CUR852011:CUR852012 DEN852011:DEN852012 DOJ852011:DOJ852012 DYF852011:DYF852012 EIB852011:EIB852012 ERX852011:ERX852012 FBT852011:FBT852012 FLP852011:FLP852012 FVL852011:FVL852012 GFH852011:GFH852012 GPD852011:GPD852012 GYZ852011:GYZ852012 HIV852011:HIV852012 HSR852011:HSR852012 ICN852011:ICN852012 IMJ852011:IMJ852012 IWF852011:IWF852012 JGB852011:JGB852012 JPX852011:JPX852012 JZT852011:JZT852012 KJP852011:KJP852012 KTL852011:KTL852012 LDH852011:LDH852012 LND852011:LND852012 LWZ852011:LWZ852012 MGV852011:MGV852012 MQR852011:MQR852012 NAN852011:NAN852012 NKJ852011:NKJ852012 NUF852011:NUF852012 OEB852011:OEB852012 ONX852011:ONX852012 OXT852011:OXT852012 PHP852011:PHP852012 PRL852011:PRL852012 QBH852011:QBH852012 QLD852011:QLD852012 QUZ852011:QUZ852012 REV852011:REV852012 ROR852011:ROR852012 RYN852011:RYN852012 SIJ852011:SIJ852012 SSF852011:SSF852012 TCB852011:TCB852012 TLX852011:TLX852012 TVT852011:TVT852012 UFP852011:UFP852012 UPL852011:UPL852012 UZH852011:UZH852012 VJD852011:VJD852012 VSZ852011:VSZ852012 WCV852011:WCV852012 WMR852011:WMR852012 WWN852011:WWN852012 AF917547:AF917548 KB917547:KB917548 TX917547:TX917548 ADT917547:ADT917548 ANP917547:ANP917548 AXL917547:AXL917548 BHH917547:BHH917548 BRD917547:BRD917548 CAZ917547:CAZ917548 CKV917547:CKV917548 CUR917547:CUR917548 DEN917547:DEN917548 DOJ917547:DOJ917548 DYF917547:DYF917548 EIB917547:EIB917548 ERX917547:ERX917548 FBT917547:FBT917548 FLP917547:FLP917548 FVL917547:FVL917548 GFH917547:GFH917548 GPD917547:GPD917548 GYZ917547:GYZ917548 HIV917547:HIV917548 HSR917547:HSR917548 ICN917547:ICN917548 IMJ917547:IMJ917548 IWF917547:IWF917548 JGB917547:JGB917548 JPX917547:JPX917548 JZT917547:JZT917548 KJP917547:KJP917548 KTL917547:KTL917548 LDH917547:LDH917548 LND917547:LND917548 LWZ917547:LWZ917548 MGV917547:MGV917548 MQR917547:MQR917548 NAN917547:NAN917548 NKJ917547:NKJ917548 NUF917547:NUF917548 OEB917547:OEB917548 ONX917547:ONX917548 OXT917547:OXT917548 PHP917547:PHP917548 PRL917547:PRL917548 QBH917547:QBH917548 QLD917547:QLD917548 QUZ917547:QUZ917548 REV917547:REV917548 ROR917547:ROR917548 RYN917547:RYN917548 SIJ917547:SIJ917548 SSF917547:SSF917548 TCB917547:TCB917548 TLX917547:TLX917548 TVT917547:TVT917548 UFP917547:UFP917548 UPL917547:UPL917548 UZH917547:UZH917548 VJD917547:VJD917548 VSZ917547:VSZ917548 WCV917547:WCV917548 WMR917547:WMR917548 WWN917547:WWN917548 AF983083:AF983084 KB983083:KB983084 TX983083:TX983084 ADT983083:ADT983084 ANP983083:ANP983084 AXL983083:AXL983084 BHH983083:BHH983084 BRD983083:BRD983084 CAZ983083:CAZ983084 CKV983083:CKV983084 CUR983083:CUR983084 DEN983083:DEN983084 DOJ983083:DOJ983084 DYF983083:DYF983084 EIB983083:EIB983084 ERX983083:ERX983084 FBT983083:FBT983084 FLP983083:FLP983084 FVL983083:FVL983084 GFH983083:GFH983084 GPD983083:GPD983084 GYZ983083:GYZ983084 HIV983083:HIV983084 HSR983083:HSR983084 ICN983083:ICN983084 IMJ983083:IMJ983084 IWF983083:IWF983084 JGB983083:JGB983084 JPX983083:JPX983084 JZT983083:JZT983084 KJP983083:KJP983084 KTL983083:KTL983084 LDH983083:LDH983084 LND983083:LND983084 LWZ983083:LWZ983084 MGV983083:MGV983084 MQR983083:MQR983084 NAN983083:NAN983084 NKJ983083:NKJ983084 NUF983083:NUF983084 OEB983083:OEB983084 ONX983083:ONX983084 OXT983083:OXT983084 PHP983083:PHP983084 PRL983083:PRL983084 QBH983083:QBH983084 QLD983083:QLD983084 QUZ983083:QUZ983084 REV983083:REV983084 ROR983083:ROR983084 RYN983083:RYN983084 SIJ983083:SIJ983084 SSF983083:SSF983084 TCB983083:TCB983084 TLX983083:TLX983084 TVT983083:TVT983084 UFP983083:UFP983084 UPL983083:UPL983084 UZH983083:UZH983084 VJD983083:VJD983084 VSZ983083:VSZ983084 WCV983083:WCV983084 WMR983083:WMR983084 WWN983083:WWN983084 AD29 JZ29 TV29 ADR29 ANN29 AXJ29 BHF29 BRB29 CAX29 CKT29 CUP29 DEL29 DOH29 DYD29 EHZ29 ERV29 FBR29 FLN29 FVJ29 GFF29 GPB29 GYX29 HIT29 HSP29 ICL29 IMH29 IWD29 JFZ29 JPV29 JZR29 KJN29 KTJ29 LDF29 LNB29 LWX29 MGT29 MQP29 NAL29 NKH29 NUD29 ODZ29 ONV29 OXR29 PHN29 PRJ29 QBF29 QLB29 QUX29 RET29 ROP29 RYL29 SIH29 SSD29 TBZ29 TLV29 TVR29 UFN29 UPJ29 UZF29 VJB29 VSX29 WCT29 WMP29 WWL29 AD65563 JZ65563 TV65563 ADR65563 ANN65563 AXJ65563 BHF65563 BRB65563 CAX65563 CKT65563 CUP65563 DEL65563 DOH65563 DYD65563 EHZ65563 ERV65563 FBR65563 FLN65563 FVJ65563 GFF65563 GPB65563 GYX65563 HIT65563 HSP65563 ICL65563 IMH65563 IWD65563 JFZ65563 JPV65563 JZR65563 KJN65563 KTJ65563 LDF65563 LNB65563 LWX65563 MGT65563 MQP65563 NAL65563 NKH65563 NUD65563 ODZ65563 ONV65563 OXR65563 PHN65563 PRJ65563 QBF65563 QLB65563 QUX65563 RET65563 ROP65563 RYL65563 SIH65563 SSD65563 TBZ65563 TLV65563 TVR65563 UFN65563 UPJ65563 UZF65563 VJB65563 VSX65563 WCT65563 WMP65563 WWL65563 AD131099 JZ131099 TV131099 ADR131099 ANN131099 AXJ131099 BHF131099 BRB131099 CAX131099 CKT131099 CUP131099 DEL131099 DOH131099 DYD131099 EHZ131099 ERV131099 FBR131099 FLN131099 FVJ131099 GFF131099 GPB131099 GYX131099 HIT131099 HSP131099 ICL131099 IMH131099 IWD131099 JFZ131099 JPV131099 JZR131099 KJN131099 KTJ131099 LDF131099 LNB131099 LWX131099 MGT131099 MQP131099 NAL131099 NKH131099 NUD131099 ODZ131099 ONV131099 OXR131099 PHN131099 PRJ131099 QBF131099 QLB131099 QUX131099 RET131099 ROP131099 RYL131099 SIH131099 SSD131099 TBZ131099 TLV131099 TVR131099 UFN131099 UPJ131099 UZF131099 VJB131099 VSX131099 WCT131099 WMP131099 WWL131099 AD196635 JZ196635 TV196635 ADR196635 ANN196635 AXJ196635 BHF196635 BRB196635 CAX196635 CKT196635 CUP196635 DEL196635 DOH196635 DYD196635 EHZ196635 ERV196635 FBR196635 FLN196635 FVJ196635 GFF196635 GPB196635 GYX196635 HIT196635 HSP196635 ICL196635 IMH196635 IWD196635 JFZ196635 JPV196635 JZR196635 KJN196635 KTJ196635 LDF196635 LNB196635 LWX196635 MGT196635 MQP196635 NAL196635 NKH196635 NUD196635 ODZ196635 ONV196635 OXR196635 PHN196635 PRJ196635 QBF196635 QLB196635 QUX196635 RET196635 ROP196635 RYL196635 SIH196635 SSD196635 TBZ196635 TLV196635 TVR196635 UFN196635 UPJ196635 UZF196635 VJB196635 VSX196635 WCT196635 WMP196635 WWL196635 AD262171 JZ262171 TV262171 ADR262171 ANN262171 AXJ262171 BHF262171 BRB262171 CAX262171 CKT262171 CUP262171 DEL262171 DOH262171 DYD262171 EHZ262171 ERV262171 FBR262171 FLN262171 FVJ262171 GFF262171 GPB262171 GYX262171 HIT262171 HSP262171 ICL262171 IMH262171 IWD262171 JFZ262171 JPV262171 JZR262171 KJN262171 KTJ262171 LDF262171 LNB262171 LWX262171 MGT262171 MQP262171 NAL262171 NKH262171 NUD262171 ODZ262171 ONV262171 OXR262171 PHN262171 PRJ262171 QBF262171 QLB262171 QUX262171 RET262171 ROP262171 RYL262171 SIH262171 SSD262171 TBZ262171 TLV262171 TVR262171 UFN262171 UPJ262171 UZF262171 VJB262171 VSX262171 WCT262171 WMP262171 WWL262171 AD327707 JZ327707 TV327707 ADR327707 ANN327707 AXJ327707 BHF327707 BRB327707 CAX327707 CKT327707 CUP327707 DEL327707 DOH327707 DYD327707 EHZ327707 ERV327707 FBR327707 FLN327707 FVJ327707 GFF327707 GPB327707 GYX327707 HIT327707 HSP327707 ICL327707 IMH327707 IWD327707 JFZ327707 JPV327707 JZR327707 KJN327707 KTJ327707 LDF327707 LNB327707 LWX327707 MGT327707 MQP327707 NAL327707 NKH327707 NUD327707 ODZ327707 ONV327707 OXR327707 PHN327707 PRJ327707 QBF327707 QLB327707 QUX327707 RET327707 ROP327707 RYL327707 SIH327707 SSD327707 TBZ327707 TLV327707 TVR327707 UFN327707 UPJ327707 UZF327707 VJB327707 VSX327707 WCT327707 WMP327707 WWL327707 AD393243 JZ393243 TV393243 ADR393243 ANN393243 AXJ393243 BHF393243 BRB393243 CAX393243 CKT393243 CUP393243 DEL393243 DOH393243 DYD393243 EHZ393243 ERV393243 FBR393243 FLN393243 FVJ393243 GFF393243 GPB393243 GYX393243 HIT393243 HSP393243 ICL393243 IMH393243 IWD393243 JFZ393243 JPV393243 JZR393243 KJN393243 KTJ393243 LDF393243 LNB393243 LWX393243 MGT393243 MQP393243 NAL393243 NKH393243 NUD393243 ODZ393243 ONV393243 OXR393243 PHN393243 PRJ393243 QBF393243 QLB393243 QUX393243 RET393243 ROP393243 RYL393243 SIH393243 SSD393243 TBZ393243 TLV393243 TVR393243 UFN393243 UPJ393243 UZF393243 VJB393243 VSX393243 WCT393243 WMP393243 WWL393243 AD458779 JZ458779 TV458779 ADR458779 ANN458779 AXJ458779 BHF458779 BRB458779 CAX458779 CKT458779 CUP458779 DEL458779 DOH458779 DYD458779 EHZ458779 ERV458779 FBR458779 FLN458779 FVJ458779 GFF458779 GPB458779 GYX458779 HIT458779 HSP458779 ICL458779 IMH458779 IWD458779 JFZ458779 JPV458779 JZR458779 KJN458779 KTJ458779 LDF458779 LNB458779 LWX458779 MGT458779 MQP458779 NAL458779 NKH458779 NUD458779 ODZ458779 ONV458779 OXR458779 PHN458779 PRJ458779 QBF458779 QLB458779 QUX458779 RET458779 ROP458779 RYL458779 SIH458779 SSD458779 TBZ458779 TLV458779 TVR458779 UFN458779 UPJ458779 UZF458779 VJB458779 VSX458779 WCT458779 WMP458779 WWL458779 AD524315 JZ524315 TV524315 ADR524315 ANN524315 AXJ524315 BHF524315 BRB524315 CAX524315 CKT524315 CUP524315 DEL524315 DOH524315 DYD524315 EHZ524315 ERV524315 FBR524315 FLN524315 FVJ524315 GFF524315 GPB524315 GYX524315 HIT524315 HSP524315 ICL524315 IMH524315 IWD524315 JFZ524315 JPV524315 JZR524315 KJN524315 KTJ524315 LDF524315 LNB524315 LWX524315 MGT524315 MQP524315 NAL524315 NKH524315 NUD524315 ODZ524315 ONV524315 OXR524315 PHN524315 PRJ524315 QBF524315 QLB524315 QUX524315 RET524315 ROP524315 RYL524315 SIH524315 SSD524315 TBZ524315 TLV524315 TVR524315 UFN524315 UPJ524315 UZF524315 VJB524315 VSX524315 WCT524315 WMP524315 WWL524315 AD589851 JZ589851 TV589851 ADR589851 ANN589851 AXJ589851 BHF589851 BRB589851 CAX589851 CKT589851 CUP589851 DEL589851 DOH589851 DYD589851 EHZ589851 ERV589851 FBR589851 FLN589851 FVJ589851 GFF589851 GPB589851 GYX589851 HIT589851 HSP589851 ICL589851 IMH589851 IWD589851 JFZ589851 JPV589851 JZR589851 KJN589851 KTJ589851 LDF589851 LNB589851 LWX589851 MGT589851 MQP589851 NAL589851 NKH589851 NUD589851 ODZ589851 ONV589851 OXR589851 PHN589851 PRJ589851 QBF589851 QLB589851 QUX589851 RET589851 ROP589851 RYL589851 SIH589851 SSD589851 TBZ589851 TLV589851 TVR589851 UFN589851 UPJ589851 UZF589851 VJB589851 VSX589851 WCT589851 WMP589851 WWL589851 AD655387 JZ655387 TV655387 ADR655387 ANN655387 AXJ655387 BHF655387 BRB655387 CAX655387 CKT655387 CUP655387 DEL655387 DOH655387 DYD655387 EHZ655387 ERV655387 FBR655387 FLN655387 FVJ655387 GFF655387 GPB655387 GYX655387 HIT655387 HSP655387 ICL655387 IMH655387 IWD655387 JFZ655387 JPV655387 JZR655387 KJN655387 KTJ655387 LDF655387 LNB655387 LWX655387 MGT655387 MQP655387 NAL655387 NKH655387 NUD655387 ODZ655387 ONV655387 OXR655387 PHN655387 PRJ655387 QBF655387 QLB655387 QUX655387 RET655387 ROP655387 RYL655387 SIH655387 SSD655387 TBZ655387 TLV655387 TVR655387 UFN655387 UPJ655387 UZF655387 VJB655387 VSX655387 WCT655387 WMP655387 WWL655387 AD720923 JZ720923 TV720923 ADR720923 ANN720923 AXJ720923 BHF720923 BRB720923 CAX720923 CKT720923 CUP720923 DEL720923 DOH720923 DYD720923 EHZ720923 ERV720923 FBR720923 FLN720923 FVJ720923 GFF720923 GPB720923 GYX720923 HIT720923 HSP720923 ICL720923 IMH720923 IWD720923 JFZ720923 JPV720923 JZR720923 KJN720923 KTJ720923 LDF720923 LNB720923 LWX720923 MGT720923 MQP720923 NAL720923 NKH720923 NUD720923 ODZ720923 ONV720923 OXR720923 PHN720923 PRJ720923 QBF720923 QLB720923 QUX720923 RET720923 ROP720923 RYL720923 SIH720923 SSD720923 TBZ720923 TLV720923 TVR720923 UFN720923 UPJ720923 UZF720923 VJB720923 VSX720923 WCT720923 WMP720923 WWL720923 AD786459 JZ786459 TV786459 ADR786459 ANN786459 AXJ786459 BHF786459 BRB786459 CAX786459 CKT786459 CUP786459 DEL786459 DOH786459 DYD786459 EHZ786459 ERV786459 FBR786459 FLN786459 FVJ786459 GFF786459 GPB786459 GYX786459 HIT786459 HSP786459 ICL786459 IMH786459 IWD786459 JFZ786459 JPV786459 JZR786459 KJN786459 KTJ786459 LDF786459 LNB786459 LWX786459 MGT786459 MQP786459 NAL786459 NKH786459 NUD786459 ODZ786459 ONV786459 OXR786459 PHN786459 PRJ786459 QBF786459 QLB786459 QUX786459 RET786459 ROP786459 RYL786459 SIH786459 SSD786459 TBZ786459 TLV786459 TVR786459 UFN786459 UPJ786459 UZF786459 VJB786459 VSX786459 WCT786459 WMP786459 WWL786459 AD851995 JZ851995 TV851995 ADR851995 ANN851995 AXJ851995 BHF851995 BRB851995 CAX851995 CKT851995 CUP851995 DEL851995 DOH851995 DYD851995 EHZ851995 ERV851995 FBR851995 FLN851995 FVJ851995 GFF851995 GPB851995 GYX851995 HIT851995 HSP851995 ICL851995 IMH851995 IWD851995 JFZ851995 JPV851995 JZR851995 KJN851995 KTJ851995 LDF851995 LNB851995 LWX851995 MGT851995 MQP851995 NAL851995 NKH851995 NUD851995 ODZ851995 ONV851995 OXR851995 PHN851995 PRJ851995 QBF851995 QLB851995 QUX851995 RET851995 ROP851995 RYL851995 SIH851995 SSD851995 TBZ851995 TLV851995 TVR851995 UFN851995 UPJ851995 UZF851995 VJB851995 VSX851995 WCT851995 WMP851995 WWL851995 AD917531 JZ917531 TV917531 ADR917531 ANN917531 AXJ917531 BHF917531 BRB917531 CAX917531 CKT917531 CUP917531 DEL917531 DOH917531 DYD917531 EHZ917531 ERV917531 FBR917531 FLN917531 FVJ917531 GFF917531 GPB917531 GYX917531 HIT917531 HSP917531 ICL917531 IMH917531 IWD917531 JFZ917531 JPV917531 JZR917531 KJN917531 KTJ917531 LDF917531 LNB917531 LWX917531 MGT917531 MQP917531 NAL917531 NKH917531 NUD917531 ODZ917531 ONV917531 OXR917531 PHN917531 PRJ917531 QBF917531 QLB917531 QUX917531 RET917531 ROP917531 RYL917531 SIH917531 SSD917531 TBZ917531 TLV917531 TVR917531 UFN917531 UPJ917531 UZF917531 VJB917531 VSX917531 WCT917531 WMP917531 WWL917531 AD983067 JZ983067 TV983067 ADR983067 ANN983067 AXJ983067 BHF983067 BRB983067 CAX983067 CKT983067 CUP983067 DEL983067 DOH983067 DYD983067 EHZ983067 ERV983067 FBR983067 FLN983067 FVJ983067 GFF983067 GPB983067 GYX983067 HIT983067 HSP983067 ICL983067 IMH983067 IWD983067 JFZ983067 JPV983067 JZR983067 KJN983067 KTJ983067 LDF983067 LNB983067 LWX983067 MGT983067 MQP983067 NAL983067 NKH983067 NUD983067 ODZ983067 ONV983067 OXR983067 PHN983067 PRJ983067 QBF983067 QLB983067 QUX983067 RET983067 ROP983067 RYL983067 SIH983067 SSD983067 TBZ983067 TLV983067 TVR983067 UFN983067 UPJ983067 UZF983067 VJB983067 VSX983067 WCT983067 WMP983067 WWL983067 AD53:AD56 JZ53:JZ56 TV53:TV56 ADR53:ADR56 ANN53:ANN56 AXJ53:AXJ56 BHF53:BHF56 BRB53:BRB56 CAX53:CAX56 CKT53:CKT56 CUP53:CUP56 DEL53:DEL56 DOH53:DOH56 DYD53:DYD56 EHZ53:EHZ56 ERV53:ERV56 FBR53:FBR56 FLN53:FLN56 FVJ53:FVJ56 GFF53:GFF56 GPB53:GPB56 GYX53:GYX56 HIT53:HIT56 HSP53:HSP56 ICL53:ICL56 IMH53:IMH56 IWD53:IWD56 JFZ53:JFZ56 JPV53:JPV56 JZR53:JZR56 KJN53:KJN56 KTJ53:KTJ56 LDF53:LDF56 LNB53:LNB56 LWX53:LWX56 MGT53:MGT56 MQP53:MQP56 NAL53:NAL56 NKH53:NKH56 NUD53:NUD56 ODZ53:ODZ56 ONV53:ONV56 OXR53:OXR56 PHN53:PHN56 PRJ53:PRJ56 QBF53:QBF56 QLB53:QLB56 QUX53:QUX56 RET53:RET56 ROP53:ROP56 RYL53:RYL56 SIH53:SIH56 SSD53:SSD56 TBZ53:TBZ56 TLV53:TLV56 TVR53:TVR56 UFN53:UFN56 UPJ53:UPJ56 UZF53:UZF56 VJB53:VJB56 VSX53:VSX56 WCT53:WCT56 WMP53:WMP56 WWL53:WWL56 AD65587:AD65590 JZ65587:JZ65590 TV65587:TV65590 ADR65587:ADR65590 ANN65587:ANN65590 AXJ65587:AXJ65590 BHF65587:BHF65590 BRB65587:BRB65590 CAX65587:CAX65590 CKT65587:CKT65590 CUP65587:CUP65590 DEL65587:DEL65590 DOH65587:DOH65590 DYD65587:DYD65590 EHZ65587:EHZ65590 ERV65587:ERV65590 FBR65587:FBR65590 FLN65587:FLN65590 FVJ65587:FVJ65590 GFF65587:GFF65590 GPB65587:GPB65590 GYX65587:GYX65590 HIT65587:HIT65590 HSP65587:HSP65590 ICL65587:ICL65590 IMH65587:IMH65590 IWD65587:IWD65590 JFZ65587:JFZ65590 JPV65587:JPV65590 JZR65587:JZR65590 KJN65587:KJN65590 KTJ65587:KTJ65590 LDF65587:LDF65590 LNB65587:LNB65590 LWX65587:LWX65590 MGT65587:MGT65590 MQP65587:MQP65590 NAL65587:NAL65590 NKH65587:NKH65590 NUD65587:NUD65590 ODZ65587:ODZ65590 ONV65587:ONV65590 OXR65587:OXR65590 PHN65587:PHN65590 PRJ65587:PRJ65590 QBF65587:QBF65590 QLB65587:QLB65590 QUX65587:QUX65590 RET65587:RET65590 ROP65587:ROP65590 RYL65587:RYL65590 SIH65587:SIH65590 SSD65587:SSD65590 TBZ65587:TBZ65590 TLV65587:TLV65590 TVR65587:TVR65590 UFN65587:UFN65590 UPJ65587:UPJ65590 UZF65587:UZF65590 VJB65587:VJB65590 VSX65587:VSX65590 WCT65587:WCT65590 WMP65587:WMP65590 WWL65587:WWL65590 AD131123:AD131126 JZ131123:JZ131126 TV131123:TV131126 ADR131123:ADR131126 ANN131123:ANN131126 AXJ131123:AXJ131126 BHF131123:BHF131126 BRB131123:BRB131126 CAX131123:CAX131126 CKT131123:CKT131126 CUP131123:CUP131126 DEL131123:DEL131126 DOH131123:DOH131126 DYD131123:DYD131126 EHZ131123:EHZ131126 ERV131123:ERV131126 FBR131123:FBR131126 FLN131123:FLN131126 FVJ131123:FVJ131126 GFF131123:GFF131126 GPB131123:GPB131126 GYX131123:GYX131126 HIT131123:HIT131126 HSP131123:HSP131126 ICL131123:ICL131126 IMH131123:IMH131126 IWD131123:IWD131126 JFZ131123:JFZ131126 JPV131123:JPV131126 JZR131123:JZR131126 KJN131123:KJN131126 KTJ131123:KTJ131126 LDF131123:LDF131126 LNB131123:LNB131126 LWX131123:LWX131126 MGT131123:MGT131126 MQP131123:MQP131126 NAL131123:NAL131126 NKH131123:NKH131126 NUD131123:NUD131126 ODZ131123:ODZ131126 ONV131123:ONV131126 OXR131123:OXR131126 PHN131123:PHN131126 PRJ131123:PRJ131126 QBF131123:QBF131126 QLB131123:QLB131126 QUX131123:QUX131126 RET131123:RET131126 ROP131123:ROP131126 RYL131123:RYL131126 SIH131123:SIH131126 SSD131123:SSD131126 TBZ131123:TBZ131126 TLV131123:TLV131126 TVR131123:TVR131126 UFN131123:UFN131126 UPJ131123:UPJ131126 UZF131123:UZF131126 VJB131123:VJB131126 VSX131123:VSX131126 WCT131123:WCT131126 WMP131123:WMP131126 WWL131123:WWL131126 AD196659:AD196662 JZ196659:JZ196662 TV196659:TV196662 ADR196659:ADR196662 ANN196659:ANN196662 AXJ196659:AXJ196662 BHF196659:BHF196662 BRB196659:BRB196662 CAX196659:CAX196662 CKT196659:CKT196662 CUP196659:CUP196662 DEL196659:DEL196662 DOH196659:DOH196662 DYD196659:DYD196662 EHZ196659:EHZ196662 ERV196659:ERV196662 FBR196659:FBR196662 FLN196659:FLN196662 FVJ196659:FVJ196662 GFF196659:GFF196662 GPB196659:GPB196662 GYX196659:GYX196662 HIT196659:HIT196662 HSP196659:HSP196662 ICL196659:ICL196662 IMH196659:IMH196662 IWD196659:IWD196662 JFZ196659:JFZ196662 JPV196659:JPV196662 JZR196659:JZR196662 KJN196659:KJN196662 KTJ196659:KTJ196662 LDF196659:LDF196662 LNB196659:LNB196662 LWX196659:LWX196662 MGT196659:MGT196662 MQP196659:MQP196662 NAL196659:NAL196662 NKH196659:NKH196662 NUD196659:NUD196662 ODZ196659:ODZ196662 ONV196659:ONV196662 OXR196659:OXR196662 PHN196659:PHN196662 PRJ196659:PRJ196662 QBF196659:QBF196662 QLB196659:QLB196662 QUX196659:QUX196662 RET196659:RET196662 ROP196659:ROP196662 RYL196659:RYL196662 SIH196659:SIH196662 SSD196659:SSD196662 TBZ196659:TBZ196662 TLV196659:TLV196662 TVR196659:TVR196662 UFN196659:UFN196662 UPJ196659:UPJ196662 UZF196659:UZF196662 VJB196659:VJB196662 VSX196659:VSX196662 WCT196659:WCT196662 WMP196659:WMP196662 WWL196659:WWL196662 AD262195:AD262198 JZ262195:JZ262198 TV262195:TV262198 ADR262195:ADR262198 ANN262195:ANN262198 AXJ262195:AXJ262198 BHF262195:BHF262198 BRB262195:BRB262198 CAX262195:CAX262198 CKT262195:CKT262198 CUP262195:CUP262198 DEL262195:DEL262198 DOH262195:DOH262198 DYD262195:DYD262198 EHZ262195:EHZ262198 ERV262195:ERV262198 FBR262195:FBR262198 FLN262195:FLN262198 FVJ262195:FVJ262198 GFF262195:GFF262198 GPB262195:GPB262198 GYX262195:GYX262198 HIT262195:HIT262198 HSP262195:HSP262198 ICL262195:ICL262198 IMH262195:IMH262198 IWD262195:IWD262198 JFZ262195:JFZ262198 JPV262195:JPV262198 JZR262195:JZR262198 KJN262195:KJN262198 KTJ262195:KTJ262198 LDF262195:LDF262198 LNB262195:LNB262198 LWX262195:LWX262198 MGT262195:MGT262198 MQP262195:MQP262198 NAL262195:NAL262198 NKH262195:NKH262198 NUD262195:NUD262198 ODZ262195:ODZ262198 ONV262195:ONV262198 OXR262195:OXR262198 PHN262195:PHN262198 PRJ262195:PRJ262198 QBF262195:QBF262198 QLB262195:QLB262198 QUX262195:QUX262198 RET262195:RET262198 ROP262195:ROP262198 RYL262195:RYL262198 SIH262195:SIH262198 SSD262195:SSD262198 TBZ262195:TBZ262198 TLV262195:TLV262198 TVR262195:TVR262198 UFN262195:UFN262198 UPJ262195:UPJ262198 UZF262195:UZF262198 VJB262195:VJB262198 VSX262195:VSX262198 WCT262195:WCT262198 WMP262195:WMP262198 WWL262195:WWL262198 AD327731:AD327734 JZ327731:JZ327734 TV327731:TV327734 ADR327731:ADR327734 ANN327731:ANN327734 AXJ327731:AXJ327734 BHF327731:BHF327734 BRB327731:BRB327734 CAX327731:CAX327734 CKT327731:CKT327734 CUP327731:CUP327734 DEL327731:DEL327734 DOH327731:DOH327734 DYD327731:DYD327734 EHZ327731:EHZ327734 ERV327731:ERV327734 FBR327731:FBR327734 FLN327731:FLN327734 FVJ327731:FVJ327734 GFF327731:GFF327734 GPB327731:GPB327734 GYX327731:GYX327734 HIT327731:HIT327734 HSP327731:HSP327734 ICL327731:ICL327734 IMH327731:IMH327734 IWD327731:IWD327734 JFZ327731:JFZ327734 JPV327731:JPV327734 JZR327731:JZR327734 KJN327731:KJN327734 KTJ327731:KTJ327734 LDF327731:LDF327734 LNB327731:LNB327734 LWX327731:LWX327734 MGT327731:MGT327734 MQP327731:MQP327734 NAL327731:NAL327734 NKH327731:NKH327734 NUD327731:NUD327734 ODZ327731:ODZ327734 ONV327731:ONV327734 OXR327731:OXR327734 PHN327731:PHN327734 PRJ327731:PRJ327734 QBF327731:QBF327734 QLB327731:QLB327734 QUX327731:QUX327734 RET327731:RET327734 ROP327731:ROP327734 RYL327731:RYL327734 SIH327731:SIH327734 SSD327731:SSD327734 TBZ327731:TBZ327734 TLV327731:TLV327734 TVR327731:TVR327734 UFN327731:UFN327734 UPJ327731:UPJ327734 UZF327731:UZF327734 VJB327731:VJB327734 VSX327731:VSX327734 WCT327731:WCT327734 WMP327731:WMP327734 WWL327731:WWL327734 AD393267:AD393270 JZ393267:JZ393270 TV393267:TV393270 ADR393267:ADR393270 ANN393267:ANN393270 AXJ393267:AXJ393270 BHF393267:BHF393270 BRB393267:BRB393270 CAX393267:CAX393270 CKT393267:CKT393270 CUP393267:CUP393270 DEL393267:DEL393270 DOH393267:DOH393270 DYD393267:DYD393270 EHZ393267:EHZ393270 ERV393267:ERV393270 FBR393267:FBR393270 FLN393267:FLN393270 FVJ393267:FVJ393270 GFF393267:GFF393270 GPB393267:GPB393270 GYX393267:GYX393270 HIT393267:HIT393270 HSP393267:HSP393270 ICL393267:ICL393270 IMH393267:IMH393270 IWD393267:IWD393270 JFZ393267:JFZ393270 JPV393267:JPV393270 JZR393267:JZR393270 KJN393267:KJN393270 KTJ393267:KTJ393270 LDF393267:LDF393270 LNB393267:LNB393270 LWX393267:LWX393270 MGT393267:MGT393270 MQP393267:MQP393270 NAL393267:NAL393270 NKH393267:NKH393270 NUD393267:NUD393270 ODZ393267:ODZ393270 ONV393267:ONV393270 OXR393267:OXR393270 PHN393267:PHN393270 PRJ393267:PRJ393270 QBF393267:QBF393270 QLB393267:QLB393270 QUX393267:QUX393270 RET393267:RET393270 ROP393267:ROP393270 RYL393267:RYL393270 SIH393267:SIH393270 SSD393267:SSD393270 TBZ393267:TBZ393270 TLV393267:TLV393270 TVR393267:TVR393270 UFN393267:UFN393270 UPJ393267:UPJ393270 UZF393267:UZF393270 VJB393267:VJB393270 VSX393267:VSX393270 WCT393267:WCT393270 WMP393267:WMP393270 WWL393267:WWL393270 AD458803:AD458806 JZ458803:JZ458806 TV458803:TV458806 ADR458803:ADR458806 ANN458803:ANN458806 AXJ458803:AXJ458806 BHF458803:BHF458806 BRB458803:BRB458806 CAX458803:CAX458806 CKT458803:CKT458806 CUP458803:CUP458806 DEL458803:DEL458806 DOH458803:DOH458806 DYD458803:DYD458806 EHZ458803:EHZ458806 ERV458803:ERV458806 FBR458803:FBR458806 FLN458803:FLN458806 FVJ458803:FVJ458806 GFF458803:GFF458806 GPB458803:GPB458806 GYX458803:GYX458806 HIT458803:HIT458806 HSP458803:HSP458806 ICL458803:ICL458806 IMH458803:IMH458806 IWD458803:IWD458806 JFZ458803:JFZ458806 JPV458803:JPV458806 JZR458803:JZR458806 KJN458803:KJN458806 KTJ458803:KTJ458806 LDF458803:LDF458806 LNB458803:LNB458806 LWX458803:LWX458806 MGT458803:MGT458806 MQP458803:MQP458806 NAL458803:NAL458806 NKH458803:NKH458806 NUD458803:NUD458806 ODZ458803:ODZ458806 ONV458803:ONV458806 OXR458803:OXR458806 PHN458803:PHN458806 PRJ458803:PRJ458806 QBF458803:QBF458806 QLB458803:QLB458806 QUX458803:QUX458806 RET458803:RET458806 ROP458803:ROP458806 RYL458803:RYL458806 SIH458803:SIH458806 SSD458803:SSD458806 TBZ458803:TBZ458806 TLV458803:TLV458806 TVR458803:TVR458806 UFN458803:UFN458806 UPJ458803:UPJ458806 UZF458803:UZF458806 VJB458803:VJB458806 VSX458803:VSX458806 WCT458803:WCT458806 WMP458803:WMP458806 WWL458803:WWL458806 AD524339:AD524342 JZ524339:JZ524342 TV524339:TV524342 ADR524339:ADR524342 ANN524339:ANN524342 AXJ524339:AXJ524342 BHF524339:BHF524342 BRB524339:BRB524342 CAX524339:CAX524342 CKT524339:CKT524342 CUP524339:CUP524342 DEL524339:DEL524342 DOH524339:DOH524342 DYD524339:DYD524342 EHZ524339:EHZ524342 ERV524339:ERV524342 FBR524339:FBR524342 FLN524339:FLN524342 FVJ524339:FVJ524342 GFF524339:GFF524342 GPB524339:GPB524342 GYX524339:GYX524342 HIT524339:HIT524342 HSP524339:HSP524342 ICL524339:ICL524342 IMH524339:IMH524342 IWD524339:IWD524342 JFZ524339:JFZ524342 JPV524339:JPV524342 JZR524339:JZR524342 KJN524339:KJN524342 KTJ524339:KTJ524342 LDF524339:LDF524342 LNB524339:LNB524342 LWX524339:LWX524342 MGT524339:MGT524342 MQP524339:MQP524342 NAL524339:NAL524342 NKH524339:NKH524342 NUD524339:NUD524342 ODZ524339:ODZ524342 ONV524339:ONV524342 OXR524339:OXR524342 PHN524339:PHN524342 PRJ524339:PRJ524342 QBF524339:QBF524342 QLB524339:QLB524342 QUX524339:QUX524342 RET524339:RET524342 ROP524339:ROP524342 RYL524339:RYL524342 SIH524339:SIH524342 SSD524339:SSD524342 TBZ524339:TBZ524342 TLV524339:TLV524342 TVR524339:TVR524342 UFN524339:UFN524342 UPJ524339:UPJ524342 UZF524339:UZF524342 VJB524339:VJB524342 VSX524339:VSX524342 WCT524339:WCT524342 WMP524339:WMP524342 WWL524339:WWL524342 AD589875:AD589878 JZ589875:JZ589878 TV589875:TV589878 ADR589875:ADR589878 ANN589875:ANN589878 AXJ589875:AXJ589878 BHF589875:BHF589878 BRB589875:BRB589878 CAX589875:CAX589878 CKT589875:CKT589878 CUP589875:CUP589878 DEL589875:DEL589878 DOH589875:DOH589878 DYD589875:DYD589878 EHZ589875:EHZ589878 ERV589875:ERV589878 FBR589875:FBR589878 FLN589875:FLN589878 FVJ589875:FVJ589878 GFF589875:GFF589878 GPB589875:GPB589878 GYX589875:GYX589878 HIT589875:HIT589878 HSP589875:HSP589878 ICL589875:ICL589878 IMH589875:IMH589878 IWD589875:IWD589878 JFZ589875:JFZ589878 JPV589875:JPV589878 JZR589875:JZR589878 KJN589875:KJN589878 KTJ589875:KTJ589878 LDF589875:LDF589878 LNB589875:LNB589878 LWX589875:LWX589878 MGT589875:MGT589878 MQP589875:MQP589878 NAL589875:NAL589878 NKH589875:NKH589878 NUD589875:NUD589878 ODZ589875:ODZ589878 ONV589875:ONV589878 OXR589875:OXR589878 PHN589875:PHN589878 PRJ589875:PRJ589878 QBF589875:QBF589878 QLB589875:QLB589878 QUX589875:QUX589878 RET589875:RET589878 ROP589875:ROP589878 RYL589875:RYL589878 SIH589875:SIH589878 SSD589875:SSD589878 TBZ589875:TBZ589878 TLV589875:TLV589878 TVR589875:TVR589878 UFN589875:UFN589878 UPJ589875:UPJ589878 UZF589875:UZF589878 VJB589875:VJB589878 VSX589875:VSX589878 WCT589875:WCT589878 WMP589875:WMP589878 WWL589875:WWL589878 AD655411:AD655414 JZ655411:JZ655414 TV655411:TV655414 ADR655411:ADR655414 ANN655411:ANN655414 AXJ655411:AXJ655414 BHF655411:BHF655414 BRB655411:BRB655414 CAX655411:CAX655414 CKT655411:CKT655414 CUP655411:CUP655414 DEL655411:DEL655414 DOH655411:DOH655414 DYD655411:DYD655414 EHZ655411:EHZ655414 ERV655411:ERV655414 FBR655411:FBR655414 FLN655411:FLN655414 FVJ655411:FVJ655414 GFF655411:GFF655414 GPB655411:GPB655414 GYX655411:GYX655414 HIT655411:HIT655414 HSP655411:HSP655414 ICL655411:ICL655414 IMH655411:IMH655414 IWD655411:IWD655414 JFZ655411:JFZ655414 JPV655411:JPV655414 JZR655411:JZR655414 KJN655411:KJN655414 KTJ655411:KTJ655414 LDF655411:LDF655414 LNB655411:LNB655414 LWX655411:LWX655414 MGT655411:MGT655414 MQP655411:MQP655414 NAL655411:NAL655414 NKH655411:NKH655414 NUD655411:NUD655414 ODZ655411:ODZ655414 ONV655411:ONV655414 OXR655411:OXR655414 PHN655411:PHN655414 PRJ655411:PRJ655414 QBF655411:QBF655414 QLB655411:QLB655414 QUX655411:QUX655414 RET655411:RET655414 ROP655411:ROP655414 RYL655411:RYL655414 SIH655411:SIH655414 SSD655411:SSD655414 TBZ655411:TBZ655414 TLV655411:TLV655414 TVR655411:TVR655414 UFN655411:UFN655414 UPJ655411:UPJ655414 UZF655411:UZF655414 VJB655411:VJB655414 VSX655411:VSX655414 WCT655411:WCT655414 WMP655411:WMP655414 WWL655411:WWL655414 AD720947:AD720950 JZ720947:JZ720950 TV720947:TV720950 ADR720947:ADR720950 ANN720947:ANN720950 AXJ720947:AXJ720950 BHF720947:BHF720950 BRB720947:BRB720950 CAX720947:CAX720950 CKT720947:CKT720950 CUP720947:CUP720950 DEL720947:DEL720950 DOH720947:DOH720950 DYD720947:DYD720950 EHZ720947:EHZ720950 ERV720947:ERV720950 FBR720947:FBR720950 FLN720947:FLN720950 FVJ720947:FVJ720950 GFF720947:GFF720950 GPB720947:GPB720950 GYX720947:GYX720950 HIT720947:HIT720950 HSP720947:HSP720950 ICL720947:ICL720950 IMH720947:IMH720950 IWD720947:IWD720950 JFZ720947:JFZ720950 JPV720947:JPV720950 JZR720947:JZR720950 KJN720947:KJN720950 KTJ720947:KTJ720950 LDF720947:LDF720950 LNB720947:LNB720950 LWX720947:LWX720950 MGT720947:MGT720950 MQP720947:MQP720950 NAL720947:NAL720950 NKH720947:NKH720950 NUD720947:NUD720950 ODZ720947:ODZ720950 ONV720947:ONV720950 OXR720947:OXR720950 PHN720947:PHN720950 PRJ720947:PRJ720950 QBF720947:QBF720950 QLB720947:QLB720950 QUX720947:QUX720950 RET720947:RET720950 ROP720947:ROP720950 RYL720947:RYL720950 SIH720947:SIH720950 SSD720947:SSD720950 TBZ720947:TBZ720950 TLV720947:TLV720950 TVR720947:TVR720950 UFN720947:UFN720950 UPJ720947:UPJ720950 UZF720947:UZF720950 VJB720947:VJB720950 VSX720947:VSX720950 WCT720947:WCT720950 WMP720947:WMP720950 WWL720947:WWL720950 AD786483:AD786486 JZ786483:JZ786486 TV786483:TV786486 ADR786483:ADR786486 ANN786483:ANN786486 AXJ786483:AXJ786486 BHF786483:BHF786486 BRB786483:BRB786486 CAX786483:CAX786486 CKT786483:CKT786486 CUP786483:CUP786486 DEL786483:DEL786486 DOH786483:DOH786486 DYD786483:DYD786486 EHZ786483:EHZ786486 ERV786483:ERV786486 FBR786483:FBR786486 FLN786483:FLN786486 FVJ786483:FVJ786486 GFF786483:GFF786486 GPB786483:GPB786486 GYX786483:GYX786486 HIT786483:HIT786486 HSP786483:HSP786486 ICL786483:ICL786486 IMH786483:IMH786486 IWD786483:IWD786486 JFZ786483:JFZ786486 JPV786483:JPV786486 JZR786483:JZR786486 KJN786483:KJN786486 KTJ786483:KTJ786486 LDF786483:LDF786486 LNB786483:LNB786486 LWX786483:LWX786486 MGT786483:MGT786486 MQP786483:MQP786486 NAL786483:NAL786486 NKH786483:NKH786486 NUD786483:NUD786486 ODZ786483:ODZ786486 ONV786483:ONV786486 OXR786483:OXR786486 PHN786483:PHN786486 PRJ786483:PRJ786486 QBF786483:QBF786486 QLB786483:QLB786486 QUX786483:QUX786486 RET786483:RET786486 ROP786483:ROP786486 RYL786483:RYL786486 SIH786483:SIH786486 SSD786483:SSD786486 TBZ786483:TBZ786486 TLV786483:TLV786486 TVR786483:TVR786486 UFN786483:UFN786486 UPJ786483:UPJ786486 UZF786483:UZF786486 VJB786483:VJB786486 VSX786483:VSX786486 WCT786483:WCT786486 WMP786483:WMP786486 WWL786483:WWL786486 AD852019:AD852022 JZ852019:JZ852022 TV852019:TV852022 ADR852019:ADR852022 ANN852019:ANN852022 AXJ852019:AXJ852022 BHF852019:BHF852022 BRB852019:BRB852022 CAX852019:CAX852022 CKT852019:CKT852022 CUP852019:CUP852022 DEL852019:DEL852022 DOH852019:DOH852022 DYD852019:DYD852022 EHZ852019:EHZ852022 ERV852019:ERV852022 FBR852019:FBR852022 FLN852019:FLN852022 FVJ852019:FVJ852022 GFF852019:GFF852022 GPB852019:GPB852022 GYX852019:GYX852022 HIT852019:HIT852022 HSP852019:HSP852022 ICL852019:ICL852022 IMH852019:IMH852022 IWD852019:IWD852022 JFZ852019:JFZ852022 JPV852019:JPV852022 JZR852019:JZR852022 KJN852019:KJN852022 KTJ852019:KTJ852022 LDF852019:LDF852022 LNB852019:LNB852022 LWX852019:LWX852022 MGT852019:MGT852022 MQP852019:MQP852022 NAL852019:NAL852022 NKH852019:NKH852022 NUD852019:NUD852022 ODZ852019:ODZ852022 ONV852019:ONV852022 OXR852019:OXR852022 PHN852019:PHN852022 PRJ852019:PRJ852022 QBF852019:QBF852022 QLB852019:QLB852022 QUX852019:QUX852022 RET852019:RET852022 ROP852019:ROP852022 RYL852019:RYL852022 SIH852019:SIH852022 SSD852019:SSD852022 TBZ852019:TBZ852022 TLV852019:TLV852022 TVR852019:TVR852022 UFN852019:UFN852022 UPJ852019:UPJ852022 UZF852019:UZF852022 VJB852019:VJB852022 VSX852019:VSX852022 WCT852019:WCT852022 WMP852019:WMP852022 WWL852019:WWL852022 AD917555:AD917558 JZ917555:JZ917558 TV917555:TV917558 ADR917555:ADR917558 ANN917555:ANN917558 AXJ917555:AXJ917558 BHF917555:BHF917558 BRB917555:BRB917558 CAX917555:CAX917558 CKT917555:CKT917558 CUP917555:CUP917558 DEL917555:DEL917558 DOH917555:DOH917558 DYD917555:DYD917558 EHZ917555:EHZ917558 ERV917555:ERV917558 FBR917555:FBR917558 FLN917555:FLN917558 FVJ917555:FVJ917558 GFF917555:GFF917558 GPB917555:GPB917558 GYX917555:GYX917558 HIT917555:HIT917558 HSP917555:HSP917558 ICL917555:ICL917558 IMH917555:IMH917558 IWD917555:IWD917558 JFZ917555:JFZ917558 JPV917555:JPV917558 JZR917555:JZR917558 KJN917555:KJN917558 KTJ917555:KTJ917558 LDF917555:LDF917558 LNB917555:LNB917558 LWX917555:LWX917558 MGT917555:MGT917558 MQP917555:MQP917558 NAL917555:NAL917558 NKH917555:NKH917558 NUD917555:NUD917558 ODZ917555:ODZ917558 ONV917555:ONV917558 OXR917555:OXR917558 PHN917555:PHN917558 PRJ917555:PRJ917558 QBF917555:QBF917558 QLB917555:QLB917558 QUX917555:QUX917558 RET917555:RET917558 ROP917555:ROP917558 RYL917555:RYL917558 SIH917555:SIH917558 SSD917555:SSD917558 TBZ917555:TBZ917558 TLV917555:TLV917558 TVR917555:TVR917558 UFN917555:UFN917558 UPJ917555:UPJ917558 UZF917555:UZF917558 VJB917555:VJB917558 VSX917555:VSX917558 WCT917555:WCT917558 WMP917555:WMP917558 WWL917555:WWL917558 AD983091:AD983094 JZ983091:JZ983094 TV983091:TV983094 ADR983091:ADR983094 ANN983091:ANN983094 AXJ983091:AXJ983094 BHF983091:BHF983094 BRB983091:BRB983094 CAX983091:CAX983094 CKT983091:CKT983094 CUP983091:CUP983094 DEL983091:DEL983094 DOH983091:DOH983094 DYD983091:DYD983094 EHZ983091:EHZ983094 ERV983091:ERV983094 FBR983091:FBR983094 FLN983091:FLN983094 FVJ983091:FVJ983094 GFF983091:GFF983094 GPB983091:GPB983094 GYX983091:GYX983094 HIT983091:HIT983094 HSP983091:HSP983094 ICL983091:ICL983094 IMH983091:IMH983094 IWD983091:IWD983094 JFZ983091:JFZ983094 JPV983091:JPV983094 JZR983091:JZR983094 KJN983091:KJN983094 KTJ983091:KTJ983094 LDF983091:LDF983094 LNB983091:LNB983094 LWX983091:LWX983094 MGT983091:MGT983094 MQP983091:MQP983094 NAL983091:NAL983094 NKH983091:NKH983094 NUD983091:NUD983094 ODZ983091:ODZ983094 ONV983091:ONV983094 OXR983091:OXR983094 PHN983091:PHN983094 PRJ983091:PRJ983094 QBF983091:QBF983094 QLB983091:QLB983094 QUX983091:QUX983094 RET983091:RET983094 ROP983091:ROP983094 RYL983091:RYL983094 SIH983091:SIH983094 SSD983091:SSD983094 TBZ983091:TBZ983094 TLV983091:TLV983094 TVR983091:TVR983094 UFN983091:UFN983094 UPJ983091:UPJ983094 UZF983091:UZF983094 VJB983091:VJB983094 VSX983091:VSX983094 WCT983091:WCT983094 WMP983091:WMP983094 WWL983091:WWL983094 AF53:AF56 KB53:KB56 TX53:TX56 ADT53:ADT56 ANP53:ANP56 AXL53:AXL56 BHH53:BHH56 BRD53:BRD56 CAZ53:CAZ56 CKV53:CKV56 CUR53:CUR56 DEN53:DEN56 DOJ53:DOJ56 DYF53:DYF56 EIB53:EIB56 ERX53:ERX56 FBT53:FBT56 FLP53:FLP56 FVL53:FVL56 GFH53:GFH56 GPD53:GPD56 GYZ53:GYZ56 HIV53:HIV56 HSR53:HSR56 ICN53:ICN56 IMJ53:IMJ56 IWF53:IWF56 JGB53:JGB56 JPX53:JPX56 JZT53:JZT56 KJP53:KJP56 KTL53:KTL56 LDH53:LDH56 LND53:LND56 LWZ53:LWZ56 MGV53:MGV56 MQR53:MQR56 NAN53:NAN56 NKJ53:NKJ56 NUF53:NUF56 OEB53:OEB56 ONX53:ONX56 OXT53:OXT56 PHP53:PHP56 PRL53:PRL56 QBH53:QBH56 QLD53:QLD56 QUZ53:QUZ56 REV53:REV56 ROR53:ROR56 RYN53:RYN56 SIJ53:SIJ56 SSF53:SSF56 TCB53:TCB56 TLX53:TLX56 TVT53:TVT56 UFP53:UFP56 UPL53:UPL56 UZH53:UZH56 VJD53:VJD56 VSZ53:VSZ56 WCV53:WCV56 WMR53:WMR56 WWN53:WWN56 AF65587:AF65590 KB65587:KB65590 TX65587:TX65590 ADT65587:ADT65590 ANP65587:ANP65590 AXL65587:AXL65590 BHH65587:BHH65590 BRD65587:BRD65590 CAZ65587:CAZ65590 CKV65587:CKV65590 CUR65587:CUR65590 DEN65587:DEN65590 DOJ65587:DOJ65590 DYF65587:DYF65590 EIB65587:EIB65590 ERX65587:ERX65590 FBT65587:FBT65590 FLP65587:FLP65590 FVL65587:FVL65590 GFH65587:GFH65590 GPD65587:GPD65590 GYZ65587:GYZ65590 HIV65587:HIV65590 HSR65587:HSR65590 ICN65587:ICN65590 IMJ65587:IMJ65590 IWF65587:IWF65590 JGB65587:JGB65590 JPX65587:JPX65590 JZT65587:JZT65590 KJP65587:KJP65590 KTL65587:KTL65590 LDH65587:LDH65590 LND65587:LND65590 LWZ65587:LWZ65590 MGV65587:MGV65590 MQR65587:MQR65590 NAN65587:NAN65590 NKJ65587:NKJ65590 NUF65587:NUF65590 OEB65587:OEB65590 ONX65587:ONX65590 OXT65587:OXT65590 PHP65587:PHP65590 PRL65587:PRL65590 QBH65587:QBH65590 QLD65587:QLD65590 QUZ65587:QUZ65590 REV65587:REV65590 ROR65587:ROR65590 RYN65587:RYN65590 SIJ65587:SIJ65590 SSF65587:SSF65590 TCB65587:TCB65590 TLX65587:TLX65590 TVT65587:TVT65590 UFP65587:UFP65590 UPL65587:UPL65590 UZH65587:UZH65590 VJD65587:VJD65590 VSZ65587:VSZ65590 WCV65587:WCV65590 WMR65587:WMR65590 WWN65587:WWN65590 AF131123:AF131126 KB131123:KB131126 TX131123:TX131126 ADT131123:ADT131126 ANP131123:ANP131126 AXL131123:AXL131126 BHH131123:BHH131126 BRD131123:BRD131126 CAZ131123:CAZ131126 CKV131123:CKV131126 CUR131123:CUR131126 DEN131123:DEN131126 DOJ131123:DOJ131126 DYF131123:DYF131126 EIB131123:EIB131126 ERX131123:ERX131126 FBT131123:FBT131126 FLP131123:FLP131126 FVL131123:FVL131126 GFH131123:GFH131126 GPD131123:GPD131126 GYZ131123:GYZ131126 HIV131123:HIV131126 HSR131123:HSR131126 ICN131123:ICN131126 IMJ131123:IMJ131126 IWF131123:IWF131126 JGB131123:JGB131126 JPX131123:JPX131126 JZT131123:JZT131126 KJP131123:KJP131126 KTL131123:KTL131126 LDH131123:LDH131126 LND131123:LND131126 LWZ131123:LWZ131126 MGV131123:MGV131126 MQR131123:MQR131126 NAN131123:NAN131126 NKJ131123:NKJ131126 NUF131123:NUF131126 OEB131123:OEB131126 ONX131123:ONX131126 OXT131123:OXT131126 PHP131123:PHP131126 PRL131123:PRL131126 QBH131123:QBH131126 QLD131123:QLD131126 QUZ131123:QUZ131126 REV131123:REV131126 ROR131123:ROR131126 RYN131123:RYN131126 SIJ131123:SIJ131126 SSF131123:SSF131126 TCB131123:TCB131126 TLX131123:TLX131126 TVT131123:TVT131126 UFP131123:UFP131126 UPL131123:UPL131126 UZH131123:UZH131126 VJD131123:VJD131126 VSZ131123:VSZ131126 WCV131123:WCV131126 WMR131123:WMR131126 WWN131123:WWN131126 AF196659:AF196662 KB196659:KB196662 TX196659:TX196662 ADT196659:ADT196662 ANP196659:ANP196662 AXL196659:AXL196662 BHH196659:BHH196662 BRD196659:BRD196662 CAZ196659:CAZ196662 CKV196659:CKV196662 CUR196659:CUR196662 DEN196659:DEN196662 DOJ196659:DOJ196662 DYF196659:DYF196662 EIB196659:EIB196662 ERX196659:ERX196662 FBT196659:FBT196662 FLP196659:FLP196662 FVL196659:FVL196662 GFH196659:GFH196662 GPD196659:GPD196662 GYZ196659:GYZ196662 HIV196659:HIV196662 HSR196659:HSR196662 ICN196659:ICN196662 IMJ196659:IMJ196662 IWF196659:IWF196662 JGB196659:JGB196662 JPX196659:JPX196662 JZT196659:JZT196662 KJP196659:KJP196662 KTL196659:KTL196662 LDH196659:LDH196662 LND196659:LND196662 LWZ196659:LWZ196662 MGV196659:MGV196662 MQR196659:MQR196662 NAN196659:NAN196662 NKJ196659:NKJ196662 NUF196659:NUF196662 OEB196659:OEB196662 ONX196659:ONX196662 OXT196659:OXT196662 PHP196659:PHP196662 PRL196659:PRL196662 QBH196659:QBH196662 QLD196659:QLD196662 QUZ196659:QUZ196662 REV196659:REV196662 ROR196659:ROR196662 RYN196659:RYN196662 SIJ196659:SIJ196662 SSF196659:SSF196662 TCB196659:TCB196662 TLX196659:TLX196662 TVT196659:TVT196662 UFP196659:UFP196662 UPL196659:UPL196662 UZH196659:UZH196662 VJD196659:VJD196662 VSZ196659:VSZ196662 WCV196659:WCV196662 WMR196659:WMR196662 WWN196659:WWN196662 AF262195:AF262198 KB262195:KB262198 TX262195:TX262198 ADT262195:ADT262198 ANP262195:ANP262198 AXL262195:AXL262198 BHH262195:BHH262198 BRD262195:BRD262198 CAZ262195:CAZ262198 CKV262195:CKV262198 CUR262195:CUR262198 DEN262195:DEN262198 DOJ262195:DOJ262198 DYF262195:DYF262198 EIB262195:EIB262198 ERX262195:ERX262198 FBT262195:FBT262198 FLP262195:FLP262198 FVL262195:FVL262198 GFH262195:GFH262198 GPD262195:GPD262198 GYZ262195:GYZ262198 HIV262195:HIV262198 HSR262195:HSR262198 ICN262195:ICN262198 IMJ262195:IMJ262198 IWF262195:IWF262198 JGB262195:JGB262198 JPX262195:JPX262198 JZT262195:JZT262198 KJP262195:KJP262198 KTL262195:KTL262198 LDH262195:LDH262198 LND262195:LND262198 LWZ262195:LWZ262198 MGV262195:MGV262198 MQR262195:MQR262198 NAN262195:NAN262198 NKJ262195:NKJ262198 NUF262195:NUF262198 OEB262195:OEB262198 ONX262195:ONX262198 OXT262195:OXT262198 PHP262195:PHP262198 PRL262195:PRL262198 QBH262195:QBH262198 QLD262195:QLD262198 QUZ262195:QUZ262198 REV262195:REV262198 ROR262195:ROR262198 RYN262195:RYN262198 SIJ262195:SIJ262198 SSF262195:SSF262198 TCB262195:TCB262198 TLX262195:TLX262198 TVT262195:TVT262198 UFP262195:UFP262198 UPL262195:UPL262198 UZH262195:UZH262198 VJD262195:VJD262198 VSZ262195:VSZ262198 WCV262195:WCV262198 WMR262195:WMR262198 WWN262195:WWN262198 AF327731:AF327734 KB327731:KB327734 TX327731:TX327734 ADT327731:ADT327734 ANP327731:ANP327734 AXL327731:AXL327734 BHH327731:BHH327734 BRD327731:BRD327734 CAZ327731:CAZ327734 CKV327731:CKV327734 CUR327731:CUR327734 DEN327731:DEN327734 DOJ327731:DOJ327734 DYF327731:DYF327734 EIB327731:EIB327734 ERX327731:ERX327734 FBT327731:FBT327734 FLP327731:FLP327734 FVL327731:FVL327734 GFH327731:GFH327734 GPD327731:GPD327734 GYZ327731:GYZ327734 HIV327731:HIV327734 HSR327731:HSR327734 ICN327731:ICN327734 IMJ327731:IMJ327734 IWF327731:IWF327734 JGB327731:JGB327734 JPX327731:JPX327734 JZT327731:JZT327734 KJP327731:KJP327734 KTL327731:KTL327734 LDH327731:LDH327734 LND327731:LND327734 LWZ327731:LWZ327734 MGV327731:MGV327734 MQR327731:MQR327734 NAN327731:NAN327734 NKJ327731:NKJ327734 NUF327731:NUF327734 OEB327731:OEB327734 ONX327731:ONX327734 OXT327731:OXT327734 PHP327731:PHP327734 PRL327731:PRL327734 QBH327731:QBH327734 QLD327731:QLD327734 QUZ327731:QUZ327734 REV327731:REV327734 ROR327731:ROR327734 RYN327731:RYN327734 SIJ327731:SIJ327734 SSF327731:SSF327734 TCB327731:TCB327734 TLX327731:TLX327734 TVT327731:TVT327734 UFP327731:UFP327734 UPL327731:UPL327734 UZH327731:UZH327734 VJD327731:VJD327734 VSZ327731:VSZ327734 WCV327731:WCV327734 WMR327731:WMR327734 WWN327731:WWN327734 AF393267:AF393270 KB393267:KB393270 TX393267:TX393270 ADT393267:ADT393270 ANP393267:ANP393270 AXL393267:AXL393270 BHH393267:BHH393270 BRD393267:BRD393270 CAZ393267:CAZ393270 CKV393267:CKV393270 CUR393267:CUR393270 DEN393267:DEN393270 DOJ393267:DOJ393270 DYF393267:DYF393270 EIB393267:EIB393270 ERX393267:ERX393270 FBT393267:FBT393270 FLP393267:FLP393270 FVL393267:FVL393270 GFH393267:GFH393270 GPD393267:GPD393270 GYZ393267:GYZ393270 HIV393267:HIV393270 HSR393267:HSR393270 ICN393267:ICN393270 IMJ393267:IMJ393270 IWF393267:IWF393270 JGB393267:JGB393270 JPX393267:JPX393270 JZT393267:JZT393270 KJP393267:KJP393270 KTL393267:KTL393270 LDH393267:LDH393270 LND393267:LND393270 LWZ393267:LWZ393270 MGV393267:MGV393270 MQR393267:MQR393270 NAN393267:NAN393270 NKJ393267:NKJ393270 NUF393267:NUF393270 OEB393267:OEB393270 ONX393267:ONX393270 OXT393267:OXT393270 PHP393267:PHP393270 PRL393267:PRL393270 QBH393267:QBH393270 QLD393267:QLD393270 QUZ393267:QUZ393270 REV393267:REV393270 ROR393267:ROR393270 RYN393267:RYN393270 SIJ393267:SIJ393270 SSF393267:SSF393270 TCB393267:TCB393270 TLX393267:TLX393270 TVT393267:TVT393270 UFP393267:UFP393270 UPL393267:UPL393270 UZH393267:UZH393270 VJD393267:VJD393270 VSZ393267:VSZ393270 WCV393267:WCV393270 WMR393267:WMR393270 WWN393267:WWN393270 AF458803:AF458806 KB458803:KB458806 TX458803:TX458806 ADT458803:ADT458806 ANP458803:ANP458806 AXL458803:AXL458806 BHH458803:BHH458806 BRD458803:BRD458806 CAZ458803:CAZ458806 CKV458803:CKV458806 CUR458803:CUR458806 DEN458803:DEN458806 DOJ458803:DOJ458806 DYF458803:DYF458806 EIB458803:EIB458806 ERX458803:ERX458806 FBT458803:FBT458806 FLP458803:FLP458806 FVL458803:FVL458806 GFH458803:GFH458806 GPD458803:GPD458806 GYZ458803:GYZ458806 HIV458803:HIV458806 HSR458803:HSR458806 ICN458803:ICN458806 IMJ458803:IMJ458806 IWF458803:IWF458806 JGB458803:JGB458806 JPX458803:JPX458806 JZT458803:JZT458806 KJP458803:KJP458806 KTL458803:KTL458806 LDH458803:LDH458806 LND458803:LND458806 LWZ458803:LWZ458806 MGV458803:MGV458806 MQR458803:MQR458806 NAN458803:NAN458806 NKJ458803:NKJ458806 NUF458803:NUF458806 OEB458803:OEB458806 ONX458803:ONX458806 OXT458803:OXT458806 PHP458803:PHP458806 PRL458803:PRL458806 QBH458803:QBH458806 QLD458803:QLD458806 QUZ458803:QUZ458806 REV458803:REV458806 ROR458803:ROR458806 RYN458803:RYN458806 SIJ458803:SIJ458806 SSF458803:SSF458806 TCB458803:TCB458806 TLX458803:TLX458806 TVT458803:TVT458806 UFP458803:UFP458806 UPL458803:UPL458806 UZH458803:UZH458806 VJD458803:VJD458806 VSZ458803:VSZ458806 WCV458803:WCV458806 WMR458803:WMR458806 WWN458803:WWN458806 AF524339:AF524342 KB524339:KB524342 TX524339:TX524342 ADT524339:ADT524342 ANP524339:ANP524342 AXL524339:AXL524342 BHH524339:BHH524342 BRD524339:BRD524342 CAZ524339:CAZ524342 CKV524339:CKV524342 CUR524339:CUR524342 DEN524339:DEN524342 DOJ524339:DOJ524342 DYF524339:DYF524342 EIB524339:EIB524342 ERX524339:ERX524342 FBT524339:FBT524342 FLP524339:FLP524342 FVL524339:FVL524342 GFH524339:GFH524342 GPD524339:GPD524342 GYZ524339:GYZ524342 HIV524339:HIV524342 HSR524339:HSR524342 ICN524339:ICN524342 IMJ524339:IMJ524342 IWF524339:IWF524342 JGB524339:JGB524342 JPX524339:JPX524342 JZT524339:JZT524342 KJP524339:KJP524342 KTL524339:KTL524342 LDH524339:LDH524342 LND524339:LND524342 LWZ524339:LWZ524342 MGV524339:MGV524342 MQR524339:MQR524342 NAN524339:NAN524342 NKJ524339:NKJ524342 NUF524339:NUF524342 OEB524339:OEB524342 ONX524339:ONX524342 OXT524339:OXT524342 PHP524339:PHP524342 PRL524339:PRL524342 QBH524339:QBH524342 QLD524339:QLD524342 QUZ524339:QUZ524342 REV524339:REV524342 ROR524339:ROR524342 RYN524339:RYN524342 SIJ524339:SIJ524342 SSF524339:SSF524342 TCB524339:TCB524342 TLX524339:TLX524342 TVT524339:TVT524342 UFP524339:UFP524342 UPL524339:UPL524342 UZH524339:UZH524342 VJD524339:VJD524342 VSZ524339:VSZ524342 WCV524339:WCV524342 WMR524339:WMR524342 WWN524339:WWN524342 AF589875:AF589878 KB589875:KB589878 TX589875:TX589878 ADT589875:ADT589878 ANP589875:ANP589878 AXL589875:AXL589878 BHH589875:BHH589878 BRD589875:BRD589878 CAZ589875:CAZ589878 CKV589875:CKV589878 CUR589875:CUR589878 DEN589875:DEN589878 DOJ589875:DOJ589878 DYF589875:DYF589878 EIB589875:EIB589878 ERX589875:ERX589878 FBT589875:FBT589878 FLP589875:FLP589878 FVL589875:FVL589878 GFH589875:GFH589878 GPD589875:GPD589878 GYZ589875:GYZ589878 HIV589875:HIV589878 HSR589875:HSR589878 ICN589875:ICN589878 IMJ589875:IMJ589878 IWF589875:IWF589878 JGB589875:JGB589878 JPX589875:JPX589878 JZT589875:JZT589878 KJP589875:KJP589878 KTL589875:KTL589878 LDH589875:LDH589878 LND589875:LND589878 LWZ589875:LWZ589878 MGV589875:MGV589878 MQR589875:MQR589878 NAN589875:NAN589878 NKJ589875:NKJ589878 NUF589875:NUF589878 OEB589875:OEB589878 ONX589875:ONX589878 OXT589875:OXT589878 PHP589875:PHP589878 PRL589875:PRL589878 QBH589875:QBH589878 QLD589875:QLD589878 QUZ589875:QUZ589878 REV589875:REV589878 ROR589875:ROR589878 RYN589875:RYN589878 SIJ589875:SIJ589878 SSF589875:SSF589878 TCB589875:TCB589878 TLX589875:TLX589878 TVT589875:TVT589878 UFP589875:UFP589878 UPL589875:UPL589878 UZH589875:UZH589878 VJD589875:VJD589878 VSZ589875:VSZ589878 WCV589875:WCV589878 WMR589875:WMR589878 WWN589875:WWN589878 AF655411:AF655414 KB655411:KB655414 TX655411:TX655414 ADT655411:ADT655414 ANP655411:ANP655414 AXL655411:AXL655414 BHH655411:BHH655414 BRD655411:BRD655414 CAZ655411:CAZ655414 CKV655411:CKV655414 CUR655411:CUR655414 DEN655411:DEN655414 DOJ655411:DOJ655414 DYF655411:DYF655414 EIB655411:EIB655414 ERX655411:ERX655414 FBT655411:FBT655414 FLP655411:FLP655414 FVL655411:FVL655414 GFH655411:GFH655414 GPD655411:GPD655414 GYZ655411:GYZ655414 HIV655411:HIV655414 HSR655411:HSR655414 ICN655411:ICN655414 IMJ655411:IMJ655414 IWF655411:IWF655414 JGB655411:JGB655414 JPX655411:JPX655414 JZT655411:JZT655414 KJP655411:KJP655414 KTL655411:KTL655414 LDH655411:LDH655414 LND655411:LND655414 LWZ655411:LWZ655414 MGV655411:MGV655414 MQR655411:MQR655414 NAN655411:NAN655414 NKJ655411:NKJ655414 NUF655411:NUF655414 OEB655411:OEB655414 ONX655411:ONX655414 OXT655411:OXT655414 PHP655411:PHP655414 PRL655411:PRL655414 QBH655411:QBH655414 QLD655411:QLD655414 QUZ655411:QUZ655414 REV655411:REV655414 ROR655411:ROR655414 RYN655411:RYN655414 SIJ655411:SIJ655414 SSF655411:SSF655414 TCB655411:TCB655414 TLX655411:TLX655414 TVT655411:TVT655414 UFP655411:UFP655414 UPL655411:UPL655414 UZH655411:UZH655414 VJD655411:VJD655414 VSZ655411:VSZ655414 WCV655411:WCV655414 WMR655411:WMR655414 WWN655411:WWN655414 AF720947:AF720950 KB720947:KB720950 TX720947:TX720950 ADT720947:ADT720950 ANP720947:ANP720950 AXL720947:AXL720950 BHH720947:BHH720950 BRD720947:BRD720950 CAZ720947:CAZ720950 CKV720947:CKV720950 CUR720947:CUR720950 DEN720947:DEN720950 DOJ720947:DOJ720950 DYF720947:DYF720950 EIB720947:EIB720950 ERX720947:ERX720950 FBT720947:FBT720950 FLP720947:FLP720950 FVL720947:FVL720950 GFH720947:GFH720950 GPD720947:GPD720950 GYZ720947:GYZ720950 HIV720947:HIV720950 HSR720947:HSR720950 ICN720947:ICN720950 IMJ720947:IMJ720950 IWF720947:IWF720950 JGB720947:JGB720950 JPX720947:JPX720950 JZT720947:JZT720950 KJP720947:KJP720950 KTL720947:KTL720950 LDH720947:LDH720950 LND720947:LND720950 LWZ720947:LWZ720950 MGV720947:MGV720950 MQR720947:MQR720950 NAN720947:NAN720950 NKJ720947:NKJ720950 NUF720947:NUF720950 OEB720947:OEB720950 ONX720947:ONX720950 OXT720947:OXT720950 PHP720947:PHP720950 PRL720947:PRL720950 QBH720947:QBH720950 QLD720947:QLD720950 QUZ720947:QUZ720950 REV720947:REV720950 ROR720947:ROR720950 RYN720947:RYN720950 SIJ720947:SIJ720950 SSF720947:SSF720950 TCB720947:TCB720950 TLX720947:TLX720950 TVT720947:TVT720950 UFP720947:UFP720950 UPL720947:UPL720950 UZH720947:UZH720950 VJD720947:VJD720950 VSZ720947:VSZ720950 WCV720947:WCV720950 WMR720947:WMR720950 WWN720947:WWN720950 AF786483:AF786486 KB786483:KB786486 TX786483:TX786486 ADT786483:ADT786486 ANP786483:ANP786486 AXL786483:AXL786486 BHH786483:BHH786486 BRD786483:BRD786486 CAZ786483:CAZ786486 CKV786483:CKV786486 CUR786483:CUR786486 DEN786483:DEN786486 DOJ786483:DOJ786486 DYF786483:DYF786486 EIB786483:EIB786486 ERX786483:ERX786486 FBT786483:FBT786486 FLP786483:FLP786486 FVL786483:FVL786486 GFH786483:GFH786486 GPD786483:GPD786486 GYZ786483:GYZ786486 HIV786483:HIV786486 HSR786483:HSR786486 ICN786483:ICN786486 IMJ786483:IMJ786486 IWF786483:IWF786486 JGB786483:JGB786486 JPX786483:JPX786486 JZT786483:JZT786486 KJP786483:KJP786486 KTL786483:KTL786486 LDH786483:LDH786486 LND786483:LND786486 LWZ786483:LWZ786486 MGV786483:MGV786486 MQR786483:MQR786486 NAN786483:NAN786486 NKJ786483:NKJ786486 NUF786483:NUF786486 OEB786483:OEB786486 ONX786483:ONX786486 OXT786483:OXT786486 PHP786483:PHP786486 PRL786483:PRL786486 QBH786483:QBH786486 QLD786483:QLD786486 QUZ786483:QUZ786486 REV786483:REV786486 ROR786483:ROR786486 RYN786483:RYN786486 SIJ786483:SIJ786486 SSF786483:SSF786486 TCB786483:TCB786486 TLX786483:TLX786486 TVT786483:TVT786486 UFP786483:UFP786486 UPL786483:UPL786486 UZH786483:UZH786486 VJD786483:VJD786486 VSZ786483:VSZ786486 WCV786483:WCV786486 WMR786483:WMR786486 WWN786483:WWN786486 AF852019:AF852022 KB852019:KB852022 TX852019:TX852022 ADT852019:ADT852022 ANP852019:ANP852022 AXL852019:AXL852022 BHH852019:BHH852022 BRD852019:BRD852022 CAZ852019:CAZ852022 CKV852019:CKV852022 CUR852019:CUR852022 DEN852019:DEN852022 DOJ852019:DOJ852022 DYF852019:DYF852022 EIB852019:EIB852022 ERX852019:ERX852022 FBT852019:FBT852022 FLP852019:FLP852022 FVL852019:FVL852022 GFH852019:GFH852022 GPD852019:GPD852022 GYZ852019:GYZ852022 HIV852019:HIV852022 HSR852019:HSR852022 ICN852019:ICN852022 IMJ852019:IMJ852022 IWF852019:IWF852022 JGB852019:JGB852022 JPX852019:JPX852022 JZT852019:JZT852022 KJP852019:KJP852022 KTL852019:KTL852022 LDH852019:LDH852022 LND852019:LND852022 LWZ852019:LWZ852022 MGV852019:MGV852022 MQR852019:MQR852022 NAN852019:NAN852022 NKJ852019:NKJ852022 NUF852019:NUF852022 OEB852019:OEB852022 ONX852019:ONX852022 OXT852019:OXT852022 PHP852019:PHP852022 PRL852019:PRL852022 QBH852019:QBH852022 QLD852019:QLD852022 QUZ852019:QUZ852022 REV852019:REV852022 ROR852019:ROR852022 RYN852019:RYN852022 SIJ852019:SIJ852022 SSF852019:SSF852022 TCB852019:TCB852022 TLX852019:TLX852022 TVT852019:TVT852022 UFP852019:UFP852022 UPL852019:UPL852022 UZH852019:UZH852022 VJD852019:VJD852022 VSZ852019:VSZ852022 WCV852019:WCV852022 WMR852019:WMR852022 WWN852019:WWN852022 AF917555:AF917558 KB917555:KB917558 TX917555:TX917558 ADT917555:ADT917558 ANP917555:ANP917558 AXL917555:AXL917558 BHH917555:BHH917558 BRD917555:BRD917558 CAZ917555:CAZ917558 CKV917555:CKV917558 CUR917555:CUR917558 DEN917555:DEN917558 DOJ917555:DOJ917558 DYF917555:DYF917558 EIB917555:EIB917558 ERX917555:ERX917558 FBT917555:FBT917558 FLP917555:FLP917558 FVL917555:FVL917558 GFH917555:GFH917558 GPD917555:GPD917558 GYZ917555:GYZ917558 HIV917555:HIV917558 HSR917555:HSR917558 ICN917555:ICN917558 IMJ917555:IMJ917558 IWF917555:IWF917558 JGB917555:JGB917558 JPX917555:JPX917558 JZT917555:JZT917558 KJP917555:KJP917558 KTL917555:KTL917558 LDH917555:LDH917558 LND917555:LND917558 LWZ917555:LWZ917558 MGV917555:MGV917558 MQR917555:MQR917558 NAN917555:NAN917558 NKJ917555:NKJ917558 NUF917555:NUF917558 OEB917555:OEB917558 ONX917555:ONX917558 OXT917555:OXT917558 PHP917555:PHP917558 PRL917555:PRL917558 QBH917555:QBH917558 QLD917555:QLD917558 QUZ917555:QUZ917558 REV917555:REV917558 ROR917555:ROR917558 RYN917555:RYN917558 SIJ917555:SIJ917558 SSF917555:SSF917558 TCB917555:TCB917558 TLX917555:TLX917558 TVT917555:TVT917558 UFP917555:UFP917558 UPL917555:UPL917558 UZH917555:UZH917558 VJD917555:VJD917558 VSZ917555:VSZ917558 WCV917555:WCV917558 WMR917555:WMR917558 WWN917555:WWN917558 AF983091:AF983094 KB983091:KB983094 TX983091:TX983094 ADT983091:ADT983094 ANP983091:ANP983094 AXL983091:AXL983094 BHH983091:BHH983094 BRD983091:BRD983094 CAZ983091:CAZ983094 CKV983091:CKV983094 CUR983091:CUR983094 DEN983091:DEN983094 DOJ983091:DOJ983094 DYF983091:DYF983094 EIB983091:EIB983094 ERX983091:ERX983094 FBT983091:FBT983094 FLP983091:FLP983094 FVL983091:FVL983094 GFH983091:GFH983094 GPD983091:GPD983094 GYZ983091:GYZ983094 HIV983091:HIV983094 HSR983091:HSR983094 ICN983091:ICN983094 IMJ983091:IMJ983094 IWF983091:IWF983094 JGB983091:JGB983094 JPX983091:JPX983094 JZT983091:JZT983094 KJP983091:KJP983094 KTL983091:KTL983094 LDH983091:LDH983094 LND983091:LND983094 LWZ983091:LWZ983094 MGV983091:MGV983094 MQR983091:MQR983094 NAN983091:NAN983094 NKJ983091:NKJ983094 NUF983091:NUF983094 OEB983091:OEB983094 ONX983091:ONX983094 OXT983091:OXT983094 PHP983091:PHP983094 PRL983091:PRL983094 QBH983091:QBH983094 QLD983091:QLD983094 QUZ983091:QUZ983094 REV983091:REV983094 ROR983091:ROR983094 RYN983091:RYN983094 SIJ983091:SIJ983094 SSF983091:SSF983094 TCB983091:TCB983094 TLX983091:TLX983094 TVT983091:TVT983094 UFP983091:UFP983094 UPL983091:UPL983094 UZH983091:UZH983094 VJD983091:VJD983094 VSZ983091:VSZ983094 WCV983091:WCV983094 WMR983091:WMR983094 WWN983091:WWN983094 AD62:AD67 JZ62:JZ67 TV62:TV67 ADR62:ADR67 ANN62:ANN67 AXJ62:AXJ67 BHF62:BHF67 BRB62:BRB67 CAX62:CAX67 CKT62:CKT67 CUP62:CUP67 DEL62:DEL67 DOH62:DOH67 DYD62:DYD67 EHZ62:EHZ67 ERV62:ERV67 FBR62:FBR67 FLN62:FLN67 FVJ62:FVJ67 GFF62:GFF67 GPB62:GPB67 GYX62:GYX67 HIT62:HIT67 HSP62:HSP67 ICL62:ICL67 IMH62:IMH67 IWD62:IWD67 JFZ62:JFZ67 JPV62:JPV67 JZR62:JZR67 KJN62:KJN67 KTJ62:KTJ67 LDF62:LDF67 LNB62:LNB67 LWX62:LWX67 MGT62:MGT67 MQP62:MQP67 NAL62:NAL67 NKH62:NKH67 NUD62:NUD67 ODZ62:ODZ67 ONV62:ONV67 OXR62:OXR67 PHN62:PHN67 PRJ62:PRJ67 QBF62:QBF67 QLB62:QLB67 QUX62:QUX67 RET62:RET67 ROP62:ROP67 RYL62:RYL67 SIH62:SIH67 SSD62:SSD67 TBZ62:TBZ67 TLV62:TLV67 TVR62:TVR67 UFN62:UFN67 UPJ62:UPJ67 UZF62:UZF67 VJB62:VJB67 VSX62:VSX67 WCT62:WCT67 WMP62:WMP67 WWL62:WWL67 AD65596:AD65601 JZ65596:JZ65601 TV65596:TV65601 ADR65596:ADR65601 ANN65596:ANN65601 AXJ65596:AXJ65601 BHF65596:BHF65601 BRB65596:BRB65601 CAX65596:CAX65601 CKT65596:CKT65601 CUP65596:CUP65601 DEL65596:DEL65601 DOH65596:DOH65601 DYD65596:DYD65601 EHZ65596:EHZ65601 ERV65596:ERV65601 FBR65596:FBR65601 FLN65596:FLN65601 FVJ65596:FVJ65601 GFF65596:GFF65601 GPB65596:GPB65601 GYX65596:GYX65601 HIT65596:HIT65601 HSP65596:HSP65601 ICL65596:ICL65601 IMH65596:IMH65601 IWD65596:IWD65601 JFZ65596:JFZ65601 JPV65596:JPV65601 JZR65596:JZR65601 KJN65596:KJN65601 KTJ65596:KTJ65601 LDF65596:LDF65601 LNB65596:LNB65601 LWX65596:LWX65601 MGT65596:MGT65601 MQP65596:MQP65601 NAL65596:NAL65601 NKH65596:NKH65601 NUD65596:NUD65601 ODZ65596:ODZ65601 ONV65596:ONV65601 OXR65596:OXR65601 PHN65596:PHN65601 PRJ65596:PRJ65601 QBF65596:QBF65601 QLB65596:QLB65601 QUX65596:QUX65601 RET65596:RET65601 ROP65596:ROP65601 RYL65596:RYL65601 SIH65596:SIH65601 SSD65596:SSD65601 TBZ65596:TBZ65601 TLV65596:TLV65601 TVR65596:TVR65601 UFN65596:UFN65601 UPJ65596:UPJ65601 UZF65596:UZF65601 VJB65596:VJB65601 VSX65596:VSX65601 WCT65596:WCT65601 WMP65596:WMP65601 WWL65596:WWL65601 AD131132:AD131137 JZ131132:JZ131137 TV131132:TV131137 ADR131132:ADR131137 ANN131132:ANN131137 AXJ131132:AXJ131137 BHF131132:BHF131137 BRB131132:BRB131137 CAX131132:CAX131137 CKT131132:CKT131137 CUP131132:CUP131137 DEL131132:DEL131137 DOH131132:DOH131137 DYD131132:DYD131137 EHZ131132:EHZ131137 ERV131132:ERV131137 FBR131132:FBR131137 FLN131132:FLN131137 FVJ131132:FVJ131137 GFF131132:GFF131137 GPB131132:GPB131137 GYX131132:GYX131137 HIT131132:HIT131137 HSP131132:HSP131137 ICL131132:ICL131137 IMH131132:IMH131137 IWD131132:IWD131137 JFZ131132:JFZ131137 JPV131132:JPV131137 JZR131132:JZR131137 KJN131132:KJN131137 KTJ131132:KTJ131137 LDF131132:LDF131137 LNB131132:LNB131137 LWX131132:LWX131137 MGT131132:MGT131137 MQP131132:MQP131137 NAL131132:NAL131137 NKH131132:NKH131137 NUD131132:NUD131137 ODZ131132:ODZ131137 ONV131132:ONV131137 OXR131132:OXR131137 PHN131132:PHN131137 PRJ131132:PRJ131137 QBF131132:QBF131137 QLB131132:QLB131137 QUX131132:QUX131137 RET131132:RET131137 ROP131132:ROP131137 RYL131132:RYL131137 SIH131132:SIH131137 SSD131132:SSD131137 TBZ131132:TBZ131137 TLV131132:TLV131137 TVR131132:TVR131137 UFN131132:UFN131137 UPJ131132:UPJ131137 UZF131132:UZF131137 VJB131132:VJB131137 VSX131132:VSX131137 WCT131132:WCT131137 WMP131132:WMP131137 WWL131132:WWL131137 AD196668:AD196673 JZ196668:JZ196673 TV196668:TV196673 ADR196668:ADR196673 ANN196668:ANN196673 AXJ196668:AXJ196673 BHF196668:BHF196673 BRB196668:BRB196673 CAX196668:CAX196673 CKT196668:CKT196673 CUP196668:CUP196673 DEL196668:DEL196673 DOH196668:DOH196673 DYD196668:DYD196673 EHZ196668:EHZ196673 ERV196668:ERV196673 FBR196668:FBR196673 FLN196668:FLN196673 FVJ196668:FVJ196673 GFF196668:GFF196673 GPB196668:GPB196673 GYX196668:GYX196673 HIT196668:HIT196673 HSP196668:HSP196673 ICL196668:ICL196673 IMH196668:IMH196673 IWD196668:IWD196673 JFZ196668:JFZ196673 JPV196668:JPV196673 JZR196668:JZR196673 KJN196668:KJN196673 KTJ196668:KTJ196673 LDF196668:LDF196673 LNB196668:LNB196673 LWX196668:LWX196673 MGT196668:MGT196673 MQP196668:MQP196673 NAL196668:NAL196673 NKH196668:NKH196673 NUD196668:NUD196673 ODZ196668:ODZ196673 ONV196668:ONV196673 OXR196668:OXR196673 PHN196668:PHN196673 PRJ196668:PRJ196673 QBF196668:QBF196673 QLB196668:QLB196673 QUX196668:QUX196673 RET196668:RET196673 ROP196668:ROP196673 RYL196668:RYL196673 SIH196668:SIH196673 SSD196668:SSD196673 TBZ196668:TBZ196673 TLV196668:TLV196673 TVR196668:TVR196673 UFN196668:UFN196673 UPJ196668:UPJ196673 UZF196668:UZF196673 VJB196668:VJB196673 VSX196668:VSX196673 WCT196668:WCT196673 WMP196668:WMP196673 WWL196668:WWL196673 AD262204:AD262209 JZ262204:JZ262209 TV262204:TV262209 ADR262204:ADR262209 ANN262204:ANN262209 AXJ262204:AXJ262209 BHF262204:BHF262209 BRB262204:BRB262209 CAX262204:CAX262209 CKT262204:CKT262209 CUP262204:CUP262209 DEL262204:DEL262209 DOH262204:DOH262209 DYD262204:DYD262209 EHZ262204:EHZ262209 ERV262204:ERV262209 FBR262204:FBR262209 FLN262204:FLN262209 FVJ262204:FVJ262209 GFF262204:GFF262209 GPB262204:GPB262209 GYX262204:GYX262209 HIT262204:HIT262209 HSP262204:HSP262209 ICL262204:ICL262209 IMH262204:IMH262209 IWD262204:IWD262209 JFZ262204:JFZ262209 JPV262204:JPV262209 JZR262204:JZR262209 KJN262204:KJN262209 KTJ262204:KTJ262209 LDF262204:LDF262209 LNB262204:LNB262209 LWX262204:LWX262209 MGT262204:MGT262209 MQP262204:MQP262209 NAL262204:NAL262209 NKH262204:NKH262209 NUD262204:NUD262209 ODZ262204:ODZ262209 ONV262204:ONV262209 OXR262204:OXR262209 PHN262204:PHN262209 PRJ262204:PRJ262209 QBF262204:QBF262209 QLB262204:QLB262209 QUX262204:QUX262209 RET262204:RET262209 ROP262204:ROP262209 RYL262204:RYL262209 SIH262204:SIH262209 SSD262204:SSD262209 TBZ262204:TBZ262209 TLV262204:TLV262209 TVR262204:TVR262209 UFN262204:UFN262209 UPJ262204:UPJ262209 UZF262204:UZF262209 VJB262204:VJB262209 VSX262204:VSX262209 WCT262204:WCT262209 WMP262204:WMP262209 WWL262204:WWL262209 AD327740:AD327745 JZ327740:JZ327745 TV327740:TV327745 ADR327740:ADR327745 ANN327740:ANN327745 AXJ327740:AXJ327745 BHF327740:BHF327745 BRB327740:BRB327745 CAX327740:CAX327745 CKT327740:CKT327745 CUP327740:CUP327745 DEL327740:DEL327745 DOH327740:DOH327745 DYD327740:DYD327745 EHZ327740:EHZ327745 ERV327740:ERV327745 FBR327740:FBR327745 FLN327740:FLN327745 FVJ327740:FVJ327745 GFF327740:GFF327745 GPB327740:GPB327745 GYX327740:GYX327745 HIT327740:HIT327745 HSP327740:HSP327745 ICL327740:ICL327745 IMH327740:IMH327745 IWD327740:IWD327745 JFZ327740:JFZ327745 JPV327740:JPV327745 JZR327740:JZR327745 KJN327740:KJN327745 KTJ327740:KTJ327745 LDF327740:LDF327745 LNB327740:LNB327745 LWX327740:LWX327745 MGT327740:MGT327745 MQP327740:MQP327745 NAL327740:NAL327745 NKH327740:NKH327745 NUD327740:NUD327745 ODZ327740:ODZ327745 ONV327740:ONV327745 OXR327740:OXR327745 PHN327740:PHN327745 PRJ327740:PRJ327745 QBF327740:QBF327745 QLB327740:QLB327745 QUX327740:QUX327745 RET327740:RET327745 ROP327740:ROP327745 RYL327740:RYL327745 SIH327740:SIH327745 SSD327740:SSD327745 TBZ327740:TBZ327745 TLV327740:TLV327745 TVR327740:TVR327745 UFN327740:UFN327745 UPJ327740:UPJ327745 UZF327740:UZF327745 VJB327740:VJB327745 VSX327740:VSX327745 WCT327740:WCT327745 WMP327740:WMP327745 WWL327740:WWL327745 AD393276:AD393281 JZ393276:JZ393281 TV393276:TV393281 ADR393276:ADR393281 ANN393276:ANN393281 AXJ393276:AXJ393281 BHF393276:BHF393281 BRB393276:BRB393281 CAX393276:CAX393281 CKT393276:CKT393281 CUP393276:CUP393281 DEL393276:DEL393281 DOH393276:DOH393281 DYD393276:DYD393281 EHZ393276:EHZ393281 ERV393276:ERV393281 FBR393276:FBR393281 FLN393276:FLN393281 FVJ393276:FVJ393281 GFF393276:GFF393281 GPB393276:GPB393281 GYX393276:GYX393281 HIT393276:HIT393281 HSP393276:HSP393281 ICL393276:ICL393281 IMH393276:IMH393281 IWD393276:IWD393281 JFZ393276:JFZ393281 JPV393276:JPV393281 JZR393276:JZR393281 KJN393276:KJN393281 KTJ393276:KTJ393281 LDF393276:LDF393281 LNB393276:LNB393281 LWX393276:LWX393281 MGT393276:MGT393281 MQP393276:MQP393281 NAL393276:NAL393281 NKH393276:NKH393281 NUD393276:NUD393281 ODZ393276:ODZ393281 ONV393276:ONV393281 OXR393276:OXR393281 PHN393276:PHN393281 PRJ393276:PRJ393281 QBF393276:QBF393281 QLB393276:QLB393281 QUX393276:QUX393281 RET393276:RET393281 ROP393276:ROP393281 RYL393276:RYL393281 SIH393276:SIH393281 SSD393276:SSD393281 TBZ393276:TBZ393281 TLV393276:TLV393281 TVR393276:TVR393281 UFN393276:UFN393281 UPJ393276:UPJ393281 UZF393276:UZF393281 VJB393276:VJB393281 VSX393276:VSX393281 WCT393276:WCT393281 WMP393276:WMP393281 WWL393276:WWL393281 AD458812:AD458817 JZ458812:JZ458817 TV458812:TV458817 ADR458812:ADR458817 ANN458812:ANN458817 AXJ458812:AXJ458817 BHF458812:BHF458817 BRB458812:BRB458817 CAX458812:CAX458817 CKT458812:CKT458817 CUP458812:CUP458817 DEL458812:DEL458817 DOH458812:DOH458817 DYD458812:DYD458817 EHZ458812:EHZ458817 ERV458812:ERV458817 FBR458812:FBR458817 FLN458812:FLN458817 FVJ458812:FVJ458817 GFF458812:GFF458817 GPB458812:GPB458817 GYX458812:GYX458817 HIT458812:HIT458817 HSP458812:HSP458817 ICL458812:ICL458817 IMH458812:IMH458817 IWD458812:IWD458817 JFZ458812:JFZ458817 JPV458812:JPV458817 JZR458812:JZR458817 KJN458812:KJN458817 KTJ458812:KTJ458817 LDF458812:LDF458817 LNB458812:LNB458817 LWX458812:LWX458817 MGT458812:MGT458817 MQP458812:MQP458817 NAL458812:NAL458817 NKH458812:NKH458817 NUD458812:NUD458817 ODZ458812:ODZ458817 ONV458812:ONV458817 OXR458812:OXR458817 PHN458812:PHN458817 PRJ458812:PRJ458817 QBF458812:QBF458817 QLB458812:QLB458817 QUX458812:QUX458817 RET458812:RET458817 ROP458812:ROP458817 RYL458812:RYL458817 SIH458812:SIH458817 SSD458812:SSD458817 TBZ458812:TBZ458817 TLV458812:TLV458817 TVR458812:TVR458817 UFN458812:UFN458817 UPJ458812:UPJ458817 UZF458812:UZF458817 VJB458812:VJB458817 VSX458812:VSX458817 WCT458812:WCT458817 WMP458812:WMP458817 WWL458812:WWL458817 AD524348:AD524353 JZ524348:JZ524353 TV524348:TV524353 ADR524348:ADR524353 ANN524348:ANN524353 AXJ524348:AXJ524353 BHF524348:BHF524353 BRB524348:BRB524353 CAX524348:CAX524353 CKT524348:CKT524353 CUP524348:CUP524353 DEL524348:DEL524353 DOH524348:DOH524353 DYD524348:DYD524353 EHZ524348:EHZ524353 ERV524348:ERV524353 FBR524348:FBR524353 FLN524348:FLN524353 FVJ524348:FVJ524353 GFF524348:GFF524353 GPB524348:GPB524353 GYX524348:GYX524353 HIT524348:HIT524353 HSP524348:HSP524353 ICL524348:ICL524353 IMH524348:IMH524353 IWD524348:IWD524353 JFZ524348:JFZ524353 JPV524348:JPV524353 JZR524348:JZR524353 KJN524348:KJN524353 KTJ524348:KTJ524353 LDF524348:LDF524353 LNB524348:LNB524353 LWX524348:LWX524353 MGT524348:MGT524353 MQP524348:MQP524353 NAL524348:NAL524353 NKH524348:NKH524353 NUD524348:NUD524353 ODZ524348:ODZ524353 ONV524348:ONV524353 OXR524348:OXR524353 PHN524348:PHN524353 PRJ524348:PRJ524353 QBF524348:QBF524353 QLB524348:QLB524353 QUX524348:QUX524353 RET524348:RET524353 ROP524348:ROP524353 RYL524348:RYL524353 SIH524348:SIH524353 SSD524348:SSD524353 TBZ524348:TBZ524353 TLV524348:TLV524353 TVR524348:TVR524353 UFN524348:UFN524353 UPJ524348:UPJ524353 UZF524348:UZF524353 VJB524348:VJB524353 VSX524348:VSX524353 WCT524348:WCT524353 WMP524348:WMP524353 WWL524348:WWL524353 AD589884:AD589889 JZ589884:JZ589889 TV589884:TV589889 ADR589884:ADR589889 ANN589884:ANN589889 AXJ589884:AXJ589889 BHF589884:BHF589889 BRB589884:BRB589889 CAX589884:CAX589889 CKT589884:CKT589889 CUP589884:CUP589889 DEL589884:DEL589889 DOH589884:DOH589889 DYD589884:DYD589889 EHZ589884:EHZ589889 ERV589884:ERV589889 FBR589884:FBR589889 FLN589884:FLN589889 FVJ589884:FVJ589889 GFF589884:GFF589889 GPB589884:GPB589889 GYX589884:GYX589889 HIT589884:HIT589889 HSP589884:HSP589889 ICL589884:ICL589889 IMH589884:IMH589889 IWD589884:IWD589889 JFZ589884:JFZ589889 JPV589884:JPV589889 JZR589884:JZR589889 KJN589884:KJN589889 KTJ589884:KTJ589889 LDF589884:LDF589889 LNB589884:LNB589889 LWX589884:LWX589889 MGT589884:MGT589889 MQP589884:MQP589889 NAL589884:NAL589889 NKH589884:NKH589889 NUD589884:NUD589889 ODZ589884:ODZ589889 ONV589884:ONV589889 OXR589884:OXR589889 PHN589884:PHN589889 PRJ589884:PRJ589889 QBF589884:QBF589889 QLB589884:QLB589889 QUX589884:QUX589889 RET589884:RET589889 ROP589884:ROP589889 RYL589884:RYL589889 SIH589884:SIH589889 SSD589884:SSD589889 TBZ589884:TBZ589889 TLV589884:TLV589889 TVR589884:TVR589889 UFN589884:UFN589889 UPJ589884:UPJ589889 UZF589884:UZF589889 VJB589884:VJB589889 VSX589884:VSX589889 WCT589884:WCT589889 WMP589884:WMP589889 WWL589884:WWL589889 AD655420:AD655425 JZ655420:JZ655425 TV655420:TV655425 ADR655420:ADR655425 ANN655420:ANN655425 AXJ655420:AXJ655425 BHF655420:BHF655425 BRB655420:BRB655425 CAX655420:CAX655425 CKT655420:CKT655425 CUP655420:CUP655425 DEL655420:DEL655425 DOH655420:DOH655425 DYD655420:DYD655425 EHZ655420:EHZ655425 ERV655420:ERV655425 FBR655420:FBR655425 FLN655420:FLN655425 FVJ655420:FVJ655425 GFF655420:GFF655425 GPB655420:GPB655425 GYX655420:GYX655425 HIT655420:HIT655425 HSP655420:HSP655425 ICL655420:ICL655425 IMH655420:IMH655425 IWD655420:IWD655425 JFZ655420:JFZ655425 JPV655420:JPV655425 JZR655420:JZR655425 KJN655420:KJN655425 KTJ655420:KTJ655425 LDF655420:LDF655425 LNB655420:LNB655425 LWX655420:LWX655425 MGT655420:MGT655425 MQP655420:MQP655425 NAL655420:NAL655425 NKH655420:NKH655425 NUD655420:NUD655425 ODZ655420:ODZ655425 ONV655420:ONV655425 OXR655420:OXR655425 PHN655420:PHN655425 PRJ655420:PRJ655425 QBF655420:QBF655425 QLB655420:QLB655425 QUX655420:QUX655425 RET655420:RET655425 ROP655420:ROP655425 RYL655420:RYL655425 SIH655420:SIH655425 SSD655420:SSD655425 TBZ655420:TBZ655425 TLV655420:TLV655425 TVR655420:TVR655425 UFN655420:UFN655425 UPJ655420:UPJ655425 UZF655420:UZF655425 VJB655420:VJB655425 VSX655420:VSX655425 WCT655420:WCT655425 WMP655420:WMP655425 WWL655420:WWL655425 AD720956:AD720961 JZ720956:JZ720961 TV720956:TV720961 ADR720956:ADR720961 ANN720956:ANN720961 AXJ720956:AXJ720961 BHF720956:BHF720961 BRB720956:BRB720961 CAX720956:CAX720961 CKT720956:CKT720961 CUP720956:CUP720961 DEL720956:DEL720961 DOH720956:DOH720961 DYD720956:DYD720961 EHZ720956:EHZ720961 ERV720956:ERV720961 FBR720956:FBR720961 FLN720956:FLN720961 FVJ720956:FVJ720961 GFF720956:GFF720961 GPB720956:GPB720961 GYX720956:GYX720961 HIT720956:HIT720961 HSP720956:HSP720961 ICL720956:ICL720961 IMH720956:IMH720961 IWD720956:IWD720961 JFZ720956:JFZ720961 JPV720956:JPV720961 JZR720956:JZR720961 KJN720956:KJN720961 KTJ720956:KTJ720961 LDF720956:LDF720961 LNB720956:LNB720961 LWX720956:LWX720961 MGT720956:MGT720961 MQP720956:MQP720961 NAL720956:NAL720961 NKH720956:NKH720961 NUD720956:NUD720961 ODZ720956:ODZ720961 ONV720956:ONV720961 OXR720956:OXR720961 PHN720956:PHN720961 PRJ720956:PRJ720961 QBF720956:QBF720961 QLB720956:QLB720961 QUX720956:QUX720961 RET720956:RET720961 ROP720956:ROP720961 RYL720956:RYL720961 SIH720956:SIH720961 SSD720956:SSD720961 TBZ720956:TBZ720961 TLV720956:TLV720961 TVR720956:TVR720961 UFN720956:UFN720961 UPJ720956:UPJ720961 UZF720956:UZF720961 VJB720956:VJB720961 VSX720956:VSX720961 WCT720956:WCT720961 WMP720956:WMP720961 WWL720956:WWL720961 AD786492:AD786497 JZ786492:JZ786497 TV786492:TV786497 ADR786492:ADR786497 ANN786492:ANN786497 AXJ786492:AXJ786497 BHF786492:BHF786497 BRB786492:BRB786497 CAX786492:CAX786497 CKT786492:CKT786497 CUP786492:CUP786497 DEL786492:DEL786497 DOH786492:DOH786497 DYD786492:DYD786497 EHZ786492:EHZ786497 ERV786492:ERV786497 FBR786492:FBR786497 FLN786492:FLN786497 FVJ786492:FVJ786497 GFF786492:GFF786497 GPB786492:GPB786497 GYX786492:GYX786497 HIT786492:HIT786497 HSP786492:HSP786497 ICL786492:ICL786497 IMH786492:IMH786497 IWD786492:IWD786497 JFZ786492:JFZ786497 JPV786492:JPV786497 JZR786492:JZR786497 KJN786492:KJN786497 KTJ786492:KTJ786497 LDF786492:LDF786497 LNB786492:LNB786497 LWX786492:LWX786497 MGT786492:MGT786497 MQP786492:MQP786497 NAL786492:NAL786497 NKH786492:NKH786497 NUD786492:NUD786497 ODZ786492:ODZ786497 ONV786492:ONV786497 OXR786492:OXR786497 PHN786492:PHN786497 PRJ786492:PRJ786497 QBF786492:QBF786497 QLB786492:QLB786497 QUX786492:QUX786497 RET786492:RET786497 ROP786492:ROP786497 RYL786492:RYL786497 SIH786492:SIH786497 SSD786492:SSD786497 TBZ786492:TBZ786497 TLV786492:TLV786497 TVR786492:TVR786497 UFN786492:UFN786497 UPJ786492:UPJ786497 UZF786492:UZF786497 VJB786492:VJB786497 VSX786492:VSX786497 WCT786492:WCT786497 WMP786492:WMP786497 WWL786492:WWL786497 AD852028:AD852033 JZ852028:JZ852033 TV852028:TV852033 ADR852028:ADR852033 ANN852028:ANN852033 AXJ852028:AXJ852033 BHF852028:BHF852033 BRB852028:BRB852033 CAX852028:CAX852033 CKT852028:CKT852033 CUP852028:CUP852033 DEL852028:DEL852033 DOH852028:DOH852033 DYD852028:DYD852033 EHZ852028:EHZ852033 ERV852028:ERV852033 FBR852028:FBR852033 FLN852028:FLN852033 FVJ852028:FVJ852033 GFF852028:GFF852033 GPB852028:GPB852033 GYX852028:GYX852033 HIT852028:HIT852033 HSP852028:HSP852033 ICL852028:ICL852033 IMH852028:IMH852033 IWD852028:IWD852033 JFZ852028:JFZ852033 JPV852028:JPV852033 JZR852028:JZR852033 KJN852028:KJN852033 KTJ852028:KTJ852033 LDF852028:LDF852033 LNB852028:LNB852033 LWX852028:LWX852033 MGT852028:MGT852033 MQP852028:MQP852033 NAL852028:NAL852033 NKH852028:NKH852033 NUD852028:NUD852033 ODZ852028:ODZ852033 ONV852028:ONV852033 OXR852028:OXR852033 PHN852028:PHN852033 PRJ852028:PRJ852033 QBF852028:QBF852033 QLB852028:QLB852033 QUX852028:QUX852033 RET852028:RET852033 ROP852028:ROP852033 RYL852028:RYL852033 SIH852028:SIH852033 SSD852028:SSD852033 TBZ852028:TBZ852033 TLV852028:TLV852033 TVR852028:TVR852033 UFN852028:UFN852033 UPJ852028:UPJ852033 UZF852028:UZF852033 VJB852028:VJB852033 VSX852028:VSX852033 WCT852028:WCT852033 WMP852028:WMP852033 WWL852028:WWL852033 AD917564:AD917569 JZ917564:JZ917569 TV917564:TV917569 ADR917564:ADR917569 ANN917564:ANN917569 AXJ917564:AXJ917569 BHF917564:BHF917569 BRB917564:BRB917569 CAX917564:CAX917569 CKT917564:CKT917569 CUP917564:CUP917569 DEL917564:DEL917569 DOH917564:DOH917569 DYD917564:DYD917569 EHZ917564:EHZ917569 ERV917564:ERV917569 FBR917564:FBR917569 FLN917564:FLN917569 FVJ917564:FVJ917569 GFF917564:GFF917569 GPB917564:GPB917569 GYX917564:GYX917569 HIT917564:HIT917569 HSP917564:HSP917569 ICL917564:ICL917569 IMH917564:IMH917569 IWD917564:IWD917569 JFZ917564:JFZ917569 JPV917564:JPV917569 JZR917564:JZR917569 KJN917564:KJN917569 KTJ917564:KTJ917569 LDF917564:LDF917569 LNB917564:LNB917569 LWX917564:LWX917569 MGT917564:MGT917569 MQP917564:MQP917569 NAL917564:NAL917569 NKH917564:NKH917569 NUD917564:NUD917569 ODZ917564:ODZ917569 ONV917564:ONV917569 OXR917564:OXR917569 PHN917564:PHN917569 PRJ917564:PRJ917569 QBF917564:QBF917569 QLB917564:QLB917569 QUX917564:QUX917569 RET917564:RET917569 ROP917564:ROP917569 RYL917564:RYL917569 SIH917564:SIH917569 SSD917564:SSD917569 TBZ917564:TBZ917569 TLV917564:TLV917569 TVR917564:TVR917569 UFN917564:UFN917569 UPJ917564:UPJ917569 UZF917564:UZF917569 VJB917564:VJB917569 VSX917564:VSX917569 WCT917564:WCT917569 WMP917564:WMP917569 WWL917564:WWL917569 AD983100:AD983105 JZ983100:JZ983105 TV983100:TV983105 ADR983100:ADR983105 ANN983100:ANN983105 AXJ983100:AXJ983105 BHF983100:BHF983105 BRB983100:BRB983105 CAX983100:CAX983105 CKT983100:CKT983105 CUP983100:CUP983105 DEL983100:DEL983105 DOH983100:DOH983105 DYD983100:DYD983105 EHZ983100:EHZ983105 ERV983100:ERV983105 FBR983100:FBR983105 FLN983100:FLN983105 FVJ983100:FVJ983105 GFF983100:GFF983105 GPB983100:GPB983105 GYX983100:GYX983105 HIT983100:HIT983105 HSP983100:HSP983105 ICL983100:ICL983105 IMH983100:IMH983105 IWD983100:IWD983105 JFZ983100:JFZ983105 JPV983100:JPV983105 JZR983100:JZR983105 KJN983100:KJN983105 KTJ983100:KTJ983105 LDF983100:LDF983105 LNB983100:LNB983105 LWX983100:LWX983105 MGT983100:MGT983105 MQP983100:MQP983105 NAL983100:NAL983105 NKH983100:NKH983105 NUD983100:NUD983105 ODZ983100:ODZ983105 ONV983100:ONV983105 OXR983100:OXR983105 PHN983100:PHN983105 PRJ983100:PRJ983105 QBF983100:QBF983105 QLB983100:QLB983105 QUX983100:QUX983105 RET983100:RET983105 ROP983100:ROP983105 RYL983100:RYL983105 SIH983100:SIH983105 SSD983100:SSD983105 TBZ983100:TBZ983105 TLV983100:TLV983105 TVR983100:TVR983105 UFN983100:UFN983105 UPJ983100:UPJ983105 UZF983100:UZF983105 VJB983100:VJB983105 VSX983100:VSX983105 WCT983100:WCT983105 WMP983100:WMP983105 WWL983100:WWL983105 AD17:AD20 JZ17:JZ20 TV17:TV20 ADR17:ADR20 ANN17:ANN20 AXJ17:AXJ20 BHF17:BHF20 BRB17:BRB20 CAX17:CAX20 CKT17:CKT20 CUP17:CUP20 DEL17:DEL20 DOH17:DOH20 DYD17:DYD20 EHZ17:EHZ20 ERV17:ERV20 FBR17:FBR20 FLN17:FLN20 FVJ17:FVJ20 GFF17:GFF20 GPB17:GPB20 GYX17:GYX20 HIT17:HIT20 HSP17:HSP20 ICL17:ICL20 IMH17:IMH20 IWD17:IWD20 JFZ17:JFZ20 JPV17:JPV20 JZR17:JZR20 KJN17:KJN20 KTJ17:KTJ20 LDF17:LDF20 LNB17:LNB20 LWX17:LWX20 MGT17:MGT20 MQP17:MQP20 NAL17:NAL20 NKH17:NKH20 NUD17:NUD20 ODZ17:ODZ20 ONV17:ONV20 OXR17:OXR20 PHN17:PHN20 PRJ17:PRJ20 QBF17:QBF20 QLB17:QLB20 QUX17:QUX20 RET17:RET20 ROP17:ROP20 RYL17:RYL20 SIH17:SIH20 SSD17:SSD20 TBZ17:TBZ20 TLV17:TLV20 TVR17:TVR20 UFN17:UFN20 UPJ17:UPJ20 UZF17:UZF20 VJB17:VJB20 VSX17:VSX20 WCT17:WCT20 WMP17:WMP20 WWL17:WWL20 AD65551:AD65554 JZ65551:JZ65554 TV65551:TV65554 ADR65551:ADR65554 ANN65551:ANN65554 AXJ65551:AXJ65554 BHF65551:BHF65554 BRB65551:BRB65554 CAX65551:CAX65554 CKT65551:CKT65554 CUP65551:CUP65554 DEL65551:DEL65554 DOH65551:DOH65554 DYD65551:DYD65554 EHZ65551:EHZ65554 ERV65551:ERV65554 FBR65551:FBR65554 FLN65551:FLN65554 FVJ65551:FVJ65554 GFF65551:GFF65554 GPB65551:GPB65554 GYX65551:GYX65554 HIT65551:HIT65554 HSP65551:HSP65554 ICL65551:ICL65554 IMH65551:IMH65554 IWD65551:IWD65554 JFZ65551:JFZ65554 JPV65551:JPV65554 JZR65551:JZR65554 KJN65551:KJN65554 KTJ65551:KTJ65554 LDF65551:LDF65554 LNB65551:LNB65554 LWX65551:LWX65554 MGT65551:MGT65554 MQP65551:MQP65554 NAL65551:NAL65554 NKH65551:NKH65554 NUD65551:NUD65554 ODZ65551:ODZ65554 ONV65551:ONV65554 OXR65551:OXR65554 PHN65551:PHN65554 PRJ65551:PRJ65554 QBF65551:QBF65554 QLB65551:QLB65554 QUX65551:QUX65554 RET65551:RET65554 ROP65551:ROP65554 RYL65551:RYL65554 SIH65551:SIH65554 SSD65551:SSD65554 TBZ65551:TBZ65554 TLV65551:TLV65554 TVR65551:TVR65554 UFN65551:UFN65554 UPJ65551:UPJ65554 UZF65551:UZF65554 VJB65551:VJB65554 VSX65551:VSX65554 WCT65551:WCT65554 WMP65551:WMP65554 WWL65551:WWL65554 AD131087:AD131090 JZ131087:JZ131090 TV131087:TV131090 ADR131087:ADR131090 ANN131087:ANN131090 AXJ131087:AXJ131090 BHF131087:BHF131090 BRB131087:BRB131090 CAX131087:CAX131090 CKT131087:CKT131090 CUP131087:CUP131090 DEL131087:DEL131090 DOH131087:DOH131090 DYD131087:DYD131090 EHZ131087:EHZ131090 ERV131087:ERV131090 FBR131087:FBR131090 FLN131087:FLN131090 FVJ131087:FVJ131090 GFF131087:GFF131090 GPB131087:GPB131090 GYX131087:GYX131090 HIT131087:HIT131090 HSP131087:HSP131090 ICL131087:ICL131090 IMH131087:IMH131090 IWD131087:IWD131090 JFZ131087:JFZ131090 JPV131087:JPV131090 JZR131087:JZR131090 KJN131087:KJN131090 KTJ131087:KTJ131090 LDF131087:LDF131090 LNB131087:LNB131090 LWX131087:LWX131090 MGT131087:MGT131090 MQP131087:MQP131090 NAL131087:NAL131090 NKH131087:NKH131090 NUD131087:NUD131090 ODZ131087:ODZ131090 ONV131087:ONV131090 OXR131087:OXR131090 PHN131087:PHN131090 PRJ131087:PRJ131090 QBF131087:QBF131090 QLB131087:QLB131090 QUX131087:QUX131090 RET131087:RET131090 ROP131087:ROP131090 RYL131087:RYL131090 SIH131087:SIH131090 SSD131087:SSD131090 TBZ131087:TBZ131090 TLV131087:TLV131090 TVR131087:TVR131090 UFN131087:UFN131090 UPJ131087:UPJ131090 UZF131087:UZF131090 VJB131087:VJB131090 VSX131087:VSX131090 WCT131087:WCT131090 WMP131087:WMP131090 WWL131087:WWL131090 AD196623:AD196626 JZ196623:JZ196626 TV196623:TV196626 ADR196623:ADR196626 ANN196623:ANN196626 AXJ196623:AXJ196626 BHF196623:BHF196626 BRB196623:BRB196626 CAX196623:CAX196626 CKT196623:CKT196626 CUP196623:CUP196626 DEL196623:DEL196626 DOH196623:DOH196626 DYD196623:DYD196626 EHZ196623:EHZ196626 ERV196623:ERV196626 FBR196623:FBR196626 FLN196623:FLN196626 FVJ196623:FVJ196626 GFF196623:GFF196626 GPB196623:GPB196626 GYX196623:GYX196626 HIT196623:HIT196626 HSP196623:HSP196626 ICL196623:ICL196626 IMH196623:IMH196626 IWD196623:IWD196626 JFZ196623:JFZ196626 JPV196623:JPV196626 JZR196623:JZR196626 KJN196623:KJN196626 KTJ196623:KTJ196626 LDF196623:LDF196626 LNB196623:LNB196626 LWX196623:LWX196626 MGT196623:MGT196626 MQP196623:MQP196626 NAL196623:NAL196626 NKH196623:NKH196626 NUD196623:NUD196626 ODZ196623:ODZ196626 ONV196623:ONV196626 OXR196623:OXR196626 PHN196623:PHN196626 PRJ196623:PRJ196626 QBF196623:QBF196626 QLB196623:QLB196626 QUX196623:QUX196626 RET196623:RET196626 ROP196623:ROP196626 RYL196623:RYL196626 SIH196623:SIH196626 SSD196623:SSD196626 TBZ196623:TBZ196626 TLV196623:TLV196626 TVR196623:TVR196626 UFN196623:UFN196626 UPJ196623:UPJ196626 UZF196623:UZF196626 VJB196623:VJB196626 VSX196623:VSX196626 WCT196623:WCT196626 WMP196623:WMP196626 WWL196623:WWL196626 AD262159:AD262162 JZ262159:JZ262162 TV262159:TV262162 ADR262159:ADR262162 ANN262159:ANN262162 AXJ262159:AXJ262162 BHF262159:BHF262162 BRB262159:BRB262162 CAX262159:CAX262162 CKT262159:CKT262162 CUP262159:CUP262162 DEL262159:DEL262162 DOH262159:DOH262162 DYD262159:DYD262162 EHZ262159:EHZ262162 ERV262159:ERV262162 FBR262159:FBR262162 FLN262159:FLN262162 FVJ262159:FVJ262162 GFF262159:GFF262162 GPB262159:GPB262162 GYX262159:GYX262162 HIT262159:HIT262162 HSP262159:HSP262162 ICL262159:ICL262162 IMH262159:IMH262162 IWD262159:IWD262162 JFZ262159:JFZ262162 JPV262159:JPV262162 JZR262159:JZR262162 KJN262159:KJN262162 KTJ262159:KTJ262162 LDF262159:LDF262162 LNB262159:LNB262162 LWX262159:LWX262162 MGT262159:MGT262162 MQP262159:MQP262162 NAL262159:NAL262162 NKH262159:NKH262162 NUD262159:NUD262162 ODZ262159:ODZ262162 ONV262159:ONV262162 OXR262159:OXR262162 PHN262159:PHN262162 PRJ262159:PRJ262162 QBF262159:QBF262162 QLB262159:QLB262162 QUX262159:QUX262162 RET262159:RET262162 ROP262159:ROP262162 RYL262159:RYL262162 SIH262159:SIH262162 SSD262159:SSD262162 TBZ262159:TBZ262162 TLV262159:TLV262162 TVR262159:TVR262162 UFN262159:UFN262162 UPJ262159:UPJ262162 UZF262159:UZF262162 VJB262159:VJB262162 VSX262159:VSX262162 WCT262159:WCT262162 WMP262159:WMP262162 WWL262159:WWL262162 AD327695:AD327698 JZ327695:JZ327698 TV327695:TV327698 ADR327695:ADR327698 ANN327695:ANN327698 AXJ327695:AXJ327698 BHF327695:BHF327698 BRB327695:BRB327698 CAX327695:CAX327698 CKT327695:CKT327698 CUP327695:CUP327698 DEL327695:DEL327698 DOH327695:DOH327698 DYD327695:DYD327698 EHZ327695:EHZ327698 ERV327695:ERV327698 FBR327695:FBR327698 FLN327695:FLN327698 FVJ327695:FVJ327698 GFF327695:GFF327698 GPB327695:GPB327698 GYX327695:GYX327698 HIT327695:HIT327698 HSP327695:HSP327698 ICL327695:ICL327698 IMH327695:IMH327698 IWD327695:IWD327698 JFZ327695:JFZ327698 JPV327695:JPV327698 JZR327695:JZR327698 KJN327695:KJN327698 KTJ327695:KTJ327698 LDF327695:LDF327698 LNB327695:LNB327698 LWX327695:LWX327698 MGT327695:MGT327698 MQP327695:MQP327698 NAL327695:NAL327698 NKH327695:NKH327698 NUD327695:NUD327698 ODZ327695:ODZ327698 ONV327695:ONV327698 OXR327695:OXR327698 PHN327695:PHN327698 PRJ327695:PRJ327698 QBF327695:QBF327698 QLB327695:QLB327698 QUX327695:QUX327698 RET327695:RET327698 ROP327695:ROP327698 RYL327695:RYL327698 SIH327695:SIH327698 SSD327695:SSD327698 TBZ327695:TBZ327698 TLV327695:TLV327698 TVR327695:TVR327698 UFN327695:UFN327698 UPJ327695:UPJ327698 UZF327695:UZF327698 VJB327695:VJB327698 VSX327695:VSX327698 WCT327695:WCT327698 WMP327695:WMP327698 WWL327695:WWL327698 AD393231:AD393234 JZ393231:JZ393234 TV393231:TV393234 ADR393231:ADR393234 ANN393231:ANN393234 AXJ393231:AXJ393234 BHF393231:BHF393234 BRB393231:BRB393234 CAX393231:CAX393234 CKT393231:CKT393234 CUP393231:CUP393234 DEL393231:DEL393234 DOH393231:DOH393234 DYD393231:DYD393234 EHZ393231:EHZ393234 ERV393231:ERV393234 FBR393231:FBR393234 FLN393231:FLN393234 FVJ393231:FVJ393234 GFF393231:GFF393234 GPB393231:GPB393234 GYX393231:GYX393234 HIT393231:HIT393234 HSP393231:HSP393234 ICL393231:ICL393234 IMH393231:IMH393234 IWD393231:IWD393234 JFZ393231:JFZ393234 JPV393231:JPV393234 JZR393231:JZR393234 KJN393231:KJN393234 KTJ393231:KTJ393234 LDF393231:LDF393234 LNB393231:LNB393234 LWX393231:LWX393234 MGT393231:MGT393234 MQP393231:MQP393234 NAL393231:NAL393234 NKH393231:NKH393234 NUD393231:NUD393234 ODZ393231:ODZ393234 ONV393231:ONV393234 OXR393231:OXR393234 PHN393231:PHN393234 PRJ393231:PRJ393234 QBF393231:QBF393234 QLB393231:QLB393234 QUX393231:QUX393234 RET393231:RET393234 ROP393231:ROP393234 RYL393231:RYL393234 SIH393231:SIH393234 SSD393231:SSD393234 TBZ393231:TBZ393234 TLV393231:TLV393234 TVR393231:TVR393234 UFN393231:UFN393234 UPJ393231:UPJ393234 UZF393231:UZF393234 VJB393231:VJB393234 VSX393231:VSX393234 WCT393231:WCT393234 WMP393231:WMP393234 WWL393231:WWL393234 AD458767:AD458770 JZ458767:JZ458770 TV458767:TV458770 ADR458767:ADR458770 ANN458767:ANN458770 AXJ458767:AXJ458770 BHF458767:BHF458770 BRB458767:BRB458770 CAX458767:CAX458770 CKT458767:CKT458770 CUP458767:CUP458770 DEL458767:DEL458770 DOH458767:DOH458770 DYD458767:DYD458770 EHZ458767:EHZ458770 ERV458767:ERV458770 FBR458767:FBR458770 FLN458767:FLN458770 FVJ458767:FVJ458770 GFF458767:GFF458770 GPB458767:GPB458770 GYX458767:GYX458770 HIT458767:HIT458770 HSP458767:HSP458770 ICL458767:ICL458770 IMH458767:IMH458770 IWD458767:IWD458770 JFZ458767:JFZ458770 JPV458767:JPV458770 JZR458767:JZR458770 KJN458767:KJN458770 KTJ458767:KTJ458770 LDF458767:LDF458770 LNB458767:LNB458770 LWX458767:LWX458770 MGT458767:MGT458770 MQP458767:MQP458770 NAL458767:NAL458770 NKH458767:NKH458770 NUD458767:NUD458770 ODZ458767:ODZ458770 ONV458767:ONV458770 OXR458767:OXR458770 PHN458767:PHN458770 PRJ458767:PRJ458770 QBF458767:QBF458770 QLB458767:QLB458770 QUX458767:QUX458770 RET458767:RET458770 ROP458767:ROP458770 RYL458767:RYL458770 SIH458767:SIH458770 SSD458767:SSD458770 TBZ458767:TBZ458770 TLV458767:TLV458770 TVR458767:TVR458770 UFN458767:UFN458770 UPJ458767:UPJ458770 UZF458767:UZF458770 VJB458767:VJB458770 VSX458767:VSX458770 WCT458767:WCT458770 WMP458767:WMP458770 WWL458767:WWL458770 AD524303:AD524306 JZ524303:JZ524306 TV524303:TV524306 ADR524303:ADR524306 ANN524303:ANN524306 AXJ524303:AXJ524306 BHF524303:BHF524306 BRB524303:BRB524306 CAX524303:CAX524306 CKT524303:CKT524306 CUP524303:CUP524306 DEL524303:DEL524306 DOH524303:DOH524306 DYD524303:DYD524306 EHZ524303:EHZ524306 ERV524303:ERV524306 FBR524303:FBR524306 FLN524303:FLN524306 FVJ524303:FVJ524306 GFF524303:GFF524306 GPB524303:GPB524306 GYX524303:GYX524306 HIT524303:HIT524306 HSP524303:HSP524306 ICL524303:ICL524306 IMH524303:IMH524306 IWD524303:IWD524306 JFZ524303:JFZ524306 JPV524303:JPV524306 JZR524303:JZR524306 KJN524303:KJN524306 KTJ524303:KTJ524306 LDF524303:LDF524306 LNB524303:LNB524306 LWX524303:LWX524306 MGT524303:MGT524306 MQP524303:MQP524306 NAL524303:NAL524306 NKH524303:NKH524306 NUD524303:NUD524306 ODZ524303:ODZ524306 ONV524303:ONV524306 OXR524303:OXR524306 PHN524303:PHN524306 PRJ524303:PRJ524306 QBF524303:QBF524306 QLB524303:QLB524306 QUX524303:QUX524306 RET524303:RET524306 ROP524303:ROP524306 RYL524303:RYL524306 SIH524303:SIH524306 SSD524303:SSD524306 TBZ524303:TBZ524306 TLV524303:TLV524306 TVR524303:TVR524306 UFN524303:UFN524306 UPJ524303:UPJ524306 UZF524303:UZF524306 VJB524303:VJB524306 VSX524303:VSX524306 WCT524303:WCT524306 WMP524303:WMP524306 WWL524303:WWL524306 AD589839:AD589842 JZ589839:JZ589842 TV589839:TV589842 ADR589839:ADR589842 ANN589839:ANN589842 AXJ589839:AXJ589842 BHF589839:BHF589842 BRB589839:BRB589842 CAX589839:CAX589842 CKT589839:CKT589842 CUP589839:CUP589842 DEL589839:DEL589842 DOH589839:DOH589842 DYD589839:DYD589842 EHZ589839:EHZ589842 ERV589839:ERV589842 FBR589839:FBR589842 FLN589839:FLN589842 FVJ589839:FVJ589842 GFF589839:GFF589842 GPB589839:GPB589842 GYX589839:GYX589842 HIT589839:HIT589842 HSP589839:HSP589842 ICL589839:ICL589842 IMH589839:IMH589842 IWD589839:IWD589842 JFZ589839:JFZ589842 JPV589839:JPV589842 JZR589839:JZR589842 KJN589839:KJN589842 KTJ589839:KTJ589842 LDF589839:LDF589842 LNB589839:LNB589842 LWX589839:LWX589842 MGT589839:MGT589842 MQP589839:MQP589842 NAL589839:NAL589842 NKH589839:NKH589842 NUD589839:NUD589842 ODZ589839:ODZ589842 ONV589839:ONV589842 OXR589839:OXR589842 PHN589839:PHN589842 PRJ589839:PRJ589842 QBF589839:QBF589842 QLB589839:QLB589842 QUX589839:QUX589842 RET589839:RET589842 ROP589839:ROP589842 RYL589839:RYL589842 SIH589839:SIH589842 SSD589839:SSD589842 TBZ589839:TBZ589842 TLV589839:TLV589842 TVR589839:TVR589842 UFN589839:UFN589842 UPJ589839:UPJ589842 UZF589839:UZF589842 VJB589839:VJB589842 VSX589839:VSX589842 WCT589839:WCT589842 WMP589839:WMP589842 WWL589839:WWL589842 AD655375:AD655378 JZ655375:JZ655378 TV655375:TV655378 ADR655375:ADR655378 ANN655375:ANN655378 AXJ655375:AXJ655378 BHF655375:BHF655378 BRB655375:BRB655378 CAX655375:CAX655378 CKT655375:CKT655378 CUP655375:CUP655378 DEL655375:DEL655378 DOH655375:DOH655378 DYD655375:DYD655378 EHZ655375:EHZ655378 ERV655375:ERV655378 FBR655375:FBR655378 FLN655375:FLN655378 FVJ655375:FVJ655378 GFF655375:GFF655378 GPB655375:GPB655378 GYX655375:GYX655378 HIT655375:HIT655378 HSP655375:HSP655378 ICL655375:ICL655378 IMH655375:IMH655378 IWD655375:IWD655378 JFZ655375:JFZ655378 JPV655375:JPV655378 JZR655375:JZR655378 KJN655375:KJN655378 KTJ655375:KTJ655378 LDF655375:LDF655378 LNB655375:LNB655378 LWX655375:LWX655378 MGT655375:MGT655378 MQP655375:MQP655378 NAL655375:NAL655378 NKH655375:NKH655378 NUD655375:NUD655378 ODZ655375:ODZ655378 ONV655375:ONV655378 OXR655375:OXR655378 PHN655375:PHN655378 PRJ655375:PRJ655378 QBF655375:QBF655378 QLB655375:QLB655378 QUX655375:QUX655378 RET655375:RET655378 ROP655375:ROP655378 RYL655375:RYL655378 SIH655375:SIH655378 SSD655375:SSD655378 TBZ655375:TBZ655378 TLV655375:TLV655378 TVR655375:TVR655378 UFN655375:UFN655378 UPJ655375:UPJ655378 UZF655375:UZF655378 VJB655375:VJB655378 VSX655375:VSX655378 WCT655375:WCT655378 WMP655375:WMP655378 WWL655375:WWL655378 AD720911:AD720914 JZ720911:JZ720914 TV720911:TV720914 ADR720911:ADR720914 ANN720911:ANN720914 AXJ720911:AXJ720914 BHF720911:BHF720914 BRB720911:BRB720914 CAX720911:CAX720914 CKT720911:CKT720914 CUP720911:CUP720914 DEL720911:DEL720914 DOH720911:DOH720914 DYD720911:DYD720914 EHZ720911:EHZ720914 ERV720911:ERV720914 FBR720911:FBR720914 FLN720911:FLN720914 FVJ720911:FVJ720914 GFF720911:GFF720914 GPB720911:GPB720914 GYX720911:GYX720914 HIT720911:HIT720914 HSP720911:HSP720914 ICL720911:ICL720914 IMH720911:IMH720914 IWD720911:IWD720914 JFZ720911:JFZ720914 JPV720911:JPV720914 JZR720911:JZR720914 KJN720911:KJN720914 KTJ720911:KTJ720914 LDF720911:LDF720914 LNB720911:LNB720914 LWX720911:LWX720914 MGT720911:MGT720914 MQP720911:MQP720914 NAL720911:NAL720914 NKH720911:NKH720914 NUD720911:NUD720914 ODZ720911:ODZ720914 ONV720911:ONV720914 OXR720911:OXR720914 PHN720911:PHN720914 PRJ720911:PRJ720914 QBF720911:QBF720914 QLB720911:QLB720914 QUX720911:QUX720914 RET720911:RET720914 ROP720911:ROP720914 RYL720911:RYL720914 SIH720911:SIH720914 SSD720911:SSD720914 TBZ720911:TBZ720914 TLV720911:TLV720914 TVR720911:TVR720914 UFN720911:UFN720914 UPJ720911:UPJ720914 UZF720911:UZF720914 VJB720911:VJB720914 VSX720911:VSX720914 WCT720911:WCT720914 WMP720911:WMP720914 WWL720911:WWL720914 AD786447:AD786450 JZ786447:JZ786450 TV786447:TV786450 ADR786447:ADR786450 ANN786447:ANN786450 AXJ786447:AXJ786450 BHF786447:BHF786450 BRB786447:BRB786450 CAX786447:CAX786450 CKT786447:CKT786450 CUP786447:CUP786450 DEL786447:DEL786450 DOH786447:DOH786450 DYD786447:DYD786450 EHZ786447:EHZ786450 ERV786447:ERV786450 FBR786447:FBR786450 FLN786447:FLN786450 FVJ786447:FVJ786450 GFF786447:GFF786450 GPB786447:GPB786450 GYX786447:GYX786450 HIT786447:HIT786450 HSP786447:HSP786450 ICL786447:ICL786450 IMH786447:IMH786450 IWD786447:IWD786450 JFZ786447:JFZ786450 JPV786447:JPV786450 JZR786447:JZR786450 KJN786447:KJN786450 KTJ786447:KTJ786450 LDF786447:LDF786450 LNB786447:LNB786450 LWX786447:LWX786450 MGT786447:MGT786450 MQP786447:MQP786450 NAL786447:NAL786450 NKH786447:NKH786450 NUD786447:NUD786450 ODZ786447:ODZ786450 ONV786447:ONV786450 OXR786447:OXR786450 PHN786447:PHN786450 PRJ786447:PRJ786450 QBF786447:QBF786450 QLB786447:QLB786450 QUX786447:QUX786450 RET786447:RET786450 ROP786447:ROP786450 RYL786447:RYL786450 SIH786447:SIH786450 SSD786447:SSD786450 TBZ786447:TBZ786450 TLV786447:TLV786450 TVR786447:TVR786450 UFN786447:UFN786450 UPJ786447:UPJ786450 UZF786447:UZF786450 VJB786447:VJB786450 VSX786447:VSX786450 WCT786447:WCT786450 WMP786447:WMP786450 WWL786447:WWL786450 AD851983:AD851986 JZ851983:JZ851986 TV851983:TV851986 ADR851983:ADR851986 ANN851983:ANN851986 AXJ851983:AXJ851986 BHF851983:BHF851986 BRB851983:BRB851986 CAX851983:CAX851986 CKT851983:CKT851986 CUP851983:CUP851986 DEL851983:DEL851986 DOH851983:DOH851986 DYD851983:DYD851986 EHZ851983:EHZ851986 ERV851983:ERV851986 FBR851983:FBR851986 FLN851983:FLN851986 FVJ851983:FVJ851986 GFF851983:GFF851986 GPB851983:GPB851986 GYX851983:GYX851986 HIT851983:HIT851986 HSP851983:HSP851986 ICL851983:ICL851986 IMH851983:IMH851986 IWD851983:IWD851986 JFZ851983:JFZ851986 JPV851983:JPV851986 JZR851983:JZR851986 KJN851983:KJN851986 KTJ851983:KTJ851986 LDF851983:LDF851986 LNB851983:LNB851986 LWX851983:LWX851986 MGT851983:MGT851986 MQP851983:MQP851986 NAL851983:NAL851986 NKH851983:NKH851986 NUD851983:NUD851986 ODZ851983:ODZ851986 ONV851983:ONV851986 OXR851983:OXR851986 PHN851983:PHN851986 PRJ851983:PRJ851986 QBF851983:QBF851986 QLB851983:QLB851986 QUX851983:QUX851986 RET851983:RET851986 ROP851983:ROP851986 RYL851983:RYL851986 SIH851983:SIH851986 SSD851983:SSD851986 TBZ851983:TBZ851986 TLV851983:TLV851986 TVR851983:TVR851986 UFN851983:UFN851986 UPJ851983:UPJ851986 UZF851983:UZF851986 VJB851983:VJB851986 VSX851983:VSX851986 WCT851983:WCT851986 WMP851983:WMP851986 WWL851983:WWL851986 AD917519:AD917522 JZ917519:JZ917522 TV917519:TV917522 ADR917519:ADR917522 ANN917519:ANN917522 AXJ917519:AXJ917522 BHF917519:BHF917522 BRB917519:BRB917522 CAX917519:CAX917522 CKT917519:CKT917522 CUP917519:CUP917522 DEL917519:DEL917522 DOH917519:DOH917522 DYD917519:DYD917522 EHZ917519:EHZ917522 ERV917519:ERV917522 FBR917519:FBR917522 FLN917519:FLN917522 FVJ917519:FVJ917522 GFF917519:GFF917522 GPB917519:GPB917522 GYX917519:GYX917522 HIT917519:HIT917522 HSP917519:HSP917522 ICL917519:ICL917522 IMH917519:IMH917522 IWD917519:IWD917522 JFZ917519:JFZ917522 JPV917519:JPV917522 JZR917519:JZR917522 KJN917519:KJN917522 KTJ917519:KTJ917522 LDF917519:LDF917522 LNB917519:LNB917522 LWX917519:LWX917522 MGT917519:MGT917522 MQP917519:MQP917522 NAL917519:NAL917522 NKH917519:NKH917522 NUD917519:NUD917522 ODZ917519:ODZ917522 ONV917519:ONV917522 OXR917519:OXR917522 PHN917519:PHN917522 PRJ917519:PRJ917522 QBF917519:QBF917522 QLB917519:QLB917522 QUX917519:QUX917522 RET917519:RET917522 ROP917519:ROP917522 RYL917519:RYL917522 SIH917519:SIH917522 SSD917519:SSD917522 TBZ917519:TBZ917522 TLV917519:TLV917522 TVR917519:TVR917522 UFN917519:UFN917522 UPJ917519:UPJ917522 UZF917519:UZF917522 VJB917519:VJB917522 VSX917519:VSX917522 WCT917519:WCT917522 WMP917519:WMP917522 WWL917519:WWL917522 AD983055:AD983058 JZ983055:JZ983058 TV983055:TV983058 ADR983055:ADR983058 ANN983055:ANN983058 AXJ983055:AXJ983058 BHF983055:BHF983058 BRB983055:BRB983058 CAX983055:CAX983058 CKT983055:CKT983058 CUP983055:CUP983058 DEL983055:DEL983058 DOH983055:DOH983058 DYD983055:DYD983058 EHZ983055:EHZ983058 ERV983055:ERV983058 FBR983055:FBR983058 FLN983055:FLN983058 FVJ983055:FVJ983058 GFF983055:GFF983058 GPB983055:GPB983058 GYX983055:GYX983058 HIT983055:HIT983058 HSP983055:HSP983058 ICL983055:ICL983058 IMH983055:IMH983058 IWD983055:IWD983058 JFZ983055:JFZ983058 JPV983055:JPV983058 JZR983055:JZR983058 KJN983055:KJN983058 KTJ983055:KTJ983058 LDF983055:LDF983058 LNB983055:LNB983058 LWX983055:LWX983058 MGT983055:MGT983058 MQP983055:MQP983058 NAL983055:NAL983058 NKH983055:NKH983058 NUD983055:NUD983058 ODZ983055:ODZ983058 ONV983055:ONV983058 OXR983055:OXR983058 PHN983055:PHN983058 PRJ983055:PRJ983058 QBF983055:QBF983058 QLB983055:QLB983058 QUX983055:QUX983058 RET983055:RET983058 ROP983055:ROP983058 RYL983055:RYL983058 SIH983055:SIH983058 SSD983055:SSD983058 TBZ983055:TBZ983058 TLV983055:TLV983058 TVR983055:TVR983058 UFN983055:UFN983058 UPJ983055:UPJ983058 UZF983055:UZF983058 VJB983055:VJB983058 VSX983055:VSX983058 WCT983055:WCT983058 WMP983055:WMP983058 WWL983055:WWL983058 AF22 KB22 TX22 ADT22 ANP22 AXL22 BHH22 BRD22 CAZ22 CKV22 CUR22 DEN22 DOJ22 DYF22 EIB22 ERX22 FBT22 FLP22 FVL22 GFH22 GPD22 GYZ22 HIV22 HSR22 ICN22 IMJ22 IWF22 JGB22 JPX22 JZT22 KJP22 KTL22 LDH22 LND22 LWZ22 MGV22 MQR22 NAN22 NKJ22 NUF22 OEB22 ONX22 OXT22 PHP22 PRL22 QBH22 QLD22 QUZ22 REV22 ROR22 RYN22 SIJ22 SSF22 TCB22 TLX22 TVT22 UFP22 UPL22 UZH22 VJD22 VSZ22 WCV22 WMR22 WWN22 AF65556 KB65556 TX65556 ADT65556 ANP65556 AXL65556 BHH65556 BRD65556 CAZ65556 CKV65556 CUR65556 DEN65556 DOJ65556 DYF65556 EIB65556 ERX65556 FBT65556 FLP65556 FVL65556 GFH65556 GPD65556 GYZ65556 HIV65556 HSR65556 ICN65556 IMJ65556 IWF65556 JGB65556 JPX65556 JZT65556 KJP65556 KTL65556 LDH65556 LND65556 LWZ65556 MGV65556 MQR65556 NAN65556 NKJ65556 NUF65556 OEB65556 ONX65556 OXT65556 PHP65556 PRL65556 QBH65556 QLD65556 QUZ65556 REV65556 ROR65556 RYN65556 SIJ65556 SSF65556 TCB65556 TLX65556 TVT65556 UFP65556 UPL65556 UZH65556 VJD65556 VSZ65556 WCV65556 WMR65556 WWN65556 AF131092 KB131092 TX131092 ADT131092 ANP131092 AXL131092 BHH131092 BRD131092 CAZ131092 CKV131092 CUR131092 DEN131092 DOJ131092 DYF131092 EIB131092 ERX131092 FBT131092 FLP131092 FVL131092 GFH131092 GPD131092 GYZ131092 HIV131092 HSR131092 ICN131092 IMJ131092 IWF131092 JGB131092 JPX131092 JZT131092 KJP131092 KTL131092 LDH131092 LND131092 LWZ131092 MGV131092 MQR131092 NAN131092 NKJ131092 NUF131092 OEB131092 ONX131092 OXT131092 PHP131092 PRL131092 QBH131092 QLD131092 QUZ131092 REV131092 ROR131092 RYN131092 SIJ131092 SSF131092 TCB131092 TLX131092 TVT131092 UFP131092 UPL131092 UZH131092 VJD131092 VSZ131092 WCV131092 WMR131092 WWN131092 AF196628 KB196628 TX196628 ADT196628 ANP196628 AXL196628 BHH196628 BRD196628 CAZ196628 CKV196628 CUR196628 DEN196628 DOJ196628 DYF196628 EIB196628 ERX196628 FBT196628 FLP196628 FVL196628 GFH196628 GPD196628 GYZ196628 HIV196628 HSR196628 ICN196628 IMJ196628 IWF196628 JGB196628 JPX196628 JZT196628 KJP196628 KTL196628 LDH196628 LND196628 LWZ196628 MGV196628 MQR196628 NAN196628 NKJ196628 NUF196628 OEB196628 ONX196628 OXT196628 PHP196628 PRL196628 QBH196628 QLD196628 QUZ196628 REV196628 ROR196628 RYN196628 SIJ196628 SSF196628 TCB196628 TLX196628 TVT196628 UFP196628 UPL196628 UZH196628 VJD196628 VSZ196628 WCV196628 WMR196628 WWN196628 AF262164 KB262164 TX262164 ADT262164 ANP262164 AXL262164 BHH262164 BRD262164 CAZ262164 CKV262164 CUR262164 DEN262164 DOJ262164 DYF262164 EIB262164 ERX262164 FBT262164 FLP262164 FVL262164 GFH262164 GPD262164 GYZ262164 HIV262164 HSR262164 ICN262164 IMJ262164 IWF262164 JGB262164 JPX262164 JZT262164 KJP262164 KTL262164 LDH262164 LND262164 LWZ262164 MGV262164 MQR262164 NAN262164 NKJ262164 NUF262164 OEB262164 ONX262164 OXT262164 PHP262164 PRL262164 QBH262164 QLD262164 QUZ262164 REV262164 ROR262164 RYN262164 SIJ262164 SSF262164 TCB262164 TLX262164 TVT262164 UFP262164 UPL262164 UZH262164 VJD262164 VSZ262164 WCV262164 WMR262164 WWN262164 AF327700 KB327700 TX327700 ADT327700 ANP327700 AXL327700 BHH327700 BRD327700 CAZ327700 CKV327700 CUR327700 DEN327700 DOJ327700 DYF327700 EIB327700 ERX327700 FBT327700 FLP327700 FVL327700 GFH327700 GPD327700 GYZ327700 HIV327700 HSR327700 ICN327700 IMJ327700 IWF327700 JGB327700 JPX327700 JZT327700 KJP327700 KTL327700 LDH327700 LND327700 LWZ327700 MGV327700 MQR327700 NAN327700 NKJ327700 NUF327700 OEB327700 ONX327700 OXT327700 PHP327700 PRL327700 QBH327700 QLD327700 QUZ327700 REV327700 ROR327700 RYN327700 SIJ327700 SSF327700 TCB327700 TLX327700 TVT327700 UFP327700 UPL327700 UZH327700 VJD327700 VSZ327700 WCV327700 WMR327700 WWN327700 AF393236 KB393236 TX393236 ADT393236 ANP393236 AXL393236 BHH393236 BRD393236 CAZ393236 CKV393236 CUR393236 DEN393236 DOJ393236 DYF393236 EIB393236 ERX393236 FBT393236 FLP393236 FVL393236 GFH393236 GPD393236 GYZ393236 HIV393236 HSR393236 ICN393236 IMJ393236 IWF393236 JGB393236 JPX393236 JZT393236 KJP393236 KTL393236 LDH393236 LND393236 LWZ393236 MGV393236 MQR393236 NAN393236 NKJ393236 NUF393236 OEB393236 ONX393236 OXT393236 PHP393236 PRL393236 QBH393236 QLD393236 QUZ393236 REV393236 ROR393236 RYN393236 SIJ393236 SSF393236 TCB393236 TLX393236 TVT393236 UFP393236 UPL393236 UZH393236 VJD393236 VSZ393236 WCV393236 WMR393236 WWN393236 AF458772 KB458772 TX458772 ADT458772 ANP458772 AXL458772 BHH458772 BRD458772 CAZ458772 CKV458772 CUR458772 DEN458772 DOJ458772 DYF458772 EIB458772 ERX458772 FBT458772 FLP458772 FVL458772 GFH458772 GPD458772 GYZ458772 HIV458772 HSR458772 ICN458772 IMJ458772 IWF458772 JGB458772 JPX458772 JZT458772 KJP458772 KTL458772 LDH458772 LND458772 LWZ458772 MGV458772 MQR458772 NAN458772 NKJ458772 NUF458772 OEB458772 ONX458772 OXT458772 PHP458772 PRL458772 QBH458772 QLD458772 QUZ458772 REV458772 ROR458772 RYN458772 SIJ458772 SSF458772 TCB458772 TLX458772 TVT458772 UFP458772 UPL458772 UZH458772 VJD458772 VSZ458772 WCV458772 WMR458772 WWN458772 AF524308 KB524308 TX524308 ADT524308 ANP524308 AXL524308 BHH524308 BRD524308 CAZ524308 CKV524308 CUR524308 DEN524308 DOJ524308 DYF524308 EIB524308 ERX524308 FBT524308 FLP524308 FVL524308 GFH524308 GPD524308 GYZ524308 HIV524308 HSR524308 ICN524308 IMJ524308 IWF524308 JGB524308 JPX524308 JZT524308 KJP524308 KTL524308 LDH524308 LND524308 LWZ524308 MGV524308 MQR524308 NAN524308 NKJ524308 NUF524308 OEB524308 ONX524308 OXT524308 PHP524308 PRL524308 QBH524308 QLD524308 QUZ524308 REV524308 ROR524308 RYN524308 SIJ524308 SSF524308 TCB524308 TLX524308 TVT524308 UFP524308 UPL524308 UZH524308 VJD524308 VSZ524308 WCV524308 WMR524308 WWN524308 AF589844 KB589844 TX589844 ADT589844 ANP589844 AXL589844 BHH589844 BRD589844 CAZ589844 CKV589844 CUR589844 DEN589844 DOJ589844 DYF589844 EIB589844 ERX589844 FBT589844 FLP589844 FVL589844 GFH589844 GPD589844 GYZ589844 HIV589844 HSR589844 ICN589844 IMJ589844 IWF589844 JGB589844 JPX589844 JZT589844 KJP589844 KTL589844 LDH589844 LND589844 LWZ589844 MGV589844 MQR589844 NAN589844 NKJ589844 NUF589844 OEB589844 ONX589844 OXT589844 PHP589844 PRL589844 QBH589844 QLD589844 QUZ589844 REV589844 ROR589844 RYN589844 SIJ589844 SSF589844 TCB589844 TLX589844 TVT589844 UFP589844 UPL589844 UZH589844 VJD589844 VSZ589844 WCV589844 WMR589844 WWN589844 AF655380 KB655380 TX655380 ADT655380 ANP655380 AXL655380 BHH655380 BRD655380 CAZ655380 CKV655380 CUR655380 DEN655380 DOJ655380 DYF655380 EIB655380 ERX655380 FBT655380 FLP655380 FVL655380 GFH655380 GPD655380 GYZ655380 HIV655380 HSR655380 ICN655380 IMJ655380 IWF655380 JGB655380 JPX655380 JZT655380 KJP655380 KTL655380 LDH655380 LND655380 LWZ655380 MGV655380 MQR655380 NAN655380 NKJ655380 NUF655380 OEB655380 ONX655380 OXT655380 PHP655380 PRL655380 QBH655380 QLD655380 QUZ655380 REV655380 ROR655380 RYN655380 SIJ655380 SSF655380 TCB655380 TLX655380 TVT655380 UFP655380 UPL655380 UZH655380 VJD655380 VSZ655380 WCV655380 WMR655380 WWN655380 AF720916 KB720916 TX720916 ADT720916 ANP720916 AXL720916 BHH720916 BRD720916 CAZ720916 CKV720916 CUR720916 DEN720916 DOJ720916 DYF720916 EIB720916 ERX720916 FBT720916 FLP720916 FVL720916 GFH720916 GPD720916 GYZ720916 HIV720916 HSR720916 ICN720916 IMJ720916 IWF720916 JGB720916 JPX720916 JZT720916 KJP720916 KTL720916 LDH720916 LND720916 LWZ720916 MGV720916 MQR720916 NAN720916 NKJ720916 NUF720916 OEB720916 ONX720916 OXT720916 PHP720916 PRL720916 QBH720916 QLD720916 QUZ720916 REV720916 ROR720916 RYN720916 SIJ720916 SSF720916 TCB720916 TLX720916 TVT720916 UFP720916 UPL720916 UZH720916 VJD720916 VSZ720916 WCV720916 WMR720916 WWN720916 AF786452 KB786452 TX786452 ADT786452 ANP786452 AXL786452 BHH786452 BRD786452 CAZ786452 CKV786452 CUR786452 DEN786452 DOJ786452 DYF786452 EIB786452 ERX786452 FBT786452 FLP786452 FVL786452 GFH786452 GPD786452 GYZ786452 HIV786452 HSR786452 ICN786452 IMJ786452 IWF786452 JGB786452 JPX786452 JZT786452 KJP786452 KTL786452 LDH786452 LND786452 LWZ786452 MGV786452 MQR786452 NAN786452 NKJ786452 NUF786452 OEB786452 ONX786452 OXT786452 PHP786452 PRL786452 QBH786452 QLD786452 QUZ786452 REV786452 ROR786452 RYN786452 SIJ786452 SSF786452 TCB786452 TLX786452 TVT786452 UFP786452 UPL786452 UZH786452 VJD786452 VSZ786452 WCV786452 WMR786452 WWN786452 AF851988 KB851988 TX851988 ADT851988 ANP851988 AXL851988 BHH851988 BRD851988 CAZ851988 CKV851988 CUR851988 DEN851988 DOJ851988 DYF851988 EIB851988 ERX851988 FBT851988 FLP851988 FVL851988 GFH851988 GPD851988 GYZ851988 HIV851988 HSR851988 ICN851988 IMJ851988 IWF851988 JGB851988 JPX851988 JZT851988 KJP851988 KTL851988 LDH851988 LND851988 LWZ851988 MGV851988 MQR851988 NAN851988 NKJ851988 NUF851988 OEB851988 ONX851988 OXT851988 PHP851988 PRL851988 QBH851988 QLD851988 QUZ851988 REV851988 ROR851988 RYN851988 SIJ851988 SSF851988 TCB851988 TLX851988 TVT851988 UFP851988 UPL851988 UZH851988 VJD851988 VSZ851988 WCV851988 WMR851988 WWN851988 AF917524 KB917524 TX917524 ADT917524 ANP917524 AXL917524 BHH917524 BRD917524 CAZ917524 CKV917524 CUR917524 DEN917524 DOJ917524 DYF917524 EIB917524 ERX917524 FBT917524 FLP917524 FVL917524 GFH917524 GPD917524 GYZ917524 HIV917524 HSR917524 ICN917524 IMJ917524 IWF917524 JGB917524 JPX917524 JZT917524 KJP917524 KTL917524 LDH917524 LND917524 LWZ917524 MGV917524 MQR917524 NAN917524 NKJ917524 NUF917524 OEB917524 ONX917524 OXT917524 PHP917524 PRL917524 QBH917524 QLD917524 QUZ917524 REV917524 ROR917524 RYN917524 SIJ917524 SSF917524 TCB917524 TLX917524 TVT917524 UFP917524 UPL917524 UZH917524 VJD917524 VSZ917524 WCV917524 WMR917524 WWN917524 AF983060 KB983060 TX983060 ADT983060 ANP983060 AXL983060 BHH983060 BRD983060 CAZ983060 CKV983060 CUR983060 DEN983060 DOJ983060 DYF983060 EIB983060 ERX983060 FBT983060 FLP983060 FVL983060 GFH983060 GPD983060 GYZ983060 HIV983060 HSR983060 ICN983060 IMJ983060 IWF983060 JGB983060 JPX983060 JZT983060 KJP983060 KTL983060 LDH983060 LND983060 LWZ983060 MGV983060 MQR983060 NAN983060 NKJ983060 NUF983060 OEB983060 ONX983060 OXT983060 PHP983060 PRL983060 QBH983060 QLD983060 QUZ983060 REV983060 ROR983060 RYN983060 SIJ983060 SSF983060 TCB983060 TLX983060 TVT983060 UFP983060 UPL983060 UZH983060 VJD983060 VSZ983060 WCV983060 WMR983060 WWN983060 AD36:AD39 JZ36:JZ39 TV36:TV39 ADR36:ADR39 ANN36:ANN39 AXJ36:AXJ39 BHF36:BHF39 BRB36:BRB39 CAX36:CAX39 CKT36:CKT39 CUP36:CUP39 DEL36:DEL39 DOH36:DOH39 DYD36:DYD39 EHZ36:EHZ39 ERV36:ERV39 FBR36:FBR39 FLN36:FLN39 FVJ36:FVJ39 GFF36:GFF39 GPB36:GPB39 GYX36:GYX39 HIT36:HIT39 HSP36:HSP39 ICL36:ICL39 IMH36:IMH39 IWD36:IWD39 JFZ36:JFZ39 JPV36:JPV39 JZR36:JZR39 KJN36:KJN39 KTJ36:KTJ39 LDF36:LDF39 LNB36:LNB39 LWX36:LWX39 MGT36:MGT39 MQP36:MQP39 NAL36:NAL39 NKH36:NKH39 NUD36:NUD39 ODZ36:ODZ39 ONV36:ONV39 OXR36:OXR39 PHN36:PHN39 PRJ36:PRJ39 QBF36:QBF39 QLB36:QLB39 QUX36:QUX39 RET36:RET39 ROP36:ROP39 RYL36:RYL39 SIH36:SIH39 SSD36:SSD39 TBZ36:TBZ39 TLV36:TLV39 TVR36:TVR39 UFN36:UFN39 UPJ36:UPJ39 UZF36:UZF39 VJB36:VJB39 VSX36:VSX39 WCT36:WCT39 WMP36:WMP39 WWL36:WWL39 AD65570:AD65573 JZ65570:JZ65573 TV65570:TV65573 ADR65570:ADR65573 ANN65570:ANN65573 AXJ65570:AXJ65573 BHF65570:BHF65573 BRB65570:BRB65573 CAX65570:CAX65573 CKT65570:CKT65573 CUP65570:CUP65573 DEL65570:DEL65573 DOH65570:DOH65573 DYD65570:DYD65573 EHZ65570:EHZ65573 ERV65570:ERV65573 FBR65570:FBR65573 FLN65570:FLN65573 FVJ65570:FVJ65573 GFF65570:GFF65573 GPB65570:GPB65573 GYX65570:GYX65573 HIT65570:HIT65573 HSP65570:HSP65573 ICL65570:ICL65573 IMH65570:IMH65573 IWD65570:IWD65573 JFZ65570:JFZ65573 JPV65570:JPV65573 JZR65570:JZR65573 KJN65570:KJN65573 KTJ65570:KTJ65573 LDF65570:LDF65573 LNB65570:LNB65573 LWX65570:LWX65573 MGT65570:MGT65573 MQP65570:MQP65573 NAL65570:NAL65573 NKH65570:NKH65573 NUD65570:NUD65573 ODZ65570:ODZ65573 ONV65570:ONV65573 OXR65570:OXR65573 PHN65570:PHN65573 PRJ65570:PRJ65573 QBF65570:QBF65573 QLB65570:QLB65573 QUX65570:QUX65573 RET65570:RET65573 ROP65570:ROP65573 RYL65570:RYL65573 SIH65570:SIH65573 SSD65570:SSD65573 TBZ65570:TBZ65573 TLV65570:TLV65573 TVR65570:TVR65573 UFN65570:UFN65573 UPJ65570:UPJ65573 UZF65570:UZF65573 VJB65570:VJB65573 VSX65570:VSX65573 WCT65570:WCT65573 WMP65570:WMP65573 WWL65570:WWL65573 AD131106:AD131109 JZ131106:JZ131109 TV131106:TV131109 ADR131106:ADR131109 ANN131106:ANN131109 AXJ131106:AXJ131109 BHF131106:BHF131109 BRB131106:BRB131109 CAX131106:CAX131109 CKT131106:CKT131109 CUP131106:CUP131109 DEL131106:DEL131109 DOH131106:DOH131109 DYD131106:DYD131109 EHZ131106:EHZ131109 ERV131106:ERV131109 FBR131106:FBR131109 FLN131106:FLN131109 FVJ131106:FVJ131109 GFF131106:GFF131109 GPB131106:GPB131109 GYX131106:GYX131109 HIT131106:HIT131109 HSP131106:HSP131109 ICL131106:ICL131109 IMH131106:IMH131109 IWD131106:IWD131109 JFZ131106:JFZ131109 JPV131106:JPV131109 JZR131106:JZR131109 KJN131106:KJN131109 KTJ131106:KTJ131109 LDF131106:LDF131109 LNB131106:LNB131109 LWX131106:LWX131109 MGT131106:MGT131109 MQP131106:MQP131109 NAL131106:NAL131109 NKH131106:NKH131109 NUD131106:NUD131109 ODZ131106:ODZ131109 ONV131106:ONV131109 OXR131106:OXR131109 PHN131106:PHN131109 PRJ131106:PRJ131109 QBF131106:QBF131109 QLB131106:QLB131109 QUX131106:QUX131109 RET131106:RET131109 ROP131106:ROP131109 RYL131106:RYL131109 SIH131106:SIH131109 SSD131106:SSD131109 TBZ131106:TBZ131109 TLV131106:TLV131109 TVR131106:TVR131109 UFN131106:UFN131109 UPJ131106:UPJ131109 UZF131106:UZF131109 VJB131106:VJB131109 VSX131106:VSX131109 WCT131106:WCT131109 WMP131106:WMP131109 WWL131106:WWL131109 AD196642:AD196645 JZ196642:JZ196645 TV196642:TV196645 ADR196642:ADR196645 ANN196642:ANN196645 AXJ196642:AXJ196645 BHF196642:BHF196645 BRB196642:BRB196645 CAX196642:CAX196645 CKT196642:CKT196645 CUP196642:CUP196645 DEL196642:DEL196645 DOH196642:DOH196645 DYD196642:DYD196645 EHZ196642:EHZ196645 ERV196642:ERV196645 FBR196642:FBR196645 FLN196642:FLN196645 FVJ196642:FVJ196645 GFF196642:GFF196645 GPB196642:GPB196645 GYX196642:GYX196645 HIT196642:HIT196645 HSP196642:HSP196645 ICL196642:ICL196645 IMH196642:IMH196645 IWD196642:IWD196645 JFZ196642:JFZ196645 JPV196642:JPV196645 JZR196642:JZR196645 KJN196642:KJN196645 KTJ196642:KTJ196645 LDF196642:LDF196645 LNB196642:LNB196645 LWX196642:LWX196645 MGT196642:MGT196645 MQP196642:MQP196645 NAL196642:NAL196645 NKH196642:NKH196645 NUD196642:NUD196645 ODZ196642:ODZ196645 ONV196642:ONV196645 OXR196642:OXR196645 PHN196642:PHN196645 PRJ196642:PRJ196645 QBF196642:QBF196645 QLB196642:QLB196645 QUX196642:QUX196645 RET196642:RET196645 ROP196642:ROP196645 RYL196642:RYL196645 SIH196642:SIH196645 SSD196642:SSD196645 TBZ196642:TBZ196645 TLV196642:TLV196645 TVR196642:TVR196645 UFN196642:UFN196645 UPJ196642:UPJ196645 UZF196642:UZF196645 VJB196642:VJB196645 VSX196642:VSX196645 WCT196642:WCT196645 WMP196642:WMP196645 WWL196642:WWL196645 AD262178:AD262181 JZ262178:JZ262181 TV262178:TV262181 ADR262178:ADR262181 ANN262178:ANN262181 AXJ262178:AXJ262181 BHF262178:BHF262181 BRB262178:BRB262181 CAX262178:CAX262181 CKT262178:CKT262181 CUP262178:CUP262181 DEL262178:DEL262181 DOH262178:DOH262181 DYD262178:DYD262181 EHZ262178:EHZ262181 ERV262178:ERV262181 FBR262178:FBR262181 FLN262178:FLN262181 FVJ262178:FVJ262181 GFF262178:GFF262181 GPB262178:GPB262181 GYX262178:GYX262181 HIT262178:HIT262181 HSP262178:HSP262181 ICL262178:ICL262181 IMH262178:IMH262181 IWD262178:IWD262181 JFZ262178:JFZ262181 JPV262178:JPV262181 JZR262178:JZR262181 KJN262178:KJN262181 KTJ262178:KTJ262181 LDF262178:LDF262181 LNB262178:LNB262181 LWX262178:LWX262181 MGT262178:MGT262181 MQP262178:MQP262181 NAL262178:NAL262181 NKH262178:NKH262181 NUD262178:NUD262181 ODZ262178:ODZ262181 ONV262178:ONV262181 OXR262178:OXR262181 PHN262178:PHN262181 PRJ262178:PRJ262181 QBF262178:QBF262181 QLB262178:QLB262181 QUX262178:QUX262181 RET262178:RET262181 ROP262178:ROP262181 RYL262178:RYL262181 SIH262178:SIH262181 SSD262178:SSD262181 TBZ262178:TBZ262181 TLV262178:TLV262181 TVR262178:TVR262181 UFN262178:UFN262181 UPJ262178:UPJ262181 UZF262178:UZF262181 VJB262178:VJB262181 VSX262178:VSX262181 WCT262178:WCT262181 WMP262178:WMP262181 WWL262178:WWL262181 AD327714:AD327717 JZ327714:JZ327717 TV327714:TV327717 ADR327714:ADR327717 ANN327714:ANN327717 AXJ327714:AXJ327717 BHF327714:BHF327717 BRB327714:BRB327717 CAX327714:CAX327717 CKT327714:CKT327717 CUP327714:CUP327717 DEL327714:DEL327717 DOH327714:DOH327717 DYD327714:DYD327717 EHZ327714:EHZ327717 ERV327714:ERV327717 FBR327714:FBR327717 FLN327714:FLN327717 FVJ327714:FVJ327717 GFF327714:GFF327717 GPB327714:GPB327717 GYX327714:GYX327717 HIT327714:HIT327717 HSP327714:HSP327717 ICL327714:ICL327717 IMH327714:IMH327717 IWD327714:IWD327717 JFZ327714:JFZ327717 JPV327714:JPV327717 JZR327714:JZR327717 KJN327714:KJN327717 KTJ327714:KTJ327717 LDF327714:LDF327717 LNB327714:LNB327717 LWX327714:LWX327717 MGT327714:MGT327717 MQP327714:MQP327717 NAL327714:NAL327717 NKH327714:NKH327717 NUD327714:NUD327717 ODZ327714:ODZ327717 ONV327714:ONV327717 OXR327714:OXR327717 PHN327714:PHN327717 PRJ327714:PRJ327717 QBF327714:QBF327717 QLB327714:QLB327717 QUX327714:QUX327717 RET327714:RET327717 ROP327714:ROP327717 RYL327714:RYL327717 SIH327714:SIH327717 SSD327714:SSD327717 TBZ327714:TBZ327717 TLV327714:TLV327717 TVR327714:TVR327717 UFN327714:UFN327717 UPJ327714:UPJ327717 UZF327714:UZF327717 VJB327714:VJB327717 VSX327714:VSX327717 WCT327714:WCT327717 WMP327714:WMP327717 WWL327714:WWL327717 AD393250:AD393253 JZ393250:JZ393253 TV393250:TV393253 ADR393250:ADR393253 ANN393250:ANN393253 AXJ393250:AXJ393253 BHF393250:BHF393253 BRB393250:BRB393253 CAX393250:CAX393253 CKT393250:CKT393253 CUP393250:CUP393253 DEL393250:DEL393253 DOH393250:DOH393253 DYD393250:DYD393253 EHZ393250:EHZ393253 ERV393250:ERV393253 FBR393250:FBR393253 FLN393250:FLN393253 FVJ393250:FVJ393253 GFF393250:GFF393253 GPB393250:GPB393253 GYX393250:GYX393253 HIT393250:HIT393253 HSP393250:HSP393253 ICL393250:ICL393253 IMH393250:IMH393253 IWD393250:IWD393253 JFZ393250:JFZ393253 JPV393250:JPV393253 JZR393250:JZR393253 KJN393250:KJN393253 KTJ393250:KTJ393253 LDF393250:LDF393253 LNB393250:LNB393253 LWX393250:LWX393253 MGT393250:MGT393253 MQP393250:MQP393253 NAL393250:NAL393253 NKH393250:NKH393253 NUD393250:NUD393253 ODZ393250:ODZ393253 ONV393250:ONV393253 OXR393250:OXR393253 PHN393250:PHN393253 PRJ393250:PRJ393253 QBF393250:QBF393253 QLB393250:QLB393253 QUX393250:QUX393253 RET393250:RET393253 ROP393250:ROP393253 RYL393250:RYL393253 SIH393250:SIH393253 SSD393250:SSD393253 TBZ393250:TBZ393253 TLV393250:TLV393253 TVR393250:TVR393253 UFN393250:UFN393253 UPJ393250:UPJ393253 UZF393250:UZF393253 VJB393250:VJB393253 VSX393250:VSX393253 WCT393250:WCT393253 WMP393250:WMP393253 WWL393250:WWL393253 AD458786:AD458789 JZ458786:JZ458789 TV458786:TV458789 ADR458786:ADR458789 ANN458786:ANN458789 AXJ458786:AXJ458789 BHF458786:BHF458789 BRB458786:BRB458789 CAX458786:CAX458789 CKT458786:CKT458789 CUP458786:CUP458789 DEL458786:DEL458789 DOH458786:DOH458789 DYD458786:DYD458789 EHZ458786:EHZ458789 ERV458786:ERV458789 FBR458786:FBR458789 FLN458786:FLN458789 FVJ458786:FVJ458789 GFF458786:GFF458789 GPB458786:GPB458789 GYX458786:GYX458789 HIT458786:HIT458789 HSP458786:HSP458789 ICL458786:ICL458789 IMH458786:IMH458789 IWD458786:IWD458789 JFZ458786:JFZ458789 JPV458786:JPV458789 JZR458786:JZR458789 KJN458786:KJN458789 KTJ458786:KTJ458789 LDF458786:LDF458789 LNB458786:LNB458789 LWX458786:LWX458789 MGT458786:MGT458789 MQP458786:MQP458789 NAL458786:NAL458789 NKH458786:NKH458789 NUD458786:NUD458789 ODZ458786:ODZ458789 ONV458786:ONV458789 OXR458786:OXR458789 PHN458786:PHN458789 PRJ458786:PRJ458789 QBF458786:QBF458789 QLB458786:QLB458789 QUX458786:QUX458789 RET458786:RET458789 ROP458786:ROP458789 RYL458786:RYL458789 SIH458786:SIH458789 SSD458786:SSD458789 TBZ458786:TBZ458789 TLV458786:TLV458789 TVR458786:TVR458789 UFN458786:UFN458789 UPJ458786:UPJ458789 UZF458786:UZF458789 VJB458786:VJB458789 VSX458786:VSX458789 WCT458786:WCT458789 WMP458786:WMP458789 WWL458786:WWL458789 AD524322:AD524325 JZ524322:JZ524325 TV524322:TV524325 ADR524322:ADR524325 ANN524322:ANN524325 AXJ524322:AXJ524325 BHF524322:BHF524325 BRB524322:BRB524325 CAX524322:CAX524325 CKT524322:CKT524325 CUP524322:CUP524325 DEL524322:DEL524325 DOH524322:DOH524325 DYD524322:DYD524325 EHZ524322:EHZ524325 ERV524322:ERV524325 FBR524322:FBR524325 FLN524322:FLN524325 FVJ524322:FVJ524325 GFF524322:GFF524325 GPB524322:GPB524325 GYX524322:GYX524325 HIT524322:HIT524325 HSP524322:HSP524325 ICL524322:ICL524325 IMH524322:IMH524325 IWD524322:IWD524325 JFZ524322:JFZ524325 JPV524322:JPV524325 JZR524322:JZR524325 KJN524322:KJN524325 KTJ524322:KTJ524325 LDF524322:LDF524325 LNB524322:LNB524325 LWX524322:LWX524325 MGT524322:MGT524325 MQP524322:MQP524325 NAL524322:NAL524325 NKH524322:NKH524325 NUD524322:NUD524325 ODZ524322:ODZ524325 ONV524322:ONV524325 OXR524322:OXR524325 PHN524322:PHN524325 PRJ524322:PRJ524325 QBF524322:QBF524325 QLB524322:QLB524325 QUX524322:QUX524325 RET524322:RET524325 ROP524322:ROP524325 RYL524322:RYL524325 SIH524322:SIH524325 SSD524322:SSD524325 TBZ524322:TBZ524325 TLV524322:TLV524325 TVR524322:TVR524325 UFN524322:UFN524325 UPJ524322:UPJ524325 UZF524322:UZF524325 VJB524322:VJB524325 VSX524322:VSX524325 WCT524322:WCT524325 WMP524322:WMP524325 WWL524322:WWL524325 AD589858:AD589861 JZ589858:JZ589861 TV589858:TV589861 ADR589858:ADR589861 ANN589858:ANN589861 AXJ589858:AXJ589861 BHF589858:BHF589861 BRB589858:BRB589861 CAX589858:CAX589861 CKT589858:CKT589861 CUP589858:CUP589861 DEL589858:DEL589861 DOH589858:DOH589861 DYD589858:DYD589861 EHZ589858:EHZ589861 ERV589858:ERV589861 FBR589858:FBR589861 FLN589858:FLN589861 FVJ589858:FVJ589861 GFF589858:GFF589861 GPB589858:GPB589861 GYX589858:GYX589861 HIT589858:HIT589861 HSP589858:HSP589861 ICL589858:ICL589861 IMH589858:IMH589861 IWD589858:IWD589861 JFZ589858:JFZ589861 JPV589858:JPV589861 JZR589858:JZR589861 KJN589858:KJN589861 KTJ589858:KTJ589861 LDF589858:LDF589861 LNB589858:LNB589861 LWX589858:LWX589861 MGT589858:MGT589861 MQP589858:MQP589861 NAL589858:NAL589861 NKH589858:NKH589861 NUD589858:NUD589861 ODZ589858:ODZ589861 ONV589858:ONV589861 OXR589858:OXR589861 PHN589858:PHN589861 PRJ589858:PRJ589861 QBF589858:QBF589861 QLB589858:QLB589861 QUX589858:QUX589861 RET589858:RET589861 ROP589858:ROP589861 RYL589858:RYL589861 SIH589858:SIH589861 SSD589858:SSD589861 TBZ589858:TBZ589861 TLV589858:TLV589861 TVR589858:TVR589861 UFN589858:UFN589861 UPJ589858:UPJ589861 UZF589858:UZF589861 VJB589858:VJB589861 VSX589858:VSX589861 WCT589858:WCT589861 WMP589858:WMP589861 WWL589858:WWL589861 AD655394:AD655397 JZ655394:JZ655397 TV655394:TV655397 ADR655394:ADR655397 ANN655394:ANN655397 AXJ655394:AXJ655397 BHF655394:BHF655397 BRB655394:BRB655397 CAX655394:CAX655397 CKT655394:CKT655397 CUP655394:CUP655397 DEL655394:DEL655397 DOH655394:DOH655397 DYD655394:DYD655397 EHZ655394:EHZ655397 ERV655394:ERV655397 FBR655394:FBR655397 FLN655394:FLN655397 FVJ655394:FVJ655397 GFF655394:GFF655397 GPB655394:GPB655397 GYX655394:GYX655397 HIT655394:HIT655397 HSP655394:HSP655397 ICL655394:ICL655397 IMH655394:IMH655397 IWD655394:IWD655397 JFZ655394:JFZ655397 JPV655394:JPV655397 JZR655394:JZR655397 KJN655394:KJN655397 KTJ655394:KTJ655397 LDF655394:LDF655397 LNB655394:LNB655397 LWX655394:LWX655397 MGT655394:MGT655397 MQP655394:MQP655397 NAL655394:NAL655397 NKH655394:NKH655397 NUD655394:NUD655397 ODZ655394:ODZ655397 ONV655394:ONV655397 OXR655394:OXR655397 PHN655394:PHN655397 PRJ655394:PRJ655397 QBF655394:QBF655397 QLB655394:QLB655397 QUX655394:QUX655397 RET655394:RET655397 ROP655394:ROP655397 RYL655394:RYL655397 SIH655394:SIH655397 SSD655394:SSD655397 TBZ655394:TBZ655397 TLV655394:TLV655397 TVR655394:TVR655397 UFN655394:UFN655397 UPJ655394:UPJ655397 UZF655394:UZF655397 VJB655394:VJB655397 VSX655394:VSX655397 WCT655394:WCT655397 WMP655394:WMP655397 WWL655394:WWL655397 AD720930:AD720933 JZ720930:JZ720933 TV720930:TV720933 ADR720930:ADR720933 ANN720930:ANN720933 AXJ720930:AXJ720933 BHF720930:BHF720933 BRB720930:BRB720933 CAX720930:CAX720933 CKT720930:CKT720933 CUP720930:CUP720933 DEL720930:DEL720933 DOH720930:DOH720933 DYD720930:DYD720933 EHZ720930:EHZ720933 ERV720930:ERV720933 FBR720930:FBR720933 FLN720930:FLN720933 FVJ720930:FVJ720933 GFF720930:GFF720933 GPB720930:GPB720933 GYX720930:GYX720933 HIT720930:HIT720933 HSP720930:HSP720933 ICL720930:ICL720933 IMH720930:IMH720933 IWD720930:IWD720933 JFZ720930:JFZ720933 JPV720930:JPV720933 JZR720930:JZR720933 KJN720930:KJN720933 KTJ720930:KTJ720933 LDF720930:LDF720933 LNB720930:LNB720933 LWX720930:LWX720933 MGT720930:MGT720933 MQP720930:MQP720933 NAL720930:NAL720933 NKH720930:NKH720933 NUD720930:NUD720933 ODZ720930:ODZ720933 ONV720930:ONV720933 OXR720930:OXR720933 PHN720930:PHN720933 PRJ720930:PRJ720933 QBF720930:QBF720933 QLB720930:QLB720933 QUX720930:QUX720933 RET720930:RET720933 ROP720930:ROP720933 RYL720930:RYL720933 SIH720930:SIH720933 SSD720930:SSD720933 TBZ720930:TBZ720933 TLV720930:TLV720933 TVR720930:TVR720933 UFN720930:UFN720933 UPJ720930:UPJ720933 UZF720930:UZF720933 VJB720930:VJB720933 VSX720930:VSX720933 WCT720930:WCT720933 WMP720930:WMP720933 WWL720930:WWL720933 AD786466:AD786469 JZ786466:JZ786469 TV786466:TV786469 ADR786466:ADR786469 ANN786466:ANN786469 AXJ786466:AXJ786469 BHF786466:BHF786469 BRB786466:BRB786469 CAX786466:CAX786469 CKT786466:CKT786469 CUP786466:CUP786469 DEL786466:DEL786469 DOH786466:DOH786469 DYD786466:DYD786469 EHZ786466:EHZ786469 ERV786466:ERV786469 FBR786466:FBR786469 FLN786466:FLN786469 FVJ786466:FVJ786469 GFF786466:GFF786469 GPB786466:GPB786469 GYX786466:GYX786469 HIT786466:HIT786469 HSP786466:HSP786469 ICL786466:ICL786469 IMH786466:IMH786469 IWD786466:IWD786469 JFZ786466:JFZ786469 JPV786466:JPV786469 JZR786466:JZR786469 KJN786466:KJN786469 KTJ786466:KTJ786469 LDF786466:LDF786469 LNB786466:LNB786469 LWX786466:LWX786469 MGT786466:MGT786469 MQP786466:MQP786469 NAL786466:NAL786469 NKH786466:NKH786469 NUD786466:NUD786469 ODZ786466:ODZ786469 ONV786466:ONV786469 OXR786466:OXR786469 PHN786466:PHN786469 PRJ786466:PRJ786469 QBF786466:QBF786469 QLB786466:QLB786469 QUX786466:QUX786469 RET786466:RET786469 ROP786466:ROP786469 RYL786466:RYL786469 SIH786466:SIH786469 SSD786466:SSD786469 TBZ786466:TBZ786469 TLV786466:TLV786469 TVR786466:TVR786469 UFN786466:UFN786469 UPJ786466:UPJ786469 UZF786466:UZF786469 VJB786466:VJB786469 VSX786466:VSX786469 WCT786466:WCT786469 WMP786466:WMP786469 WWL786466:WWL786469 AD852002:AD852005 JZ852002:JZ852005 TV852002:TV852005 ADR852002:ADR852005 ANN852002:ANN852005 AXJ852002:AXJ852005 BHF852002:BHF852005 BRB852002:BRB852005 CAX852002:CAX852005 CKT852002:CKT852005 CUP852002:CUP852005 DEL852002:DEL852005 DOH852002:DOH852005 DYD852002:DYD852005 EHZ852002:EHZ852005 ERV852002:ERV852005 FBR852002:FBR852005 FLN852002:FLN852005 FVJ852002:FVJ852005 GFF852002:GFF852005 GPB852002:GPB852005 GYX852002:GYX852005 HIT852002:HIT852005 HSP852002:HSP852005 ICL852002:ICL852005 IMH852002:IMH852005 IWD852002:IWD852005 JFZ852002:JFZ852005 JPV852002:JPV852005 JZR852002:JZR852005 KJN852002:KJN852005 KTJ852002:KTJ852005 LDF852002:LDF852005 LNB852002:LNB852005 LWX852002:LWX852005 MGT852002:MGT852005 MQP852002:MQP852005 NAL852002:NAL852005 NKH852002:NKH852005 NUD852002:NUD852005 ODZ852002:ODZ852005 ONV852002:ONV852005 OXR852002:OXR852005 PHN852002:PHN852005 PRJ852002:PRJ852005 QBF852002:QBF852005 QLB852002:QLB852005 QUX852002:QUX852005 RET852002:RET852005 ROP852002:ROP852005 RYL852002:RYL852005 SIH852002:SIH852005 SSD852002:SSD852005 TBZ852002:TBZ852005 TLV852002:TLV852005 TVR852002:TVR852005 UFN852002:UFN852005 UPJ852002:UPJ852005 UZF852002:UZF852005 VJB852002:VJB852005 VSX852002:VSX852005 WCT852002:WCT852005 WMP852002:WMP852005 WWL852002:WWL852005 AD917538:AD917541 JZ917538:JZ917541 TV917538:TV917541 ADR917538:ADR917541 ANN917538:ANN917541 AXJ917538:AXJ917541 BHF917538:BHF917541 BRB917538:BRB917541 CAX917538:CAX917541 CKT917538:CKT917541 CUP917538:CUP917541 DEL917538:DEL917541 DOH917538:DOH917541 DYD917538:DYD917541 EHZ917538:EHZ917541 ERV917538:ERV917541 FBR917538:FBR917541 FLN917538:FLN917541 FVJ917538:FVJ917541 GFF917538:GFF917541 GPB917538:GPB917541 GYX917538:GYX917541 HIT917538:HIT917541 HSP917538:HSP917541 ICL917538:ICL917541 IMH917538:IMH917541 IWD917538:IWD917541 JFZ917538:JFZ917541 JPV917538:JPV917541 JZR917538:JZR917541 KJN917538:KJN917541 KTJ917538:KTJ917541 LDF917538:LDF917541 LNB917538:LNB917541 LWX917538:LWX917541 MGT917538:MGT917541 MQP917538:MQP917541 NAL917538:NAL917541 NKH917538:NKH917541 NUD917538:NUD917541 ODZ917538:ODZ917541 ONV917538:ONV917541 OXR917538:OXR917541 PHN917538:PHN917541 PRJ917538:PRJ917541 QBF917538:QBF917541 QLB917538:QLB917541 QUX917538:QUX917541 RET917538:RET917541 ROP917538:ROP917541 RYL917538:RYL917541 SIH917538:SIH917541 SSD917538:SSD917541 TBZ917538:TBZ917541 TLV917538:TLV917541 TVR917538:TVR917541 UFN917538:UFN917541 UPJ917538:UPJ917541 UZF917538:UZF917541 VJB917538:VJB917541 VSX917538:VSX917541 WCT917538:WCT917541 WMP917538:WMP917541 WWL917538:WWL917541 AD983074:AD983077 JZ983074:JZ983077 TV983074:TV983077 ADR983074:ADR983077 ANN983074:ANN983077 AXJ983074:AXJ983077 BHF983074:BHF983077 BRB983074:BRB983077 CAX983074:CAX983077 CKT983074:CKT983077 CUP983074:CUP983077 DEL983074:DEL983077 DOH983074:DOH983077 DYD983074:DYD983077 EHZ983074:EHZ983077 ERV983074:ERV983077 FBR983074:FBR983077 FLN983074:FLN983077 FVJ983074:FVJ983077 GFF983074:GFF983077 GPB983074:GPB983077 GYX983074:GYX983077 HIT983074:HIT983077 HSP983074:HSP983077 ICL983074:ICL983077 IMH983074:IMH983077 IWD983074:IWD983077 JFZ983074:JFZ983077 JPV983074:JPV983077 JZR983074:JZR983077 KJN983074:KJN983077 KTJ983074:KTJ983077 LDF983074:LDF983077 LNB983074:LNB983077 LWX983074:LWX983077 MGT983074:MGT983077 MQP983074:MQP983077 NAL983074:NAL983077 NKH983074:NKH983077 NUD983074:NUD983077 ODZ983074:ODZ983077 ONV983074:ONV983077 OXR983074:OXR983077 PHN983074:PHN983077 PRJ983074:PRJ983077 QBF983074:QBF983077 QLB983074:QLB983077 QUX983074:QUX983077 RET983074:RET983077 ROP983074:ROP983077 RYL983074:RYL983077 SIH983074:SIH983077 SSD983074:SSD983077 TBZ983074:TBZ983077 TLV983074:TLV983077 TVR983074:TVR983077 UFN983074:UFN983077 UPJ983074:UPJ983077 UZF983074:UZF983077 VJB983074:VJB983077 VSX983074:VSX983077 WCT983074:WCT983077 WMP983074:WMP983077 WWL983074:WWL983077 AF41 KB41 TX41 ADT41 ANP41 AXL41 BHH41 BRD41 CAZ41 CKV41 CUR41 DEN41 DOJ41 DYF41 EIB41 ERX41 FBT41 FLP41 FVL41 GFH41 GPD41 GYZ41 HIV41 HSR41 ICN41 IMJ41 IWF41 JGB41 JPX41 JZT41 KJP41 KTL41 LDH41 LND41 LWZ41 MGV41 MQR41 NAN41 NKJ41 NUF41 OEB41 ONX41 OXT41 PHP41 PRL41 QBH41 QLD41 QUZ41 REV41 ROR41 RYN41 SIJ41 SSF41 TCB41 TLX41 TVT41 UFP41 UPL41 UZH41 VJD41 VSZ41 WCV41 WMR41 WWN41 AF65575 KB65575 TX65575 ADT65575 ANP65575 AXL65575 BHH65575 BRD65575 CAZ65575 CKV65575 CUR65575 DEN65575 DOJ65575 DYF65575 EIB65575 ERX65575 FBT65575 FLP65575 FVL65575 GFH65575 GPD65575 GYZ65575 HIV65575 HSR65575 ICN65575 IMJ65575 IWF65575 JGB65575 JPX65575 JZT65575 KJP65575 KTL65575 LDH65575 LND65575 LWZ65575 MGV65575 MQR65575 NAN65575 NKJ65575 NUF65575 OEB65575 ONX65575 OXT65575 PHP65575 PRL65575 QBH65575 QLD65575 QUZ65575 REV65575 ROR65575 RYN65575 SIJ65575 SSF65575 TCB65575 TLX65575 TVT65575 UFP65575 UPL65575 UZH65575 VJD65575 VSZ65575 WCV65575 WMR65575 WWN65575 AF131111 KB131111 TX131111 ADT131111 ANP131111 AXL131111 BHH131111 BRD131111 CAZ131111 CKV131111 CUR131111 DEN131111 DOJ131111 DYF131111 EIB131111 ERX131111 FBT131111 FLP131111 FVL131111 GFH131111 GPD131111 GYZ131111 HIV131111 HSR131111 ICN131111 IMJ131111 IWF131111 JGB131111 JPX131111 JZT131111 KJP131111 KTL131111 LDH131111 LND131111 LWZ131111 MGV131111 MQR131111 NAN131111 NKJ131111 NUF131111 OEB131111 ONX131111 OXT131111 PHP131111 PRL131111 QBH131111 QLD131111 QUZ131111 REV131111 ROR131111 RYN131111 SIJ131111 SSF131111 TCB131111 TLX131111 TVT131111 UFP131111 UPL131111 UZH131111 VJD131111 VSZ131111 WCV131111 WMR131111 WWN131111 AF196647 KB196647 TX196647 ADT196647 ANP196647 AXL196647 BHH196647 BRD196647 CAZ196647 CKV196647 CUR196647 DEN196647 DOJ196647 DYF196647 EIB196647 ERX196647 FBT196647 FLP196647 FVL196647 GFH196647 GPD196647 GYZ196647 HIV196647 HSR196647 ICN196647 IMJ196647 IWF196647 JGB196647 JPX196647 JZT196647 KJP196647 KTL196647 LDH196647 LND196647 LWZ196647 MGV196647 MQR196647 NAN196647 NKJ196647 NUF196647 OEB196647 ONX196647 OXT196647 PHP196647 PRL196647 QBH196647 QLD196647 QUZ196647 REV196647 ROR196647 RYN196647 SIJ196647 SSF196647 TCB196647 TLX196647 TVT196647 UFP196647 UPL196647 UZH196647 VJD196647 VSZ196647 WCV196647 WMR196647 WWN196647 AF262183 KB262183 TX262183 ADT262183 ANP262183 AXL262183 BHH262183 BRD262183 CAZ262183 CKV262183 CUR262183 DEN262183 DOJ262183 DYF262183 EIB262183 ERX262183 FBT262183 FLP262183 FVL262183 GFH262183 GPD262183 GYZ262183 HIV262183 HSR262183 ICN262183 IMJ262183 IWF262183 JGB262183 JPX262183 JZT262183 KJP262183 KTL262183 LDH262183 LND262183 LWZ262183 MGV262183 MQR262183 NAN262183 NKJ262183 NUF262183 OEB262183 ONX262183 OXT262183 PHP262183 PRL262183 QBH262183 QLD262183 QUZ262183 REV262183 ROR262183 RYN262183 SIJ262183 SSF262183 TCB262183 TLX262183 TVT262183 UFP262183 UPL262183 UZH262183 VJD262183 VSZ262183 WCV262183 WMR262183 WWN262183 AF327719 KB327719 TX327719 ADT327719 ANP327719 AXL327719 BHH327719 BRD327719 CAZ327719 CKV327719 CUR327719 DEN327719 DOJ327719 DYF327719 EIB327719 ERX327719 FBT327719 FLP327719 FVL327719 GFH327719 GPD327719 GYZ327719 HIV327719 HSR327719 ICN327719 IMJ327719 IWF327719 JGB327719 JPX327719 JZT327719 KJP327719 KTL327719 LDH327719 LND327719 LWZ327719 MGV327719 MQR327719 NAN327719 NKJ327719 NUF327719 OEB327719 ONX327719 OXT327719 PHP327719 PRL327719 QBH327719 QLD327719 QUZ327719 REV327719 ROR327719 RYN327719 SIJ327719 SSF327719 TCB327719 TLX327719 TVT327719 UFP327719 UPL327719 UZH327719 VJD327719 VSZ327719 WCV327719 WMR327719 WWN327719 AF393255 KB393255 TX393255 ADT393255 ANP393255 AXL393255 BHH393255 BRD393255 CAZ393255 CKV393255 CUR393255 DEN393255 DOJ393255 DYF393255 EIB393255 ERX393255 FBT393255 FLP393255 FVL393255 GFH393255 GPD393255 GYZ393255 HIV393255 HSR393255 ICN393255 IMJ393255 IWF393255 JGB393255 JPX393255 JZT393255 KJP393255 KTL393255 LDH393255 LND393255 LWZ393255 MGV393255 MQR393255 NAN393255 NKJ393255 NUF393255 OEB393255 ONX393255 OXT393255 PHP393255 PRL393255 QBH393255 QLD393255 QUZ393255 REV393255 ROR393255 RYN393255 SIJ393255 SSF393255 TCB393255 TLX393255 TVT393255 UFP393255 UPL393255 UZH393255 VJD393255 VSZ393255 WCV393255 WMR393255 WWN393255 AF458791 KB458791 TX458791 ADT458791 ANP458791 AXL458791 BHH458791 BRD458791 CAZ458791 CKV458791 CUR458791 DEN458791 DOJ458791 DYF458791 EIB458791 ERX458791 FBT458791 FLP458791 FVL458791 GFH458791 GPD458791 GYZ458791 HIV458791 HSR458791 ICN458791 IMJ458791 IWF458791 JGB458791 JPX458791 JZT458791 KJP458791 KTL458791 LDH458791 LND458791 LWZ458791 MGV458791 MQR458791 NAN458791 NKJ458791 NUF458791 OEB458791 ONX458791 OXT458791 PHP458791 PRL458791 QBH458791 QLD458791 QUZ458791 REV458791 ROR458791 RYN458791 SIJ458791 SSF458791 TCB458791 TLX458791 TVT458791 UFP458791 UPL458791 UZH458791 VJD458791 VSZ458791 WCV458791 WMR458791 WWN458791 AF524327 KB524327 TX524327 ADT524327 ANP524327 AXL524327 BHH524327 BRD524327 CAZ524327 CKV524327 CUR524327 DEN524327 DOJ524327 DYF524327 EIB524327 ERX524327 FBT524327 FLP524327 FVL524327 GFH524327 GPD524327 GYZ524327 HIV524327 HSR524327 ICN524327 IMJ524327 IWF524327 JGB524327 JPX524327 JZT524327 KJP524327 KTL524327 LDH524327 LND524327 LWZ524327 MGV524327 MQR524327 NAN524327 NKJ524327 NUF524327 OEB524327 ONX524327 OXT524327 PHP524327 PRL524327 QBH524327 QLD524327 QUZ524327 REV524327 ROR524327 RYN524327 SIJ524327 SSF524327 TCB524327 TLX524327 TVT524327 UFP524327 UPL524327 UZH524327 VJD524327 VSZ524327 WCV524327 WMR524327 WWN524327 AF589863 KB589863 TX589863 ADT589863 ANP589863 AXL589863 BHH589863 BRD589863 CAZ589863 CKV589863 CUR589863 DEN589863 DOJ589863 DYF589863 EIB589863 ERX589863 FBT589863 FLP589863 FVL589863 GFH589863 GPD589863 GYZ589863 HIV589863 HSR589863 ICN589863 IMJ589863 IWF589863 JGB589863 JPX589863 JZT589863 KJP589863 KTL589863 LDH589863 LND589863 LWZ589863 MGV589863 MQR589863 NAN589863 NKJ589863 NUF589863 OEB589863 ONX589863 OXT589863 PHP589863 PRL589863 QBH589863 QLD589863 QUZ589863 REV589863 ROR589863 RYN589863 SIJ589863 SSF589863 TCB589863 TLX589863 TVT589863 UFP589863 UPL589863 UZH589863 VJD589863 VSZ589863 WCV589863 WMR589863 WWN589863 AF655399 KB655399 TX655399 ADT655399 ANP655399 AXL655399 BHH655399 BRD655399 CAZ655399 CKV655399 CUR655399 DEN655399 DOJ655399 DYF655399 EIB655399 ERX655399 FBT655399 FLP655399 FVL655399 GFH655399 GPD655399 GYZ655399 HIV655399 HSR655399 ICN655399 IMJ655399 IWF655399 JGB655399 JPX655399 JZT655399 KJP655399 KTL655399 LDH655399 LND655399 LWZ655399 MGV655399 MQR655399 NAN655399 NKJ655399 NUF655399 OEB655399 ONX655399 OXT655399 PHP655399 PRL655399 QBH655399 QLD655399 QUZ655399 REV655399 ROR655399 RYN655399 SIJ655399 SSF655399 TCB655399 TLX655399 TVT655399 UFP655399 UPL655399 UZH655399 VJD655399 VSZ655399 WCV655399 WMR655399 WWN655399 AF720935 KB720935 TX720935 ADT720935 ANP720935 AXL720935 BHH720935 BRD720935 CAZ720935 CKV720935 CUR720935 DEN720935 DOJ720935 DYF720935 EIB720935 ERX720935 FBT720935 FLP720935 FVL720935 GFH720935 GPD720935 GYZ720935 HIV720935 HSR720935 ICN720935 IMJ720935 IWF720935 JGB720935 JPX720935 JZT720935 KJP720935 KTL720935 LDH720935 LND720935 LWZ720935 MGV720935 MQR720935 NAN720935 NKJ720935 NUF720935 OEB720935 ONX720935 OXT720935 PHP720935 PRL720935 QBH720935 QLD720935 QUZ720935 REV720935 ROR720935 RYN720935 SIJ720935 SSF720935 TCB720935 TLX720935 TVT720935 UFP720935 UPL720935 UZH720935 VJD720935 VSZ720935 WCV720935 WMR720935 WWN720935 AF786471 KB786471 TX786471 ADT786471 ANP786471 AXL786471 BHH786471 BRD786471 CAZ786471 CKV786471 CUR786471 DEN786471 DOJ786471 DYF786471 EIB786471 ERX786471 FBT786471 FLP786471 FVL786471 GFH786471 GPD786471 GYZ786471 HIV786471 HSR786471 ICN786471 IMJ786471 IWF786471 JGB786471 JPX786471 JZT786471 KJP786471 KTL786471 LDH786471 LND786471 LWZ786471 MGV786471 MQR786471 NAN786471 NKJ786471 NUF786471 OEB786471 ONX786471 OXT786471 PHP786471 PRL786471 QBH786471 QLD786471 QUZ786471 REV786471 ROR786471 RYN786471 SIJ786471 SSF786471 TCB786471 TLX786471 TVT786471 UFP786471 UPL786471 UZH786471 VJD786471 VSZ786471 WCV786471 WMR786471 WWN786471 AF852007 KB852007 TX852007 ADT852007 ANP852007 AXL852007 BHH852007 BRD852007 CAZ852007 CKV852007 CUR852007 DEN852007 DOJ852007 DYF852007 EIB852007 ERX852007 FBT852007 FLP852007 FVL852007 GFH852007 GPD852007 GYZ852007 HIV852007 HSR852007 ICN852007 IMJ852007 IWF852007 JGB852007 JPX852007 JZT852007 KJP852007 KTL852007 LDH852007 LND852007 LWZ852007 MGV852007 MQR852007 NAN852007 NKJ852007 NUF852007 OEB852007 ONX852007 OXT852007 PHP852007 PRL852007 QBH852007 QLD852007 QUZ852007 REV852007 ROR852007 RYN852007 SIJ852007 SSF852007 TCB852007 TLX852007 TVT852007 UFP852007 UPL852007 UZH852007 VJD852007 VSZ852007 WCV852007 WMR852007 WWN852007 AF917543 KB917543 TX917543 ADT917543 ANP917543 AXL917543 BHH917543 BRD917543 CAZ917543 CKV917543 CUR917543 DEN917543 DOJ917543 DYF917543 EIB917543 ERX917543 FBT917543 FLP917543 FVL917543 GFH917543 GPD917543 GYZ917543 HIV917543 HSR917543 ICN917543 IMJ917543 IWF917543 JGB917543 JPX917543 JZT917543 KJP917543 KTL917543 LDH917543 LND917543 LWZ917543 MGV917543 MQR917543 NAN917543 NKJ917543 NUF917543 OEB917543 ONX917543 OXT917543 PHP917543 PRL917543 QBH917543 QLD917543 QUZ917543 REV917543 ROR917543 RYN917543 SIJ917543 SSF917543 TCB917543 TLX917543 TVT917543 UFP917543 UPL917543 UZH917543 VJD917543 VSZ917543 WCV917543 WMR917543 WWN917543 AF983079 KB983079 TX983079 ADT983079 ANP983079 AXL983079 BHH983079 BRD983079 CAZ983079 CKV983079 CUR983079 DEN983079 DOJ983079 DYF983079 EIB983079 ERX983079 FBT983079 FLP983079 FVL983079 GFH983079 GPD983079 GYZ983079 HIV983079 HSR983079 ICN983079 IMJ983079 IWF983079 JGB983079 JPX983079 JZT983079 KJP983079 KTL983079 LDH983079 LND983079 LWZ983079 MGV983079 MQR983079 NAN983079 NKJ983079 NUF983079 OEB983079 ONX983079 OXT983079 PHP983079 PRL983079 QBH983079 QLD983079 QUZ983079 REV983079 ROR983079 RYN983079 SIJ983079 SSF983079 TCB983079 TLX983079 TVT983079 UFP983079 UPL983079 UZH983079 VJD983079 VSZ983079 WCV983079 WMR983079 WWN983079 AD26:AD27 JZ26:JZ27 TV26:TV27 ADR26:ADR27 ANN26:ANN27 AXJ26:AXJ27 BHF26:BHF27 BRB26:BRB27 CAX26:CAX27 CKT26:CKT27 CUP26:CUP27 DEL26:DEL27 DOH26:DOH27 DYD26:DYD27 EHZ26:EHZ27 ERV26:ERV27 FBR26:FBR27 FLN26:FLN27 FVJ26:FVJ27 GFF26:GFF27 GPB26:GPB27 GYX26:GYX27 HIT26:HIT27 HSP26:HSP27 ICL26:ICL27 IMH26:IMH27 IWD26:IWD27 JFZ26:JFZ27 JPV26:JPV27 JZR26:JZR27 KJN26:KJN27 KTJ26:KTJ27 LDF26:LDF27 LNB26:LNB27 LWX26:LWX27 MGT26:MGT27 MQP26:MQP27 NAL26:NAL27 NKH26:NKH27 NUD26:NUD27 ODZ26:ODZ27 ONV26:ONV27 OXR26:OXR27 PHN26:PHN27 PRJ26:PRJ27 QBF26:QBF27 QLB26:QLB27 QUX26:QUX27 RET26:RET27 ROP26:ROP27 RYL26:RYL27 SIH26:SIH27 SSD26:SSD27 TBZ26:TBZ27 TLV26:TLV27 TVR26:TVR27 UFN26:UFN27 UPJ26:UPJ27 UZF26:UZF27 VJB26:VJB27 VSX26:VSX27 WCT26:WCT27 WMP26:WMP27 WWL26:WWL27 AD65560:AD65561 JZ65560:JZ65561 TV65560:TV65561 ADR65560:ADR65561 ANN65560:ANN65561 AXJ65560:AXJ65561 BHF65560:BHF65561 BRB65560:BRB65561 CAX65560:CAX65561 CKT65560:CKT65561 CUP65560:CUP65561 DEL65560:DEL65561 DOH65560:DOH65561 DYD65560:DYD65561 EHZ65560:EHZ65561 ERV65560:ERV65561 FBR65560:FBR65561 FLN65560:FLN65561 FVJ65560:FVJ65561 GFF65560:GFF65561 GPB65560:GPB65561 GYX65560:GYX65561 HIT65560:HIT65561 HSP65560:HSP65561 ICL65560:ICL65561 IMH65560:IMH65561 IWD65560:IWD65561 JFZ65560:JFZ65561 JPV65560:JPV65561 JZR65560:JZR65561 KJN65560:KJN65561 KTJ65560:KTJ65561 LDF65560:LDF65561 LNB65560:LNB65561 LWX65560:LWX65561 MGT65560:MGT65561 MQP65560:MQP65561 NAL65560:NAL65561 NKH65560:NKH65561 NUD65560:NUD65561 ODZ65560:ODZ65561 ONV65560:ONV65561 OXR65560:OXR65561 PHN65560:PHN65561 PRJ65560:PRJ65561 QBF65560:QBF65561 QLB65560:QLB65561 QUX65560:QUX65561 RET65560:RET65561 ROP65560:ROP65561 RYL65560:RYL65561 SIH65560:SIH65561 SSD65560:SSD65561 TBZ65560:TBZ65561 TLV65560:TLV65561 TVR65560:TVR65561 UFN65560:UFN65561 UPJ65560:UPJ65561 UZF65560:UZF65561 VJB65560:VJB65561 VSX65560:VSX65561 WCT65560:WCT65561 WMP65560:WMP65561 WWL65560:WWL65561 AD131096:AD131097 JZ131096:JZ131097 TV131096:TV131097 ADR131096:ADR131097 ANN131096:ANN131097 AXJ131096:AXJ131097 BHF131096:BHF131097 BRB131096:BRB131097 CAX131096:CAX131097 CKT131096:CKT131097 CUP131096:CUP131097 DEL131096:DEL131097 DOH131096:DOH131097 DYD131096:DYD131097 EHZ131096:EHZ131097 ERV131096:ERV131097 FBR131096:FBR131097 FLN131096:FLN131097 FVJ131096:FVJ131097 GFF131096:GFF131097 GPB131096:GPB131097 GYX131096:GYX131097 HIT131096:HIT131097 HSP131096:HSP131097 ICL131096:ICL131097 IMH131096:IMH131097 IWD131096:IWD131097 JFZ131096:JFZ131097 JPV131096:JPV131097 JZR131096:JZR131097 KJN131096:KJN131097 KTJ131096:KTJ131097 LDF131096:LDF131097 LNB131096:LNB131097 LWX131096:LWX131097 MGT131096:MGT131097 MQP131096:MQP131097 NAL131096:NAL131097 NKH131096:NKH131097 NUD131096:NUD131097 ODZ131096:ODZ131097 ONV131096:ONV131097 OXR131096:OXR131097 PHN131096:PHN131097 PRJ131096:PRJ131097 QBF131096:QBF131097 QLB131096:QLB131097 QUX131096:QUX131097 RET131096:RET131097 ROP131096:ROP131097 RYL131096:RYL131097 SIH131096:SIH131097 SSD131096:SSD131097 TBZ131096:TBZ131097 TLV131096:TLV131097 TVR131096:TVR131097 UFN131096:UFN131097 UPJ131096:UPJ131097 UZF131096:UZF131097 VJB131096:VJB131097 VSX131096:VSX131097 WCT131096:WCT131097 WMP131096:WMP131097 WWL131096:WWL131097 AD196632:AD196633 JZ196632:JZ196633 TV196632:TV196633 ADR196632:ADR196633 ANN196632:ANN196633 AXJ196632:AXJ196633 BHF196632:BHF196633 BRB196632:BRB196633 CAX196632:CAX196633 CKT196632:CKT196633 CUP196632:CUP196633 DEL196632:DEL196633 DOH196632:DOH196633 DYD196632:DYD196633 EHZ196632:EHZ196633 ERV196632:ERV196633 FBR196632:FBR196633 FLN196632:FLN196633 FVJ196632:FVJ196633 GFF196632:GFF196633 GPB196632:GPB196633 GYX196632:GYX196633 HIT196632:HIT196633 HSP196632:HSP196633 ICL196632:ICL196633 IMH196632:IMH196633 IWD196632:IWD196633 JFZ196632:JFZ196633 JPV196632:JPV196633 JZR196632:JZR196633 KJN196632:KJN196633 KTJ196632:KTJ196633 LDF196632:LDF196633 LNB196632:LNB196633 LWX196632:LWX196633 MGT196632:MGT196633 MQP196632:MQP196633 NAL196632:NAL196633 NKH196632:NKH196633 NUD196632:NUD196633 ODZ196632:ODZ196633 ONV196632:ONV196633 OXR196632:OXR196633 PHN196632:PHN196633 PRJ196632:PRJ196633 QBF196632:QBF196633 QLB196632:QLB196633 QUX196632:QUX196633 RET196632:RET196633 ROP196632:ROP196633 RYL196632:RYL196633 SIH196632:SIH196633 SSD196632:SSD196633 TBZ196632:TBZ196633 TLV196632:TLV196633 TVR196632:TVR196633 UFN196632:UFN196633 UPJ196632:UPJ196633 UZF196632:UZF196633 VJB196632:VJB196633 VSX196632:VSX196633 WCT196632:WCT196633 WMP196632:WMP196633 WWL196632:WWL196633 AD262168:AD262169 JZ262168:JZ262169 TV262168:TV262169 ADR262168:ADR262169 ANN262168:ANN262169 AXJ262168:AXJ262169 BHF262168:BHF262169 BRB262168:BRB262169 CAX262168:CAX262169 CKT262168:CKT262169 CUP262168:CUP262169 DEL262168:DEL262169 DOH262168:DOH262169 DYD262168:DYD262169 EHZ262168:EHZ262169 ERV262168:ERV262169 FBR262168:FBR262169 FLN262168:FLN262169 FVJ262168:FVJ262169 GFF262168:GFF262169 GPB262168:GPB262169 GYX262168:GYX262169 HIT262168:HIT262169 HSP262168:HSP262169 ICL262168:ICL262169 IMH262168:IMH262169 IWD262168:IWD262169 JFZ262168:JFZ262169 JPV262168:JPV262169 JZR262168:JZR262169 KJN262168:KJN262169 KTJ262168:KTJ262169 LDF262168:LDF262169 LNB262168:LNB262169 LWX262168:LWX262169 MGT262168:MGT262169 MQP262168:MQP262169 NAL262168:NAL262169 NKH262168:NKH262169 NUD262168:NUD262169 ODZ262168:ODZ262169 ONV262168:ONV262169 OXR262168:OXR262169 PHN262168:PHN262169 PRJ262168:PRJ262169 QBF262168:QBF262169 QLB262168:QLB262169 QUX262168:QUX262169 RET262168:RET262169 ROP262168:ROP262169 RYL262168:RYL262169 SIH262168:SIH262169 SSD262168:SSD262169 TBZ262168:TBZ262169 TLV262168:TLV262169 TVR262168:TVR262169 UFN262168:UFN262169 UPJ262168:UPJ262169 UZF262168:UZF262169 VJB262168:VJB262169 VSX262168:VSX262169 WCT262168:WCT262169 WMP262168:WMP262169 WWL262168:WWL262169 AD327704:AD327705 JZ327704:JZ327705 TV327704:TV327705 ADR327704:ADR327705 ANN327704:ANN327705 AXJ327704:AXJ327705 BHF327704:BHF327705 BRB327704:BRB327705 CAX327704:CAX327705 CKT327704:CKT327705 CUP327704:CUP327705 DEL327704:DEL327705 DOH327704:DOH327705 DYD327704:DYD327705 EHZ327704:EHZ327705 ERV327704:ERV327705 FBR327704:FBR327705 FLN327704:FLN327705 FVJ327704:FVJ327705 GFF327704:GFF327705 GPB327704:GPB327705 GYX327704:GYX327705 HIT327704:HIT327705 HSP327704:HSP327705 ICL327704:ICL327705 IMH327704:IMH327705 IWD327704:IWD327705 JFZ327704:JFZ327705 JPV327704:JPV327705 JZR327704:JZR327705 KJN327704:KJN327705 KTJ327704:KTJ327705 LDF327704:LDF327705 LNB327704:LNB327705 LWX327704:LWX327705 MGT327704:MGT327705 MQP327704:MQP327705 NAL327704:NAL327705 NKH327704:NKH327705 NUD327704:NUD327705 ODZ327704:ODZ327705 ONV327704:ONV327705 OXR327704:OXR327705 PHN327704:PHN327705 PRJ327704:PRJ327705 QBF327704:QBF327705 QLB327704:QLB327705 QUX327704:QUX327705 RET327704:RET327705 ROP327704:ROP327705 RYL327704:RYL327705 SIH327704:SIH327705 SSD327704:SSD327705 TBZ327704:TBZ327705 TLV327704:TLV327705 TVR327704:TVR327705 UFN327704:UFN327705 UPJ327704:UPJ327705 UZF327704:UZF327705 VJB327704:VJB327705 VSX327704:VSX327705 WCT327704:WCT327705 WMP327704:WMP327705 WWL327704:WWL327705 AD393240:AD393241 JZ393240:JZ393241 TV393240:TV393241 ADR393240:ADR393241 ANN393240:ANN393241 AXJ393240:AXJ393241 BHF393240:BHF393241 BRB393240:BRB393241 CAX393240:CAX393241 CKT393240:CKT393241 CUP393240:CUP393241 DEL393240:DEL393241 DOH393240:DOH393241 DYD393240:DYD393241 EHZ393240:EHZ393241 ERV393240:ERV393241 FBR393240:FBR393241 FLN393240:FLN393241 FVJ393240:FVJ393241 GFF393240:GFF393241 GPB393240:GPB393241 GYX393240:GYX393241 HIT393240:HIT393241 HSP393240:HSP393241 ICL393240:ICL393241 IMH393240:IMH393241 IWD393240:IWD393241 JFZ393240:JFZ393241 JPV393240:JPV393241 JZR393240:JZR393241 KJN393240:KJN393241 KTJ393240:KTJ393241 LDF393240:LDF393241 LNB393240:LNB393241 LWX393240:LWX393241 MGT393240:MGT393241 MQP393240:MQP393241 NAL393240:NAL393241 NKH393240:NKH393241 NUD393240:NUD393241 ODZ393240:ODZ393241 ONV393240:ONV393241 OXR393240:OXR393241 PHN393240:PHN393241 PRJ393240:PRJ393241 QBF393240:QBF393241 QLB393240:QLB393241 QUX393240:QUX393241 RET393240:RET393241 ROP393240:ROP393241 RYL393240:RYL393241 SIH393240:SIH393241 SSD393240:SSD393241 TBZ393240:TBZ393241 TLV393240:TLV393241 TVR393240:TVR393241 UFN393240:UFN393241 UPJ393240:UPJ393241 UZF393240:UZF393241 VJB393240:VJB393241 VSX393240:VSX393241 WCT393240:WCT393241 WMP393240:WMP393241 WWL393240:WWL393241 AD458776:AD458777 JZ458776:JZ458777 TV458776:TV458777 ADR458776:ADR458777 ANN458776:ANN458777 AXJ458776:AXJ458777 BHF458776:BHF458777 BRB458776:BRB458777 CAX458776:CAX458777 CKT458776:CKT458777 CUP458776:CUP458777 DEL458776:DEL458777 DOH458776:DOH458777 DYD458776:DYD458777 EHZ458776:EHZ458777 ERV458776:ERV458777 FBR458776:FBR458777 FLN458776:FLN458777 FVJ458776:FVJ458777 GFF458776:GFF458777 GPB458776:GPB458777 GYX458776:GYX458777 HIT458776:HIT458777 HSP458776:HSP458777 ICL458776:ICL458777 IMH458776:IMH458777 IWD458776:IWD458777 JFZ458776:JFZ458777 JPV458776:JPV458777 JZR458776:JZR458777 KJN458776:KJN458777 KTJ458776:KTJ458777 LDF458776:LDF458777 LNB458776:LNB458777 LWX458776:LWX458777 MGT458776:MGT458777 MQP458776:MQP458777 NAL458776:NAL458777 NKH458776:NKH458777 NUD458776:NUD458777 ODZ458776:ODZ458777 ONV458776:ONV458777 OXR458776:OXR458777 PHN458776:PHN458777 PRJ458776:PRJ458777 QBF458776:QBF458777 QLB458776:QLB458777 QUX458776:QUX458777 RET458776:RET458777 ROP458776:ROP458777 RYL458776:RYL458777 SIH458776:SIH458777 SSD458776:SSD458777 TBZ458776:TBZ458777 TLV458776:TLV458777 TVR458776:TVR458777 UFN458776:UFN458777 UPJ458776:UPJ458777 UZF458776:UZF458777 VJB458776:VJB458777 VSX458776:VSX458777 WCT458776:WCT458777 WMP458776:WMP458777 WWL458776:WWL458777 AD524312:AD524313 JZ524312:JZ524313 TV524312:TV524313 ADR524312:ADR524313 ANN524312:ANN524313 AXJ524312:AXJ524313 BHF524312:BHF524313 BRB524312:BRB524313 CAX524312:CAX524313 CKT524312:CKT524313 CUP524312:CUP524313 DEL524312:DEL524313 DOH524312:DOH524313 DYD524312:DYD524313 EHZ524312:EHZ524313 ERV524312:ERV524313 FBR524312:FBR524313 FLN524312:FLN524313 FVJ524312:FVJ524313 GFF524312:GFF524313 GPB524312:GPB524313 GYX524312:GYX524313 HIT524312:HIT524313 HSP524312:HSP524313 ICL524312:ICL524313 IMH524312:IMH524313 IWD524312:IWD524313 JFZ524312:JFZ524313 JPV524312:JPV524313 JZR524312:JZR524313 KJN524312:KJN524313 KTJ524312:KTJ524313 LDF524312:LDF524313 LNB524312:LNB524313 LWX524312:LWX524313 MGT524312:MGT524313 MQP524312:MQP524313 NAL524312:NAL524313 NKH524312:NKH524313 NUD524312:NUD524313 ODZ524312:ODZ524313 ONV524312:ONV524313 OXR524312:OXR524313 PHN524312:PHN524313 PRJ524312:PRJ524313 QBF524312:QBF524313 QLB524312:QLB524313 QUX524312:QUX524313 RET524312:RET524313 ROP524312:ROP524313 RYL524312:RYL524313 SIH524312:SIH524313 SSD524312:SSD524313 TBZ524312:TBZ524313 TLV524312:TLV524313 TVR524312:TVR524313 UFN524312:UFN524313 UPJ524312:UPJ524313 UZF524312:UZF524313 VJB524312:VJB524313 VSX524312:VSX524313 WCT524312:WCT524313 WMP524312:WMP524313 WWL524312:WWL524313 AD589848:AD589849 JZ589848:JZ589849 TV589848:TV589849 ADR589848:ADR589849 ANN589848:ANN589849 AXJ589848:AXJ589849 BHF589848:BHF589849 BRB589848:BRB589849 CAX589848:CAX589849 CKT589848:CKT589849 CUP589848:CUP589849 DEL589848:DEL589849 DOH589848:DOH589849 DYD589848:DYD589849 EHZ589848:EHZ589849 ERV589848:ERV589849 FBR589848:FBR589849 FLN589848:FLN589849 FVJ589848:FVJ589849 GFF589848:GFF589849 GPB589848:GPB589849 GYX589848:GYX589849 HIT589848:HIT589849 HSP589848:HSP589849 ICL589848:ICL589849 IMH589848:IMH589849 IWD589848:IWD589849 JFZ589848:JFZ589849 JPV589848:JPV589849 JZR589848:JZR589849 KJN589848:KJN589849 KTJ589848:KTJ589849 LDF589848:LDF589849 LNB589848:LNB589849 LWX589848:LWX589849 MGT589848:MGT589849 MQP589848:MQP589849 NAL589848:NAL589849 NKH589848:NKH589849 NUD589848:NUD589849 ODZ589848:ODZ589849 ONV589848:ONV589849 OXR589848:OXR589849 PHN589848:PHN589849 PRJ589848:PRJ589849 QBF589848:QBF589849 QLB589848:QLB589849 QUX589848:QUX589849 RET589848:RET589849 ROP589848:ROP589849 RYL589848:RYL589849 SIH589848:SIH589849 SSD589848:SSD589849 TBZ589848:TBZ589849 TLV589848:TLV589849 TVR589848:TVR589849 UFN589848:UFN589849 UPJ589848:UPJ589849 UZF589848:UZF589849 VJB589848:VJB589849 VSX589848:VSX589849 WCT589848:WCT589849 WMP589848:WMP589849 WWL589848:WWL589849 AD655384:AD655385 JZ655384:JZ655385 TV655384:TV655385 ADR655384:ADR655385 ANN655384:ANN655385 AXJ655384:AXJ655385 BHF655384:BHF655385 BRB655384:BRB655385 CAX655384:CAX655385 CKT655384:CKT655385 CUP655384:CUP655385 DEL655384:DEL655385 DOH655384:DOH655385 DYD655384:DYD655385 EHZ655384:EHZ655385 ERV655384:ERV655385 FBR655384:FBR655385 FLN655384:FLN655385 FVJ655384:FVJ655385 GFF655384:GFF655385 GPB655384:GPB655385 GYX655384:GYX655385 HIT655384:HIT655385 HSP655384:HSP655385 ICL655384:ICL655385 IMH655384:IMH655385 IWD655384:IWD655385 JFZ655384:JFZ655385 JPV655384:JPV655385 JZR655384:JZR655385 KJN655384:KJN655385 KTJ655384:KTJ655385 LDF655384:LDF655385 LNB655384:LNB655385 LWX655384:LWX655385 MGT655384:MGT655385 MQP655384:MQP655385 NAL655384:NAL655385 NKH655384:NKH655385 NUD655384:NUD655385 ODZ655384:ODZ655385 ONV655384:ONV655385 OXR655384:OXR655385 PHN655384:PHN655385 PRJ655384:PRJ655385 QBF655384:QBF655385 QLB655384:QLB655385 QUX655384:QUX655385 RET655384:RET655385 ROP655384:ROP655385 RYL655384:RYL655385 SIH655384:SIH655385 SSD655384:SSD655385 TBZ655384:TBZ655385 TLV655384:TLV655385 TVR655384:TVR655385 UFN655384:UFN655385 UPJ655384:UPJ655385 UZF655384:UZF655385 VJB655384:VJB655385 VSX655384:VSX655385 WCT655384:WCT655385 WMP655384:WMP655385 WWL655384:WWL655385 AD720920:AD720921 JZ720920:JZ720921 TV720920:TV720921 ADR720920:ADR720921 ANN720920:ANN720921 AXJ720920:AXJ720921 BHF720920:BHF720921 BRB720920:BRB720921 CAX720920:CAX720921 CKT720920:CKT720921 CUP720920:CUP720921 DEL720920:DEL720921 DOH720920:DOH720921 DYD720920:DYD720921 EHZ720920:EHZ720921 ERV720920:ERV720921 FBR720920:FBR720921 FLN720920:FLN720921 FVJ720920:FVJ720921 GFF720920:GFF720921 GPB720920:GPB720921 GYX720920:GYX720921 HIT720920:HIT720921 HSP720920:HSP720921 ICL720920:ICL720921 IMH720920:IMH720921 IWD720920:IWD720921 JFZ720920:JFZ720921 JPV720920:JPV720921 JZR720920:JZR720921 KJN720920:KJN720921 KTJ720920:KTJ720921 LDF720920:LDF720921 LNB720920:LNB720921 LWX720920:LWX720921 MGT720920:MGT720921 MQP720920:MQP720921 NAL720920:NAL720921 NKH720920:NKH720921 NUD720920:NUD720921 ODZ720920:ODZ720921 ONV720920:ONV720921 OXR720920:OXR720921 PHN720920:PHN720921 PRJ720920:PRJ720921 QBF720920:QBF720921 QLB720920:QLB720921 QUX720920:QUX720921 RET720920:RET720921 ROP720920:ROP720921 RYL720920:RYL720921 SIH720920:SIH720921 SSD720920:SSD720921 TBZ720920:TBZ720921 TLV720920:TLV720921 TVR720920:TVR720921 UFN720920:UFN720921 UPJ720920:UPJ720921 UZF720920:UZF720921 VJB720920:VJB720921 VSX720920:VSX720921 WCT720920:WCT720921 WMP720920:WMP720921 WWL720920:WWL720921 AD786456:AD786457 JZ786456:JZ786457 TV786456:TV786457 ADR786456:ADR786457 ANN786456:ANN786457 AXJ786456:AXJ786457 BHF786456:BHF786457 BRB786456:BRB786457 CAX786456:CAX786457 CKT786456:CKT786457 CUP786456:CUP786457 DEL786456:DEL786457 DOH786456:DOH786457 DYD786456:DYD786457 EHZ786456:EHZ786457 ERV786456:ERV786457 FBR786456:FBR786457 FLN786456:FLN786457 FVJ786456:FVJ786457 GFF786456:GFF786457 GPB786456:GPB786457 GYX786456:GYX786457 HIT786456:HIT786457 HSP786456:HSP786457 ICL786456:ICL786457 IMH786456:IMH786457 IWD786456:IWD786457 JFZ786456:JFZ786457 JPV786456:JPV786457 JZR786456:JZR786457 KJN786456:KJN786457 KTJ786456:KTJ786457 LDF786456:LDF786457 LNB786456:LNB786457 LWX786456:LWX786457 MGT786456:MGT786457 MQP786456:MQP786457 NAL786456:NAL786457 NKH786456:NKH786457 NUD786456:NUD786457 ODZ786456:ODZ786457 ONV786456:ONV786457 OXR786456:OXR786457 PHN786456:PHN786457 PRJ786456:PRJ786457 QBF786456:QBF786457 QLB786456:QLB786457 QUX786456:QUX786457 RET786456:RET786457 ROP786456:ROP786457 RYL786456:RYL786457 SIH786456:SIH786457 SSD786456:SSD786457 TBZ786456:TBZ786457 TLV786456:TLV786457 TVR786456:TVR786457 UFN786456:UFN786457 UPJ786456:UPJ786457 UZF786456:UZF786457 VJB786456:VJB786457 VSX786456:VSX786457 WCT786456:WCT786457 WMP786456:WMP786457 WWL786456:WWL786457 AD851992:AD851993 JZ851992:JZ851993 TV851992:TV851993 ADR851992:ADR851993 ANN851992:ANN851993 AXJ851992:AXJ851993 BHF851992:BHF851993 BRB851992:BRB851993 CAX851992:CAX851993 CKT851992:CKT851993 CUP851992:CUP851993 DEL851992:DEL851993 DOH851992:DOH851993 DYD851992:DYD851993 EHZ851992:EHZ851993 ERV851992:ERV851993 FBR851992:FBR851993 FLN851992:FLN851993 FVJ851992:FVJ851993 GFF851992:GFF851993 GPB851992:GPB851993 GYX851992:GYX851993 HIT851992:HIT851993 HSP851992:HSP851993 ICL851992:ICL851993 IMH851992:IMH851993 IWD851992:IWD851993 JFZ851992:JFZ851993 JPV851992:JPV851993 JZR851992:JZR851993 KJN851992:KJN851993 KTJ851992:KTJ851993 LDF851992:LDF851993 LNB851992:LNB851993 LWX851992:LWX851993 MGT851992:MGT851993 MQP851992:MQP851993 NAL851992:NAL851993 NKH851992:NKH851993 NUD851992:NUD851993 ODZ851992:ODZ851993 ONV851992:ONV851993 OXR851992:OXR851993 PHN851992:PHN851993 PRJ851992:PRJ851993 QBF851992:QBF851993 QLB851992:QLB851993 QUX851992:QUX851993 RET851992:RET851993 ROP851992:ROP851993 RYL851992:RYL851993 SIH851992:SIH851993 SSD851992:SSD851993 TBZ851992:TBZ851993 TLV851992:TLV851993 TVR851992:TVR851993 UFN851992:UFN851993 UPJ851992:UPJ851993 UZF851992:UZF851993 VJB851992:VJB851993 VSX851992:VSX851993 WCT851992:WCT851993 WMP851992:WMP851993 WWL851992:WWL851993 AD917528:AD917529 JZ917528:JZ917529 TV917528:TV917529 ADR917528:ADR917529 ANN917528:ANN917529 AXJ917528:AXJ917529 BHF917528:BHF917529 BRB917528:BRB917529 CAX917528:CAX917529 CKT917528:CKT917529 CUP917528:CUP917529 DEL917528:DEL917529 DOH917528:DOH917529 DYD917528:DYD917529 EHZ917528:EHZ917529 ERV917528:ERV917529 FBR917528:FBR917529 FLN917528:FLN917529 FVJ917528:FVJ917529 GFF917528:GFF917529 GPB917528:GPB917529 GYX917528:GYX917529 HIT917528:HIT917529 HSP917528:HSP917529 ICL917528:ICL917529 IMH917528:IMH917529 IWD917528:IWD917529 JFZ917528:JFZ917529 JPV917528:JPV917529 JZR917528:JZR917529 KJN917528:KJN917529 KTJ917528:KTJ917529 LDF917528:LDF917529 LNB917528:LNB917529 LWX917528:LWX917529 MGT917528:MGT917529 MQP917528:MQP917529 NAL917528:NAL917529 NKH917528:NKH917529 NUD917528:NUD917529 ODZ917528:ODZ917529 ONV917528:ONV917529 OXR917528:OXR917529 PHN917528:PHN917529 PRJ917528:PRJ917529 QBF917528:QBF917529 QLB917528:QLB917529 QUX917528:QUX917529 RET917528:RET917529 ROP917528:ROP917529 RYL917528:RYL917529 SIH917528:SIH917529 SSD917528:SSD917529 TBZ917528:TBZ917529 TLV917528:TLV917529 TVR917528:TVR917529 UFN917528:UFN917529 UPJ917528:UPJ917529 UZF917528:UZF917529 VJB917528:VJB917529 VSX917528:VSX917529 WCT917528:WCT917529 WMP917528:WMP917529 WWL917528:WWL917529 AD983064:AD983065 JZ983064:JZ983065 TV983064:TV983065 ADR983064:ADR983065 ANN983064:ANN983065 AXJ983064:AXJ983065 BHF983064:BHF983065 BRB983064:BRB983065 CAX983064:CAX983065 CKT983064:CKT983065 CUP983064:CUP983065 DEL983064:DEL983065 DOH983064:DOH983065 DYD983064:DYD983065 EHZ983064:EHZ983065 ERV983064:ERV983065 FBR983064:FBR983065 FLN983064:FLN983065 FVJ983064:FVJ983065 GFF983064:GFF983065 GPB983064:GPB983065 GYX983064:GYX983065 HIT983064:HIT983065 HSP983064:HSP983065 ICL983064:ICL983065 IMH983064:IMH983065 IWD983064:IWD983065 JFZ983064:JFZ983065 JPV983064:JPV983065 JZR983064:JZR983065 KJN983064:KJN983065 KTJ983064:KTJ983065 LDF983064:LDF983065 LNB983064:LNB983065 LWX983064:LWX983065 MGT983064:MGT983065 MQP983064:MQP983065 NAL983064:NAL983065 NKH983064:NKH983065 NUD983064:NUD983065 ODZ983064:ODZ983065 ONV983064:ONV983065 OXR983064:OXR983065 PHN983064:PHN983065 PRJ983064:PRJ983065 QBF983064:QBF983065 QLB983064:QLB983065 QUX983064:QUX983065 RET983064:RET983065 ROP983064:ROP983065 RYL983064:RYL983065 SIH983064:SIH983065 SSD983064:SSD983065 TBZ983064:TBZ983065 TLV983064:TLV983065 TVR983064:TVR983065 UFN983064:UFN983065 UPJ983064:UPJ983065 UZF983064:UZF983065 VJB983064:VJB983065 VSX983064:VSX983065 WCT983064:WCT983065 WMP983064:WMP983065 WWL983064:WWL983065 AF29 KB29 TX29 ADT29 ANP29 AXL29 BHH29 BRD29 CAZ29 CKV29 CUR29 DEN29 DOJ29 DYF29 EIB29 ERX29 FBT29 FLP29 FVL29 GFH29 GPD29 GYZ29 HIV29 HSR29 ICN29 IMJ29 IWF29 JGB29 JPX29 JZT29 KJP29 KTL29 LDH29 LND29 LWZ29 MGV29 MQR29 NAN29 NKJ29 NUF29 OEB29 ONX29 OXT29 PHP29 PRL29 QBH29 QLD29 QUZ29 REV29 ROR29 RYN29 SIJ29 SSF29 TCB29 TLX29 TVT29 UFP29 UPL29 UZH29 VJD29 VSZ29 WCV29 WMR29 WWN29 AF65563 KB65563 TX65563 ADT65563 ANP65563 AXL65563 BHH65563 BRD65563 CAZ65563 CKV65563 CUR65563 DEN65563 DOJ65563 DYF65563 EIB65563 ERX65563 FBT65563 FLP65563 FVL65563 GFH65563 GPD65563 GYZ65563 HIV65563 HSR65563 ICN65563 IMJ65563 IWF65563 JGB65563 JPX65563 JZT65563 KJP65563 KTL65563 LDH65563 LND65563 LWZ65563 MGV65563 MQR65563 NAN65563 NKJ65563 NUF65563 OEB65563 ONX65563 OXT65563 PHP65563 PRL65563 QBH65563 QLD65563 QUZ65563 REV65563 ROR65563 RYN65563 SIJ65563 SSF65563 TCB65563 TLX65563 TVT65563 UFP65563 UPL65563 UZH65563 VJD65563 VSZ65563 WCV65563 WMR65563 WWN65563 AF131099 KB131099 TX131099 ADT131099 ANP131099 AXL131099 BHH131099 BRD131099 CAZ131099 CKV131099 CUR131099 DEN131099 DOJ131099 DYF131099 EIB131099 ERX131099 FBT131099 FLP131099 FVL131099 GFH131099 GPD131099 GYZ131099 HIV131099 HSR131099 ICN131099 IMJ131099 IWF131099 JGB131099 JPX131099 JZT131099 KJP131099 KTL131099 LDH131099 LND131099 LWZ131099 MGV131099 MQR131099 NAN131099 NKJ131099 NUF131099 OEB131099 ONX131099 OXT131099 PHP131099 PRL131099 QBH131099 QLD131099 QUZ131099 REV131099 ROR131099 RYN131099 SIJ131099 SSF131099 TCB131099 TLX131099 TVT131099 UFP131099 UPL131099 UZH131099 VJD131099 VSZ131099 WCV131099 WMR131099 WWN131099 AF196635 KB196635 TX196635 ADT196635 ANP196635 AXL196635 BHH196635 BRD196635 CAZ196635 CKV196635 CUR196635 DEN196635 DOJ196635 DYF196635 EIB196635 ERX196635 FBT196635 FLP196635 FVL196635 GFH196635 GPD196635 GYZ196635 HIV196635 HSR196635 ICN196635 IMJ196635 IWF196635 JGB196635 JPX196635 JZT196635 KJP196635 KTL196635 LDH196635 LND196635 LWZ196635 MGV196635 MQR196635 NAN196635 NKJ196635 NUF196635 OEB196635 ONX196635 OXT196635 PHP196635 PRL196635 QBH196635 QLD196635 QUZ196635 REV196635 ROR196635 RYN196635 SIJ196635 SSF196635 TCB196635 TLX196635 TVT196635 UFP196635 UPL196635 UZH196635 VJD196635 VSZ196635 WCV196635 WMR196635 WWN196635 AF262171 KB262171 TX262171 ADT262171 ANP262171 AXL262171 BHH262171 BRD262171 CAZ262171 CKV262171 CUR262171 DEN262171 DOJ262171 DYF262171 EIB262171 ERX262171 FBT262171 FLP262171 FVL262171 GFH262171 GPD262171 GYZ262171 HIV262171 HSR262171 ICN262171 IMJ262171 IWF262171 JGB262171 JPX262171 JZT262171 KJP262171 KTL262171 LDH262171 LND262171 LWZ262171 MGV262171 MQR262171 NAN262171 NKJ262171 NUF262171 OEB262171 ONX262171 OXT262171 PHP262171 PRL262171 QBH262171 QLD262171 QUZ262171 REV262171 ROR262171 RYN262171 SIJ262171 SSF262171 TCB262171 TLX262171 TVT262171 UFP262171 UPL262171 UZH262171 VJD262171 VSZ262171 WCV262171 WMR262171 WWN262171 AF327707 KB327707 TX327707 ADT327707 ANP327707 AXL327707 BHH327707 BRD327707 CAZ327707 CKV327707 CUR327707 DEN327707 DOJ327707 DYF327707 EIB327707 ERX327707 FBT327707 FLP327707 FVL327707 GFH327707 GPD327707 GYZ327707 HIV327707 HSR327707 ICN327707 IMJ327707 IWF327707 JGB327707 JPX327707 JZT327707 KJP327707 KTL327707 LDH327707 LND327707 LWZ327707 MGV327707 MQR327707 NAN327707 NKJ327707 NUF327707 OEB327707 ONX327707 OXT327707 PHP327707 PRL327707 QBH327707 QLD327707 QUZ327707 REV327707 ROR327707 RYN327707 SIJ327707 SSF327707 TCB327707 TLX327707 TVT327707 UFP327707 UPL327707 UZH327707 VJD327707 VSZ327707 WCV327707 WMR327707 WWN327707 AF393243 KB393243 TX393243 ADT393243 ANP393243 AXL393243 BHH393243 BRD393243 CAZ393243 CKV393243 CUR393243 DEN393243 DOJ393243 DYF393243 EIB393243 ERX393243 FBT393243 FLP393243 FVL393243 GFH393243 GPD393243 GYZ393243 HIV393243 HSR393243 ICN393243 IMJ393243 IWF393243 JGB393243 JPX393243 JZT393243 KJP393243 KTL393243 LDH393243 LND393243 LWZ393243 MGV393243 MQR393243 NAN393243 NKJ393243 NUF393243 OEB393243 ONX393243 OXT393243 PHP393243 PRL393243 QBH393243 QLD393243 QUZ393243 REV393243 ROR393243 RYN393243 SIJ393243 SSF393243 TCB393243 TLX393243 TVT393243 UFP393243 UPL393243 UZH393243 VJD393243 VSZ393243 WCV393243 WMR393243 WWN393243 AF458779 KB458779 TX458779 ADT458779 ANP458779 AXL458779 BHH458779 BRD458779 CAZ458779 CKV458779 CUR458779 DEN458779 DOJ458779 DYF458779 EIB458779 ERX458779 FBT458779 FLP458779 FVL458779 GFH458779 GPD458779 GYZ458779 HIV458779 HSR458779 ICN458779 IMJ458779 IWF458779 JGB458779 JPX458779 JZT458779 KJP458779 KTL458779 LDH458779 LND458779 LWZ458779 MGV458779 MQR458779 NAN458779 NKJ458779 NUF458779 OEB458779 ONX458779 OXT458779 PHP458779 PRL458779 QBH458779 QLD458779 QUZ458779 REV458779 ROR458779 RYN458779 SIJ458779 SSF458779 TCB458779 TLX458779 TVT458779 UFP458779 UPL458779 UZH458779 VJD458779 VSZ458779 WCV458779 WMR458779 WWN458779 AF524315 KB524315 TX524315 ADT524315 ANP524315 AXL524315 BHH524315 BRD524315 CAZ524315 CKV524315 CUR524315 DEN524315 DOJ524315 DYF524315 EIB524315 ERX524315 FBT524315 FLP524315 FVL524315 GFH524315 GPD524315 GYZ524315 HIV524315 HSR524315 ICN524315 IMJ524315 IWF524315 JGB524315 JPX524315 JZT524315 KJP524315 KTL524315 LDH524315 LND524315 LWZ524315 MGV524315 MQR524315 NAN524315 NKJ524315 NUF524315 OEB524315 ONX524315 OXT524315 PHP524315 PRL524315 QBH524315 QLD524315 QUZ524315 REV524315 ROR524315 RYN524315 SIJ524315 SSF524315 TCB524315 TLX524315 TVT524315 UFP524315 UPL524315 UZH524315 VJD524315 VSZ524315 WCV524315 WMR524315 WWN524315 AF589851 KB589851 TX589851 ADT589851 ANP589851 AXL589851 BHH589851 BRD589851 CAZ589851 CKV589851 CUR589851 DEN589851 DOJ589851 DYF589851 EIB589851 ERX589851 FBT589851 FLP589851 FVL589851 GFH589851 GPD589851 GYZ589851 HIV589851 HSR589851 ICN589851 IMJ589851 IWF589851 JGB589851 JPX589851 JZT589851 KJP589851 KTL589851 LDH589851 LND589851 LWZ589851 MGV589851 MQR589851 NAN589851 NKJ589851 NUF589851 OEB589851 ONX589851 OXT589851 PHP589851 PRL589851 QBH589851 QLD589851 QUZ589851 REV589851 ROR589851 RYN589851 SIJ589851 SSF589851 TCB589851 TLX589851 TVT589851 UFP589851 UPL589851 UZH589851 VJD589851 VSZ589851 WCV589851 WMR589851 WWN589851 AF655387 KB655387 TX655387 ADT655387 ANP655387 AXL655387 BHH655387 BRD655387 CAZ655387 CKV655387 CUR655387 DEN655387 DOJ655387 DYF655387 EIB655387 ERX655387 FBT655387 FLP655387 FVL655387 GFH655387 GPD655387 GYZ655387 HIV655387 HSR655387 ICN655387 IMJ655387 IWF655387 JGB655387 JPX655387 JZT655387 KJP655387 KTL655387 LDH655387 LND655387 LWZ655387 MGV655387 MQR655387 NAN655387 NKJ655387 NUF655387 OEB655387 ONX655387 OXT655387 PHP655387 PRL655387 QBH655387 QLD655387 QUZ655387 REV655387 ROR655387 RYN655387 SIJ655387 SSF655387 TCB655387 TLX655387 TVT655387 UFP655387 UPL655387 UZH655387 VJD655387 VSZ655387 WCV655387 WMR655387 WWN655387 AF720923 KB720923 TX720923 ADT720923 ANP720923 AXL720923 BHH720923 BRD720923 CAZ720923 CKV720923 CUR720923 DEN720923 DOJ720923 DYF720923 EIB720923 ERX720923 FBT720923 FLP720923 FVL720923 GFH720923 GPD720923 GYZ720923 HIV720923 HSR720923 ICN720923 IMJ720923 IWF720923 JGB720923 JPX720923 JZT720923 KJP720923 KTL720923 LDH720923 LND720923 LWZ720923 MGV720923 MQR720923 NAN720923 NKJ720923 NUF720923 OEB720923 ONX720923 OXT720923 PHP720923 PRL720923 QBH720923 QLD720923 QUZ720923 REV720923 ROR720923 RYN720923 SIJ720923 SSF720923 TCB720923 TLX720923 TVT720923 UFP720923 UPL720923 UZH720923 VJD720923 VSZ720923 WCV720923 WMR720923 WWN720923 AF786459 KB786459 TX786459 ADT786459 ANP786459 AXL786459 BHH786459 BRD786459 CAZ786459 CKV786459 CUR786459 DEN786459 DOJ786459 DYF786459 EIB786459 ERX786459 FBT786459 FLP786459 FVL786459 GFH786459 GPD786459 GYZ786459 HIV786459 HSR786459 ICN786459 IMJ786459 IWF786459 JGB786459 JPX786459 JZT786459 KJP786459 KTL786459 LDH786459 LND786459 LWZ786459 MGV786459 MQR786459 NAN786459 NKJ786459 NUF786459 OEB786459 ONX786459 OXT786459 PHP786459 PRL786459 QBH786459 QLD786459 QUZ786459 REV786459 ROR786459 RYN786459 SIJ786459 SSF786459 TCB786459 TLX786459 TVT786459 UFP786459 UPL786459 UZH786459 VJD786459 VSZ786459 WCV786459 WMR786459 WWN786459 AF851995 KB851995 TX851995 ADT851995 ANP851995 AXL851995 BHH851995 BRD851995 CAZ851995 CKV851995 CUR851995 DEN851995 DOJ851995 DYF851995 EIB851995 ERX851995 FBT851995 FLP851995 FVL851995 GFH851995 GPD851995 GYZ851995 HIV851995 HSR851995 ICN851995 IMJ851995 IWF851995 JGB851995 JPX851995 JZT851995 KJP851995 KTL851995 LDH851995 LND851995 LWZ851995 MGV851995 MQR851995 NAN851995 NKJ851995 NUF851995 OEB851995 ONX851995 OXT851995 PHP851995 PRL851995 QBH851995 QLD851995 QUZ851995 REV851995 ROR851995 RYN851995 SIJ851995 SSF851995 TCB851995 TLX851995 TVT851995 UFP851995 UPL851995 UZH851995 VJD851995 VSZ851995 WCV851995 WMR851995 WWN851995 AF917531 KB917531 TX917531 ADT917531 ANP917531 AXL917531 BHH917531 BRD917531 CAZ917531 CKV917531 CUR917531 DEN917531 DOJ917531 DYF917531 EIB917531 ERX917531 FBT917531 FLP917531 FVL917531 GFH917531 GPD917531 GYZ917531 HIV917531 HSR917531 ICN917531 IMJ917531 IWF917531 JGB917531 JPX917531 JZT917531 KJP917531 KTL917531 LDH917531 LND917531 LWZ917531 MGV917531 MQR917531 NAN917531 NKJ917531 NUF917531 OEB917531 ONX917531 OXT917531 PHP917531 PRL917531 QBH917531 QLD917531 QUZ917531 REV917531 ROR917531 RYN917531 SIJ917531 SSF917531 TCB917531 TLX917531 TVT917531 UFP917531 UPL917531 UZH917531 VJD917531 VSZ917531 WCV917531 WMR917531 WWN917531 AF983067 KB983067 TX983067 ADT983067 ANP983067 AXL983067 BHH983067 BRD983067 CAZ983067 CKV983067 CUR983067 DEN983067 DOJ983067 DYF983067 EIB983067 ERX983067 FBT983067 FLP983067 FVL983067 GFH983067 GPD983067 GYZ983067 HIV983067 HSR983067 ICN983067 IMJ983067 IWF983067 JGB983067 JPX983067 JZT983067 KJP983067 KTL983067 LDH983067 LND983067 LWZ983067 MGV983067 MQR983067 NAN983067 NKJ983067 NUF983067 OEB983067 ONX983067 OXT983067 PHP983067 PRL983067 QBH983067 QLD983067 QUZ983067 REV983067 ROR983067 RYN983067 SIJ983067 SSF983067 TCB983067 TLX983067 TVT983067 UFP983067 UPL983067 UZH983067 VJD983067 VSZ983067 WCV983067 WMR983067 WWN983067 AD45:AD46 JZ45:JZ46 TV45:TV46 ADR45:ADR46 ANN45:ANN46 AXJ45:AXJ46 BHF45:BHF46 BRB45:BRB46 CAX45:CAX46 CKT45:CKT46 CUP45:CUP46 DEL45:DEL46 DOH45:DOH46 DYD45:DYD46 EHZ45:EHZ46 ERV45:ERV46 FBR45:FBR46 FLN45:FLN46 FVJ45:FVJ46 GFF45:GFF46 GPB45:GPB46 GYX45:GYX46 HIT45:HIT46 HSP45:HSP46 ICL45:ICL46 IMH45:IMH46 IWD45:IWD46 JFZ45:JFZ46 JPV45:JPV46 JZR45:JZR46 KJN45:KJN46 KTJ45:KTJ46 LDF45:LDF46 LNB45:LNB46 LWX45:LWX46 MGT45:MGT46 MQP45:MQP46 NAL45:NAL46 NKH45:NKH46 NUD45:NUD46 ODZ45:ODZ46 ONV45:ONV46 OXR45:OXR46 PHN45:PHN46 PRJ45:PRJ46 QBF45:QBF46 QLB45:QLB46 QUX45:QUX46 RET45:RET46 ROP45:ROP46 RYL45:RYL46 SIH45:SIH46 SSD45:SSD46 TBZ45:TBZ46 TLV45:TLV46 TVR45:TVR46 UFN45:UFN46 UPJ45:UPJ46 UZF45:UZF46 VJB45:VJB46 VSX45:VSX46 WCT45:WCT46 WMP45:WMP46 WWL45:WWL46 AD65579:AD65580 JZ65579:JZ65580 TV65579:TV65580 ADR65579:ADR65580 ANN65579:ANN65580 AXJ65579:AXJ65580 BHF65579:BHF65580 BRB65579:BRB65580 CAX65579:CAX65580 CKT65579:CKT65580 CUP65579:CUP65580 DEL65579:DEL65580 DOH65579:DOH65580 DYD65579:DYD65580 EHZ65579:EHZ65580 ERV65579:ERV65580 FBR65579:FBR65580 FLN65579:FLN65580 FVJ65579:FVJ65580 GFF65579:GFF65580 GPB65579:GPB65580 GYX65579:GYX65580 HIT65579:HIT65580 HSP65579:HSP65580 ICL65579:ICL65580 IMH65579:IMH65580 IWD65579:IWD65580 JFZ65579:JFZ65580 JPV65579:JPV65580 JZR65579:JZR65580 KJN65579:KJN65580 KTJ65579:KTJ65580 LDF65579:LDF65580 LNB65579:LNB65580 LWX65579:LWX65580 MGT65579:MGT65580 MQP65579:MQP65580 NAL65579:NAL65580 NKH65579:NKH65580 NUD65579:NUD65580 ODZ65579:ODZ65580 ONV65579:ONV65580 OXR65579:OXR65580 PHN65579:PHN65580 PRJ65579:PRJ65580 QBF65579:QBF65580 QLB65579:QLB65580 QUX65579:QUX65580 RET65579:RET65580 ROP65579:ROP65580 RYL65579:RYL65580 SIH65579:SIH65580 SSD65579:SSD65580 TBZ65579:TBZ65580 TLV65579:TLV65580 TVR65579:TVR65580 UFN65579:UFN65580 UPJ65579:UPJ65580 UZF65579:UZF65580 VJB65579:VJB65580 VSX65579:VSX65580 WCT65579:WCT65580 WMP65579:WMP65580 WWL65579:WWL65580 AD131115:AD131116 JZ131115:JZ131116 TV131115:TV131116 ADR131115:ADR131116 ANN131115:ANN131116 AXJ131115:AXJ131116 BHF131115:BHF131116 BRB131115:BRB131116 CAX131115:CAX131116 CKT131115:CKT131116 CUP131115:CUP131116 DEL131115:DEL131116 DOH131115:DOH131116 DYD131115:DYD131116 EHZ131115:EHZ131116 ERV131115:ERV131116 FBR131115:FBR131116 FLN131115:FLN131116 FVJ131115:FVJ131116 GFF131115:GFF131116 GPB131115:GPB131116 GYX131115:GYX131116 HIT131115:HIT131116 HSP131115:HSP131116 ICL131115:ICL131116 IMH131115:IMH131116 IWD131115:IWD131116 JFZ131115:JFZ131116 JPV131115:JPV131116 JZR131115:JZR131116 KJN131115:KJN131116 KTJ131115:KTJ131116 LDF131115:LDF131116 LNB131115:LNB131116 LWX131115:LWX131116 MGT131115:MGT131116 MQP131115:MQP131116 NAL131115:NAL131116 NKH131115:NKH131116 NUD131115:NUD131116 ODZ131115:ODZ131116 ONV131115:ONV131116 OXR131115:OXR131116 PHN131115:PHN131116 PRJ131115:PRJ131116 QBF131115:QBF131116 QLB131115:QLB131116 QUX131115:QUX131116 RET131115:RET131116 ROP131115:ROP131116 RYL131115:RYL131116 SIH131115:SIH131116 SSD131115:SSD131116 TBZ131115:TBZ131116 TLV131115:TLV131116 TVR131115:TVR131116 UFN131115:UFN131116 UPJ131115:UPJ131116 UZF131115:UZF131116 VJB131115:VJB131116 VSX131115:VSX131116 WCT131115:WCT131116 WMP131115:WMP131116 WWL131115:WWL131116 AD196651:AD196652 JZ196651:JZ196652 TV196651:TV196652 ADR196651:ADR196652 ANN196651:ANN196652 AXJ196651:AXJ196652 BHF196651:BHF196652 BRB196651:BRB196652 CAX196651:CAX196652 CKT196651:CKT196652 CUP196651:CUP196652 DEL196651:DEL196652 DOH196651:DOH196652 DYD196651:DYD196652 EHZ196651:EHZ196652 ERV196651:ERV196652 FBR196651:FBR196652 FLN196651:FLN196652 FVJ196651:FVJ196652 GFF196651:GFF196652 GPB196651:GPB196652 GYX196651:GYX196652 HIT196651:HIT196652 HSP196651:HSP196652 ICL196651:ICL196652 IMH196651:IMH196652 IWD196651:IWD196652 JFZ196651:JFZ196652 JPV196651:JPV196652 JZR196651:JZR196652 KJN196651:KJN196652 KTJ196651:KTJ196652 LDF196651:LDF196652 LNB196651:LNB196652 LWX196651:LWX196652 MGT196651:MGT196652 MQP196651:MQP196652 NAL196651:NAL196652 NKH196651:NKH196652 NUD196651:NUD196652 ODZ196651:ODZ196652 ONV196651:ONV196652 OXR196651:OXR196652 PHN196651:PHN196652 PRJ196651:PRJ196652 QBF196651:QBF196652 QLB196651:QLB196652 QUX196651:QUX196652 RET196651:RET196652 ROP196651:ROP196652 RYL196651:RYL196652 SIH196651:SIH196652 SSD196651:SSD196652 TBZ196651:TBZ196652 TLV196651:TLV196652 TVR196651:TVR196652 UFN196651:UFN196652 UPJ196651:UPJ196652 UZF196651:UZF196652 VJB196651:VJB196652 VSX196651:VSX196652 WCT196651:WCT196652 WMP196651:WMP196652 WWL196651:WWL196652 AD262187:AD262188 JZ262187:JZ262188 TV262187:TV262188 ADR262187:ADR262188 ANN262187:ANN262188 AXJ262187:AXJ262188 BHF262187:BHF262188 BRB262187:BRB262188 CAX262187:CAX262188 CKT262187:CKT262188 CUP262187:CUP262188 DEL262187:DEL262188 DOH262187:DOH262188 DYD262187:DYD262188 EHZ262187:EHZ262188 ERV262187:ERV262188 FBR262187:FBR262188 FLN262187:FLN262188 FVJ262187:FVJ262188 GFF262187:GFF262188 GPB262187:GPB262188 GYX262187:GYX262188 HIT262187:HIT262188 HSP262187:HSP262188 ICL262187:ICL262188 IMH262187:IMH262188 IWD262187:IWD262188 JFZ262187:JFZ262188 JPV262187:JPV262188 JZR262187:JZR262188 KJN262187:KJN262188 KTJ262187:KTJ262188 LDF262187:LDF262188 LNB262187:LNB262188 LWX262187:LWX262188 MGT262187:MGT262188 MQP262187:MQP262188 NAL262187:NAL262188 NKH262187:NKH262188 NUD262187:NUD262188 ODZ262187:ODZ262188 ONV262187:ONV262188 OXR262187:OXR262188 PHN262187:PHN262188 PRJ262187:PRJ262188 QBF262187:QBF262188 QLB262187:QLB262188 QUX262187:QUX262188 RET262187:RET262188 ROP262187:ROP262188 RYL262187:RYL262188 SIH262187:SIH262188 SSD262187:SSD262188 TBZ262187:TBZ262188 TLV262187:TLV262188 TVR262187:TVR262188 UFN262187:UFN262188 UPJ262187:UPJ262188 UZF262187:UZF262188 VJB262187:VJB262188 VSX262187:VSX262188 WCT262187:WCT262188 WMP262187:WMP262188 WWL262187:WWL262188 AD327723:AD327724 JZ327723:JZ327724 TV327723:TV327724 ADR327723:ADR327724 ANN327723:ANN327724 AXJ327723:AXJ327724 BHF327723:BHF327724 BRB327723:BRB327724 CAX327723:CAX327724 CKT327723:CKT327724 CUP327723:CUP327724 DEL327723:DEL327724 DOH327723:DOH327724 DYD327723:DYD327724 EHZ327723:EHZ327724 ERV327723:ERV327724 FBR327723:FBR327724 FLN327723:FLN327724 FVJ327723:FVJ327724 GFF327723:GFF327724 GPB327723:GPB327724 GYX327723:GYX327724 HIT327723:HIT327724 HSP327723:HSP327724 ICL327723:ICL327724 IMH327723:IMH327724 IWD327723:IWD327724 JFZ327723:JFZ327724 JPV327723:JPV327724 JZR327723:JZR327724 KJN327723:KJN327724 KTJ327723:KTJ327724 LDF327723:LDF327724 LNB327723:LNB327724 LWX327723:LWX327724 MGT327723:MGT327724 MQP327723:MQP327724 NAL327723:NAL327724 NKH327723:NKH327724 NUD327723:NUD327724 ODZ327723:ODZ327724 ONV327723:ONV327724 OXR327723:OXR327724 PHN327723:PHN327724 PRJ327723:PRJ327724 QBF327723:QBF327724 QLB327723:QLB327724 QUX327723:QUX327724 RET327723:RET327724 ROP327723:ROP327724 RYL327723:RYL327724 SIH327723:SIH327724 SSD327723:SSD327724 TBZ327723:TBZ327724 TLV327723:TLV327724 TVR327723:TVR327724 UFN327723:UFN327724 UPJ327723:UPJ327724 UZF327723:UZF327724 VJB327723:VJB327724 VSX327723:VSX327724 WCT327723:WCT327724 WMP327723:WMP327724 WWL327723:WWL327724 AD393259:AD393260 JZ393259:JZ393260 TV393259:TV393260 ADR393259:ADR393260 ANN393259:ANN393260 AXJ393259:AXJ393260 BHF393259:BHF393260 BRB393259:BRB393260 CAX393259:CAX393260 CKT393259:CKT393260 CUP393259:CUP393260 DEL393259:DEL393260 DOH393259:DOH393260 DYD393259:DYD393260 EHZ393259:EHZ393260 ERV393259:ERV393260 FBR393259:FBR393260 FLN393259:FLN393260 FVJ393259:FVJ393260 GFF393259:GFF393260 GPB393259:GPB393260 GYX393259:GYX393260 HIT393259:HIT393260 HSP393259:HSP393260 ICL393259:ICL393260 IMH393259:IMH393260 IWD393259:IWD393260 JFZ393259:JFZ393260 JPV393259:JPV393260 JZR393259:JZR393260 KJN393259:KJN393260 KTJ393259:KTJ393260 LDF393259:LDF393260 LNB393259:LNB393260 LWX393259:LWX393260 MGT393259:MGT393260 MQP393259:MQP393260 NAL393259:NAL393260 NKH393259:NKH393260 NUD393259:NUD393260 ODZ393259:ODZ393260 ONV393259:ONV393260 OXR393259:OXR393260 PHN393259:PHN393260 PRJ393259:PRJ393260 QBF393259:QBF393260 QLB393259:QLB393260 QUX393259:QUX393260 RET393259:RET393260 ROP393259:ROP393260 RYL393259:RYL393260 SIH393259:SIH393260 SSD393259:SSD393260 TBZ393259:TBZ393260 TLV393259:TLV393260 TVR393259:TVR393260 UFN393259:UFN393260 UPJ393259:UPJ393260 UZF393259:UZF393260 VJB393259:VJB393260 VSX393259:VSX393260 WCT393259:WCT393260 WMP393259:WMP393260 WWL393259:WWL393260 AD458795:AD458796 JZ458795:JZ458796 TV458795:TV458796 ADR458795:ADR458796 ANN458795:ANN458796 AXJ458795:AXJ458796 BHF458795:BHF458796 BRB458795:BRB458796 CAX458795:CAX458796 CKT458795:CKT458796 CUP458795:CUP458796 DEL458795:DEL458796 DOH458795:DOH458796 DYD458795:DYD458796 EHZ458795:EHZ458796 ERV458795:ERV458796 FBR458795:FBR458796 FLN458795:FLN458796 FVJ458795:FVJ458796 GFF458795:GFF458796 GPB458795:GPB458796 GYX458795:GYX458796 HIT458795:HIT458796 HSP458795:HSP458796 ICL458795:ICL458796 IMH458795:IMH458796 IWD458795:IWD458796 JFZ458795:JFZ458796 JPV458795:JPV458796 JZR458795:JZR458796 KJN458795:KJN458796 KTJ458795:KTJ458796 LDF458795:LDF458796 LNB458795:LNB458796 LWX458795:LWX458796 MGT458795:MGT458796 MQP458795:MQP458796 NAL458795:NAL458796 NKH458795:NKH458796 NUD458795:NUD458796 ODZ458795:ODZ458796 ONV458795:ONV458796 OXR458795:OXR458796 PHN458795:PHN458796 PRJ458795:PRJ458796 QBF458795:QBF458796 QLB458795:QLB458796 QUX458795:QUX458796 RET458795:RET458796 ROP458795:ROP458796 RYL458795:RYL458796 SIH458795:SIH458796 SSD458795:SSD458796 TBZ458795:TBZ458796 TLV458795:TLV458796 TVR458795:TVR458796 UFN458795:UFN458796 UPJ458795:UPJ458796 UZF458795:UZF458796 VJB458795:VJB458796 VSX458795:VSX458796 WCT458795:WCT458796 WMP458795:WMP458796 WWL458795:WWL458796 AD524331:AD524332 JZ524331:JZ524332 TV524331:TV524332 ADR524331:ADR524332 ANN524331:ANN524332 AXJ524331:AXJ524332 BHF524331:BHF524332 BRB524331:BRB524332 CAX524331:CAX524332 CKT524331:CKT524332 CUP524331:CUP524332 DEL524331:DEL524332 DOH524331:DOH524332 DYD524331:DYD524332 EHZ524331:EHZ524332 ERV524331:ERV524332 FBR524331:FBR524332 FLN524331:FLN524332 FVJ524331:FVJ524332 GFF524331:GFF524332 GPB524331:GPB524332 GYX524331:GYX524332 HIT524331:HIT524332 HSP524331:HSP524332 ICL524331:ICL524332 IMH524331:IMH524332 IWD524331:IWD524332 JFZ524331:JFZ524332 JPV524331:JPV524332 JZR524331:JZR524332 KJN524331:KJN524332 KTJ524331:KTJ524332 LDF524331:LDF524332 LNB524331:LNB524332 LWX524331:LWX524332 MGT524331:MGT524332 MQP524331:MQP524332 NAL524331:NAL524332 NKH524331:NKH524332 NUD524331:NUD524332 ODZ524331:ODZ524332 ONV524331:ONV524332 OXR524331:OXR524332 PHN524331:PHN524332 PRJ524331:PRJ524332 QBF524331:QBF524332 QLB524331:QLB524332 QUX524331:QUX524332 RET524331:RET524332 ROP524331:ROP524332 RYL524331:RYL524332 SIH524331:SIH524332 SSD524331:SSD524332 TBZ524331:TBZ524332 TLV524331:TLV524332 TVR524331:TVR524332 UFN524331:UFN524332 UPJ524331:UPJ524332 UZF524331:UZF524332 VJB524331:VJB524332 VSX524331:VSX524332 WCT524331:WCT524332 WMP524331:WMP524332 WWL524331:WWL524332 AD589867:AD589868 JZ589867:JZ589868 TV589867:TV589868 ADR589867:ADR589868 ANN589867:ANN589868 AXJ589867:AXJ589868 BHF589867:BHF589868 BRB589867:BRB589868 CAX589867:CAX589868 CKT589867:CKT589868 CUP589867:CUP589868 DEL589867:DEL589868 DOH589867:DOH589868 DYD589867:DYD589868 EHZ589867:EHZ589868 ERV589867:ERV589868 FBR589867:FBR589868 FLN589867:FLN589868 FVJ589867:FVJ589868 GFF589867:GFF589868 GPB589867:GPB589868 GYX589867:GYX589868 HIT589867:HIT589868 HSP589867:HSP589868 ICL589867:ICL589868 IMH589867:IMH589868 IWD589867:IWD589868 JFZ589867:JFZ589868 JPV589867:JPV589868 JZR589867:JZR589868 KJN589867:KJN589868 KTJ589867:KTJ589868 LDF589867:LDF589868 LNB589867:LNB589868 LWX589867:LWX589868 MGT589867:MGT589868 MQP589867:MQP589868 NAL589867:NAL589868 NKH589867:NKH589868 NUD589867:NUD589868 ODZ589867:ODZ589868 ONV589867:ONV589868 OXR589867:OXR589868 PHN589867:PHN589868 PRJ589867:PRJ589868 QBF589867:QBF589868 QLB589867:QLB589868 QUX589867:QUX589868 RET589867:RET589868 ROP589867:ROP589868 RYL589867:RYL589868 SIH589867:SIH589868 SSD589867:SSD589868 TBZ589867:TBZ589868 TLV589867:TLV589868 TVR589867:TVR589868 UFN589867:UFN589868 UPJ589867:UPJ589868 UZF589867:UZF589868 VJB589867:VJB589868 VSX589867:VSX589868 WCT589867:WCT589868 WMP589867:WMP589868 WWL589867:WWL589868 AD655403:AD655404 JZ655403:JZ655404 TV655403:TV655404 ADR655403:ADR655404 ANN655403:ANN655404 AXJ655403:AXJ655404 BHF655403:BHF655404 BRB655403:BRB655404 CAX655403:CAX655404 CKT655403:CKT655404 CUP655403:CUP655404 DEL655403:DEL655404 DOH655403:DOH655404 DYD655403:DYD655404 EHZ655403:EHZ655404 ERV655403:ERV655404 FBR655403:FBR655404 FLN655403:FLN655404 FVJ655403:FVJ655404 GFF655403:GFF655404 GPB655403:GPB655404 GYX655403:GYX655404 HIT655403:HIT655404 HSP655403:HSP655404 ICL655403:ICL655404 IMH655403:IMH655404 IWD655403:IWD655404 JFZ655403:JFZ655404 JPV655403:JPV655404 JZR655403:JZR655404 KJN655403:KJN655404 KTJ655403:KTJ655404 LDF655403:LDF655404 LNB655403:LNB655404 LWX655403:LWX655404 MGT655403:MGT655404 MQP655403:MQP655404 NAL655403:NAL655404 NKH655403:NKH655404 NUD655403:NUD655404 ODZ655403:ODZ655404 ONV655403:ONV655404 OXR655403:OXR655404 PHN655403:PHN655404 PRJ655403:PRJ655404 QBF655403:QBF655404 QLB655403:QLB655404 QUX655403:QUX655404 RET655403:RET655404 ROP655403:ROP655404 RYL655403:RYL655404 SIH655403:SIH655404 SSD655403:SSD655404 TBZ655403:TBZ655404 TLV655403:TLV655404 TVR655403:TVR655404 UFN655403:UFN655404 UPJ655403:UPJ655404 UZF655403:UZF655404 VJB655403:VJB655404 VSX655403:VSX655404 WCT655403:WCT655404 WMP655403:WMP655404 WWL655403:WWL655404 AD720939:AD720940 JZ720939:JZ720940 TV720939:TV720940 ADR720939:ADR720940 ANN720939:ANN720940 AXJ720939:AXJ720940 BHF720939:BHF720940 BRB720939:BRB720940 CAX720939:CAX720940 CKT720939:CKT720940 CUP720939:CUP720940 DEL720939:DEL720940 DOH720939:DOH720940 DYD720939:DYD720940 EHZ720939:EHZ720940 ERV720939:ERV720940 FBR720939:FBR720940 FLN720939:FLN720940 FVJ720939:FVJ720940 GFF720939:GFF720940 GPB720939:GPB720940 GYX720939:GYX720940 HIT720939:HIT720940 HSP720939:HSP720940 ICL720939:ICL720940 IMH720939:IMH720940 IWD720939:IWD720940 JFZ720939:JFZ720940 JPV720939:JPV720940 JZR720939:JZR720940 KJN720939:KJN720940 KTJ720939:KTJ720940 LDF720939:LDF720940 LNB720939:LNB720940 LWX720939:LWX720940 MGT720939:MGT720940 MQP720939:MQP720940 NAL720939:NAL720940 NKH720939:NKH720940 NUD720939:NUD720940 ODZ720939:ODZ720940 ONV720939:ONV720940 OXR720939:OXR720940 PHN720939:PHN720940 PRJ720939:PRJ720940 QBF720939:QBF720940 QLB720939:QLB720940 QUX720939:QUX720940 RET720939:RET720940 ROP720939:ROP720940 RYL720939:RYL720940 SIH720939:SIH720940 SSD720939:SSD720940 TBZ720939:TBZ720940 TLV720939:TLV720940 TVR720939:TVR720940 UFN720939:UFN720940 UPJ720939:UPJ720940 UZF720939:UZF720940 VJB720939:VJB720940 VSX720939:VSX720940 WCT720939:WCT720940 WMP720939:WMP720940 WWL720939:WWL720940 AD786475:AD786476 JZ786475:JZ786476 TV786475:TV786476 ADR786475:ADR786476 ANN786475:ANN786476 AXJ786475:AXJ786476 BHF786475:BHF786476 BRB786475:BRB786476 CAX786475:CAX786476 CKT786475:CKT786476 CUP786475:CUP786476 DEL786475:DEL786476 DOH786475:DOH786476 DYD786475:DYD786476 EHZ786475:EHZ786476 ERV786475:ERV786476 FBR786475:FBR786476 FLN786475:FLN786476 FVJ786475:FVJ786476 GFF786475:GFF786476 GPB786475:GPB786476 GYX786475:GYX786476 HIT786475:HIT786476 HSP786475:HSP786476 ICL786475:ICL786476 IMH786475:IMH786476 IWD786475:IWD786476 JFZ786475:JFZ786476 JPV786475:JPV786476 JZR786475:JZR786476 KJN786475:KJN786476 KTJ786475:KTJ786476 LDF786475:LDF786476 LNB786475:LNB786476 LWX786475:LWX786476 MGT786475:MGT786476 MQP786475:MQP786476 NAL786475:NAL786476 NKH786475:NKH786476 NUD786475:NUD786476 ODZ786475:ODZ786476 ONV786475:ONV786476 OXR786475:OXR786476 PHN786475:PHN786476 PRJ786475:PRJ786476 QBF786475:QBF786476 QLB786475:QLB786476 QUX786475:QUX786476 RET786475:RET786476 ROP786475:ROP786476 RYL786475:RYL786476 SIH786475:SIH786476 SSD786475:SSD786476 TBZ786475:TBZ786476 TLV786475:TLV786476 TVR786475:TVR786476 UFN786475:UFN786476 UPJ786475:UPJ786476 UZF786475:UZF786476 VJB786475:VJB786476 VSX786475:VSX786476 WCT786475:WCT786476 WMP786475:WMP786476 WWL786475:WWL786476 AD852011:AD852012 JZ852011:JZ852012 TV852011:TV852012 ADR852011:ADR852012 ANN852011:ANN852012 AXJ852011:AXJ852012 BHF852011:BHF852012 BRB852011:BRB852012 CAX852011:CAX852012 CKT852011:CKT852012 CUP852011:CUP852012 DEL852011:DEL852012 DOH852011:DOH852012 DYD852011:DYD852012 EHZ852011:EHZ852012 ERV852011:ERV852012 FBR852011:FBR852012 FLN852011:FLN852012 FVJ852011:FVJ852012 GFF852011:GFF852012 GPB852011:GPB852012 GYX852011:GYX852012 HIT852011:HIT852012 HSP852011:HSP852012 ICL852011:ICL852012 IMH852011:IMH852012 IWD852011:IWD852012 JFZ852011:JFZ852012 JPV852011:JPV852012 JZR852011:JZR852012 KJN852011:KJN852012 KTJ852011:KTJ852012 LDF852011:LDF852012 LNB852011:LNB852012 LWX852011:LWX852012 MGT852011:MGT852012 MQP852011:MQP852012 NAL852011:NAL852012 NKH852011:NKH852012 NUD852011:NUD852012 ODZ852011:ODZ852012 ONV852011:ONV852012 OXR852011:OXR852012 PHN852011:PHN852012 PRJ852011:PRJ852012 QBF852011:QBF852012 QLB852011:QLB852012 QUX852011:QUX852012 RET852011:RET852012 ROP852011:ROP852012 RYL852011:RYL852012 SIH852011:SIH852012 SSD852011:SSD852012 TBZ852011:TBZ852012 TLV852011:TLV852012 TVR852011:TVR852012 UFN852011:UFN852012 UPJ852011:UPJ852012 UZF852011:UZF852012 VJB852011:VJB852012 VSX852011:VSX852012 WCT852011:WCT852012 WMP852011:WMP852012 WWL852011:WWL852012 AD917547:AD917548 JZ917547:JZ917548 TV917547:TV917548 ADR917547:ADR917548 ANN917547:ANN917548 AXJ917547:AXJ917548 BHF917547:BHF917548 BRB917547:BRB917548 CAX917547:CAX917548 CKT917547:CKT917548 CUP917547:CUP917548 DEL917547:DEL917548 DOH917547:DOH917548 DYD917547:DYD917548 EHZ917547:EHZ917548 ERV917547:ERV917548 FBR917547:FBR917548 FLN917547:FLN917548 FVJ917547:FVJ917548 GFF917547:GFF917548 GPB917547:GPB917548 GYX917547:GYX917548 HIT917547:HIT917548 HSP917547:HSP917548 ICL917547:ICL917548 IMH917547:IMH917548 IWD917547:IWD917548 JFZ917547:JFZ917548 JPV917547:JPV917548 JZR917547:JZR917548 KJN917547:KJN917548 KTJ917547:KTJ917548 LDF917547:LDF917548 LNB917547:LNB917548 LWX917547:LWX917548 MGT917547:MGT917548 MQP917547:MQP917548 NAL917547:NAL917548 NKH917547:NKH917548 NUD917547:NUD917548 ODZ917547:ODZ917548 ONV917547:ONV917548 OXR917547:OXR917548 PHN917547:PHN917548 PRJ917547:PRJ917548 QBF917547:QBF917548 QLB917547:QLB917548 QUX917547:QUX917548 RET917547:RET917548 ROP917547:ROP917548 RYL917547:RYL917548 SIH917547:SIH917548 SSD917547:SSD917548 TBZ917547:TBZ917548 TLV917547:TLV917548 TVR917547:TVR917548 UFN917547:UFN917548 UPJ917547:UPJ917548 UZF917547:UZF917548 VJB917547:VJB917548 VSX917547:VSX917548 WCT917547:WCT917548 WMP917547:WMP917548 WWL917547:WWL917548 AD983083:AD983084 JZ983083:JZ983084 TV983083:TV983084 ADR983083:ADR983084 ANN983083:ANN983084 AXJ983083:AXJ983084 BHF983083:BHF983084 BRB983083:BRB983084 CAX983083:CAX983084 CKT983083:CKT983084 CUP983083:CUP983084 DEL983083:DEL983084 DOH983083:DOH983084 DYD983083:DYD983084 EHZ983083:EHZ983084 ERV983083:ERV983084 FBR983083:FBR983084 FLN983083:FLN983084 FVJ983083:FVJ983084 GFF983083:GFF983084 GPB983083:GPB983084 GYX983083:GYX983084 HIT983083:HIT983084 HSP983083:HSP983084 ICL983083:ICL983084 IMH983083:IMH983084 IWD983083:IWD983084 JFZ983083:JFZ983084 JPV983083:JPV983084 JZR983083:JZR983084 KJN983083:KJN983084 KTJ983083:KTJ983084 LDF983083:LDF983084 LNB983083:LNB983084 LWX983083:LWX983084 MGT983083:MGT983084 MQP983083:MQP983084 NAL983083:NAL983084 NKH983083:NKH983084 NUD983083:NUD983084 ODZ983083:ODZ983084 ONV983083:ONV983084 OXR983083:OXR983084 PHN983083:PHN983084 PRJ983083:PRJ983084 QBF983083:QBF983084 QLB983083:QLB983084 QUX983083:QUX983084 RET983083:RET983084 ROP983083:ROP983084 RYL983083:RYL983084 SIH983083:SIH983084 SSD983083:SSD983084 TBZ983083:TBZ983084 TLV983083:TLV983084 TVR983083:TVR983084 UFN983083:UFN983084 UPJ983083:UPJ983084 UZF983083:UZF983084 VJB983083:VJB983084 VSX983083:VSX983084 WCT983083:WCT983084 WMP983083:WMP983084 WWL983083:WWL983084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AD65582 JZ65582 TV65582 ADR65582 ANN65582 AXJ65582 BHF65582 BRB65582 CAX65582 CKT65582 CUP65582 DEL65582 DOH65582 DYD65582 EHZ65582 ERV65582 FBR65582 FLN65582 FVJ65582 GFF65582 GPB65582 GYX65582 HIT65582 HSP65582 ICL65582 IMH65582 IWD65582 JFZ65582 JPV65582 JZR65582 KJN65582 KTJ65582 LDF65582 LNB65582 LWX65582 MGT65582 MQP65582 NAL65582 NKH65582 NUD65582 ODZ65582 ONV65582 OXR65582 PHN65582 PRJ65582 QBF65582 QLB65582 QUX65582 RET65582 ROP65582 RYL65582 SIH65582 SSD65582 TBZ65582 TLV65582 TVR65582 UFN65582 UPJ65582 UZF65582 VJB65582 VSX65582 WCT65582 WMP65582 WWL65582 AD131118 JZ131118 TV131118 ADR131118 ANN131118 AXJ131118 BHF131118 BRB131118 CAX131118 CKT131118 CUP131118 DEL131118 DOH131118 DYD131118 EHZ131118 ERV131118 FBR131118 FLN131118 FVJ131118 GFF131118 GPB131118 GYX131118 HIT131118 HSP131118 ICL131118 IMH131118 IWD131118 JFZ131118 JPV131118 JZR131118 KJN131118 KTJ131118 LDF131118 LNB131118 LWX131118 MGT131118 MQP131118 NAL131118 NKH131118 NUD131118 ODZ131118 ONV131118 OXR131118 PHN131118 PRJ131118 QBF131118 QLB131118 QUX131118 RET131118 ROP131118 RYL131118 SIH131118 SSD131118 TBZ131118 TLV131118 TVR131118 UFN131118 UPJ131118 UZF131118 VJB131118 VSX131118 WCT131118 WMP131118 WWL131118 AD196654 JZ196654 TV196654 ADR196654 ANN196654 AXJ196654 BHF196654 BRB196654 CAX196654 CKT196654 CUP196654 DEL196654 DOH196654 DYD196654 EHZ196654 ERV196654 FBR196654 FLN196654 FVJ196654 GFF196654 GPB196654 GYX196654 HIT196654 HSP196654 ICL196654 IMH196654 IWD196654 JFZ196654 JPV196654 JZR196654 KJN196654 KTJ196654 LDF196654 LNB196654 LWX196654 MGT196654 MQP196654 NAL196654 NKH196654 NUD196654 ODZ196654 ONV196654 OXR196654 PHN196654 PRJ196654 QBF196654 QLB196654 QUX196654 RET196654 ROP196654 RYL196654 SIH196654 SSD196654 TBZ196654 TLV196654 TVR196654 UFN196654 UPJ196654 UZF196654 VJB196654 VSX196654 WCT196654 WMP196654 WWL196654 AD262190 JZ262190 TV262190 ADR262190 ANN262190 AXJ262190 BHF262190 BRB262190 CAX262190 CKT262190 CUP262190 DEL262190 DOH262190 DYD262190 EHZ262190 ERV262190 FBR262190 FLN262190 FVJ262190 GFF262190 GPB262190 GYX262190 HIT262190 HSP262190 ICL262190 IMH262190 IWD262190 JFZ262190 JPV262190 JZR262190 KJN262190 KTJ262190 LDF262190 LNB262190 LWX262190 MGT262190 MQP262190 NAL262190 NKH262190 NUD262190 ODZ262190 ONV262190 OXR262190 PHN262190 PRJ262190 QBF262190 QLB262190 QUX262190 RET262190 ROP262190 RYL262190 SIH262190 SSD262190 TBZ262190 TLV262190 TVR262190 UFN262190 UPJ262190 UZF262190 VJB262190 VSX262190 WCT262190 WMP262190 WWL262190 AD327726 JZ327726 TV327726 ADR327726 ANN327726 AXJ327726 BHF327726 BRB327726 CAX327726 CKT327726 CUP327726 DEL327726 DOH327726 DYD327726 EHZ327726 ERV327726 FBR327726 FLN327726 FVJ327726 GFF327726 GPB327726 GYX327726 HIT327726 HSP327726 ICL327726 IMH327726 IWD327726 JFZ327726 JPV327726 JZR327726 KJN327726 KTJ327726 LDF327726 LNB327726 LWX327726 MGT327726 MQP327726 NAL327726 NKH327726 NUD327726 ODZ327726 ONV327726 OXR327726 PHN327726 PRJ327726 QBF327726 QLB327726 QUX327726 RET327726 ROP327726 RYL327726 SIH327726 SSD327726 TBZ327726 TLV327726 TVR327726 UFN327726 UPJ327726 UZF327726 VJB327726 VSX327726 WCT327726 WMP327726 WWL327726 AD393262 JZ393262 TV393262 ADR393262 ANN393262 AXJ393262 BHF393262 BRB393262 CAX393262 CKT393262 CUP393262 DEL393262 DOH393262 DYD393262 EHZ393262 ERV393262 FBR393262 FLN393262 FVJ393262 GFF393262 GPB393262 GYX393262 HIT393262 HSP393262 ICL393262 IMH393262 IWD393262 JFZ393262 JPV393262 JZR393262 KJN393262 KTJ393262 LDF393262 LNB393262 LWX393262 MGT393262 MQP393262 NAL393262 NKH393262 NUD393262 ODZ393262 ONV393262 OXR393262 PHN393262 PRJ393262 QBF393262 QLB393262 QUX393262 RET393262 ROP393262 RYL393262 SIH393262 SSD393262 TBZ393262 TLV393262 TVR393262 UFN393262 UPJ393262 UZF393262 VJB393262 VSX393262 WCT393262 WMP393262 WWL393262 AD458798 JZ458798 TV458798 ADR458798 ANN458798 AXJ458798 BHF458798 BRB458798 CAX458798 CKT458798 CUP458798 DEL458798 DOH458798 DYD458798 EHZ458798 ERV458798 FBR458798 FLN458798 FVJ458798 GFF458798 GPB458798 GYX458798 HIT458798 HSP458798 ICL458798 IMH458798 IWD458798 JFZ458798 JPV458798 JZR458798 KJN458798 KTJ458798 LDF458798 LNB458798 LWX458798 MGT458798 MQP458798 NAL458798 NKH458798 NUD458798 ODZ458798 ONV458798 OXR458798 PHN458798 PRJ458798 QBF458798 QLB458798 QUX458798 RET458798 ROP458798 RYL458798 SIH458798 SSD458798 TBZ458798 TLV458798 TVR458798 UFN458798 UPJ458798 UZF458798 VJB458798 VSX458798 WCT458798 WMP458798 WWL458798 AD524334 JZ524334 TV524334 ADR524334 ANN524334 AXJ524334 BHF524334 BRB524334 CAX524334 CKT524334 CUP524334 DEL524334 DOH524334 DYD524334 EHZ524334 ERV524334 FBR524334 FLN524334 FVJ524334 GFF524334 GPB524334 GYX524334 HIT524334 HSP524334 ICL524334 IMH524334 IWD524334 JFZ524334 JPV524334 JZR524334 KJN524334 KTJ524334 LDF524334 LNB524334 LWX524334 MGT524334 MQP524334 NAL524334 NKH524334 NUD524334 ODZ524334 ONV524334 OXR524334 PHN524334 PRJ524334 QBF524334 QLB524334 QUX524334 RET524334 ROP524334 RYL524334 SIH524334 SSD524334 TBZ524334 TLV524334 TVR524334 UFN524334 UPJ524334 UZF524334 VJB524334 VSX524334 WCT524334 WMP524334 WWL524334 AD589870 JZ589870 TV589870 ADR589870 ANN589870 AXJ589870 BHF589870 BRB589870 CAX589870 CKT589870 CUP589870 DEL589870 DOH589870 DYD589870 EHZ589870 ERV589870 FBR589870 FLN589870 FVJ589870 GFF589870 GPB589870 GYX589870 HIT589870 HSP589870 ICL589870 IMH589870 IWD589870 JFZ589870 JPV589870 JZR589870 KJN589870 KTJ589870 LDF589870 LNB589870 LWX589870 MGT589870 MQP589870 NAL589870 NKH589870 NUD589870 ODZ589870 ONV589870 OXR589870 PHN589870 PRJ589870 QBF589870 QLB589870 QUX589870 RET589870 ROP589870 RYL589870 SIH589870 SSD589870 TBZ589870 TLV589870 TVR589870 UFN589870 UPJ589870 UZF589870 VJB589870 VSX589870 WCT589870 WMP589870 WWL589870 AD655406 JZ655406 TV655406 ADR655406 ANN655406 AXJ655406 BHF655406 BRB655406 CAX655406 CKT655406 CUP655406 DEL655406 DOH655406 DYD655406 EHZ655406 ERV655406 FBR655406 FLN655406 FVJ655406 GFF655406 GPB655406 GYX655406 HIT655406 HSP655406 ICL655406 IMH655406 IWD655406 JFZ655406 JPV655406 JZR655406 KJN655406 KTJ655406 LDF655406 LNB655406 LWX655406 MGT655406 MQP655406 NAL655406 NKH655406 NUD655406 ODZ655406 ONV655406 OXR655406 PHN655406 PRJ655406 QBF655406 QLB655406 QUX655406 RET655406 ROP655406 RYL655406 SIH655406 SSD655406 TBZ655406 TLV655406 TVR655406 UFN655406 UPJ655406 UZF655406 VJB655406 VSX655406 WCT655406 WMP655406 WWL655406 AD720942 JZ720942 TV720942 ADR720942 ANN720942 AXJ720942 BHF720942 BRB720942 CAX720942 CKT720942 CUP720942 DEL720942 DOH720942 DYD720942 EHZ720942 ERV720942 FBR720942 FLN720942 FVJ720942 GFF720942 GPB720942 GYX720942 HIT720942 HSP720942 ICL720942 IMH720942 IWD720942 JFZ720942 JPV720942 JZR720942 KJN720942 KTJ720942 LDF720942 LNB720942 LWX720942 MGT720942 MQP720942 NAL720942 NKH720942 NUD720942 ODZ720942 ONV720942 OXR720942 PHN720942 PRJ720942 QBF720942 QLB720942 QUX720942 RET720942 ROP720942 RYL720942 SIH720942 SSD720942 TBZ720942 TLV720942 TVR720942 UFN720942 UPJ720942 UZF720942 VJB720942 VSX720942 WCT720942 WMP720942 WWL720942 AD786478 JZ786478 TV786478 ADR786478 ANN786478 AXJ786478 BHF786478 BRB786478 CAX786478 CKT786478 CUP786478 DEL786478 DOH786478 DYD786478 EHZ786478 ERV786478 FBR786478 FLN786478 FVJ786478 GFF786478 GPB786478 GYX786478 HIT786478 HSP786478 ICL786478 IMH786478 IWD786478 JFZ786478 JPV786478 JZR786478 KJN786478 KTJ786478 LDF786478 LNB786478 LWX786478 MGT786478 MQP786478 NAL786478 NKH786478 NUD786478 ODZ786478 ONV786478 OXR786478 PHN786478 PRJ786478 QBF786478 QLB786478 QUX786478 RET786478 ROP786478 RYL786478 SIH786478 SSD786478 TBZ786478 TLV786478 TVR786478 UFN786478 UPJ786478 UZF786478 VJB786478 VSX786478 WCT786478 WMP786478 WWL786478 AD852014 JZ852014 TV852014 ADR852014 ANN852014 AXJ852014 BHF852014 BRB852014 CAX852014 CKT852014 CUP852014 DEL852014 DOH852014 DYD852014 EHZ852014 ERV852014 FBR852014 FLN852014 FVJ852014 GFF852014 GPB852014 GYX852014 HIT852014 HSP852014 ICL852014 IMH852014 IWD852014 JFZ852014 JPV852014 JZR852014 KJN852014 KTJ852014 LDF852014 LNB852014 LWX852014 MGT852014 MQP852014 NAL852014 NKH852014 NUD852014 ODZ852014 ONV852014 OXR852014 PHN852014 PRJ852014 QBF852014 QLB852014 QUX852014 RET852014 ROP852014 RYL852014 SIH852014 SSD852014 TBZ852014 TLV852014 TVR852014 UFN852014 UPJ852014 UZF852014 VJB852014 VSX852014 WCT852014 WMP852014 WWL852014 AD917550 JZ917550 TV917550 ADR917550 ANN917550 AXJ917550 BHF917550 BRB917550 CAX917550 CKT917550 CUP917550 DEL917550 DOH917550 DYD917550 EHZ917550 ERV917550 FBR917550 FLN917550 FVJ917550 GFF917550 GPB917550 GYX917550 HIT917550 HSP917550 ICL917550 IMH917550 IWD917550 JFZ917550 JPV917550 JZR917550 KJN917550 KTJ917550 LDF917550 LNB917550 LWX917550 MGT917550 MQP917550 NAL917550 NKH917550 NUD917550 ODZ917550 ONV917550 OXR917550 PHN917550 PRJ917550 QBF917550 QLB917550 QUX917550 RET917550 ROP917550 RYL917550 SIH917550 SSD917550 TBZ917550 TLV917550 TVR917550 UFN917550 UPJ917550 UZF917550 VJB917550 VSX917550 WCT917550 WMP917550 WWL917550 AD983086 JZ983086 TV983086 ADR983086 ANN983086 AXJ983086 BHF983086 BRB983086 CAX983086 CKT983086 CUP983086 DEL983086 DOH983086 DYD983086 EHZ983086 ERV983086 FBR983086 FLN983086 FVJ983086 GFF983086 GPB983086 GYX983086 HIT983086 HSP983086 ICL983086 IMH983086 IWD983086 JFZ983086 JPV983086 JZR983086 KJN983086 KTJ983086 LDF983086 LNB983086 LWX983086 MGT983086 MQP983086 NAL983086 NKH983086 NUD983086 ODZ983086 ONV983086 OXR983086 PHN983086 PRJ983086 QBF983086 QLB983086 QUX983086 RET983086 ROP983086 RYL983086 SIH983086 SSD983086 TBZ983086 TLV983086 TVR983086 UFN983086 UPJ983086 UZF983086 VJB983086 VSX983086 WCT983086 WMP983086 WWL983086 AF48 KB48 TX48 ADT48 ANP48 AXL48 BHH48 BRD48 CAZ48 CKV48 CUR48 DEN48 DOJ48 DYF48 EIB48 ERX48 FBT48 FLP48 FVL48 GFH48 GPD48 GYZ48 HIV48 HSR48 ICN48 IMJ48 IWF48 JGB48 JPX48 JZT48 KJP48 KTL48 LDH48 LND48 LWZ48 MGV48 MQR48 NAN48 NKJ48 NUF48 OEB48 ONX48 OXT48 PHP48 PRL48 QBH48 QLD48 QUZ48 REV48 ROR48 RYN48 SIJ48 SSF48 TCB48 TLX48 TVT48 UFP48 UPL48 UZH48 VJD48 VSZ48 WCV48 WMR48 WWN48 AF65582 KB65582 TX65582 ADT65582 ANP65582 AXL65582 BHH65582 BRD65582 CAZ65582 CKV65582 CUR65582 DEN65582 DOJ65582 DYF65582 EIB65582 ERX65582 FBT65582 FLP65582 FVL65582 GFH65582 GPD65582 GYZ65582 HIV65582 HSR65582 ICN65582 IMJ65582 IWF65582 JGB65582 JPX65582 JZT65582 KJP65582 KTL65582 LDH65582 LND65582 LWZ65582 MGV65582 MQR65582 NAN65582 NKJ65582 NUF65582 OEB65582 ONX65582 OXT65582 PHP65582 PRL65582 QBH65582 QLD65582 QUZ65582 REV65582 ROR65582 RYN65582 SIJ65582 SSF65582 TCB65582 TLX65582 TVT65582 UFP65582 UPL65582 UZH65582 VJD65582 VSZ65582 WCV65582 WMR65582 WWN65582 AF131118 KB131118 TX131118 ADT131118 ANP131118 AXL131118 BHH131118 BRD131118 CAZ131118 CKV131118 CUR131118 DEN131118 DOJ131118 DYF131118 EIB131118 ERX131118 FBT131118 FLP131118 FVL131118 GFH131118 GPD131118 GYZ131118 HIV131118 HSR131118 ICN131118 IMJ131118 IWF131118 JGB131118 JPX131118 JZT131118 KJP131118 KTL131118 LDH131118 LND131118 LWZ131118 MGV131118 MQR131118 NAN131118 NKJ131118 NUF131118 OEB131118 ONX131118 OXT131118 PHP131118 PRL131118 QBH131118 QLD131118 QUZ131118 REV131118 ROR131118 RYN131118 SIJ131118 SSF131118 TCB131118 TLX131118 TVT131118 UFP131118 UPL131118 UZH131118 VJD131118 VSZ131118 WCV131118 WMR131118 WWN131118 AF196654 KB196654 TX196654 ADT196654 ANP196654 AXL196654 BHH196654 BRD196654 CAZ196654 CKV196654 CUR196654 DEN196654 DOJ196654 DYF196654 EIB196654 ERX196654 FBT196654 FLP196654 FVL196654 GFH196654 GPD196654 GYZ196654 HIV196654 HSR196654 ICN196654 IMJ196654 IWF196654 JGB196654 JPX196654 JZT196654 KJP196654 KTL196654 LDH196654 LND196654 LWZ196654 MGV196654 MQR196654 NAN196654 NKJ196654 NUF196654 OEB196654 ONX196654 OXT196654 PHP196654 PRL196654 QBH196654 QLD196654 QUZ196654 REV196654 ROR196654 RYN196654 SIJ196654 SSF196654 TCB196654 TLX196654 TVT196654 UFP196654 UPL196654 UZH196654 VJD196654 VSZ196654 WCV196654 WMR196654 WWN196654 AF262190 KB262190 TX262190 ADT262190 ANP262190 AXL262190 BHH262190 BRD262190 CAZ262190 CKV262190 CUR262190 DEN262190 DOJ262190 DYF262190 EIB262190 ERX262190 FBT262190 FLP262190 FVL262190 GFH262190 GPD262190 GYZ262190 HIV262190 HSR262190 ICN262190 IMJ262190 IWF262190 JGB262190 JPX262190 JZT262190 KJP262190 KTL262190 LDH262190 LND262190 LWZ262190 MGV262190 MQR262190 NAN262190 NKJ262190 NUF262190 OEB262190 ONX262190 OXT262190 PHP262190 PRL262190 QBH262190 QLD262190 QUZ262190 REV262190 ROR262190 RYN262190 SIJ262190 SSF262190 TCB262190 TLX262190 TVT262190 UFP262190 UPL262190 UZH262190 VJD262190 VSZ262190 WCV262190 WMR262190 WWN262190 AF327726 KB327726 TX327726 ADT327726 ANP327726 AXL327726 BHH327726 BRD327726 CAZ327726 CKV327726 CUR327726 DEN327726 DOJ327726 DYF327726 EIB327726 ERX327726 FBT327726 FLP327726 FVL327726 GFH327726 GPD327726 GYZ327726 HIV327726 HSR327726 ICN327726 IMJ327726 IWF327726 JGB327726 JPX327726 JZT327726 KJP327726 KTL327726 LDH327726 LND327726 LWZ327726 MGV327726 MQR327726 NAN327726 NKJ327726 NUF327726 OEB327726 ONX327726 OXT327726 PHP327726 PRL327726 QBH327726 QLD327726 QUZ327726 REV327726 ROR327726 RYN327726 SIJ327726 SSF327726 TCB327726 TLX327726 TVT327726 UFP327726 UPL327726 UZH327726 VJD327726 VSZ327726 WCV327726 WMR327726 WWN327726 AF393262 KB393262 TX393262 ADT393262 ANP393262 AXL393262 BHH393262 BRD393262 CAZ393262 CKV393262 CUR393262 DEN393262 DOJ393262 DYF393262 EIB393262 ERX393262 FBT393262 FLP393262 FVL393262 GFH393262 GPD393262 GYZ393262 HIV393262 HSR393262 ICN393262 IMJ393262 IWF393262 JGB393262 JPX393262 JZT393262 KJP393262 KTL393262 LDH393262 LND393262 LWZ393262 MGV393262 MQR393262 NAN393262 NKJ393262 NUF393262 OEB393262 ONX393262 OXT393262 PHP393262 PRL393262 QBH393262 QLD393262 QUZ393262 REV393262 ROR393262 RYN393262 SIJ393262 SSF393262 TCB393262 TLX393262 TVT393262 UFP393262 UPL393262 UZH393262 VJD393262 VSZ393262 WCV393262 WMR393262 WWN393262 AF458798 KB458798 TX458798 ADT458798 ANP458798 AXL458798 BHH458798 BRD458798 CAZ458798 CKV458798 CUR458798 DEN458798 DOJ458798 DYF458798 EIB458798 ERX458798 FBT458798 FLP458798 FVL458798 GFH458798 GPD458798 GYZ458798 HIV458798 HSR458798 ICN458798 IMJ458798 IWF458798 JGB458798 JPX458798 JZT458798 KJP458798 KTL458798 LDH458798 LND458798 LWZ458798 MGV458798 MQR458798 NAN458798 NKJ458798 NUF458798 OEB458798 ONX458798 OXT458798 PHP458798 PRL458798 QBH458798 QLD458798 QUZ458798 REV458798 ROR458798 RYN458798 SIJ458798 SSF458798 TCB458798 TLX458798 TVT458798 UFP458798 UPL458798 UZH458798 VJD458798 VSZ458798 WCV458798 WMR458798 WWN458798 AF524334 KB524334 TX524334 ADT524334 ANP524334 AXL524334 BHH524334 BRD524334 CAZ524334 CKV524334 CUR524334 DEN524334 DOJ524334 DYF524334 EIB524334 ERX524334 FBT524334 FLP524334 FVL524334 GFH524334 GPD524334 GYZ524334 HIV524334 HSR524334 ICN524334 IMJ524334 IWF524334 JGB524334 JPX524334 JZT524334 KJP524334 KTL524334 LDH524334 LND524334 LWZ524334 MGV524334 MQR524334 NAN524334 NKJ524334 NUF524334 OEB524334 ONX524334 OXT524334 PHP524334 PRL524334 QBH524334 QLD524334 QUZ524334 REV524334 ROR524334 RYN524334 SIJ524334 SSF524334 TCB524334 TLX524334 TVT524334 UFP524334 UPL524334 UZH524334 VJD524334 VSZ524334 WCV524334 WMR524334 WWN524334 AF589870 KB589870 TX589870 ADT589870 ANP589870 AXL589870 BHH589870 BRD589870 CAZ589870 CKV589870 CUR589870 DEN589870 DOJ589870 DYF589870 EIB589870 ERX589870 FBT589870 FLP589870 FVL589870 GFH589870 GPD589870 GYZ589870 HIV589870 HSR589870 ICN589870 IMJ589870 IWF589870 JGB589870 JPX589870 JZT589870 KJP589870 KTL589870 LDH589870 LND589870 LWZ589870 MGV589870 MQR589870 NAN589870 NKJ589870 NUF589870 OEB589870 ONX589870 OXT589870 PHP589870 PRL589870 QBH589870 QLD589870 QUZ589870 REV589870 ROR589870 RYN589870 SIJ589870 SSF589870 TCB589870 TLX589870 TVT589870 UFP589870 UPL589870 UZH589870 VJD589870 VSZ589870 WCV589870 WMR589870 WWN589870 AF655406 KB655406 TX655406 ADT655406 ANP655406 AXL655406 BHH655406 BRD655406 CAZ655406 CKV655406 CUR655406 DEN655406 DOJ655406 DYF655406 EIB655406 ERX655406 FBT655406 FLP655406 FVL655406 GFH655406 GPD655406 GYZ655406 HIV655406 HSR655406 ICN655406 IMJ655406 IWF655406 JGB655406 JPX655406 JZT655406 KJP655406 KTL655406 LDH655406 LND655406 LWZ655406 MGV655406 MQR655406 NAN655406 NKJ655406 NUF655406 OEB655406 ONX655406 OXT655406 PHP655406 PRL655406 QBH655406 QLD655406 QUZ655406 REV655406 ROR655406 RYN655406 SIJ655406 SSF655406 TCB655406 TLX655406 TVT655406 UFP655406 UPL655406 UZH655406 VJD655406 VSZ655406 WCV655406 WMR655406 WWN655406 AF720942 KB720942 TX720942 ADT720942 ANP720942 AXL720942 BHH720942 BRD720942 CAZ720942 CKV720942 CUR720942 DEN720942 DOJ720942 DYF720942 EIB720942 ERX720942 FBT720942 FLP720942 FVL720942 GFH720942 GPD720942 GYZ720942 HIV720942 HSR720942 ICN720942 IMJ720942 IWF720942 JGB720942 JPX720942 JZT720942 KJP720942 KTL720942 LDH720942 LND720942 LWZ720942 MGV720942 MQR720942 NAN720942 NKJ720942 NUF720942 OEB720942 ONX720942 OXT720942 PHP720942 PRL720942 QBH720942 QLD720942 QUZ720942 REV720942 ROR720942 RYN720942 SIJ720942 SSF720942 TCB720942 TLX720942 TVT720942 UFP720942 UPL720942 UZH720942 VJD720942 VSZ720942 WCV720942 WMR720942 WWN720942 AF786478 KB786478 TX786478 ADT786478 ANP786478 AXL786478 BHH786478 BRD786478 CAZ786478 CKV786478 CUR786478 DEN786478 DOJ786478 DYF786478 EIB786478 ERX786478 FBT786478 FLP786478 FVL786478 GFH786478 GPD786478 GYZ786478 HIV786478 HSR786478 ICN786478 IMJ786478 IWF786478 JGB786478 JPX786478 JZT786478 KJP786478 KTL786478 LDH786478 LND786478 LWZ786478 MGV786478 MQR786478 NAN786478 NKJ786478 NUF786478 OEB786478 ONX786478 OXT786478 PHP786478 PRL786478 QBH786478 QLD786478 QUZ786478 REV786478 ROR786478 RYN786478 SIJ786478 SSF786478 TCB786478 TLX786478 TVT786478 UFP786478 UPL786478 UZH786478 VJD786478 VSZ786478 WCV786478 WMR786478 WWN786478 AF852014 KB852014 TX852014 ADT852014 ANP852014 AXL852014 BHH852014 BRD852014 CAZ852014 CKV852014 CUR852014 DEN852014 DOJ852014 DYF852014 EIB852014 ERX852014 FBT852014 FLP852014 FVL852014 GFH852014 GPD852014 GYZ852014 HIV852014 HSR852014 ICN852014 IMJ852014 IWF852014 JGB852014 JPX852014 JZT852014 KJP852014 KTL852014 LDH852014 LND852014 LWZ852014 MGV852014 MQR852014 NAN852014 NKJ852014 NUF852014 OEB852014 ONX852014 OXT852014 PHP852014 PRL852014 QBH852014 QLD852014 QUZ852014 REV852014 ROR852014 RYN852014 SIJ852014 SSF852014 TCB852014 TLX852014 TVT852014 UFP852014 UPL852014 UZH852014 VJD852014 VSZ852014 WCV852014 WMR852014 WWN852014 AF917550 KB917550 TX917550 ADT917550 ANP917550 AXL917550 BHH917550 BRD917550 CAZ917550 CKV917550 CUR917550 DEN917550 DOJ917550 DYF917550 EIB917550 ERX917550 FBT917550 FLP917550 FVL917550 GFH917550 GPD917550 GYZ917550 HIV917550 HSR917550 ICN917550 IMJ917550 IWF917550 JGB917550 JPX917550 JZT917550 KJP917550 KTL917550 LDH917550 LND917550 LWZ917550 MGV917550 MQR917550 NAN917550 NKJ917550 NUF917550 OEB917550 ONX917550 OXT917550 PHP917550 PRL917550 QBH917550 QLD917550 QUZ917550 REV917550 ROR917550 RYN917550 SIJ917550 SSF917550 TCB917550 TLX917550 TVT917550 UFP917550 UPL917550 UZH917550 VJD917550 VSZ917550 WCV917550 WMR917550 WWN917550 AF983086 KB983086 TX983086 ADT983086 ANP983086 AXL983086 BHH983086 BRD983086 CAZ983086 CKV983086 CUR983086 DEN983086 DOJ983086 DYF983086 EIB983086 ERX983086 FBT983086 FLP983086 FVL983086 GFH983086 GPD983086 GYZ983086 HIV983086 HSR983086 ICN983086 IMJ983086 IWF983086 JGB983086 JPX983086 JZT983086 KJP983086 KTL983086 LDH983086 LND983086 LWZ983086 MGV983086 MQR983086 NAN983086 NKJ983086 NUF983086 OEB983086 ONX983086 OXT983086 PHP983086 PRL983086 QBH983086 QLD983086 QUZ983086 REV983086 ROR983086 RYN983086 SIJ983086 SSF983086 TCB983086 TLX983086 TVT983086 UFP983086 UPL983086 UZH983086 VJD983086 VSZ983086 WCV983086 WMR983086 WWN983086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AA40"/>
  <sheetViews>
    <sheetView view="pageBreakPreview" zoomScaleNormal="100" zoomScaleSheetLayoutView="100" workbookViewId="0">
      <selection activeCell="Q2" sqref="Q2"/>
    </sheetView>
  </sheetViews>
  <sheetFormatPr defaultColWidth="3.09765625" defaultRowHeight="13.2" x14ac:dyDescent="0.2"/>
  <cols>
    <col min="1" max="1" width="3.09765625" style="149"/>
    <col min="2" max="2" width="2.69921875" style="148" customWidth="1"/>
    <col min="3" max="7" width="3.09765625" style="149"/>
    <col min="8" max="8" width="2.19921875" style="149" customWidth="1"/>
    <col min="9" max="257" width="3.09765625" style="149"/>
    <col min="258" max="258" width="2.69921875" style="149" customWidth="1"/>
    <col min="259" max="263" width="3.09765625" style="149"/>
    <col min="264" max="264" width="2.19921875" style="149" customWidth="1"/>
    <col min="265" max="513" width="3.09765625" style="149"/>
    <col min="514" max="514" width="2.69921875" style="149" customWidth="1"/>
    <col min="515" max="519" width="3.09765625" style="149"/>
    <col min="520" max="520" width="2.19921875" style="149" customWidth="1"/>
    <col min="521" max="769" width="3.09765625" style="149"/>
    <col min="770" max="770" width="2.69921875" style="149" customWidth="1"/>
    <col min="771" max="775" width="3.09765625" style="149"/>
    <col min="776" max="776" width="2.19921875" style="149" customWidth="1"/>
    <col min="777" max="1025" width="3.09765625" style="149"/>
    <col min="1026" max="1026" width="2.69921875" style="149" customWidth="1"/>
    <col min="1027" max="1031" width="3.09765625" style="149"/>
    <col min="1032" max="1032" width="2.19921875" style="149" customWidth="1"/>
    <col min="1033" max="1281" width="3.09765625" style="149"/>
    <col min="1282" max="1282" width="2.69921875" style="149" customWidth="1"/>
    <col min="1283" max="1287" width="3.09765625" style="149"/>
    <col min="1288" max="1288" width="2.19921875" style="149" customWidth="1"/>
    <col min="1289" max="1537" width="3.09765625" style="149"/>
    <col min="1538" max="1538" width="2.69921875" style="149" customWidth="1"/>
    <col min="1539" max="1543" width="3.09765625" style="149"/>
    <col min="1544" max="1544" width="2.19921875" style="149" customWidth="1"/>
    <col min="1545" max="1793" width="3.09765625" style="149"/>
    <col min="1794" max="1794" width="2.69921875" style="149" customWidth="1"/>
    <col min="1795" max="1799" width="3.09765625" style="149"/>
    <col min="1800" max="1800" width="2.19921875" style="149" customWidth="1"/>
    <col min="1801" max="2049" width="3.09765625" style="149"/>
    <col min="2050" max="2050" width="2.69921875" style="149" customWidth="1"/>
    <col min="2051" max="2055" width="3.09765625" style="149"/>
    <col min="2056" max="2056" width="2.19921875" style="149" customWidth="1"/>
    <col min="2057" max="2305" width="3.09765625" style="149"/>
    <col min="2306" max="2306" width="2.69921875" style="149" customWidth="1"/>
    <col min="2307" max="2311" width="3.09765625" style="149"/>
    <col min="2312" max="2312" width="2.19921875" style="149" customWidth="1"/>
    <col min="2313" max="2561" width="3.09765625" style="149"/>
    <col min="2562" max="2562" width="2.69921875" style="149" customWidth="1"/>
    <col min="2563" max="2567" width="3.09765625" style="149"/>
    <col min="2568" max="2568" width="2.19921875" style="149" customWidth="1"/>
    <col min="2569" max="2817" width="3.09765625" style="149"/>
    <col min="2818" max="2818" width="2.69921875" style="149" customWidth="1"/>
    <col min="2819" max="2823" width="3.09765625" style="149"/>
    <col min="2824" max="2824" width="2.19921875" style="149" customWidth="1"/>
    <col min="2825" max="3073" width="3.09765625" style="149"/>
    <col min="3074" max="3074" width="2.69921875" style="149" customWidth="1"/>
    <col min="3075" max="3079" width="3.09765625" style="149"/>
    <col min="3080" max="3080" width="2.19921875" style="149" customWidth="1"/>
    <col min="3081" max="3329" width="3.09765625" style="149"/>
    <col min="3330" max="3330" width="2.69921875" style="149" customWidth="1"/>
    <col min="3331" max="3335" width="3.09765625" style="149"/>
    <col min="3336" max="3336" width="2.19921875" style="149" customWidth="1"/>
    <col min="3337" max="3585" width="3.09765625" style="149"/>
    <col min="3586" max="3586" width="2.69921875" style="149" customWidth="1"/>
    <col min="3587" max="3591" width="3.09765625" style="149"/>
    <col min="3592" max="3592" width="2.19921875" style="149" customWidth="1"/>
    <col min="3593" max="3841" width="3.09765625" style="149"/>
    <col min="3842" max="3842" width="2.69921875" style="149" customWidth="1"/>
    <col min="3843" max="3847" width="3.09765625" style="149"/>
    <col min="3848" max="3848" width="2.19921875" style="149" customWidth="1"/>
    <col min="3849" max="4097" width="3.09765625" style="149"/>
    <col min="4098" max="4098" width="2.69921875" style="149" customWidth="1"/>
    <col min="4099" max="4103" width="3.09765625" style="149"/>
    <col min="4104" max="4104" width="2.19921875" style="149" customWidth="1"/>
    <col min="4105" max="4353" width="3.09765625" style="149"/>
    <col min="4354" max="4354" width="2.69921875" style="149" customWidth="1"/>
    <col min="4355" max="4359" width="3.09765625" style="149"/>
    <col min="4360" max="4360" width="2.19921875" style="149" customWidth="1"/>
    <col min="4361" max="4609" width="3.09765625" style="149"/>
    <col min="4610" max="4610" width="2.69921875" style="149" customWidth="1"/>
    <col min="4611" max="4615" width="3.09765625" style="149"/>
    <col min="4616" max="4616" width="2.19921875" style="149" customWidth="1"/>
    <col min="4617" max="4865" width="3.09765625" style="149"/>
    <col min="4866" max="4866" width="2.69921875" style="149" customWidth="1"/>
    <col min="4867" max="4871" width="3.09765625" style="149"/>
    <col min="4872" max="4872" width="2.19921875" style="149" customWidth="1"/>
    <col min="4873" max="5121" width="3.09765625" style="149"/>
    <col min="5122" max="5122" width="2.69921875" style="149" customWidth="1"/>
    <col min="5123" max="5127" width="3.09765625" style="149"/>
    <col min="5128" max="5128" width="2.19921875" style="149" customWidth="1"/>
    <col min="5129" max="5377" width="3.09765625" style="149"/>
    <col min="5378" max="5378" width="2.69921875" style="149" customWidth="1"/>
    <col min="5379" max="5383" width="3.09765625" style="149"/>
    <col min="5384" max="5384" width="2.19921875" style="149" customWidth="1"/>
    <col min="5385" max="5633" width="3.09765625" style="149"/>
    <col min="5634" max="5634" width="2.69921875" style="149" customWidth="1"/>
    <col min="5635" max="5639" width="3.09765625" style="149"/>
    <col min="5640" max="5640" width="2.19921875" style="149" customWidth="1"/>
    <col min="5641" max="5889" width="3.09765625" style="149"/>
    <col min="5890" max="5890" width="2.69921875" style="149" customWidth="1"/>
    <col min="5891" max="5895" width="3.09765625" style="149"/>
    <col min="5896" max="5896" width="2.19921875" style="149" customWidth="1"/>
    <col min="5897" max="6145" width="3.09765625" style="149"/>
    <col min="6146" max="6146" width="2.69921875" style="149" customWidth="1"/>
    <col min="6147" max="6151" width="3.09765625" style="149"/>
    <col min="6152" max="6152" width="2.19921875" style="149" customWidth="1"/>
    <col min="6153" max="6401" width="3.09765625" style="149"/>
    <col min="6402" max="6402" width="2.69921875" style="149" customWidth="1"/>
    <col min="6403" max="6407" width="3.09765625" style="149"/>
    <col min="6408" max="6408" width="2.19921875" style="149" customWidth="1"/>
    <col min="6409" max="6657" width="3.09765625" style="149"/>
    <col min="6658" max="6658" width="2.69921875" style="149" customWidth="1"/>
    <col min="6659" max="6663" width="3.09765625" style="149"/>
    <col min="6664" max="6664" width="2.19921875" style="149" customWidth="1"/>
    <col min="6665" max="6913" width="3.09765625" style="149"/>
    <col min="6914" max="6914" width="2.69921875" style="149" customWidth="1"/>
    <col min="6915" max="6919" width="3.09765625" style="149"/>
    <col min="6920" max="6920" width="2.19921875" style="149" customWidth="1"/>
    <col min="6921" max="7169" width="3.09765625" style="149"/>
    <col min="7170" max="7170" width="2.69921875" style="149" customWidth="1"/>
    <col min="7171" max="7175" width="3.09765625" style="149"/>
    <col min="7176" max="7176" width="2.19921875" style="149" customWidth="1"/>
    <col min="7177" max="7425" width="3.09765625" style="149"/>
    <col min="7426" max="7426" width="2.69921875" style="149" customWidth="1"/>
    <col min="7427" max="7431" width="3.09765625" style="149"/>
    <col min="7432" max="7432" width="2.19921875" style="149" customWidth="1"/>
    <col min="7433" max="7681" width="3.09765625" style="149"/>
    <col min="7682" max="7682" width="2.69921875" style="149" customWidth="1"/>
    <col min="7683" max="7687" width="3.09765625" style="149"/>
    <col min="7688" max="7688" width="2.19921875" style="149" customWidth="1"/>
    <col min="7689" max="7937" width="3.09765625" style="149"/>
    <col min="7938" max="7938" width="2.69921875" style="149" customWidth="1"/>
    <col min="7939" max="7943" width="3.09765625" style="149"/>
    <col min="7944" max="7944" width="2.19921875" style="149" customWidth="1"/>
    <col min="7945" max="8193" width="3.09765625" style="149"/>
    <col min="8194" max="8194" width="2.69921875" style="149" customWidth="1"/>
    <col min="8195" max="8199" width="3.09765625" style="149"/>
    <col min="8200" max="8200" width="2.19921875" style="149" customWidth="1"/>
    <col min="8201" max="8449" width="3.09765625" style="149"/>
    <col min="8450" max="8450" width="2.69921875" style="149" customWidth="1"/>
    <col min="8451" max="8455" width="3.09765625" style="149"/>
    <col min="8456" max="8456" width="2.19921875" style="149" customWidth="1"/>
    <col min="8457" max="8705" width="3.09765625" style="149"/>
    <col min="8706" max="8706" width="2.69921875" style="149" customWidth="1"/>
    <col min="8707" max="8711" width="3.09765625" style="149"/>
    <col min="8712" max="8712" width="2.19921875" style="149" customWidth="1"/>
    <col min="8713" max="8961" width="3.09765625" style="149"/>
    <col min="8962" max="8962" width="2.69921875" style="149" customWidth="1"/>
    <col min="8963" max="8967" width="3.09765625" style="149"/>
    <col min="8968" max="8968" width="2.19921875" style="149" customWidth="1"/>
    <col min="8969" max="9217" width="3.09765625" style="149"/>
    <col min="9218" max="9218" width="2.69921875" style="149" customWidth="1"/>
    <col min="9219" max="9223" width="3.09765625" style="149"/>
    <col min="9224" max="9224" width="2.19921875" style="149" customWidth="1"/>
    <col min="9225" max="9473" width="3.09765625" style="149"/>
    <col min="9474" max="9474" width="2.69921875" style="149" customWidth="1"/>
    <col min="9475" max="9479" width="3.09765625" style="149"/>
    <col min="9480" max="9480" width="2.19921875" style="149" customWidth="1"/>
    <col min="9481" max="9729" width="3.09765625" style="149"/>
    <col min="9730" max="9730" width="2.69921875" style="149" customWidth="1"/>
    <col min="9731" max="9735" width="3.09765625" style="149"/>
    <col min="9736" max="9736" width="2.19921875" style="149" customWidth="1"/>
    <col min="9737" max="9985" width="3.09765625" style="149"/>
    <col min="9986" max="9986" width="2.69921875" style="149" customWidth="1"/>
    <col min="9987" max="9991" width="3.09765625" style="149"/>
    <col min="9992" max="9992" width="2.19921875" style="149" customWidth="1"/>
    <col min="9993" max="10241" width="3.09765625" style="149"/>
    <col min="10242" max="10242" width="2.69921875" style="149" customWidth="1"/>
    <col min="10243" max="10247" width="3.09765625" style="149"/>
    <col min="10248" max="10248" width="2.19921875" style="149" customWidth="1"/>
    <col min="10249" max="10497" width="3.09765625" style="149"/>
    <col min="10498" max="10498" width="2.69921875" style="149" customWidth="1"/>
    <col min="10499" max="10503" width="3.09765625" style="149"/>
    <col min="10504" max="10504" width="2.19921875" style="149" customWidth="1"/>
    <col min="10505" max="10753" width="3.09765625" style="149"/>
    <col min="10754" max="10754" width="2.69921875" style="149" customWidth="1"/>
    <col min="10755" max="10759" width="3.09765625" style="149"/>
    <col min="10760" max="10760" width="2.19921875" style="149" customWidth="1"/>
    <col min="10761" max="11009" width="3.09765625" style="149"/>
    <col min="11010" max="11010" width="2.69921875" style="149" customWidth="1"/>
    <col min="11011" max="11015" width="3.09765625" style="149"/>
    <col min="11016" max="11016" width="2.19921875" style="149" customWidth="1"/>
    <col min="11017" max="11265" width="3.09765625" style="149"/>
    <col min="11266" max="11266" width="2.69921875" style="149" customWidth="1"/>
    <col min="11267" max="11271" width="3.09765625" style="149"/>
    <col min="11272" max="11272" width="2.19921875" style="149" customWidth="1"/>
    <col min="11273" max="11521" width="3.09765625" style="149"/>
    <col min="11522" max="11522" width="2.69921875" style="149" customWidth="1"/>
    <col min="11523" max="11527" width="3.09765625" style="149"/>
    <col min="11528" max="11528" width="2.19921875" style="149" customWidth="1"/>
    <col min="11529" max="11777" width="3.09765625" style="149"/>
    <col min="11778" max="11778" width="2.69921875" style="149" customWidth="1"/>
    <col min="11779" max="11783" width="3.09765625" style="149"/>
    <col min="11784" max="11784" width="2.19921875" style="149" customWidth="1"/>
    <col min="11785" max="12033" width="3.09765625" style="149"/>
    <col min="12034" max="12034" width="2.69921875" style="149" customWidth="1"/>
    <col min="12035" max="12039" width="3.09765625" style="149"/>
    <col min="12040" max="12040" width="2.19921875" style="149" customWidth="1"/>
    <col min="12041" max="12289" width="3.09765625" style="149"/>
    <col min="12290" max="12290" width="2.69921875" style="149" customWidth="1"/>
    <col min="12291" max="12295" width="3.09765625" style="149"/>
    <col min="12296" max="12296" width="2.19921875" style="149" customWidth="1"/>
    <col min="12297" max="12545" width="3.09765625" style="149"/>
    <col min="12546" max="12546" width="2.69921875" style="149" customWidth="1"/>
    <col min="12547" max="12551" width="3.09765625" style="149"/>
    <col min="12552" max="12552" width="2.19921875" style="149" customWidth="1"/>
    <col min="12553" max="12801" width="3.09765625" style="149"/>
    <col min="12802" max="12802" width="2.69921875" style="149" customWidth="1"/>
    <col min="12803" max="12807" width="3.09765625" style="149"/>
    <col min="12808" max="12808" width="2.19921875" style="149" customWidth="1"/>
    <col min="12809" max="13057" width="3.09765625" style="149"/>
    <col min="13058" max="13058" width="2.69921875" style="149" customWidth="1"/>
    <col min="13059" max="13063" width="3.09765625" style="149"/>
    <col min="13064" max="13064" width="2.19921875" style="149" customWidth="1"/>
    <col min="13065" max="13313" width="3.09765625" style="149"/>
    <col min="13314" max="13314" width="2.69921875" style="149" customWidth="1"/>
    <col min="13315" max="13319" width="3.09765625" style="149"/>
    <col min="13320" max="13320" width="2.19921875" style="149" customWidth="1"/>
    <col min="13321" max="13569" width="3.09765625" style="149"/>
    <col min="13570" max="13570" width="2.69921875" style="149" customWidth="1"/>
    <col min="13571" max="13575" width="3.09765625" style="149"/>
    <col min="13576" max="13576" width="2.19921875" style="149" customWidth="1"/>
    <col min="13577" max="13825" width="3.09765625" style="149"/>
    <col min="13826" max="13826" width="2.69921875" style="149" customWidth="1"/>
    <col min="13827" max="13831" width="3.09765625" style="149"/>
    <col min="13832" max="13832" width="2.19921875" style="149" customWidth="1"/>
    <col min="13833" max="14081" width="3.09765625" style="149"/>
    <col min="14082" max="14082" width="2.69921875" style="149" customWidth="1"/>
    <col min="14083" max="14087" width="3.09765625" style="149"/>
    <col min="14088" max="14088" width="2.19921875" style="149" customWidth="1"/>
    <col min="14089" max="14337" width="3.09765625" style="149"/>
    <col min="14338" max="14338" width="2.69921875" style="149" customWidth="1"/>
    <col min="14339" max="14343" width="3.09765625" style="149"/>
    <col min="14344" max="14344" width="2.19921875" style="149" customWidth="1"/>
    <col min="14345" max="14593" width="3.09765625" style="149"/>
    <col min="14594" max="14594" width="2.69921875" style="149" customWidth="1"/>
    <col min="14595" max="14599" width="3.09765625" style="149"/>
    <col min="14600" max="14600" width="2.19921875" style="149" customWidth="1"/>
    <col min="14601" max="14849" width="3.09765625" style="149"/>
    <col min="14850" max="14850" width="2.69921875" style="149" customWidth="1"/>
    <col min="14851" max="14855" width="3.09765625" style="149"/>
    <col min="14856" max="14856" width="2.19921875" style="149" customWidth="1"/>
    <col min="14857" max="15105" width="3.09765625" style="149"/>
    <col min="15106" max="15106" width="2.69921875" style="149" customWidth="1"/>
    <col min="15107" max="15111" width="3.09765625" style="149"/>
    <col min="15112" max="15112" width="2.19921875" style="149" customWidth="1"/>
    <col min="15113" max="15361" width="3.09765625" style="149"/>
    <col min="15362" max="15362" width="2.69921875" style="149" customWidth="1"/>
    <col min="15363" max="15367" width="3.09765625" style="149"/>
    <col min="15368" max="15368" width="2.19921875" style="149" customWidth="1"/>
    <col min="15369" max="15617" width="3.09765625" style="149"/>
    <col min="15618" max="15618" width="2.69921875" style="149" customWidth="1"/>
    <col min="15619" max="15623" width="3.09765625" style="149"/>
    <col min="15624" max="15624" width="2.19921875" style="149" customWidth="1"/>
    <col min="15625" max="15873" width="3.09765625" style="149"/>
    <col min="15874" max="15874" width="2.69921875" style="149" customWidth="1"/>
    <col min="15875" max="15879" width="3.09765625" style="149"/>
    <col min="15880" max="15880" width="2.19921875" style="149" customWidth="1"/>
    <col min="15881" max="16129" width="3.09765625" style="149"/>
    <col min="16130" max="16130" width="2.69921875" style="149" customWidth="1"/>
    <col min="16131" max="16135" width="3.09765625" style="149"/>
    <col min="16136" max="16136" width="2.19921875" style="149" customWidth="1"/>
    <col min="16137" max="16384" width="3.09765625" style="149"/>
  </cols>
  <sheetData>
    <row r="1" spans="2:26" s="96" customFormat="1" x14ac:dyDescent="0.45"/>
    <row r="2" spans="2:26" s="96" customFormat="1" x14ac:dyDescent="0.45">
      <c r="B2" s="96" t="s">
        <v>934</v>
      </c>
    </row>
    <row r="3" spans="2:26" s="96" customFormat="1" x14ac:dyDescent="0.45"/>
    <row r="4" spans="2:26" s="96" customFormat="1" x14ac:dyDescent="0.45">
      <c r="B4" s="767" t="s">
        <v>1005</v>
      </c>
      <c r="C4" s="767"/>
      <c r="D4" s="767"/>
      <c r="E4" s="767"/>
      <c r="F4" s="767"/>
      <c r="G4" s="767"/>
      <c r="H4" s="767"/>
      <c r="I4" s="767"/>
      <c r="J4" s="767"/>
      <c r="K4" s="767"/>
      <c r="L4" s="767"/>
      <c r="M4" s="767"/>
      <c r="N4" s="767"/>
      <c r="O4" s="767"/>
      <c r="P4" s="767"/>
      <c r="Q4" s="767"/>
      <c r="R4" s="767"/>
      <c r="S4" s="767"/>
      <c r="T4" s="767"/>
      <c r="U4" s="767"/>
      <c r="V4" s="767"/>
      <c r="W4" s="767"/>
      <c r="X4" s="767"/>
      <c r="Y4" s="767"/>
      <c r="Z4" s="767"/>
    </row>
    <row r="5" spans="2:26" s="96" customFormat="1" x14ac:dyDescent="0.45"/>
    <row r="6" spans="2:26" s="96" customFormat="1" ht="39.75" customHeight="1" x14ac:dyDescent="0.45">
      <c r="B6" s="867" t="s">
        <v>1006</v>
      </c>
      <c r="C6" s="867"/>
      <c r="D6" s="867"/>
      <c r="E6" s="867"/>
      <c r="F6" s="867"/>
      <c r="G6" s="895"/>
      <c r="H6" s="896"/>
      <c r="I6" s="896"/>
      <c r="J6" s="896"/>
      <c r="K6" s="896"/>
      <c r="L6" s="896"/>
      <c r="M6" s="896"/>
      <c r="N6" s="896"/>
      <c r="O6" s="896"/>
      <c r="P6" s="896"/>
      <c r="Q6" s="896"/>
      <c r="R6" s="896"/>
      <c r="S6" s="896"/>
      <c r="T6" s="896"/>
      <c r="U6" s="896"/>
      <c r="V6" s="896"/>
      <c r="W6" s="896"/>
      <c r="X6" s="896"/>
      <c r="Y6" s="896"/>
      <c r="Z6" s="897"/>
    </row>
    <row r="7" spans="2:26" ht="39.75" customHeight="1" x14ac:dyDescent="0.2">
      <c r="B7" s="768" t="s">
        <v>1007</v>
      </c>
      <c r="C7" s="769"/>
      <c r="D7" s="769"/>
      <c r="E7" s="769"/>
      <c r="F7" s="770"/>
      <c r="G7" s="446" t="s">
        <v>176</v>
      </c>
      <c r="H7" s="365" t="s">
        <v>776</v>
      </c>
      <c r="I7" s="365"/>
      <c r="J7" s="365"/>
      <c r="K7" s="365"/>
      <c r="L7" s="447" t="s">
        <v>176</v>
      </c>
      <c r="M7" s="365" t="s">
        <v>777</v>
      </c>
      <c r="N7" s="365"/>
      <c r="O7" s="365"/>
      <c r="P7" s="365"/>
      <c r="Q7" s="447" t="s">
        <v>176</v>
      </c>
      <c r="R7" s="365" t="s">
        <v>778</v>
      </c>
      <c r="S7" s="365"/>
      <c r="T7" s="365"/>
      <c r="U7" s="365"/>
      <c r="V7" s="365"/>
      <c r="W7" s="365"/>
      <c r="X7" s="365"/>
      <c r="Y7" s="365"/>
      <c r="Z7" s="409"/>
    </row>
    <row r="8" spans="2:26" ht="20.100000000000001" customHeight="1" x14ac:dyDescent="0.2">
      <c r="B8" s="778" t="s">
        <v>1008</v>
      </c>
      <c r="C8" s="779"/>
      <c r="D8" s="779"/>
      <c r="E8" s="779"/>
      <c r="F8" s="780"/>
      <c r="G8" s="443" t="s">
        <v>176</v>
      </c>
      <c r="H8" s="445" t="s">
        <v>935</v>
      </c>
      <c r="I8" s="444"/>
      <c r="J8" s="444"/>
      <c r="K8" s="444"/>
      <c r="L8" s="444"/>
      <c r="M8" s="444"/>
      <c r="N8" s="444"/>
      <c r="O8" s="444"/>
      <c r="P8" s="444"/>
      <c r="Q8" s="444"/>
      <c r="R8" s="86"/>
      <c r="S8" s="86"/>
      <c r="T8" s="112"/>
      <c r="U8" s="112"/>
      <c r="V8" s="112"/>
      <c r="W8" s="112"/>
      <c r="X8" s="112"/>
      <c r="Y8" s="112"/>
      <c r="Z8" s="145"/>
    </row>
    <row r="9" spans="2:26" ht="20.100000000000001" customHeight="1" x14ac:dyDescent="0.2">
      <c r="B9" s="787"/>
      <c r="C9" s="788"/>
      <c r="D9" s="788"/>
      <c r="E9" s="788"/>
      <c r="F9" s="789"/>
      <c r="G9" s="379" t="s">
        <v>176</v>
      </c>
      <c r="H9" s="377" t="s">
        <v>936</v>
      </c>
      <c r="I9" s="387"/>
      <c r="J9" s="387"/>
      <c r="K9" s="387"/>
      <c r="L9" s="387"/>
      <c r="M9" s="387"/>
      <c r="N9" s="387"/>
      <c r="O9" s="387"/>
      <c r="P9" s="387"/>
      <c r="Q9" s="387"/>
      <c r="R9" s="387"/>
      <c r="S9" s="387"/>
      <c r="T9" s="387"/>
      <c r="U9" s="387"/>
      <c r="V9" s="387"/>
      <c r="W9" s="387"/>
      <c r="X9" s="387"/>
      <c r="Y9" s="387"/>
      <c r="Z9" s="143"/>
    </row>
    <row r="10" spans="2:26" ht="20.100000000000001" customHeight="1" x14ac:dyDescent="0.2">
      <c r="B10" s="778" t="s">
        <v>937</v>
      </c>
      <c r="C10" s="779"/>
      <c r="D10" s="779"/>
      <c r="E10" s="779"/>
      <c r="F10" s="780"/>
      <c r="G10" s="451" t="s">
        <v>176</v>
      </c>
      <c r="H10" s="369" t="s">
        <v>938</v>
      </c>
      <c r="I10" s="112"/>
      <c r="J10" s="112"/>
      <c r="K10" s="112"/>
      <c r="L10" s="112"/>
      <c r="M10" s="112"/>
      <c r="N10" s="112"/>
      <c r="O10" s="112"/>
      <c r="P10" s="112"/>
      <c r="Q10" s="112"/>
      <c r="R10" s="112"/>
      <c r="S10" s="112"/>
      <c r="T10" s="112"/>
      <c r="U10" s="112"/>
      <c r="V10" s="112"/>
      <c r="W10" s="112"/>
      <c r="X10" s="112"/>
      <c r="Y10" s="112"/>
      <c r="Z10" s="145"/>
    </row>
    <row r="11" spans="2:26" ht="20.100000000000001" customHeight="1" x14ac:dyDescent="0.2">
      <c r="B11" s="787"/>
      <c r="C11" s="788"/>
      <c r="D11" s="788"/>
      <c r="E11" s="788"/>
      <c r="F11" s="789"/>
      <c r="G11" s="443" t="s">
        <v>176</v>
      </c>
      <c r="H11" s="96" t="s">
        <v>939</v>
      </c>
      <c r="I11" s="86"/>
      <c r="J11" s="86"/>
      <c r="K11" s="86"/>
      <c r="L11" s="86"/>
      <c r="M11" s="86"/>
      <c r="N11" s="86"/>
      <c r="O11" s="86"/>
      <c r="P11" s="86"/>
      <c r="Q11" s="86"/>
      <c r="R11" s="86"/>
      <c r="S11" s="86"/>
      <c r="T11" s="86"/>
      <c r="U11" s="86"/>
      <c r="V11" s="86"/>
      <c r="W11" s="86"/>
      <c r="X11" s="86"/>
      <c r="Y11" s="86"/>
      <c r="Z11" s="143"/>
    </row>
    <row r="12" spans="2:26" s="96" customFormat="1" ht="27" customHeight="1" x14ac:dyDescent="0.45">
      <c r="B12" s="100" t="s">
        <v>940</v>
      </c>
      <c r="C12" s="369"/>
      <c r="D12" s="369"/>
      <c r="E12" s="369"/>
      <c r="F12" s="369"/>
      <c r="G12" s="369"/>
      <c r="H12" s="369"/>
      <c r="I12" s="369"/>
      <c r="J12" s="369"/>
      <c r="K12" s="369"/>
      <c r="L12" s="369"/>
      <c r="M12" s="369"/>
      <c r="N12" s="369"/>
      <c r="O12" s="369"/>
      <c r="P12" s="369"/>
      <c r="Q12" s="369"/>
      <c r="R12" s="369"/>
      <c r="S12" s="369"/>
      <c r="T12" s="369"/>
      <c r="U12" s="369"/>
      <c r="V12" s="369"/>
      <c r="W12" s="369"/>
      <c r="X12" s="369"/>
      <c r="Y12" s="369"/>
      <c r="Z12" s="372"/>
    </row>
    <row r="13" spans="2:26" s="96" customFormat="1" x14ac:dyDescent="0.45">
      <c r="B13" s="117"/>
      <c r="Z13" s="372"/>
    </row>
    <row r="14" spans="2:26" s="96" customFormat="1" x14ac:dyDescent="0.45">
      <c r="B14" s="117"/>
      <c r="C14" s="480" t="s">
        <v>890</v>
      </c>
      <c r="Z14" s="372"/>
    </row>
    <row r="15" spans="2:26" s="96" customFormat="1" ht="26.25" customHeight="1" x14ac:dyDescent="0.45">
      <c r="B15" s="117"/>
      <c r="C15" s="373" t="s">
        <v>941</v>
      </c>
      <c r="D15" s="367"/>
      <c r="E15" s="367"/>
      <c r="F15" s="367"/>
      <c r="G15" s="368"/>
      <c r="H15" s="373" t="s">
        <v>942</v>
      </c>
      <c r="I15" s="367"/>
      <c r="J15" s="367"/>
      <c r="K15" s="645"/>
      <c r="L15" s="645"/>
      <c r="M15" s="97" t="s">
        <v>943</v>
      </c>
      <c r="Z15" s="372"/>
    </row>
    <row r="16" spans="2:26" s="96" customFormat="1" ht="26.25" customHeight="1" x14ac:dyDescent="0.45">
      <c r="B16" s="117"/>
      <c r="C16" s="373" t="s">
        <v>944</v>
      </c>
      <c r="D16" s="367"/>
      <c r="E16" s="367"/>
      <c r="F16" s="367"/>
      <c r="G16" s="368"/>
      <c r="H16" s="373" t="s">
        <v>942</v>
      </c>
      <c r="I16" s="367"/>
      <c r="J16" s="367"/>
      <c r="K16" s="645"/>
      <c r="L16" s="645"/>
      <c r="M16" s="97" t="s">
        <v>943</v>
      </c>
      <c r="Z16" s="372"/>
    </row>
    <row r="17" spans="2:26" s="96" customFormat="1" ht="26.25" customHeight="1" x14ac:dyDescent="0.45">
      <c r="B17" s="117"/>
      <c r="C17" s="373" t="s">
        <v>945</v>
      </c>
      <c r="D17" s="367"/>
      <c r="E17" s="367"/>
      <c r="F17" s="367"/>
      <c r="G17" s="368"/>
      <c r="H17" s="373" t="s">
        <v>942</v>
      </c>
      <c r="I17" s="367"/>
      <c r="J17" s="367"/>
      <c r="K17" s="645"/>
      <c r="L17" s="645"/>
      <c r="M17" s="97" t="s">
        <v>943</v>
      </c>
      <c r="Z17" s="372"/>
    </row>
    <row r="18" spans="2:26" s="96" customFormat="1" ht="7.5" customHeight="1" x14ac:dyDescent="0.45">
      <c r="B18" s="117"/>
      <c r="K18" s="85"/>
      <c r="L18" s="85"/>
      <c r="M18" s="85"/>
      <c r="Z18" s="372"/>
    </row>
    <row r="19" spans="2:26" s="96" customFormat="1" ht="5.25" customHeight="1" x14ac:dyDescent="0.45">
      <c r="B19" s="117"/>
      <c r="L19" s="85"/>
      <c r="Q19" s="85"/>
      <c r="U19" s="100"/>
      <c r="V19" s="370"/>
      <c r="W19" s="369"/>
      <c r="X19" s="369"/>
      <c r="Y19" s="371"/>
      <c r="Z19" s="372"/>
    </row>
    <row r="20" spans="2:26" s="96" customFormat="1" x14ac:dyDescent="0.45">
      <c r="B20" s="117"/>
      <c r="L20" s="85"/>
      <c r="Q20" s="85"/>
      <c r="U20" s="117"/>
      <c r="V20" s="390" t="s">
        <v>711</v>
      </c>
      <c r="W20" s="390" t="s">
        <v>712</v>
      </c>
      <c r="X20" s="390" t="s">
        <v>713</v>
      </c>
      <c r="Y20" s="372"/>
      <c r="Z20" s="372"/>
    </row>
    <row r="21" spans="2:26" s="96" customFormat="1" ht="6" customHeight="1" x14ac:dyDescent="0.45">
      <c r="B21" s="117"/>
      <c r="L21" s="85"/>
      <c r="Q21" s="85"/>
      <c r="U21" s="117"/>
      <c r="V21" s="390"/>
      <c r="W21" s="390"/>
      <c r="X21" s="390"/>
      <c r="Y21" s="372"/>
      <c r="Z21" s="372"/>
    </row>
    <row r="22" spans="2:26" s="96" customFormat="1" ht="31.5" customHeight="1" x14ac:dyDescent="0.45">
      <c r="B22" s="117"/>
      <c r="C22" s="733" t="s">
        <v>946</v>
      </c>
      <c r="D22" s="719"/>
      <c r="E22" s="719"/>
      <c r="F22" s="719"/>
      <c r="G22" s="719"/>
      <c r="H22" s="719"/>
      <c r="I22" s="719"/>
      <c r="J22" s="719"/>
      <c r="K22" s="719"/>
      <c r="L22" s="719"/>
      <c r="M22" s="719"/>
      <c r="N22" s="719"/>
      <c r="O22" s="719"/>
      <c r="P22" s="719"/>
      <c r="Q22" s="719"/>
      <c r="R22" s="719"/>
      <c r="S22" s="719"/>
      <c r="T22" s="719"/>
      <c r="U22" s="138"/>
      <c r="V22" s="513" t="s">
        <v>176</v>
      </c>
      <c r="W22" s="380" t="s">
        <v>712</v>
      </c>
      <c r="X22" s="513" t="s">
        <v>176</v>
      </c>
      <c r="Y22" s="143"/>
      <c r="Z22" s="372"/>
    </row>
    <row r="23" spans="2:26" s="96" customFormat="1" ht="31.5" customHeight="1" x14ac:dyDescent="0.45">
      <c r="B23" s="117"/>
      <c r="C23" s="827" t="s">
        <v>947</v>
      </c>
      <c r="D23" s="828"/>
      <c r="E23" s="828"/>
      <c r="F23" s="828"/>
      <c r="G23" s="828"/>
      <c r="H23" s="828"/>
      <c r="I23" s="828"/>
      <c r="J23" s="828"/>
      <c r="K23" s="828"/>
      <c r="L23" s="828"/>
      <c r="M23" s="828"/>
      <c r="N23" s="828"/>
      <c r="O23" s="828"/>
      <c r="P23" s="828"/>
      <c r="Q23" s="828"/>
      <c r="R23" s="828"/>
      <c r="S23" s="828"/>
      <c r="T23" s="898"/>
      <c r="U23" s="438"/>
      <c r="V23" s="447" t="s">
        <v>176</v>
      </c>
      <c r="W23" s="366" t="s">
        <v>712</v>
      </c>
      <c r="X23" s="447" t="s">
        <v>176</v>
      </c>
      <c r="Y23" s="409"/>
      <c r="Z23" s="372"/>
    </row>
    <row r="24" spans="2:26" s="96" customFormat="1" ht="41.25" customHeight="1" x14ac:dyDescent="0.45">
      <c r="B24" s="117"/>
      <c r="C24" s="737" t="s">
        <v>948</v>
      </c>
      <c r="D24" s="738"/>
      <c r="E24" s="738"/>
      <c r="F24" s="738"/>
      <c r="G24" s="738"/>
      <c r="H24" s="738"/>
      <c r="I24" s="738"/>
      <c r="J24" s="738"/>
      <c r="K24" s="738"/>
      <c r="L24" s="738"/>
      <c r="M24" s="738"/>
      <c r="N24" s="738"/>
      <c r="O24" s="738"/>
      <c r="P24" s="738"/>
      <c r="Q24" s="738"/>
      <c r="R24" s="738"/>
      <c r="S24" s="738"/>
      <c r="T24" s="738"/>
      <c r="U24" s="138"/>
      <c r="V24" s="513" t="s">
        <v>176</v>
      </c>
      <c r="W24" s="380" t="s">
        <v>712</v>
      </c>
      <c r="X24" s="513" t="s">
        <v>176</v>
      </c>
      <c r="Y24" s="143"/>
      <c r="Z24" s="372"/>
    </row>
    <row r="25" spans="2:26" s="96" customFormat="1" ht="17.25" customHeight="1" x14ac:dyDescent="0.45">
      <c r="B25" s="141"/>
      <c r="C25" s="380"/>
      <c r="D25" s="380"/>
      <c r="E25" s="380"/>
      <c r="F25" s="380"/>
      <c r="G25" s="380"/>
      <c r="H25" s="380"/>
      <c r="I25" s="380"/>
      <c r="J25" s="380"/>
      <c r="K25" s="380"/>
      <c r="L25" s="380"/>
      <c r="M25" s="380"/>
      <c r="N25" s="380"/>
      <c r="O25" s="380"/>
      <c r="P25" s="380"/>
      <c r="Q25" s="380"/>
      <c r="R25" s="377"/>
      <c r="S25" s="377"/>
      <c r="T25" s="387"/>
      <c r="U25" s="387"/>
      <c r="V25" s="380"/>
      <c r="W25" s="380"/>
      <c r="X25" s="380"/>
      <c r="Y25" s="387"/>
      <c r="Z25" s="378"/>
    </row>
    <row r="26" spans="2:26" s="96" customFormat="1" ht="27" customHeight="1" x14ac:dyDescent="0.45">
      <c r="B26" s="117" t="s">
        <v>949</v>
      </c>
      <c r="Z26" s="372"/>
    </row>
    <row r="27" spans="2:26" s="96" customFormat="1" x14ac:dyDescent="0.45">
      <c r="B27" s="117"/>
      <c r="C27" s="480" t="s">
        <v>890</v>
      </c>
      <c r="Z27" s="372"/>
    </row>
    <row r="28" spans="2:26" s="96" customFormat="1" ht="26.25" customHeight="1" x14ac:dyDescent="0.45">
      <c r="B28" s="117"/>
      <c r="C28" s="373" t="s">
        <v>941</v>
      </c>
      <c r="D28" s="367"/>
      <c r="E28" s="367"/>
      <c r="F28" s="367"/>
      <c r="G28" s="368"/>
      <c r="H28" s="373" t="s">
        <v>942</v>
      </c>
      <c r="I28" s="367"/>
      <c r="J28" s="367"/>
      <c r="K28" s="645"/>
      <c r="L28" s="645"/>
      <c r="M28" s="97" t="s">
        <v>943</v>
      </c>
      <c r="Z28" s="372"/>
    </row>
    <row r="29" spans="2:26" s="96" customFormat="1" ht="26.25" customHeight="1" x14ac:dyDescent="0.45">
      <c r="B29" s="117"/>
      <c r="C29" s="373" t="s">
        <v>944</v>
      </c>
      <c r="D29" s="367"/>
      <c r="E29" s="367"/>
      <c r="F29" s="367"/>
      <c r="G29" s="368"/>
      <c r="H29" s="373" t="s">
        <v>942</v>
      </c>
      <c r="I29" s="367"/>
      <c r="J29" s="367"/>
      <c r="K29" s="645"/>
      <c r="L29" s="645"/>
      <c r="M29" s="97" t="s">
        <v>943</v>
      </c>
      <c r="Z29" s="372"/>
    </row>
    <row r="30" spans="2:26" s="96" customFormat="1" ht="26.25" customHeight="1" x14ac:dyDescent="0.45">
      <c r="B30" s="117"/>
      <c r="C30" s="373" t="s">
        <v>945</v>
      </c>
      <c r="D30" s="367"/>
      <c r="E30" s="367"/>
      <c r="F30" s="367"/>
      <c r="G30" s="368"/>
      <c r="H30" s="373" t="s">
        <v>942</v>
      </c>
      <c r="I30" s="367"/>
      <c r="J30" s="367"/>
      <c r="K30" s="645"/>
      <c r="L30" s="645"/>
      <c r="M30" s="97" t="s">
        <v>943</v>
      </c>
      <c r="Z30" s="372"/>
    </row>
    <row r="31" spans="2:26" s="96" customFormat="1" ht="5.25" customHeight="1" x14ac:dyDescent="0.45">
      <c r="B31" s="117"/>
      <c r="L31" s="85"/>
      <c r="Q31" s="85"/>
      <c r="V31" s="85"/>
      <c r="Z31" s="372"/>
    </row>
    <row r="32" spans="2:26" s="96" customFormat="1" ht="5.25" customHeight="1" x14ac:dyDescent="0.45">
      <c r="B32" s="117"/>
      <c r="L32" s="85"/>
      <c r="Q32" s="85"/>
      <c r="U32" s="100"/>
      <c r="V32" s="370"/>
      <c r="W32" s="369"/>
      <c r="X32" s="369"/>
      <c r="Y32" s="371"/>
      <c r="Z32" s="372"/>
    </row>
    <row r="33" spans="1:27" s="96" customFormat="1" x14ac:dyDescent="0.45">
      <c r="B33" s="117"/>
      <c r="L33" s="85"/>
      <c r="Q33" s="85"/>
      <c r="U33" s="117"/>
      <c r="V33" s="390" t="s">
        <v>711</v>
      </c>
      <c r="W33" s="390" t="s">
        <v>712</v>
      </c>
      <c r="X33" s="390" t="s">
        <v>713</v>
      </c>
      <c r="Y33" s="372"/>
      <c r="Z33" s="372"/>
    </row>
    <row r="34" spans="1:27" s="96" customFormat="1" ht="6" customHeight="1" x14ac:dyDescent="0.45">
      <c r="B34" s="117"/>
      <c r="L34" s="85"/>
      <c r="Q34" s="85"/>
      <c r="U34" s="141"/>
      <c r="V34" s="514"/>
      <c r="W34" s="514"/>
      <c r="X34" s="514"/>
      <c r="Y34" s="378"/>
      <c r="Z34" s="372"/>
    </row>
    <row r="35" spans="1:27" s="96" customFormat="1" ht="30.75" customHeight="1" x14ac:dyDescent="0.45">
      <c r="B35" s="117"/>
      <c r="C35" s="827" t="s">
        <v>950</v>
      </c>
      <c r="D35" s="828"/>
      <c r="E35" s="828"/>
      <c r="F35" s="828"/>
      <c r="G35" s="828"/>
      <c r="H35" s="828"/>
      <c r="I35" s="828"/>
      <c r="J35" s="828"/>
      <c r="K35" s="828"/>
      <c r="L35" s="828"/>
      <c r="M35" s="828"/>
      <c r="N35" s="828"/>
      <c r="O35" s="828"/>
      <c r="P35" s="828"/>
      <c r="Q35" s="828"/>
      <c r="R35" s="828"/>
      <c r="S35" s="828"/>
      <c r="T35" s="898"/>
      <c r="U35" s="138"/>
      <c r="V35" s="513" t="s">
        <v>176</v>
      </c>
      <c r="W35" s="380" t="s">
        <v>712</v>
      </c>
      <c r="X35" s="513" t="s">
        <v>176</v>
      </c>
      <c r="Y35" s="143"/>
      <c r="Z35" s="372"/>
    </row>
    <row r="36" spans="1:27" s="96" customFormat="1" ht="30.75" customHeight="1" x14ac:dyDescent="0.45">
      <c r="B36" s="117"/>
      <c r="C36" s="829" t="s">
        <v>947</v>
      </c>
      <c r="D36" s="830"/>
      <c r="E36" s="830"/>
      <c r="F36" s="830"/>
      <c r="G36" s="830"/>
      <c r="H36" s="830"/>
      <c r="I36" s="830"/>
      <c r="J36" s="830"/>
      <c r="K36" s="830"/>
      <c r="L36" s="830"/>
      <c r="M36" s="830"/>
      <c r="N36" s="830"/>
      <c r="O36" s="830"/>
      <c r="P36" s="830"/>
      <c r="Q36" s="830"/>
      <c r="R36" s="830"/>
      <c r="S36" s="830"/>
      <c r="T36" s="831"/>
      <c r="U36" s="86"/>
      <c r="V36" s="451" t="s">
        <v>176</v>
      </c>
      <c r="W36" s="370" t="s">
        <v>712</v>
      </c>
      <c r="X36" s="451" t="s">
        <v>176</v>
      </c>
      <c r="Y36" s="131"/>
      <c r="Z36" s="372"/>
    </row>
    <row r="37" spans="1:27" s="96" customFormat="1" ht="42" customHeight="1" x14ac:dyDescent="0.45">
      <c r="B37" s="117"/>
      <c r="C37" s="762" t="s">
        <v>948</v>
      </c>
      <c r="D37" s="763"/>
      <c r="E37" s="763"/>
      <c r="F37" s="763"/>
      <c r="G37" s="763"/>
      <c r="H37" s="763"/>
      <c r="I37" s="763"/>
      <c r="J37" s="763"/>
      <c r="K37" s="763"/>
      <c r="L37" s="763"/>
      <c r="M37" s="763"/>
      <c r="N37" s="763"/>
      <c r="O37" s="763"/>
      <c r="P37" s="763"/>
      <c r="Q37" s="763"/>
      <c r="R37" s="763"/>
      <c r="S37" s="763"/>
      <c r="T37" s="764"/>
      <c r="U37" s="438"/>
      <c r="V37" s="447" t="s">
        <v>176</v>
      </c>
      <c r="W37" s="366" t="s">
        <v>712</v>
      </c>
      <c r="X37" s="447" t="s">
        <v>176</v>
      </c>
      <c r="Y37" s="409"/>
      <c r="Z37" s="372"/>
    </row>
    <row r="38" spans="1:27" s="96" customFormat="1" x14ac:dyDescent="0.45">
      <c r="A38" s="372"/>
      <c r="B38" s="377"/>
      <c r="C38" s="377"/>
      <c r="D38" s="377"/>
      <c r="E38" s="377"/>
      <c r="F38" s="377"/>
      <c r="G38" s="377"/>
      <c r="H38" s="377"/>
      <c r="I38" s="377"/>
      <c r="J38" s="377"/>
      <c r="K38" s="377"/>
      <c r="L38" s="377"/>
      <c r="M38" s="377"/>
      <c r="N38" s="377"/>
      <c r="O38" s="377"/>
      <c r="P38" s="377"/>
      <c r="Q38" s="377"/>
      <c r="R38" s="377"/>
      <c r="S38" s="377"/>
      <c r="T38" s="377"/>
      <c r="U38" s="377"/>
      <c r="V38" s="377"/>
      <c r="W38" s="377"/>
      <c r="X38" s="377"/>
      <c r="Y38" s="377"/>
      <c r="Z38" s="377"/>
      <c r="AA38" s="117"/>
    </row>
    <row r="39" spans="1:27" s="96" customFormat="1" x14ac:dyDescent="0.45">
      <c r="C39" s="369"/>
    </row>
    <row r="40" spans="1:27" s="407" customFormat="1" x14ac:dyDescent="0.2"/>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2"/>
  <dataValidations count="1">
    <dataValidation type="list" allowBlank="1" showInputMessage="1" showErrorMessage="1" sqref="G7:G11 JC7:JC11 SY7:SY11 ACU7:ACU11 AMQ7:AMQ11 AWM7:AWM11 BGI7:BGI11 BQE7:BQE11 CAA7:CAA11 CJW7:CJW11 CTS7:CTS11 DDO7:DDO11 DNK7:DNK11 DXG7:DXG11 EHC7:EHC11 EQY7:EQY11 FAU7:FAU11 FKQ7:FKQ11 FUM7:FUM11 GEI7:GEI11 GOE7:GOE11 GYA7:GYA11 HHW7:HHW11 HRS7:HRS11 IBO7:IBO11 ILK7:ILK11 IVG7:IVG11 JFC7:JFC11 JOY7:JOY11 JYU7:JYU11 KIQ7:KIQ11 KSM7:KSM11 LCI7:LCI11 LME7:LME11 LWA7:LWA11 MFW7:MFW11 MPS7:MPS11 MZO7:MZO11 NJK7:NJK11 NTG7:NTG11 ODC7:ODC11 OMY7:OMY11 OWU7:OWU11 PGQ7:PGQ11 PQM7:PQM11 QAI7:QAI11 QKE7:QKE11 QUA7:QUA11 RDW7:RDW11 RNS7:RNS11 RXO7:RXO11 SHK7:SHK11 SRG7:SRG11 TBC7:TBC11 TKY7:TKY11 TUU7:TUU11 UEQ7:UEQ11 UOM7:UOM11 UYI7:UYI11 VIE7:VIE11 VSA7:VSA11 WBW7:WBW11 WLS7:WLS11 WVO7:WVO11 G65541:G65545 JC65541:JC65545 SY65541:SY65545 ACU65541:ACU65545 AMQ65541:AMQ65545 AWM65541:AWM65545 BGI65541:BGI65545 BQE65541:BQE65545 CAA65541:CAA65545 CJW65541:CJW65545 CTS65541:CTS65545 DDO65541:DDO65545 DNK65541:DNK65545 DXG65541:DXG65545 EHC65541:EHC65545 EQY65541:EQY65545 FAU65541:FAU65545 FKQ65541:FKQ65545 FUM65541:FUM65545 GEI65541:GEI65545 GOE65541:GOE65545 GYA65541:GYA65545 HHW65541:HHW65545 HRS65541:HRS65545 IBO65541:IBO65545 ILK65541:ILK65545 IVG65541:IVG65545 JFC65541:JFC65545 JOY65541:JOY65545 JYU65541:JYU65545 KIQ65541:KIQ65545 KSM65541:KSM65545 LCI65541:LCI65545 LME65541:LME65545 LWA65541:LWA65545 MFW65541:MFW65545 MPS65541:MPS65545 MZO65541:MZO65545 NJK65541:NJK65545 NTG65541:NTG65545 ODC65541:ODC65545 OMY65541:OMY65545 OWU65541:OWU65545 PGQ65541:PGQ65545 PQM65541:PQM65545 QAI65541:QAI65545 QKE65541:QKE65545 QUA65541:QUA65545 RDW65541:RDW65545 RNS65541:RNS65545 RXO65541:RXO65545 SHK65541:SHK65545 SRG65541:SRG65545 TBC65541:TBC65545 TKY65541:TKY65545 TUU65541:TUU65545 UEQ65541:UEQ65545 UOM65541:UOM65545 UYI65541:UYI65545 VIE65541:VIE65545 VSA65541:VSA65545 WBW65541:WBW65545 WLS65541:WLS65545 WVO65541:WVO65545 G131077:G131081 JC131077:JC131081 SY131077:SY131081 ACU131077:ACU131081 AMQ131077:AMQ131081 AWM131077:AWM131081 BGI131077:BGI131081 BQE131077:BQE131081 CAA131077:CAA131081 CJW131077:CJW131081 CTS131077:CTS131081 DDO131077:DDO131081 DNK131077:DNK131081 DXG131077:DXG131081 EHC131077:EHC131081 EQY131077:EQY131081 FAU131077:FAU131081 FKQ131077:FKQ131081 FUM131077:FUM131081 GEI131077:GEI131081 GOE131077:GOE131081 GYA131077:GYA131081 HHW131077:HHW131081 HRS131077:HRS131081 IBO131077:IBO131081 ILK131077:ILK131081 IVG131077:IVG131081 JFC131077:JFC131081 JOY131077:JOY131081 JYU131077:JYU131081 KIQ131077:KIQ131081 KSM131077:KSM131081 LCI131077:LCI131081 LME131077:LME131081 LWA131077:LWA131081 MFW131077:MFW131081 MPS131077:MPS131081 MZO131077:MZO131081 NJK131077:NJK131081 NTG131077:NTG131081 ODC131077:ODC131081 OMY131077:OMY131081 OWU131077:OWU131081 PGQ131077:PGQ131081 PQM131077:PQM131081 QAI131077:QAI131081 QKE131077:QKE131081 QUA131077:QUA131081 RDW131077:RDW131081 RNS131077:RNS131081 RXO131077:RXO131081 SHK131077:SHK131081 SRG131077:SRG131081 TBC131077:TBC131081 TKY131077:TKY131081 TUU131077:TUU131081 UEQ131077:UEQ131081 UOM131077:UOM131081 UYI131077:UYI131081 VIE131077:VIE131081 VSA131077:VSA131081 WBW131077:WBW131081 WLS131077:WLS131081 WVO131077:WVO131081 G196613:G196617 JC196613:JC196617 SY196613:SY196617 ACU196613:ACU196617 AMQ196613:AMQ196617 AWM196613:AWM196617 BGI196613:BGI196617 BQE196613:BQE196617 CAA196613:CAA196617 CJW196613:CJW196617 CTS196613:CTS196617 DDO196613:DDO196617 DNK196613:DNK196617 DXG196613:DXG196617 EHC196613:EHC196617 EQY196613:EQY196617 FAU196613:FAU196617 FKQ196613:FKQ196617 FUM196613:FUM196617 GEI196613:GEI196617 GOE196613:GOE196617 GYA196613:GYA196617 HHW196613:HHW196617 HRS196613:HRS196617 IBO196613:IBO196617 ILK196613:ILK196617 IVG196613:IVG196617 JFC196613:JFC196617 JOY196613:JOY196617 JYU196613:JYU196617 KIQ196613:KIQ196617 KSM196613:KSM196617 LCI196613:LCI196617 LME196613:LME196617 LWA196613:LWA196617 MFW196613:MFW196617 MPS196613:MPS196617 MZO196613:MZO196617 NJK196613:NJK196617 NTG196613:NTG196617 ODC196613:ODC196617 OMY196613:OMY196617 OWU196613:OWU196617 PGQ196613:PGQ196617 PQM196613:PQM196617 QAI196613:QAI196617 QKE196613:QKE196617 QUA196613:QUA196617 RDW196613:RDW196617 RNS196613:RNS196617 RXO196613:RXO196617 SHK196613:SHK196617 SRG196613:SRG196617 TBC196613:TBC196617 TKY196613:TKY196617 TUU196613:TUU196617 UEQ196613:UEQ196617 UOM196613:UOM196617 UYI196613:UYI196617 VIE196613:VIE196617 VSA196613:VSA196617 WBW196613:WBW196617 WLS196613:WLS196617 WVO196613:WVO196617 G262149:G262153 JC262149:JC262153 SY262149:SY262153 ACU262149:ACU262153 AMQ262149:AMQ262153 AWM262149:AWM262153 BGI262149:BGI262153 BQE262149:BQE262153 CAA262149:CAA262153 CJW262149:CJW262153 CTS262149:CTS262153 DDO262149:DDO262153 DNK262149:DNK262153 DXG262149:DXG262153 EHC262149:EHC262153 EQY262149:EQY262153 FAU262149:FAU262153 FKQ262149:FKQ262153 FUM262149:FUM262153 GEI262149:GEI262153 GOE262149:GOE262153 GYA262149:GYA262153 HHW262149:HHW262153 HRS262149:HRS262153 IBO262149:IBO262153 ILK262149:ILK262153 IVG262149:IVG262153 JFC262149:JFC262153 JOY262149:JOY262153 JYU262149:JYU262153 KIQ262149:KIQ262153 KSM262149:KSM262153 LCI262149:LCI262153 LME262149:LME262153 LWA262149:LWA262153 MFW262149:MFW262153 MPS262149:MPS262153 MZO262149:MZO262153 NJK262149:NJK262153 NTG262149:NTG262153 ODC262149:ODC262153 OMY262149:OMY262153 OWU262149:OWU262153 PGQ262149:PGQ262153 PQM262149:PQM262153 QAI262149:QAI262153 QKE262149:QKE262153 QUA262149:QUA262153 RDW262149:RDW262153 RNS262149:RNS262153 RXO262149:RXO262153 SHK262149:SHK262153 SRG262149:SRG262153 TBC262149:TBC262153 TKY262149:TKY262153 TUU262149:TUU262153 UEQ262149:UEQ262153 UOM262149:UOM262153 UYI262149:UYI262153 VIE262149:VIE262153 VSA262149:VSA262153 WBW262149:WBW262153 WLS262149:WLS262153 WVO262149:WVO262153 G327685:G327689 JC327685:JC327689 SY327685:SY327689 ACU327685:ACU327689 AMQ327685:AMQ327689 AWM327685:AWM327689 BGI327685:BGI327689 BQE327685:BQE327689 CAA327685:CAA327689 CJW327685:CJW327689 CTS327685:CTS327689 DDO327685:DDO327689 DNK327685:DNK327689 DXG327685:DXG327689 EHC327685:EHC327689 EQY327685:EQY327689 FAU327685:FAU327689 FKQ327685:FKQ327689 FUM327685:FUM327689 GEI327685:GEI327689 GOE327685:GOE327689 GYA327685:GYA327689 HHW327685:HHW327689 HRS327685:HRS327689 IBO327685:IBO327689 ILK327685:ILK327689 IVG327685:IVG327689 JFC327685:JFC327689 JOY327685:JOY327689 JYU327685:JYU327689 KIQ327685:KIQ327689 KSM327685:KSM327689 LCI327685:LCI327689 LME327685:LME327689 LWA327685:LWA327689 MFW327685:MFW327689 MPS327685:MPS327689 MZO327685:MZO327689 NJK327685:NJK327689 NTG327685:NTG327689 ODC327685:ODC327689 OMY327685:OMY327689 OWU327685:OWU327689 PGQ327685:PGQ327689 PQM327685:PQM327689 QAI327685:QAI327689 QKE327685:QKE327689 QUA327685:QUA327689 RDW327685:RDW327689 RNS327685:RNS327689 RXO327685:RXO327689 SHK327685:SHK327689 SRG327685:SRG327689 TBC327685:TBC327689 TKY327685:TKY327689 TUU327685:TUU327689 UEQ327685:UEQ327689 UOM327685:UOM327689 UYI327685:UYI327689 VIE327685:VIE327689 VSA327685:VSA327689 WBW327685:WBW327689 WLS327685:WLS327689 WVO327685:WVO327689 G393221:G393225 JC393221:JC393225 SY393221:SY393225 ACU393221:ACU393225 AMQ393221:AMQ393225 AWM393221:AWM393225 BGI393221:BGI393225 BQE393221:BQE393225 CAA393221:CAA393225 CJW393221:CJW393225 CTS393221:CTS393225 DDO393221:DDO393225 DNK393221:DNK393225 DXG393221:DXG393225 EHC393221:EHC393225 EQY393221:EQY393225 FAU393221:FAU393225 FKQ393221:FKQ393225 FUM393221:FUM393225 GEI393221:GEI393225 GOE393221:GOE393225 GYA393221:GYA393225 HHW393221:HHW393225 HRS393221:HRS393225 IBO393221:IBO393225 ILK393221:ILK393225 IVG393221:IVG393225 JFC393221:JFC393225 JOY393221:JOY393225 JYU393221:JYU393225 KIQ393221:KIQ393225 KSM393221:KSM393225 LCI393221:LCI393225 LME393221:LME393225 LWA393221:LWA393225 MFW393221:MFW393225 MPS393221:MPS393225 MZO393221:MZO393225 NJK393221:NJK393225 NTG393221:NTG393225 ODC393221:ODC393225 OMY393221:OMY393225 OWU393221:OWU393225 PGQ393221:PGQ393225 PQM393221:PQM393225 QAI393221:QAI393225 QKE393221:QKE393225 QUA393221:QUA393225 RDW393221:RDW393225 RNS393221:RNS393225 RXO393221:RXO393225 SHK393221:SHK393225 SRG393221:SRG393225 TBC393221:TBC393225 TKY393221:TKY393225 TUU393221:TUU393225 UEQ393221:UEQ393225 UOM393221:UOM393225 UYI393221:UYI393225 VIE393221:VIE393225 VSA393221:VSA393225 WBW393221:WBW393225 WLS393221:WLS393225 WVO393221:WVO393225 G458757:G458761 JC458757:JC458761 SY458757:SY458761 ACU458757:ACU458761 AMQ458757:AMQ458761 AWM458757:AWM458761 BGI458757:BGI458761 BQE458757:BQE458761 CAA458757:CAA458761 CJW458757:CJW458761 CTS458757:CTS458761 DDO458757:DDO458761 DNK458757:DNK458761 DXG458757:DXG458761 EHC458757:EHC458761 EQY458757:EQY458761 FAU458757:FAU458761 FKQ458757:FKQ458761 FUM458757:FUM458761 GEI458757:GEI458761 GOE458757:GOE458761 GYA458757:GYA458761 HHW458757:HHW458761 HRS458757:HRS458761 IBO458757:IBO458761 ILK458757:ILK458761 IVG458757:IVG458761 JFC458757:JFC458761 JOY458757:JOY458761 JYU458757:JYU458761 KIQ458757:KIQ458761 KSM458757:KSM458761 LCI458757:LCI458761 LME458757:LME458761 LWA458757:LWA458761 MFW458757:MFW458761 MPS458757:MPS458761 MZO458757:MZO458761 NJK458757:NJK458761 NTG458757:NTG458761 ODC458757:ODC458761 OMY458757:OMY458761 OWU458757:OWU458761 PGQ458757:PGQ458761 PQM458757:PQM458761 QAI458757:QAI458761 QKE458757:QKE458761 QUA458757:QUA458761 RDW458757:RDW458761 RNS458757:RNS458761 RXO458757:RXO458761 SHK458757:SHK458761 SRG458757:SRG458761 TBC458757:TBC458761 TKY458757:TKY458761 TUU458757:TUU458761 UEQ458757:UEQ458761 UOM458757:UOM458761 UYI458757:UYI458761 VIE458757:VIE458761 VSA458757:VSA458761 WBW458757:WBW458761 WLS458757:WLS458761 WVO458757:WVO458761 G524293:G524297 JC524293:JC524297 SY524293:SY524297 ACU524293:ACU524297 AMQ524293:AMQ524297 AWM524293:AWM524297 BGI524293:BGI524297 BQE524293:BQE524297 CAA524293:CAA524297 CJW524293:CJW524297 CTS524293:CTS524297 DDO524293:DDO524297 DNK524293:DNK524297 DXG524293:DXG524297 EHC524293:EHC524297 EQY524293:EQY524297 FAU524293:FAU524297 FKQ524293:FKQ524297 FUM524293:FUM524297 GEI524293:GEI524297 GOE524293:GOE524297 GYA524293:GYA524297 HHW524293:HHW524297 HRS524293:HRS524297 IBO524293:IBO524297 ILK524293:ILK524297 IVG524293:IVG524297 JFC524293:JFC524297 JOY524293:JOY524297 JYU524293:JYU524297 KIQ524293:KIQ524297 KSM524293:KSM524297 LCI524293:LCI524297 LME524293:LME524297 LWA524293:LWA524297 MFW524293:MFW524297 MPS524293:MPS524297 MZO524293:MZO524297 NJK524293:NJK524297 NTG524293:NTG524297 ODC524293:ODC524297 OMY524293:OMY524297 OWU524293:OWU524297 PGQ524293:PGQ524297 PQM524293:PQM524297 QAI524293:QAI524297 QKE524293:QKE524297 QUA524293:QUA524297 RDW524293:RDW524297 RNS524293:RNS524297 RXO524293:RXO524297 SHK524293:SHK524297 SRG524293:SRG524297 TBC524293:TBC524297 TKY524293:TKY524297 TUU524293:TUU524297 UEQ524293:UEQ524297 UOM524293:UOM524297 UYI524293:UYI524297 VIE524293:VIE524297 VSA524293:VSA524297 WBW524293:WBW524297 WLS524293:WLS524297 WVO524293:WVO524297 G589829:G589833 JC589829:JC589833 SY589829:SY589833 ACU589829:ACU589833 AMQ589829:AMQ589833 AWM589829:AWM589833 BGI589829:BGI589833 BQE589829:BQE589833 CAA589829:CAA589833 CJW589829:CJW589833 CTS589829:CTS589833 DDO589829:DDO589833 DNK589829:DNK589833 DXG589829:DXG589833 EHC589829:EHC589833 EQY589829:EQY589833 FAU589829:FAU589833 FKQ589829:FKQ589833 FUM589829:FUM589833 GEI589829:GEI589833 GOE589829:GOE589833 GYA589829:GYA589833 HHW589829:HHW589833 HRS589829:HRS589833 IBO589829:IBO589833 ILK589829:ILK589833 IVG589829:IVG589833 JFC589829:JFC589833 JOY589829:JOY589833 JYU589829:JYU589833 KIQ589829:KIQ589833 KSM589829:KSM589833 LCI589829:LCI589833 LME589829:LME589833 LWA589829:LWA589833 MFW589829:MFW589833 MPS589829:MPS589833 MZO589829:MZO589833 NJK589829:NJK589833 NTG589829:NTG589833 ODC589829:ODC589833 OMY589829:OMY589833 OWU589829:OWU589833 PGQ589829:PGQ589833 PQM589829:PQM589833 QAI589829:QAI589833 QKE589829:QKE589833 QUA589829:QUA589833 RDW589829:RDW589833 RNS589829:RNS589833 RXO589829:RXO589833 SHK589829:SHK589833 SRG589829:SRG589833 TBC589829:TBC589833 TKY589829:TKY589833 TUU589829:TUU589833 UEQ589829:UEQ589833 UOM589829:UOM589833 UYI589829:UYI589833 VIE589829:VIE589833 VSA589829:VSA589833 WBW589829:WBW589833 WLS589829:WLS589833 WVO589829:WVO589833 G655365:G655369 JC655365:JC655369 SY655365:SY655369 ACU655365:ACU655369 AMQ655365:AMQ655369 AWM655365:AWM655369 BGI655365:BGI655369 BQE655365:BQE655369 CAA655365:CAA655369 CJW655365:CJW655369 CTS655365:CTS655369 DDO655365:DDO655369 DNK655365:DNK655369 DXG655365:DXG655369 EHC655365:EHC655369 EQY655365:EQY655369 FAU655365:FAU655369 FKQ655365:FKQ655369 FUM655365:FUM655369 GEI655365:GEI655369 GOE655365:GOE655369 GYA655365:GYA655369 HHW655365:HHW655369 HRS655365:HRS655369 IBO655365:IBO655369 ILK655365:ILK655369 IVG655365:IVG655369 JFC655365:JFC655369 JOY655365:JOY655369 JYU655365:JYU655369 KIQ655365:KIQ655369 KSM655365:KSM655369 LCI655365:LCI655369 LME655365:LME655369 LWA655365:LWA655369 MFW655365:MFW655369 MPS655365:MPS655369 MZO655365:MZO655369 NJK655365:NJK655369 NTG655365:NTG655369 ODC655365:ODC655369 OMY655365:OMY655369 OWU655365:OWU655369 PGQ655365:PGQ655369 PQM655365:PQM655369 QAI655365:QAI655369 QKE655365:QKE655369 QUA655365:QUA655369 RDW655365:RDW655369 RNS655365:RNS655369 RXO655365:RXO655369 SHK655365:SHK655369 SRG655365:SRG655369 TBC655365:TBC655369 TKY655365:TKY655369 TUU655365:TUU655369 UEQ655365:UEQ655369 UOM655365:UOM655369 UYI655365:UYI655369 VIE655365:VIE655369 VSA655365:VSA655369 WBW655365:WBW655369 WLS655365:WLS655369 WVO655365:WVO655369 G720901:G720905 JC720901:JC720905 SY720901:SY720905 ACU720901:ACU720905 AMQ720901:AMQ720905 AWM720901:AWM720905 BGI720901:BGI720905 BQE720901:BQE720905 CAA720901:CAA720905 CJW720901:CJW720905 CTS720901:CTS720905 DDO720901:DDO720905 DNK720901:DNK720905 DXG720901:DXG720905 EHC720901:EHC720905 EQY720901:EQY720905 FAU720901:FAU720905 FKQ720901:FKQ720905 FUM720901:FUM720905 GEI720901:GEI720905 GOE720901:GOE720905 GYA720901:GYA720905 HHW720901:HHW720905 HRS720901:HRS720905 IBO720901:IBO720905 ILK720901:ILK720905 IVG720901:IVG720905 JFC720901:JFC720905 JOY720901:JOY720905 JYU720901:JYU720905 KIQ720901:KIQ720905 KSM720901:KSM720905 LCI720901:LCI720905 LME720901:LME720905 LWA720901:LWA720905 MFW720901:MFW720905 MPS720901:MPS720905 MZO720901:MZO720905 NJK720901:NJK720905 NTG720901:NTG720905 ODC720901:ODC720905 OMY720901:OMY720905 OWU720901:OWU720905 PGQ720901:PGQ720905 PQM720901:PQM720905 QAI720901:QAI720905 QKE720901:QKE720905 QUA720901:QUA720905 RDW720901:RDW720905 RNS720901:RNS720905 RXO720901:RXO720905 SHK720901:SHK720905 SRG720901:SRG720905 TBC720901:TBC720905 TKY720901:TKY720905 TUU720901:TUU720905 UEQ720901:UEQ720905 UOM720901:UOM720905 UYI720901:UYI720905 VIE720901:VIE720905 VSA720901:VSA720905 WBW720901:WBW720905 WLS720901:WLS720905 WVO720901:WVO720905 G786437:G786441 JC786437:JC786441 SY786437:SY786441 ACU786437:ACU786441 AMQ786437:AMQ786441 AWM786437:AWM786441 BGI786437:BGI786441 BQE786437:BQE786441 CAA786437:CAA786441 CJW786437:CJW786441 CTS786437:CTS786441 DDO786437:DDO786441 DNK786437:DNK786441 DXG786437:DXG786441 EHC786437:EHC786441 EQY786437:EQY786441 FAU786437:FAU786441 FKQ786437:FKQ786441 FUM786437:FUM786441 GEI786437:GEI786441 GOE786437:GOE786441 GYA786437:GYA786441 HHW786437:HHW786441 HRS786437:HRS786441 IBO786437:IBO786441 ILK786437:ILK786441 IVG786437:IVG786441 JFC786437:JFC786441 JOY786437:JOY786441 JYU786437:JYU786441 KIQ786437:KIQ786441 KSM786437:KSM786441 LCI786437:LCI786441 LME786437:LME786441 LWA786437:LWA786441 MFW786437:MFW786441 MPS786437:MPS786441 MZO786437:MZO786441 NJK786437:NJK786441 NTG786437:NTG786441 ODC786437:ODC786441 OMY786437:OMY786441 OWU786437:OWU786441 PGQ786437:PGQ786441 PQM786437:PQM786441 QAI786437:QAI786441 QKE786437:QKE786441 QUA786437:QUA786441 RDW786437:RDW786441 RNS786437:RNS786441 RXO786437:RXO786441 SHK786437:SHK786441 SRG786437:SRG786441 TBC786437:TBC786441 TKY786437:TKY786441 TUU786437:TUU786441 UEQ786437:UEQ786441 UOM786437:UOM786441 UYI786437:UYI786441 VIE786437:VIE786441 VSA786437:VSA786441 WBW786437:WBW786441 WLS786437:WLS786441 WVO786437:WVO786441 G851973:G851977 JC851973:JC851977 SY851973:SY851977 ACU851973:ACU851977 AMQ851973:AMQ851977 AWM851973:AWM851977 BGI851973:BGI851977 BQE851973:BQE851977 CAA851973:CAA851977 CJW851973:CJW851977 CTS851973:CTS851977 DDO851973:DDO851977 DNK851973:DNK851977 DXG851973:DXG851977 EHC851973:EHC851977 EQY851973:EQY851977 FAU851973:FAU851977 FKQ851973:FKQ851977 FUM851973:FUM851977 GEI851973:GEI851977 GOE851973:GOE851977 GYA851973:GYA851977 HHW851973:HHW851977 HRS851973:HRS851977 IBO851973:IBO851977 ILK851973:ILK851977 IVG851973:IVG851977 JFC851973:JFC851977 JOY851973:JOY851977 JYU851973:JYU851977 KIQ851973:KIQ851977 KSM851973:KSM851977 LCI851973:LCI851977 LME851973:LME851977 LWA851973:LWA851977 MFW851973:MFW851977 MPS851973:MPS851977 MZO851973:MZO851977 NJK851973:NJK851977 NTG851973:NTG851977 ODC851973:ODC851977 OMY851973:OMY851977 OWU851973:OWU851977 PGQ851973:PGQ851977 PQM851973:PQM851977 QAI851973:QAI851977 QKE851973:QKE851977 QUA851973:QUA851977 RDW851973:RDW851977 RNS851973:RNS851977 RXO851973:RXO851977 SHK851973:SHK851977 SRG851973:SRG851977 TBC851973:TBC851977 TKY851973:TKY851977 TUU851973:TUU851977 UEQ851973:UEQ851977 UOM851973:UOM851977 UYI851973:UYI851977 VIE851973:VIE851977 VSA851973:VSA851977 WBW851973:WBW851977 WLS851973:WLS851977 WVO851973:WVO851977 G917509:G917513 JC917509:JC917513 SY917509:SY917513 ACU917509:ACU917513 AMQ917509:AMQ917513 AWM917509:AWM917513 BGI917509:BGI917513 BQE917509:BQE917513 CAA917509:CAA917513 CJW917509:CJW917513 CTS917509:CTS917513 DDO917509:DDO917513 DNK917509:DNK917513 DXG917509:DXG917513 EHC917509:EHC917513 EQY917509:EQY917513 FAU917509:FAU917513 FKQ917509:FKQ917513 FUM917509:FUM917513 GEI917509:GEI917513 GOE917509:GOE917513 GYA917509:GYA917513 HHW917509:HHW917513 HRS917509:HRS917513 IBO917509:IBO917513 ILK917509:ILK917513 IVG917509:IVG917513 JFC917509:JFC917513 JOY917509:JOY917513 JYU917509:JYU917513 KIQ917509:KIQ917513 KSM917509:KSM917513 LCI917509:LCI917513 LME917509:LME917513 LWA917509:LWA917513 MFW917509:MFW917513 MPS917509:MPS917513 MZO917509:MZO917513 NJK917509:NJK917513 NTG917509:NTG917513 ODC917509:ODC917513 OMY917509:OMY917513 OWU917509:OWU917513 PGQ917509:PGQ917513 PQM917509:PQM917513 QAI917509:QAI917513 QKE917509:QKE917513 QUA917509:QUA917513 RDW917509:RDW917513 RNS917509:RNS917513 RXO917509:RXO917513 SHK917509:SHK917513 SRG917509:SRG917513 TBC917509:TBC917513 TKY917509:TKY917513 TUU917509:TUU917513 UEQ917509:UEQ917513 UOM917509:UOM917513 UYI917509:UYI917513 VIE917509:VIE917513 VSA917509:VSA917513 WBW917509:WBW917513 WLS917509:WLS917513 WVO917509:WVO917513 G983045:G983049 JC983045:JC983049 SY983045:SY983049 ACU983045:ACU983049 AMQ983045:AMQ983049 AWM983045:AWM983049 BGI983045:BGI983049 BQE983045:BQE983049 CAA983045:CAA983049 CJW983045:CJW983049 CTS983045:CTS983049 DDO983045:DDO983049 DNK983045:DNK983049 DXG983045:DXG983049 EHC983045:EHC983049 EQY983045:EQY983049 FAU983045:FAU983049 FKQ983045:FKQ983049 FUM983045:FUM983049 GEI983045:GEI983049 GOE983045:GOE983049 GYA983045:GYA983049 HHW983045:HHW983049 HRS983045:HRS983049 IBO983045:IBO983049 ILK983045:ILK983049 IVG983045:IVG983049 JFC983045:JFC983049 JOY983045:JOY983049 JYU983045:JYU983049 KIQ983045:KIQ983049 KSM983045:KSM983049 LCI983045:LCI983049 LME983045:LME983049 LWA983045:LWA983049 MFW983045:MFW983049 MPS983045:MPS983049 MZO983045:MZO983049 NJK983045:NJK983049 NTG983045:NTG983049 ODC983045:ODC983049 OMY983045:OMY983049 OWU983045:OWU983049 PGQ983045:PGQ983049 PQM983045:PQM983049 QAI983045:QAI983049 QKE983045:QKE983049 QUA983045:QUA983049 RDW983045:RDW983049 RNS983045:RNS983049 RXO983045:RXO983049 SHK983045:SHK983049 SRG983045:SRG983049 TBC983045:TBC983049 TKY983045:TKY983049 TUU983045:TUU983049 UEQ983045:UEQ983049 UOM983045:UOM983049 UYI983045:UYI983049 VIE983045:VIE983049 VSA983045:VSA983049 WBW983045:WBW983049 WLS983045:WLS983049 WVO983045: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1 JH65541 TD65541 ACZ65541 AMV65541 AWR65541 BGN65541 BQJ65541 CAF65541 CKB65541 CTX65541 DDT65541 DNP65541 DXL65541 EHH65541 ERD65541 FAZ65541 FKV65541 FUR65541 GEN65541 GOJ65541 GYF65541 HIB65541 HRX65541 IBT65541 ILP65541 IVL65541 JFH65541 JPD65541 JYZ65541 KIV65541 KSR65541 LCN65541 LMJ65541 LWF65541 MGB65541 MPX65541 MZT65541 NJP65541 NTL65541 ODH65541 OND65541 OWZ65541 PGV65541 PQR65541 QAN65541 QKJ65541 QUF65541 REB65541 RNX65541 RXT65541 SHP65541 SRL65541 TBH65541 TLD65541 TUZ65541 UEV65541 UOR65541 UYN65541 VIJ65541 VSF65541 WCB65541 WLX65541 WVT65541 L131077 JH131077 TD131077 ACZ131077 AMV131077 AWR131077 BGN131077 BQJ131077 CAF131077 CKB131077 CTX131077 DDT131077 DNP131077 DXL131077 EHH131077 ERD131077 FAZ131077 FKV131077 FUR131077 GEN131077 GOJ131077 GYF131077 HIB131077 HRX131077 IBT131077 ILP131077 IVL131077 JFH131077 JPD131077 JYZ131077 KIV131077 KSR131077 LCN131077 LMJ131077 LWF131077 MGB131077 MPX131077 MZT131077 NJP131077 NTL131077 ODH131077 OND131077 OWZ131077 PGV131077 PQR131077 QAN131077 QKJ131077 QUF131077 REB131077 RNX131077 RXT131077 SHP131077 SRL131077 TBH131077 TLD131077 TUZ131077 UEV131077 UOR131077 UYN131077 VIJ131077 VSF131077 WCB131077 WLX131077 WVT131077 L196613 JH196613 TD196613 ACZ196613 AMV196613 AWR196613 BGN196613 BQJ196613 CAF196613 CKB196613 CTX196613 DDT196613 DNP196613 DXL196613 EHH196613 ERD196613 FAZ196613 FKV196613 FUR196613 GEN196613 GOJ196613 GYF196613 HIB196613 HRX196613 IBT196613 ILP196613 IVL196613 JFH196613 JPD196613 JYZ196613 KIV196613 KSR196613 LCN196613 LMJ196613 LWF196613 MGB196613 MPX196613 MZT196613 NJP196613 NTL196613 ODH196613 OND196613 OWZ196613 PGV196613 PQR196613 QAN196613 QKJ196613 QUF196613 REB196613 RNX196613 RXT196613 SHP196613 SRL196613 TBH196613 TLD196613 TUZ196613 UEV196613 UOR196613 UYN196613 VIJ196613 VSF196613 WCB196613 WLX196613 WVT196613 L262149 JH262149 TD262149 ACZ262149 AMV262149 AWR262149 BGN262149 BQJ262149 CAF262149 CKB262149 CTX262149 DDT262149 DNP262149 DXL262149 EHH262149 ERD262149 FAZ262149 FKV262149 FUR262149 GEN262149 GOJ262149 GYF262149 HIB262149 HRX262149 IBT262149 ILP262149 IVL262149 JFH262149 JPD262149 JYZ262149 KIV262149 KSR262149 LCN262149 LMJ262149 LWF262149 MGB262149 MPX262149 MZT262149 NJP262149 NTL262149 ODH262149 OND262149 OWZ262149 PGV262149 PQR262149 QAN262149 QKJ262149 QUF262149 REB262149 RNX262149 RXT262149 SHP262149 SRL262149 TBH262149 TLD262149 TUZ262149 UEV262149 UOR262149 UYN262149 VIJ262149 VSF262149 WCB262149 WLX262149 WVT262149 L327685 JH327685 TD327685 ACZ327685 AMV327685 AWR327685 BGN327685 BQJ327685 CAF327685 CKB327685 CTX327685 DDT327685 DNP327685 DXL327685 EHH327685 ERD327685 FAZ327685 FKV327685 FUR327685 GEN327685 GOJ327685 GYF327685 HIB327685 HRX327685 IBT327685 ILP327685 IVL327685 JFH327685 JPD327685 JYZ327685 KIV327685 KSR327685 LCN327685 LMJ327685 LWF327685 MGB327685 MPX327685 MZT327685 NJP327685 NTL327685 ODH327685 OND327685 OWZ327685 PGV327685 PQR327685 QAN327685 QKJ327685 QUF327685 REB327685 RNX327685 RXT327685 SHP327685 SRL327685 TBH327685 TLD327685 TUZ327685 UEV327685 UOR327685 UYN327685 VIJ327685 VSF327685 WCB327685 WLX327685 WVT327685 L393221 JH393221 TD393221 ACZ393221 AMV393221 AWR393221 BGN393221 BQJ393221 CAF393221 CKB393221 CTX393221 DDT393221 DNP393221 DXL393221 EHH393221 ERD393221 FAZ393221 FKV393221 FUR393221 GEN393221 GOJ393221 GYF393221 HIB393221 HRX393221 IBT393221 ILP393221 IVL393221 JFH393221 JPD393221 JYZ393221 KIV393221 KSR393221 LCN393221 LMJ393221 LWF393221 MGB393221 MPX393221 MZT393221 NJP393221 NTL393221 ODH393221 OND393221 OWZ393221 PGV393221 PQR393221 QAN393221 QKJ393221 QUF393221 REB393221 RNX393221 RXT393221 SHP393221 SRL393221 TBH393221 TLD393221 TUZ393221 UEV393221 UOR393221 UYN393221 VIJ393221 VSF393221 WCB393221 WLX393221 WVT393221 L458757 JH458757 TD458757 ACZ458757 AMV458757 AWR458757 BGN458757 BQJ458757 CAF458757 CKB458757 CTX458757 DDT458757 DNP458757 DXL458757 EHH458757 ERD458757 FAZ458757 FKV458757 FUR458757 GEN458757 GOJ458757 GYF458757 HIB458757 HRX458757 IBT458757 ILP458757 IVL458757 JFH458757 JPD458757 JYZ458757 KIV458757 KSR458757 LCN458757 LMJ458757 LWF458757 MGB458757 MPX458757 MZT458757 NJP458757 NTL458757 ODH458757 OND458757 OWZ458757 PGV458757 PQR458757 QAN458757 QKJ458757 QUF458757 REB458757 RNX458757 RXT458757 SHP458757 SRL458757 TBH458757 TLD458757 TUZ458757 UEV458757 UOR458757 UYN458757 VIJ458757 VSF458757 WCB458757 WLX458757 WVT458757 L524293 JH524293 TD524293 ACZ524293 AMV524293 AWR524293 BGN524293 BQJ524293 CAF524293 CKB524293 CTX524293 DDT524293 DNP524293 DXL524293 EHH524293 ERD524293 FAZ524293 FKV524293 FUR524293 GEN524293 GOJ524293 GYF524293 HIB524293 HRX524293 IBT524293 ILP524293 IVL524293 JFH524293 JPD524293 JYZ524293 KIV524293 KSR524293 LCN524293 LMJ524293 LWF524293 MGB524293 MPX524293 MZT524293 NJP524293 NTL524293 ODH524293 OND524293 OWZ524293 PGV524293 PQR524293 QAN524293 QKJ524293 QUF524293 REB524293 RNX524293 RXT524293 SHP524293 SRL524293 TBH524293 TLD524293 TUZ524293 UEV524293 UOR524293 UYN524293 VIJ524293 VSF524293 WCB524293 WLX524293 WVT524293 L589829 JH589829 TD589829 ACZ589829 AMV589829 AWR589829 BGN589829 BQJ589829 CAF589829 CKB589829 CTX589829 DDT589829 DNP589829 DXL589829 EHH589829 ERD589829 FAZ589829 FKV589829 FUR589829 GEN589829 GOJ589829 GYF589829 HIB589829 HRX589829 IBT589829 ILP589829 IVL589829 JFH589829 JPD589829 JYZ589829 KIV589829 KSR589829 LCN589829 LMJ589829 LWF589829 MGB589829 MPX589829 MZT589829 NJP589829 NTL589829 ODH589829 OND589829 OWZ589829 PGV589829 PQR589829 QAN589829 QKJ589829 QUF589829 REB589829 RNX589829 RXT589829 SHP589829 SRL589829 TBH589829 TLD589829 TUZ589829 UEV589829 UOR589829 UYN589829 VIJ589829 VSF589829 WCB589829 WLX589829 WVT589829 L655365 JH655365 TD655365 ACZ655365 AMV655365 AWR655365 BGN655365 BQJ655365 CAF655365 CKB655365 CTX655365 DDT655365 DNP655365 DXL655365 EHH655365 ERD655365 FAZ655365 FKV655365 FUR655365 GEN655365 GOJ655365 GYF655365 HIB655365 HRX655365 IBT655365 ILP655365 IVL655365 JFH655365 JPD655365 JYZ655365 KIV655365 KSR655365 LCN655365 LMJ655365 LWF655365 MGB655365 MPX655365 MZT655365 NJP655365 NTL655365 ODH655365 OND655365 OWZ655365 PGV655365 PQR655365 QAN655365 QKJ655365 QUF655365 REB655365 RNX655365 RXT655365 SHP655365 SRL655365 TBH655365 TLD655365 TUZ655365 UEV655365 UOR655365 UYN655365 VIJ655365 VSF655365 WCB655365 WLX655365 WVT655365 L720901 JH720901 TD720901 ACZ720901 AMV720901 AWR720901 BGN720901 BQJ720901 CAF720901 CKB720901 CTX720901 DDT720901 DNP720901 DXL720901 EHH720901 ERD720901 FAZ720901 FKV720901 FUR720901 GEN720901 GOJ720901 GYF720901 HIB720901 HRX720901 IBT720901 ILP720901 IVL720901 JFH720901 JPD720901 JYZ720901 KIV720901 KSR720901 LCN720901 LMJ720901 LWF720901 MGB720901 MPX720901 MZT720901 NJP720901 NTL720901 ODH720901 OND720901 OWZ720901 PGV720901 PQR720901 QAN720901 QKJ720901 QUF720901 REB720901 RNX720901 RXT720901 SHP720901 SRL720901 TBH720901 TLD720901 TUZ720901 UEV720901 UOR720901 UYN720901 VIJ720901 VSF720901 WCB720901 WLX720901 WVT720901 L786437 JH786437 TD786437 ACZ786437 AMV786437 AWR786437 BGN786437 BQJ786437 CAF786437 CKB786437 CTX786437 DDT786437 DNP786437 DXL786437 EHH786437 ERD786437 FAZ786437 FKV786437 FUR786437 GEN786437 GOJ786437 GYF786437 HIB786437 HRX786437 IBT786437 ILP786437 IVL786437 JFH786437 JPD786437 JYZ786437 KIV786437 KSR786437 LCN786437 LMJ786437 LWF786437 MGB786437 MPX786437 MZT786437 NJP786437 NTL786437 ODH786437 OND786437 OWZ786437 PGV786437 PQR786437 QAN786437 QKJ786437 QUF786437 REB786437 RNX786437 RXT786437 SHP786437 SRL786437 TBH786437 TLD786437 TUZ786437 UEV786437 UOR786437 UYN786437 VIJ786437 VSF786437 WCB786437 WLX786437 WVT786437 L851973 JH851973 TD851973 ACZ851973 AMV851973 AWR851973 BGN851973 BQJ851973 CAF851973 CKB851973 CTX851973 DDT851973 DNP851973 DXL851973 EHH851973 ERD851973 FAZ851973 FKV851973 FUR851973 GEN851973 GOJ851973 GYF851973 HIB851973 HRX851973 IBT851973 ILP851973 IVL851973 JFH851973 JPD851973 JYZ851973 KIV851973 KSR851973 LCN851973 LMJ851973 LWF851973 MGB851973 MPX851973 MZT851973 NJP851973 NTL851973 ODH851973 OND851973 OWZ851973 PGV851973 PQR851973 QAN851973 QKJ851973 QUF851973 REB851973 RNX851973 RXT851973 SHP851973 SRL851973 TBH851973 TLD851973 TUZ851973 UEV851973 UOR851973 UYN851973 VIJ851973 VSF851973 WCB851973 WLX851973 WVT851973 L917509 JH917509 TD917509 ACZ917509 AMV917509 AWR917509 BGN917509 BQJ917509 CAF917509 CKB917509 CTX917509 DDT917509 DNP917509 DXL917509 EHH917509 ERD917509 FAZ917509 FKV917509 FUR917509 GEN917509 GOJ917509 GYF917509 HIB917509 HRX917509 IBT917509 ILP917509 IVL917509 JFH917509 JPD917509 JYZ917509 KIV917509 KSR917509 LCN917509 LMJ917509 LWF917509 MGB917509 MPX917509 MZT917509 NJP917509 NTL917509 ODH917509 OND917509 OWZ917509 PGV917509 PQR917509 QAN917509 QKJ917509 QUF917509 REB917509 RNX917509 RXT917509 SHP917509 SRL917509 TBH917509 TLD917509 TUZ917509 UEV917509 UOR917509 UYN917509 VIJ917509 VSF917509 WCB917509 WLX917509 WVT917509 L983045 JH983045 TD983045 ACZ983045 AMV983045 AWR983045 BGN983045 BQJ983045 CAF983045 CKB983045 CTX983045 DDT983045 DNP983045 DXL983045 EHH983045 ERD983045 FAZ983045 FKV983045 FUR983045 GEN983045 GOJ983045 GYF983045 HIB983045 HRX983045 IBT983045 ILP983045 IVL983045 JFH983045 JPD983045 JYZ983045 KIV983045 KSR983045 LCN983045 LMJ983045 LWF983045 MGB983045 MPX983045 MZT983045 NJP983045 NTL983045 ODH983045 OND983045 OWZ983045 PGV983045 PQR983045 QAN983045 QKJ983045 QUF983045 REB983045 RNX983045 RXT983045 SHP983045 SRL983045 TBH983045 TLD983045 TUZ983045 UEV983045 UOR983045 UYN983045 VIJ983045 VSF983045 WCB983045 WLX983045 WVT983045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1 JM65541 TI65541 ADE65541 ANA65541 AWW65541 BGS65541 BQO65541 CAK65541 CKG65541 CUC65541 DDY65541 DNU65541 DXQ65541 EHM65541 ERI65541 FBE65541 FLA65541 FUW65541 GES65541 GOO65541 GYK65541 HIG65541 HSC65541 IBY65541 ILU65541 IVQ65541 JFM65541 JPI65541 JZE65541 KJA65541 KSW65541 LCS65541 LMO65541 LWK65541 MGG65541 MQC65541 MZY65541 NJU65541 NTQ65541 ODM65541 ONI65541 OXE65541 PHA65541 PQW65541 QAS65541 QKO65541 QUK65541 REG65541 ROC65541 RXY65541 SHU65541 SRQ65541 TBM65541 TLI65541 TVE65541 UFA65541 UOW65541 UYS65541 VIO65541 VSK65541 WCG65541 WMC65541 WVY65541 Q131077 JM131077 TI131077 ADE131077 ANA131077 AWW131077 BGS131077 BQO131077 CAK131077 CKG131077 CUC131077 DDY131077 DNU131077 DXQ131077 EHM131077 ERI131077 FBE131077 FLA131077 FUW131077 GES131077 GOO131077 GYK131077 HIG131077 HSC131077 IBY131077 ILU131077 IVQ131077 JFM131077 JPI131077 JZE131077 KJA131077 KSW131077 LCS131077 LMO131077 LWK131077 MGG131077 MQC131077 MZY131077 NJU131077 NTQ131077 ODM131077 ONI131077 OXE131077 PHA131077 PQW131077 QAS131077 QKO131077 QUK131077 REG131077 ROC131077 RXY131077 SHU131077 SRQ131077 TBM131077 TLI131077 TVE131077 UFA131077 UOW131077 UYS131077 VIO131077 VSK131077 WCG131077 WMC131077 WVY131077 Q196613 JM196613 TI196613 ADE196613 ANA196613 AWW196613 BGS196613 BQO196613 CAK196613 CKG196613 CUC196613 DDY196613 DNU196613 DXQ196613 EHM196613 ERI196613 FBE196613 FLA196613 FUW196613 GES196613 GOO196613 GYK196613 HIG196613 HSC196613 IBY196613 ILU196613 IVQ196613 JFM196613 JPI196613 JZE196613 KJA196613 KSW196613 LCS196613 LMO196613 LWK196613 MGG196613 MQC196613 MZY196613 NJU196613 NTQ196613 ODM196613 ONI196613 OXE196613 PHA196613 PQW196613 QAS196613 QKO196613 QUK196613 REG196613 ROC196613 RXY196613 SHU196613 SRQ196613 TBM196613 TLI196613 TVE196613 UFA196613 UOW196613 UYS196613 VIO196613 VSK196613 WCG196613 WMC196613 WVY196613 Q262149 JM262149 TI262149 ADE262149 ANA262149 AWW262149 BGS262149 BQO262149 CAK262149 CKG262149 CUC262149 DDY262149 DNU262149 DXQ262149 EHM262149 ERI262149 FBE262149 FLA262149 FUW262149 GES262149 GOO262149 GYK262149 HIG262149 HSC262149 IBY262149 ILU262149 IVQ262149 JFM262149 JPI262149 JZE262149 KJA262149 KSW262149 LCS262149 LMO262149 LWK262149 MGG262149 MQC262149 MZY262149 NJU262149 NTQ262149 ODM262149 ONI262149 OXE262149 PHA262149 PQW262149 QAS262149 QKO262149 QUK262149 REG262149 ROC262149 RXY262149 SHU262149 SRQ262149 TBM262149 TLI262149 TVE262149 UFA262149 UOW262149 UYS262149 VIO262149 VSK262149 WCG262149 WMC262149 WVY262149 Q327685 JM327685 TI327685 ADE327685 ANA327685 AWW327685 BGS327685 BQO327685 CAK327685 CKG327685 CUC327685 DDY327685 DNU327685 DXQ327685 EHM327685 ERI327685 FBE327685 FLA327685 FUW327685 GES327685 GOO327685 GYK327685 HIG327685 HSC327685 IBY327685 ILU327685 IVQ327685 JFM327685 JPI327685 JZE327685 KJA327685 KSW327685 LCS327685 LMO327685 LWK327685 MGG327685 MQC327685 MZY327685 NJU327685 NTQ327685 ODM327685 ONI327685 OXE327685 PHA327685 PQW327685 QAS327685 QKO327685 QUK327685 REG327685 ROC327685 RXY327685 SHU327685 SRQ327685 TBM327685 TLI327685 TVE327685 UFA327685 UOW327685 UYS327685 VIO327685 VSK327685 WCG327685 WMC327685 WVY327685 Q393221 JM393221 TI393221 ADE393221 ANA393221 AWW393221 BGS393221 BQO393221 CAK393221 CKG393221 CUC393221 DDY393221 DNU393221 DXQ393221 EHM393221 ERI393221 FBE393221 FLA393221 FUW393221 GES393221 GOO393221 GYK393221 HIG393221 HSC393221 IBY393221 ILU393221 IVQ393221 JFM393221 JPI393221 JZE393221 KJA393221 KSW393221 LCS393221 LMO393221 LWK393221 MGG393221 MQC393221 MZY393221 NJU393221 NTQ393221 ODM393221 ONI393221 OXE393221 PHA393221 PQW393221 QAS393221 QKO393221 QUK393221 REG393221 ROC393221 RXY393221 SHU393221 SRQ393221 TBM393221 TLI393221 TVE393221 UFA393221 UOW393221 UYS393221 VIO393221 VSK393221 WCG393221 WMC393221 WVY393221 Q458757 JM458757 TI458757 ADE458757 ANA458757 AWW458757 BGS458757 BQO458757 CAK458757 CKG458757 CUC458757 DDY458757 DNU458757 DXQ458757 EHM458757 ERI458757 FBE458757 FLA458757 FUW458757 GES458757 GOO458757 GYK458757 HIG458757 HSC458757 IBY458757 ILU458757 IVQ458757 JFM458757 JPI458757 JZE458757 KJA458757 KSW458757 LCS458757 LMO458757 LWK458757 MGG458757 MQC458757 MZY458757 NJU458757 NTQ458757 ODM458757 ONI458757 OXE458757 PHA458757 PQW458757 QAS458757 QKO458757 QUK458757 REG458757 ROC458757 RXY458757 SHU458757 SRQ458757 TBM458757 TLI458757 TVE458757 UFA458757 UOW458757 UYS458757 VIO458757 VSK458757 WCG458757 WMC458757 WVY458757 Q524293 JM524293 TI524293 ADE524293 ANA524293 AWW524293 BGS524293 BQO524293 CAK524293 CKG524293 CUC524293 DDY524293 DNU524293 DXQ524293 EHM524293 ERI524293 FBE524293 FLA524293 FUW524293 GES524293 GOO524293 GYK524293 HIG524293 HSC524293 IBY524293 ILU524293 IVQ524293 JFM524293 JPI524293 JZE524293 KJA524293 KSW524293 LCS524293 LMO524293 LWK524293 MGG524293 MQC524293 MZY524293 NJU524293 NTQ524293 ODM524293 ONI524293 OXE524293 PHA524293 PQW524293 QAS524293 QKO524293 QUK524293 REG524293 ROC524293 RXY524293 SHU524293 SRQ524293 TBM524293 TLI524293 TVE524293 UFA524293 UOW524293 UYS524293 VIO524293 VSK524293 WCG524293 WMC524293 WVY524293 Q589829 JM589829 TI589829 ADE589829 ANA589829 AWW589829 BGS589829 BQO589829 CAK589829 CKG589829 CUC589829 DDY589829 DNU589829 DXQ589829 EHM589829 ERI589829 FBE589829 FLA589829 FUW589829 GES589829 GOO589829 GYK589829 HIG589829 HSC589829 IBY589829 ILU589829 IVQ589829 JFM589829 JPI589829 JZE589829 KJA589829 KSW589829 LCS589829 LMO589829 LWK589829 MGG589829 MQC589829 MZY589829 NJU589829 NTQ589829 ODM589829 ONI589829 OXE589829 PHA589829 PQW589829 QAS589829 QKO589829 QUK589829 REG589829 ROC589829 RXY589829 SHU589829 SRQ589829 TBM589829 TLI589829 TVE589829 UFA589829 UOW589829 UYS589829 VIO589829 VSK589829 WCG589829 WMC589829 WVY589829 Q655365 JM655365 TI655365 ADE655365 ANA655365 AWW655365 BGS655365 BQO655365 CAK655365 CKG655365 CUC655365 DDY655365 DNU655365 DXQ655365 EHM655365 ERI655365 FBE655365 FLA655365 FUW655365 GES655365 GOO655365 GYK655365 HIG655365 HSC655365 IBY655365 ILU655365 IVQ655365 JFM655365 JPI655365 JZE655365 KJA655365 KSW655365 LCS655365 LMO655365 LWK655365 MGG655365 MQC655365 MZY655365 NJU655365 NTQ655365 ODM655365 ONI655365 OXE655365 PHA655365 PQW655365 QAS655365 QKO655365 QUK655365 REG655365 ROC655365 RXY655365 SHU655365 SRQ655365 TBM655365 TLI655365 TVE655365 UFA655365 UOW655365 UYS655365 VIO655365 VSK655365 WCG655365 WMC655365 WVY655365 Q720901 JM720901 TI720901 ADE720901 ANA720901 AWW720901 BGS720901 BQO720901 CAK720901 CKG720901 CUC720901 DDY720901 DNU720901 DXQ720901 EHM720901 ERI720901 FBE720901 FLA720901 FUW720901 GES720901 GOO720901 GYK720901 HIG720901 HSC720901 IBY720901 ILU720901 IVQ720901 JFM720901 JPI720901 JZE720901 KJA720901 KSW720901 LCS720901 LMO720901 LWK720901 MGG720901 MQC720901 MZY720901 NJU720901 NTQ720901 ODM720901 ONI720901 OXE720901 PHA720901 PQW720901 QAS720901 QKO720901 QUK720901 REG720901 ROC720901 RXY720901 SHU720901 SRQ720901 TBM720901 TLI720901 TVE720901 UFA720901 UOW720901 UYS720901 VIO720901 VSK720901 WCG720901 WMC720901 WVY720901 Q786437 JM786437 TI786437 ADE786437 ANA786437 AWW786437 BGS786437 BQO786437 CAK786437 CKG786437 CUC786437 DDY786437 DNU786437 DXQ786437 EHM786437 ERI786437 FBE786437 FLA786437 FUW786437 GES786437 GOO786437 GYK786437 HIG786437 HSC786437 IBY786437 ILU786437 IVQ786437 JFM786437 JPI786437 JZE786437 KJA786437 KSW786437 LCS786437 LMO786437 LWK786437 MGG786437 MQC786437 MZY786437 NJU786437 NTQ786437 ODM786437 ONI786437 OXE786437 PHA786437 PQW786437 QAS786437 QKO786437 QUK786437 REG786437 ROC786437 RXY786437 SHU786437 SRQ786437 TBM786437 TLI786437 TVE786437 UFA786437 UOW786437 UYS786437 VIO786437 VSK786437 WCG786437 WMC786437 WVY786437 Q851973 JM851973 TI851973 ADE851973 ANA851973 AWW851973 BGS851973 BQO851973 CAK851973 CKG851973 CUC851973 DDY851973 DNU851973 DXQ851973 EHM851973 ERI851973 FBE851973 FLA851973 FUW851973 GES851973 GOO851973 GYK851973 HIG851973 HSC851973 IBY851973 ILU851973 IVQ851973 JFM851973 JPI851973 JZE851973 KJA851973 KSW851973 LCS851973 LMO851973 LWK851973 MGG851973 MQC851973 MZY851973 NJU851973 NTQ851973 ODM851973 ONI851973 OXE851973 PHA851973 PQW851973 QAS851973 QKO851973 QUK851973 REG851973 ROC851973 RXY851973 SHU851973 SRQ851973 TBM851973 TLI851973 TVE851973 UFA851973 UOW851973 UYS851973 VIO851973 VSK851973 WCG851973 WMC851973 WVY851973 Q917509 JM917509 TI917509 ADE917509 ANA917509 AWW917509 BGS917509 BQO917509 CAK917509 CKG917509 CUC917509 DDY917509 DNU917509 DXQ917509 EHM917509 ERI917509 FBE917509 FLA917509 FUW917509 GES917509 GOO917509 GYK917509 HIG917509 HSC917509 IBY917509 ILU917509 IVQ917509 JFM917509 JPI917509 JZE917509 KJA917509 KSW917509 LCS917509 LMO917509 LWK917509 MGG917509 MQC917509 MZY917509 NJU917509 NTQ917509 ODM917509 ONI917509 OXE917509 PHA917509 PQW917509 QAS917509 QKO917509 QUK917509 REG917509 ROC917509 RXY917509 SHU917509 SRQ917509 TBM917509 TLI917509 TVE917509 UFA917509 UOW917509 UYS917509 VIO917509 VSK917509 WCG917509 WMC917509 WVY917509 Q983045 JM983045 TI983045 ADE983045 ANA983045 AWW983045 BGS983045 BQO983045 CAK983045 CKG983045 CUC983045 DDY983045 DNU983045 DXQ983045 EHM983045 ERI983045 FBE983045 FLA983045 FUW983045 GES983045 GOO983045 GYK983045 HIG983045 HSC983045 IBY983045 ILU983045 IVQ983045 JFM983045 JPI983045 JZE983045 KJA983045 KSW983045 LCS983045 LMO983045 LWK983045 MGG983045 MQC983045 MZY983045 NJU983045 NTQ983045 ODM983045 ONI983045 OXE983045 PHA983045 PQW983045 QAS983045 QKO983045 QUK983045 REG983045 ROC983045 RXY983045 SHU983045 SRQ983045 TBM983045 TLI983045 TVE983045 UFA983045 UOW983045 UYS983045 VIO983045 VSK983045 WCG983045 WMC983045 WVY983045 X35:X37 JT35:JT37 TP35:TP37 ADL35:ADL37 ANH35:ANH37 AXD35:AXD37 BGZ35:BGZ37 BQV35:BQV37 CAR35:CAR37 CKN35:CKN37 CUJ35:CUJ37 DEF35:DEF37 DOB35:DOB37 DXX35:DXX37 EHT35:EHT37 ERP35:ERP37 FBL35:FBL37 FLH35:FLH37 FVD35:FVD37 GEZ35:GEZ37 GOV35:GOV37 GYR35:GYR37 HIN35:HIN37 HSJ35:HSJ37 ICF35:ICF37 IMB35:IMB37 IVX35:IVX37 JFT35:JFT37 JPP35:JPP37 JZL35:JZL37 KJH35:KJH37 KTD35:KTD37 LCZ35:LCZ37 LMV35:LMV37 LWR35:LWR37 MGN35:MGN37 MQJ35:MQJ37 NAF35:NAF37 NKB35:NKB37 NTX35:NTX37 ODT35:ODT37 ONP35:ONP37 OXL35:OXL37 PHH35:PHH37 PRD35:PRD37 QAZ35:QAZ37 QKV35:QKV37 QUR35:QUR37 REN35:REN37 ROJ35:ROJ37 RYF35:RYF37 SIB35:SIB37 SRX35:SRX37 TBT35:TBT37 TLP35:TLP37 TVL35:TVL37 UFH35:UFH37 UPD35:UPD37 UYZ35:UYZ37 VIV35:VIV37 VSR35:VSR37 WCN35:WCN37 WMJ35:WMJ37 WWF35:WWF37 X65569:X65571 JT65569:JT65571 TP65569:TP65571 ADL65569:ADL65571 ANH65569:ANH65571 AXD65569:AXD65571 BGZ65569:BGZ65571 BQV65569:BQV65571 CAR65569:CAR65571 CKN65569:CKN65571 CUJ65569:CUJ65571 DEF65569:DEF65571 DOB65569:DOB65571 DXX65569:DXX65571 EHT65569:EHT65571 ERP65569:ERP65571 FBL65569:FBL65571 FLH65569:FLH65571 FVD65569:FVD65571 GEZ65569:GEZ65571 GOV65569:GOV65571 GYR65569:GYR65571 HIN65569:HIN65571 HSJ65569:HSJ65571 ICF65569:ICF65571 IMB65569:IMB65571 IVX65569:IVX65571 JFT65569:JFT65571 JPP65569:JPP65571 JZL65569:JZL65571 KJH65569:KJH65571 KTD65569:KTD65571 LCZ65569:LCZ65571 LMV65569:LMV65571 LWR65569:LWR65571 MGN65569:MGN65571 MQJ65569:MQJ65571 NAF65569:NAF65571 NKB65569:NKB65571 NTX65569:NTX65571 ODT65569:ODT65571 ONP65569:ONP65571 OXL65569:OXL65571 PHH65569:PHH65571 PRD65569:PRD65571 QAZ65569:QAZ65571 QKV65569:QKV65571 QUR65569:QUR65571 REN65569:REN65571 ROJ65569:ROJ65571 RYF65569:RYF65571 SIB65569:SIB65571 SRX65569:SRX65571 TBT65569:TBT65571 TLP65569:TLP65571 TVL65569:TVL65571 UFH65569:UFH65571 UPD65569:UPD65571 UYZ65569:UYZ65571 VIV65569:VIV65571 VSR65569:VSR65571 WCN65569:WCN65571 WMJ65569:WMJ65571 WWF65569:WWF65571 X131105:X131107 JT131105:JT131107 TP131105:TP131107 ADL131105:ADL131107 ANH131105:ANH131107 AXD131105:AXD131107 BGZ131105:BGZ131107 BQV131105:BQV131107 CAR131105:CAR131107 CKN131105:CKN131107 CUJ131105:CUJ131107 DEF131105:DEF131107 DOB131105:DOB131107 DXX131105:DXX131107 EHT131105:EHT131107 ERP131105:ERP131107 FBL131105:FBL131107 FLH131105:FLH131107 FVD131105:FVD131107 GEZ131105:GEZ131107 GOV131105:GOV131107 GYR131105:GYR131107 HIN131105:HIN131107 HSJ131105:HSJ131107 ICF131105:ICF131107 IMB131105:IMB131107 IVX131105:IVX131107 JFT131105:JFT131107 JPP131105:JPP131107 JZL131105:JZL131107 KJH131105:KJH131107 KTD131105:KTD131107 LCZ131105:LCZ131107 LMV131105:LMV131107 LWR131105:LWR131107 MGN131105:MGN131107 MQJ131105:MQJ131107 NAF131105:NAF131107 NKB131105:NKB131107 NTX131105:NTX131107 ODT131105:ODT131107 ONP131105:ONP131107 OXL131105:OXL131107 PHH131105:PHH131107 PRD131105:PRD131107 QAZ131105:QAZ131107 QKV131105:QKV131107 QUR131105:QUR131107 REN131105:REN131107 ROJ131105:ROJ131107 RYF131105:RYF131107 SIB131105:SIB131107 SRX131105:SRX131107 TBT131105:TBT131107 TLP131105:TLP131107 TVL131105:TVL131107 UFH131105:UFH131107 UPD131105:UPD131107 UYZ131105:UYZ131107 VIV131105:VIV131107 VSR131105:VSR131107 WCN131105:WCN131107 WMJ131105:WMJ131107 WWF131105:WWF131107 X196641:X196643 JT196641:JT196643 TP196641:TP196643 ADL196641:ADL196643 ANH196641:ANH196643 AXD196641:AXD196643 BGZ196641:BGZ196643 BQV196641:BQV196643 CAR196641:CAR196643 CKN196641:CKN196643 CUJ196641:CUJ196643 DEF196641:DEF196643 DOB196641:DOB196643 DXX196641:DXX196643 EHT196641:EHT196643 ERP196641:ERP196643 FBL196641:FBL196643 FLH196641:FLH196643 FVD196641:FVD196643 GEZ196641:GEZ196643 GOV196641:GOV196643 GYR196641:GYR196643 HIN196641:HIN196643 HSJ196641:HSJ196643 ICF196641:ICF196643 IMB196641:IMB196643 IVX196641:IVX196643 JFT196641:JFT196643 JPP196641:JPP196643 JZL196641:JZL196643 KJH196641:KJH196643 KTD196641:KTD196643 LCZ196641:LCZ196643 LMV196641:LMV196643 LWR196641:LWR196643 MGN196641:MGN196643 MQJ196641:MQJ196643 NAF196641:NAF196643 NKB196641:NKB196643 NTX196641:NTX196643 ODT196641:ODT196643 ONP196641:ONP196643 OXL196641:OXL196643 PHH196641:PHH196643 PRD196641:PRD196643 QAZ196641:QAZ196643 QKV196641:QKV196643 QUR196641:QUR196643 REN196641:REN196643 ROJ196641:ROJ196643 RYF196641:RYF196643 SIB196641:SIB196643 SRX196641:SRX196643 TBT196641:TBT196643 TLP196641:TLP196643 TVL196641:TVL196643 UFH196641:UFH196643 UPD196641:UPD196643 UYZ196641:UYZ196643 VIV196641:VIV196643 VSR196641:VSR196643 WCN196641:WCN196643 WMJ196641:WMJ196643 WWF196641:WWF196643 X262177:X262179 JT262177:JT262179 TP262177:TP262179 ADL262177:ADL262179 ANH262177:ANH262179 AXD262177:AXD262179 BGZ262177:BGZ262179 BQV262177:BQV262179 CAR262177:CAR262179 CKN262177:CKN262179 CUJ262177:CUJ262179 DEF262177:DEF262179 DOB262177:DOB262179 DXX262177:DXX262179 EHT262177:EHT262179 ERP262177:ERP262179 FBL262177:FBL262179 FLH262177:FLH262179 FVD262177:FVD262179 GEZ262177:GEZ262179 GOV262177:GOV262179 GYR262177:GYR262179 HIN262177:HIN262179 HSJ262177:HSJ262179 ICF262177:ICF262179 IMB262177:IMB262179 IVX262177:IVX262179 JFT262177:JFT262179 JPP262177:JPP262179 JZL262177:JZL262179 KJH262177:KJH262179 KTD262177:KTD262179 LCZ262177:LCZ262179 LMV262177:LMV262179 LWR262177:LWR262179 MGN262177:MGN262179 MQJ262177:MQJ262179 NAF262177:NAF262179 NKB262177:NKB262179 NTX262177:NTX262179 ODT262177:ODT262179 ONP262177:ONP262179 OXL262177:OXL262179 PHH262177:PHH262179 PRD262177:PRD262179 QAZ262177:QAZ262179 QKV262177:QKV262179 QUR262177:QUR262179 REN262177:REN262179 ROJ262177:ROJ262179 RYF262177:RYF262179 SIB262177:SIB262179 SRX262177:SRX262179 TBT262177:TBT262179 TLP262177:TLP262179 TVL262177:TVL262179 UFH262177:UFH262179 UPD262177:UPD262179 UYZ262177:UYZ262179 VIV262177:VIV262179 VSR262177:VSR262179 WCN262177:WCN262179 WMJ262177:WMJ262179 WWF262177:WWF262179 X327713:X327715 JT327713:JT327715 TP327713:TP327715 ADL327713:ADL327715 ANH327713:ANH327715 AXD327713:AXD327715 BGZ327713:BGZ327715 BQV327713:BQV327715 CAR327713:CAR327715 CKN327713:CKN327715 CUJ327713:CUJ327715 DEF327713:DEF327715 DOB327713:DOB327715 DXX327713:DXX327715 EHT327713:EHT327715 ERP327713:ERP327715 FBL327713:FBL327715 FLH327713:FLH327715 FVD327713:FVD327715 GEZ327713:GEZ327715 GOV327713:GOV327715 GYR327713:GYR327715 HIN327713:HIN327715 HSJ327713:HSJ327715 ICF327713:ICF327715 IMB327713:IMB327715 IVX327713:IVX327715 JFT327713:JFT327715 JPP327713:JPP327715 JZL327713:JZL327715 KJH327713:KJH327715 KTD327713:KTD327715 LCZ327713:LCZ327715 LMV327713:LMV327715 LWR327713:LWR327715 MGN327713:MGN327715 MQJ327713:MQJ327715 NAF327713:NAF327715 NKB327713:NKB327715 NTX327713:NTX327715 ODT327713:ODT327715 ONP327713:ONP327715 OXL327713:OXL327715 PHH327713:PHH327715 PRD327713:PRD327715 QAZ327713:QAZ327715 QKV327713:QKV327715 QUR327713:QUR327715 REN327713:REN327715 ROJ327713:ROJ327715 RYF327713:RYF327715 SIB327713:SIB327715 SRX327713:SRX327715 TBT327713:TBT327715 TLP327713:TLP327715 TVL327713:TVL327715 UFH327713:UFH327715 UPD327713:UPD327715 UYZ327713:UYZ327715 VIV327713:VIV327715 VSR327713:VSR327715 WCN327713:WCN327715 WMJ327713:WMJ327715 WWF327713:WWF327715 X393249:X393251 JT393249:JT393251 TP393249:TP393251 ADL393249:ADL393251 ANH393249:ANH393251 AXD393249:AXD393251 BGZ393249:BGZ393251 BQV393249:BQV393251 CAR393249:CAR393251 CKN393249:CKN393251 CUJ393249:CUJ393251 DEF393249:DEF393251 DOB393249:DOB393251 DXX393249:DXX393251 EHT393249:EHT393251 ERP393249:ERP393251 FBL393249:FBL393251 FLH393249:FLH393251 FVD393249:FVD393251 GEZ393249:GEZ393251 GOV393249:GOV393251 GYR393249:GYR393251 HIN393249:HIN393251 HSJ393249:HSJ393251 ICF393249:ICF393251 IMB393249:IMB393251 IVX393249:IVX393251 JFT393249:JFT393251 JPP393249:JPP393251 JZL393249:JZL393251 KJH393249:KJH393251 KTD393249:KTD393251 LCZ393249:LCZ393251 LMV393249:LMV393251 LWR393249:LWR393251 MGN393249:MGN393251 MQJ393249:MQJ393251 NAF393249:NAF393251 NKB393249:NKB393251 NTX393249:NTX393251 ODT393249:ODT393251 ONP393249:ONP393251 OXL393249:OXL393251 PHH393249:PHH393251 PRD393249:PRD393251 QAZ393249:QAZ393251 QKV393249:QKV393251 QUR393249:QUR393251 REN393249:REN393251 ROJ393249:ROJ393251 RYF393249:RYF393251 SIB393249:SIB393251 SRX393249:SRX393251 TBT393249:TBT393251 TLP393249:TLP393251 TVL393249:TVL393251 UFH393249:UFH393251 UPD393249:UPD393251 UYZ393249:UYZ393251 VIV393249:VIV393251 VSR393249:VSR393251 WCN393249:WCN393251 WMJ393249:WMJ393251 WWF393249:WWF393251 X458785:X458787 JT458785:JT458787 TP458785:TP458787 ADL458785:ADL458787 ANH458785:ANH458787 AXD458785:AXD458787 BGZ458785:BGZ458787 BQV458785:BQV458787 CAR458785:CAR458787 CKN458785:CKN458787 CUJ458785:CUJ458787 DEF458785:DEF458787 DOB458785:DOB458787 DXX458785:DXX458787 EHT458785:EHT458787 ERP458785:ERP458787 FBL458785:FBL458787 FLH458785:FLH458787 FVD458785:FVD458787 GEZ458785:GEZ458787 GOV458785:GOV458787 GYR458785:GYR458787 HIN458785:HIN458787 HSJ458785:HSJ458787 ICF458785:ICF458787 IMB458785:IMB458787 IVX458785:IVX458787 JFT458785:JFT458787 JPP458785:JPP458787 JZL458785:JZL458787 KJH458785:KJH458787 KTD458785:KTD458787 LCZ458785:LCZ458787 LMV458785:LMV458787 LWR458785:LWR458787 MGN458785:MGN458787 MQJ458785:MQJ458787 NAF458785:NAF458787 NKB458785:NKB458787 NTX458785:NTX458787 ODT458785:ODT458787 ONP458785:ONP458787 OXL458785:OXL458787 PHH458785:PHH458787 PRD458785:PRD458787 QAZ458785:QAZ458787 QKV458785:QKV458787 QUR458785:QUR458787 REN458785:REN458787 ROJ458785:ROJ458787 RYF458785:RYF458787 SIB458785:SIB458787 SRX458785:SRX458787 TBT458785:TBT458787 TLP458785:TLP458787 TVL458785:TVL458787 UFH458785:UFH458787 UPD458785:UPD458787 UYZ458785:UYZ458787 VIV458785:VIV458787 VSR458785:VSR458787 WCN458785:WCN458787 WMJ458785:WMJ458787 WWF458785:WWF458787 X524321:X524323 JT524321:JT524323 TP524321:TP524323 ADL524321:ADL524323 ANH524321:ANH524323 AXD524321:AXD524323 BGZ524321:BGZ524323 BQV524321:BQV524323 CAR524321:CAR524323 CKN524321:CKN524323 CUJ524321:CUJ524323 DEF524321:DEF524323 DOB524321:DOB524323 DXX524321:DXX524323 EHT524321:EHT524323 ERP524321:ERP524323 FBL524321:FBL524323 FLH524321:FLH524323 FVD524321:FVD524323 GEZ524321:GEZ524323 GOV524321:GOV524323 GYR524321:GYR524323 HIN524321:HIN524323 HSJ524321:HSJ524323 ICF524321:ICF524323 IMB524321:IMB524323 IVX524321:IVX524323 JFT524321:JFT524323 JPP524321:JPP524323 JZL524321:JZL524323 KJH524321:KJH524323 KTD524321:KTD524323 LCZ524321:LCZ524323 LMV524321:LMV524323 LWR524321:LWR524323 MGN524321:MGN524323 MQJ524321:MQJ524323 NAF524321:NAF524323 NKB524321:NKB524323 NTX524321:NTX524323 ODT524321:ODT524323 ONP524321:ONP524323 OXL524321:OXL524323 PHH524321:PHH524323 PRD524321:PRD524323 QAZ524321:QAZ524323 QKV524321:QKV524323 QUR524321:QUR524323 REN524321:REN524323 ROJ524321:ROJ524323 RYF524321:RYF524323 SIB524321:SIB524323 SRX524321:SRX524323 TBT524321:TBT524323 TLP524321:TLP524323 TVL524321:TVL524323 UFH524321:UFH524323 UPD524321:UPD524323 UYZ524321:UYZ524323 VIV524321:VIV524323 VSR524321:VSR524323 WCN524321:WCN524323 WMJ524321:WMJ524323 WWF524321:WWF524323 X589857:X589859 JT589857:JT589859 TP589857:TP589859 ADL589857:ADL589859 ANH589857:ANH589859 AXD589857:AXD589859 BGZ589857:BGZ589859 BQV589857:BQV589859 CAR589857:CAR589859 CKN589857:CKN589859 CUJ589857:CUJ589859 DEF589857:DEF589859 DOB589857:DOB589859 DXX589857:DXX589859 EHT589857:EHT589859 ERP589857:ERP589859 FBL589857:FBL589859 FLH589857:FLH589859 FVD589857:FVD589859 GEZ589857:GEZ589859 GOV589857:GOV589859 GYR589857:GYR589859 HIN589857:HIN589859 HSJ589857:HSJ589859 ICF589857:ICF589859 IMB589857:IMB589859 IVX589857:IVX589859 JFT589857:JFT589859 JPP589857:JPP589859 JZL589857:JZL589859 KJH589857:KJH589859 KTD589857:KTD589859 LCZ589857:LCZ589859 LMV589857:LMV589859 LWR589857:LWR589859 MGN589857:MGN589859 MQJ589857:MQJ589859 NAF589857:NAF589859 NKB589857:NKB589859 NTX589857:NTX589859 ODT589857:ODT589859 ONP589857:ONP589859 OXL589857:OXL589859 PHH589857:PHH589859 PRD589857:PRD589859 QAZ589857:QAZ589859 QKV589857:QKV589859 QUR589857:QUR589859 REN589857:REN589859 ROJ589857:ROJ589859 RYF589857:RYF589859 SIB589857:SIB589859 SRX589857:SRX589859 TBT589857:TBT589859 TLP589857:TLP589859 TVL589857:TVL589859 UFH589857:UFH589859 UPD589857:UPD589859 UYZ589857:UYZ589859 VIV589857:VIV589859 VSR589857:VSR589859 WCN589857:WCN589859 WMJ589857:WMJ589859 WWF589857:WWF589859 X655393:X655395 JT655393:JT655395 TP655393:TP655395 ADL655393:ADL655395 ANH655393:ANH655395 AXD655393:AXD655395 BGZ655393:BGZ655395 BQV655393:BQV655395 CAR655393:CAR655395 CKN655393:CKN655395 CUJ655393:CUJ655395 DEF655393:DEF655395 DOB655393:DOB655395 DXX655393:DXX655395 EHT655393:EHT655395 ERP655393:ERP655395 FBL655393:FBL655395 FLH655393:FLH655395 FVD655393:FVD655395 GEZ655393:GEZ655395 GOV655393:GOV655395 GYR655393:GYR655395 HIN655393:HIN655395 HSJ655393:HSJ655395 ICF655393:ICF655395 IMB655393:IMB655395 IVX655393:IVX655395 JFT655393:JFT655395 JPP655393:JPP655395 JZL655393:JZL655395 KJH655393:KJH655395 KTD655393:KTD655395 LCZ655393:LCZ655395 LMV655393:LMV655395 LWR655393:LWR655395 MGN655393:MGN655395 MQJ655393:MQJ655395 NAF655393:NAF655395 NKB655393:NKB655395 NTX655393:NTX655395 ODT655393:ODT655395 ONP655393:ONP655395 OXL655393:OXL655395 PHH655393:PHH655395 PRD655393:PRD655395 QAZ655393:QAZ655395 QKV655393:QKV655395 QUR655393:QUR655395 REN655393:REN655395 ROJ655393:ROJ655395 RYF655393:RYF655395 SIB655393:SIB655395 SRX655393:SRX655395 TBT655393:TBT655395 TLP655393:TLP655395 TVL655393:TVL655395 UFH655393:UFH655395 UPD655393:UPD655395 UYZ655393:UYZ655395 VIV655393:VIV655395 VSR655393:VSR655395 WCN655393:WCN655395 WMJ655393:WMJ655395 WWF655393:WWF655395 X720929:X720931 JT720929:JT720931 TP720929:TP720931 ADL720929:ADL720931 ANH720929:ANH720931 AXD720929:AXD720931 BGZ720929:BGZ720931 BQV720929:BQV720931 CAR720929:CAR720931 CKN720929:CKN720931 CUJ720929:CUJ720931 DEF720929:DEF720931 DOB720929:DOB720931 DXX720929:DXX720931 EHT720929:EHT720931 ERP720929:ERP720931 FBL720929:FBL720931 FLH720929:FLH720931 FVD720929:FVD720931 GEZ720929:GEZ720931 GOV720929:GOV720931 GYR720929:GYR720931 HIN720929:HIN720931 HSJ720929:HSJ720931 ICF720929:ICF720931 IMB720929:IMB720931 IVX720929:IVX720931 JFT720929:JFT720931 JPP720929:JPP720931 JZL720929:JZL720931 KJH720929:KJH720931 KTD720929:KTD720931 LCZ720929:LCZ720931 LMV720929:LMV720931 LWR720929:LWR720931 MGN720929:MGN720931 MQJ720929:MQJ720931 NAF720929:NAF720931 NKB720929:NKB720931 NTX720929:NTX720931 ODT720929:ODT720931 ONP720929:ONP720931 OXL720929:OXL720931 PHH720929:PHH720931 PRD720929:PRD720931 QAZ720929:QAZ720931 QKV720929:QKV720931 QUR720929:QUR720931 REN720929:REN720931 ROJ720929:ROJ720931 RYF720929:RYF720931 SIB720929:SIB720931 SRX720929:SRX720931 TBT720929:TBT720931 TLP720929:TLP720931 TVL720929:TVL720931 UFH720929:UFH720931 UPD720929:UPD720931 UYZ720929:UYZ720931 VIV720929:VIV720931 VSR720929:VSR720931 WCN720929:WCN720931 WMJ720929:WMJ720931 WWF720929:WWF720931 X786465:X786467 JT786465:JT786467 TP786465:TP786467 ADL786465:ADL786467 ANH786465:ANH786467 AXD786465:AXD786467 BGZ786465:BGZ786467 BQV786465:BQV786467 CAR786465:CAR786467 CKN786465:CKN786467 CUJ786465:CUJ786467 DEF786465:DEF786467 DOB786465:DOB786467 DXX786465:DXX786467 EHT786465:EHT786467 ERP786465:ERP786467 FBL786465:FBL786467 FLH786465:FLH786467 FVD786465:FVD786467 GEZ786465:GEZ786467 GOV786465:GOV786467 GYR786465:GYR786467 HIN786465:HIN786467 HSJ786465:HSJ786467 ICF786465:ICF786467 IMB786465:IMB786467 IVX786465:IVX786467 JFT786465:JFT786467 JPP786465:JPP786467 JZL786465:JZL786467 KJH786465:KJH786467 KTD786465:KTD786467 LCZ786465:LCZ786467 LMV786465:LMV786467 LWR786465:LWR786467 MGN786465:MGN786467 MQJ786465:MQJ786467 NAF786465:NAF786467 NKB786465:NKB786467 NTX786465:NTX786467 ODT786465:ODT786467 ONP786465:ONP786467 OXL786465:OXL786467 PHH786465:PHH786467 PRD786465:PRD786467 QAZ786465:QAZ786467 QKV786465:QKV786467 QUR786465:QUR786467 REN786465:REN786467 ROJ786465:ROJ786467 RYF786465:RYF786467 SIB786465:SIB786467 SRX786465:SRX786467 TBT786465:TBT786467 TLP786465:TLP786467 TVL786465:TVL786467 UFH786465:UFH786467 UPD786465:UPD786467 UYZ786465:UYZ786467 VIV786465:VIV786467 VSR786465:VSR786467 WCN786465:WCN786467 WMJ786465:WMJ786467 WWF786465:WWF786467 X852001:X852003 JT852001:JT852003 TP852001:TP852003 ADL852001:ADL852003 ANH852001:ANH852003 AXD852001:AXD852003 BGZ852001:BGZ852003 BQV852001:BQV852003 CAR852001:CAR852003 CKN852001:CKN852003 CUJ852001:CUJ852003 DEF852001:DEF852003 DOB852001:DOB852003 DXX852001:DXX852003 EHT852001:EHT852003 ERP852001:ERP852003 FBL852001:FBL852003 FLH852001:FLH852003 FVD852001:FVD852003 GEZ852001:GEZ852003 GOV852001:GOV852003 GYR852001:GYR852003 HIN852001:HIN852003 HSJ852001:HSJ852003 ICF852001:ICF852003 IMB852001:IMB852003 IVX852001:IVX852003 JFT852001:JFT852003 JPP852001:JPP852003 JZL852001:JZL852003 KJH852001:KJH852003 KTD852001:KTD852003 LCZ852001:LCZ852003 LMV852001:LMV852003 LWR852001:LWR852003 MGN852001:MGN852003 MQJ852001:MQJ852003 NAF852001:NAF852003 NKB852001:NKB852003 NTX852001:NTX852003 ODT852001:ODT852003 ONP852001:ONP852003 OXL852001:OXL852003 PHH852001:PHH852003 PRD852001:PRD852003 QAZ852001:QAZ852003 QKV852001:QKV852003 QUR852001:QUR852003 REN852001:REN852003 ROJ852001:ROJ852003 RYF852001:RYF852003 SIB852001:SIB852003 SRX852001:SRX852003 TBT852001:TBT852003 TLP852001:TLP852003 TVL852001:TVL852003 UFH852001:UFH852003 UPD852001:UPD852003 UYZ852001:UYZ852003 VIV852001:VIV852003 VSR852001:VSR852003 WCN852001:WCN852003 WMJ852001:WMJ852003 WWF852001:WWF852003 X917537:X917539 JT917537:JT917539 TP917537:TP917539 ADL917537:ADL917539 ANH917537:ANH917539 AXD917537:AXD917539 BGZ917537:BGZ917539 BQV917537:BQV917539 CAR917537:CAR917539 CKN917537:CKN917539 CUJ917537:CUJ917539 DEF917537:DEF917539 DOB917537:DOB917539 DXX917537:DXX917539 EHT917537:EHT917539 ERP917537:ERP917539 FBL917537:FBL917539 FLH917537:FLH917539 FVD917537:FVD917539 GEZ917537:GEZ917539 GOV917537:GOV917539 GYR917537:GYR917539 HIN917537:HIN917539 HSJ917537:HSJ917539 ICF917537:ICF917539 IMB917537:IMB917539 IVX917537:IVX917539 JFT917537:JFT917539 JPP917537:JPP917539 JZL917537:JZL917539 KJH917537:KJH917539 KTD917537:KTD917539 LCZ917537:LCZ917539 LMV917537:LMV917539 LWR917537:LWR917539 MGN917537:MGN917539 MQJ917537:MQJ917539 NAF917537:NAF917539 NKB917537:NKB917539 NTX917537:NTX917539 ODT917537:ODT917539 ONP917537:ONP917539 OXL917537:OXL917539 PHH917537:PHH917539 PRD917537:PRD917539 QAZ917537:QAZ917539 QKV917537:QKV917539 QUR917537:QUR917539 REN917537:REN917539 ROJ917537:ROJ917539 RYF917537:RYF917539 SIB917537:SIB917539 SRX917537:SRX917539 TBT917537:TBT917539 TLP917537:TLP917539 TVL917537:TVL917539 UFH917537:UFH917539 UPD917537:UPD917539 UYZ917537:UYZ917539 VIV917537:VIV917539 VSR917537:VSR917539 WCN917537:WCN917539 WMJ917537:WMJ917539 WWF917537:WWF917539 X983073:X983075 JT983073:JT983075 TP983073:TP983075 ADL983073:ADL983075 ANH983073:ANH983075 AXD983073:AXD983075 BGZ983073:BGZ983075 BQV983073:BQV983075 CAR983073:CAR983075 CKN983073:CKN983075 CUJ983073:CUJ983075 DEF983073:DEF983075 DOB983073:DOB983075 DXX983073:DXX983075 EHT983073:EHT983075 ERP983073:ERP983075 FBL983073:FBL983075 FLH983073:FLH983075 FVD983073:FVD983075 GEZ983073:GEZ983075 GOV983073:GOV983075 GYR983073:GYR983075 HIN983073:HIN983075 HSJ983073:HSJ983075 ICF983073:ICF983075 IMB983073:IMB983075 IVX983073:IVX983075 JFT983073:JFT983075 JPP983073:JPP983075 JZL983073:JZL983075 KJH983073:KJH983075 KTD983073:KTD983075 LCZ983073:LCZ983075 LMV983073:LMV983075 LWR983073:LWR983075 MGN983073:MGN983075 MQJ983073:MQJ983075 NAF983073:NAF983075 NKB983073:NKB983075 NTX983073:NTX983075 ODT983073:ODT983075 ONP983073:ONP983075 OXL983073:OXL983075 PHH983073:PHH983075 PRD983073:PRD983075 QAZ983073:QAZ983075 QKV983073:QKV983075 QUR983073:QUR983075 REN983073:REN983075 ROJ983073:ROJ983075 RYF983073:RYF983075 SIB983073:SIB983075 SRX983073:SRX983075 TBT983073:TBT983075 TLP983073:TLP983075 TVL983073:TVL983075 UFH983073:UFH983075 UPD983073:UPD983075 UYZ983073:UYZ983075 VIV983073:VIV983075 VSR983073:VSR983075 WCN983073:WCN983075 WMJ983073:WMJ983075 WWF983073:WWF983075 X22:X25 JT22:JT25 TP22:TP25 ADL22:ADL25 ANH22:ANH25 AXD22:AXD25 BGZ22:BGZ25 BQV22:BQV25 CAR22:CAR25 CKN22:CKN25 CUJ22:CUJ25 DEF22:DEF25 DOB22:DOB25 DXX22:DXX25 EHT22:EHT25 ERP22:ERP25 FBL22:FBL25 FLH22:FLH25 FVD22:FVD25 GEZ22:GEZ25 GOV22:GOV25 GYR22:GYR25 HIN22:HIN25 HSJ22:HSJ25 ICF22:ICF25 IMB22:IMB25 IVX22:IVX25 JFT22:JFT25 JPP22:JPP25 JZL22:JZL25 KJH22:KJH25 KTD22:KTD25 LCZ22:LCZ25 LMV22:LMV25 LWR22:LWR25 MGN22:MGN25 MQJ22:MQJ25 NAF22:NAF25 NKB22:NKB25 NTX22:NTX25 ODT22:ODT25 ONP22:ONP25 OXL22:OXL25 PHH22:PHH25 PRD22:PRD25 QAZ22:QAZ25 QKV22:QKV25 QUR22:QUR25 REN22:REN25 ROJ22:ROJ25 RYF22:RYF25 SIB22:SIB25 SRX22:SRX25 TBT22:TBT25 TLP22:TLP25 TVL22:TVL25 UFH22:UFH25 UPD22:UPD25 UYZ22:UYZ25 VIV22:VIV25 VSR22:VSR25 WCN22:WCN25 WMJ22:WMJ25 WWF22:WWF25 X65556:X65559 JT65556:JT65559 TP65556:TP65559 ADL65556:ADL65559 ANH65556:ANH65559 AXD65556:AXD65559 BGZ65556:BGZ65559 BQV65556:BQV65559 CAR65556:CAR65559 CKN65556:CKN65559 CUJ65556:CUJ65559 DEF65556:DEF65559 DOB65556:DOB65559 DXX65556:DXX65559 EHT65556:EHT65559 ERP65556:ERP65559 FBL65556:FBL65559 FLH65556:FLH65559 FVD65556:FVD65559 GEZ65556:GEZ65559 GOV65556:GOV65559 GYR65556:GYR65559 HIN65556:HIN65559 HSJ65556:HSJ65559 ICF65556:ICF65559 IMB65556:IMB65559 IVX65556:IVX65559 JFT65556:JFT65559 JPP65556:JPP65559 JZL65556:JZL65559 KJH65556:KJH65559 KTD65556:KTD65559 LCZ65556:LCZ65559 LMV65556:LMV65559 LWR65556:LWR65559 MGN65556:MGN65559 MQJ65556:MQJ65559 NAF65556:NAF65559 NKB65556:NKB65559 NTX65556:NTX65559 ODT65556:ODT65559 ONP65556:ONP65559 OXL65556:OXL65559 PHH65556:PHH65559 PRD65556:PRD65559 QAZ65556:QAZ65559 QKV65556:QKV65559 QUR65556:QUR65559 REN65556:REN65559 ROJ65556:ROJ65559 RYF65556:RYF65559 SIB65556:SIB65559 SRX65556:SRX65559 TBT65556:TBT65559 TLP65556:TLP65559 TVL65556:TVL65559 UFH65556:UFH65559 UPD65556:UPD65559 UYZ65556:UYZ65559 VIV65556:VIV65559 VSR65556:VSR65559 WCN65556:WCN65559 WMJ65556:WMJ65559 WWF65556:WWF65559 X131092:X131095 JT131092:JT131095 TP131092:TP131095 ADL131092:ADL131095 ANH131092:ANH131095 AXD131092:AXD131095 BGZ131092:BGZ131095 BQV131092:BQV131095 CAR131092:CAR131095 CKN131092:CKN131095 CUJ131092:CUJ131095 DEF131092:DEF131095 DOB131092:DOB131095 DXX131092:DXX131095 EHT131092:EHT131095 ERP131092:ERP131095 FBL131092:FBL131095 FLH131092:FLH131095 FVD131092:FVD131095 GEZ131092:GEZ131095 GOV131092:GOV131095 GYR131092:GYR131095 HIN131092:HIN131095 HSJ131092:HSJ131095 ICF131092:ICF131095 IMB131092:IMB131095 IVX131092:IVX131095 JFT131092:JFT131095 JPP131092:JPP131095 JZL131092:JZL131095 KJH131092:KJH131095 KTD131092:KTD131095 LCZ131092:LCZ131095 LMV131092:LMV131095 LWR131092:LWR131095 MGN131092:MGN131095 MQJ131092:MQJ131095 NAF131092:NAF131095 NKB131092:NKB131095 NTX131092:NTX131095 ODT131092:ODT131095 ONP131092:ONP131095 OXL131092:OXL131095 PHH131092:PHH131095 PRD131092:PRD131095 QAZ131092:QAZ131095 QKV131092:QKV131095 QUR131092:QUR131095 REN131092:REN131095 ROJ131092:ROJ131095 RYF131092:RYF131095 SIB131092:SIB131095 SRX131092:SRX131095 TBT131092:TBT131095 TLP131092:TLP131095 TVL131092:TVL131095 UFH131092:UFH131095 UPD131092:UPD131095 UYZ131092:UYZ131095 VIV131092:VIV131095 VSR131092:VSR131095 WCN131092:WCN131095 WMJ131092:WMJ131095 WWF131092:WWF131095 X196628:X196631 JT196628:JT196631 TP196628:TP196631 ADL196628:ADL196631 ANH196628:ANH196631 AXD196628:AXD196631 BGZ196628:BGZ196631 BQV196628:BQV196631 CAR196628:CAR196631 CKN196628:CKN196631 CUJ196628:CUJ196631 DEF196628:DEF196631 DOB196628:DOB196631 DXX196628:DXX196631 EHT196628:EHT196631 ERP196628:ERP196631 FBL196628:FBL196631 FLH196628:FLH196631 FVD196628:FVD196631 GEZ196628:GEZ196631 GOV196628:GOV196631 GYR196628:GYR196631 HIN196628:HIN196631 HSJ196628:HSJ196631 ICF196628:ICF196631 IMB196628:IMB196631 IVX196628:IVX196631 JFT196628:JFT196631 JPP196628:JPP196631 JZL196628:JZL196631 KJH196628:KJH196631 KTD196628:KTD196631 LCZ196628:LCZ196631 LMV196628:LMV196631 LWR196628:LWR196631 MGN196628:MGN196631 MQJ196628:MQJ196631 NAF196628:NAF196631 NKB196628:NKB196631 NTX196628:NTX196631 ODT196628:ODT196631 ONP196628:ONP196631 OXL196628:OXL196631 PHH196628:PHH196631 PRD196628:PRD196631 QAZ196628:QAZ196631 QKV196628:QKV196631 QUR196628:QUR196631 REN196628:REN196631 ROJ196628:ROJ196631 RYF196628:RYF196631 SIB196628:SIB196631 SRX196628:SRX196631 TBT196628:TBT196631 TLP196628:TLP196631 TVL196628:TVL196631 UFH196628:UFH196631 UPD196628:UPD196631 UYZ196628:UYZ196631 VIV196628:VIV196631 VSR196628:VSR196631 WCN196628:WCN196631 WMJ196628:WMJ196631 WWF196628:WWF196631 X262164:X262167 JT262164:JT262167 TP262164:TP262167 ADL262164:ADL262167 ANH262164:ANH262167 AXD262164:AXD262167 BGZ262164:BGZ262167 BQV262164:BQV262167 CAR262164:CAR262167 CKN262164:CKN262167 CUJ262164:CUJ262167 DEF262164:DEF262167 DOB262164:DOB262167 DXX262164:DXX262167 EHT262164:EHT262167 ERP262164:ERP262167 FBL262164:FBL262167 FLH262164:FLH262167 FVD262164:FVD262167 GEZ262164:GEZ262167 GOV262164:GOV262167 GYR262164:GYR262167 HIN262164:HIN262167 HSJ262164:HSJ262167 ICF262164:ICF262167 IMB262164:IMB262167 IVX262164:IVX262167 JFT262164:JFT262167 JPP262164:JPP262167 JZL262164:JZL262167 KJH262164:KJH262167 KTD262164:KTD262167 LCZ262164:LCZ262167 LMV262164:LMV262167 LWR262164:LWR262167 MGN262164:MGN262167 MQJ262164:MQJ262167 NAF262164:NAF262167 NKB262164:NKB262167 NTX262164:NTX262167 ODT262164:ODT262167 ONP262164:ONP262167 OXL262164:OXL262167 PHH262164:PHH262167 PRD262164:PRD262167 QAZ262164:QAZ262167 QKV262164:QKV262167 QUR262164:QUR262167 REN262164:REN262167 ROJ262164:ROJ262167 RYF262164:RYF262167 SIB262164:SIB262167 SRX262164:SRX262167 TBT262164:TBT262167 TLP262164:TLP262167 TVL262164:TVL262167 UFH262164:UFH262167 UPD262164:UPD262167 UYZ262164:UYZ262167 VIV262164:VIV262167 VSR262164:VSR262167 WCN262164:WCN262167 WMJ262164:WMJ262167 WWF262164:WWF262167 X327700:X327703 JT327700:JT327703 TP327700:TP327703 ADL327700:ADL327703 ANH327700:ANH327703 AXD327700:AXD327703 BGZ327700:BGZ327703 BQV327700:BQV327703 CAR327700:CAR327703 CKN327700:CKN327703 CUJ327700:CUJ327703 DEF327700:DEF327703 DOB327700:DOB327703 DXX327700:DXX327703 EHT327700:EHT327703 ERP327700:ERP327703 FBL327700:FBL327703 FLH327700:FLH327703 FVD327700:FVD327703 GEZ327700:GEZ327703 GOV327700:GOV327703 GYR327700:GYR327703 HIN327700:HIN327703 HSJ327700:HSJ327703 ICF327700:ICF327703 IMB327700:IMB327703 IVX327700:IVX327703 JFT327700:JFT327703 JPP327700:JPP327703 JZL327700:JZL327703 KJH327700:KJH327703 KTD327700:KTD327703 LCZ327700:LCZ327703 LMV327700:LMV327703 LWR327700:LWR327703 MGN327700:MGN327703 MQJ327700:MQJ327703 NAF327700:NAF327703 NKB327700:NKB327703 NTX327700:NTX327703 ODT327700:ODT327703 ONP327700:ONP327703 OXL327700:OXL327703 PHH327700:PHH327703 PRD327700:PRD327703 QAZ327700:QAZ327703 QKV327700:QKV327703 QUR327700:QUR327703 REN327700:REN327703 ROJ327700:ROJ327703 RYF327700:RYF327703 SIB327700:SIB327703 SRX327700:SRX327703 TBT327700:TBT327703 TLP327700:TLP327703 TVL327700:TVL327703 UFH327700:UFH327703 UPD327700:UPD327703 UYZ327700:UYZ327703 VIV327700:VIV327703 VSR327700:VSR327703 WCN327700:WCN327703 WMJ327700:WMJ327703 WWF327700:WWF327703 X393236:X393239 JT393236:JT393239 TP393236:TP393239 ADL393236:ADL393239 ANH393236:ANH393239 AXD393236:AXD393239 BGZ393236:BGZ393239 BQV393236:BQV393239 CAR393236:CAR393239 CKN393236:CKN393239 CUJ393236:CUJ393239 DEF393236:DEF393239 DOB393236:DOB393239 DXX393236:DXX393239 EHT393236:EHT393239 ERP393236:ERP393239 FBL393236:FBL393239 FLH393236:FLH393239 FVD393236:FVD393239 GEZ393236:GEZ393239 GOV393236:GOV393239 GYR393236:GYR393239 HIN393236:HIN393239 HSJ393236:HSJ393239 ICF393236:ICF393239 IMB393236:IMB393239 IVX393236:IVX393239 JFT393236:JFT393239 JPP393236:JPP393239 JZL393236:JZL393239 KJH393236:KJH393239 KTD393236:KTD393239 LCZ393236:LCZ393239 LMV393236:LMV393239 LWR393236:LWR393239 MGN393236:MGN393239 MQJ393236:MQJ393239 NAF393236:NAF393239 NKB393236:NKB393239 NTX393236:NTX393239 ODT393236:ODT393239 ONP393236:ONP393239 OXL393236:OXL393239 PHH393236:PHH393239 PRD393236:PRD393239 QAZ393236:QAZ393239 QKV393236:QKV393239 QUR393236:QUR393239 REN393236:REN393239 ROJ393236:ROJ393239 RYF393236:RYF393239 SIB393236:SIB393239 SRX393236:SRX393239 TBT393236:TBT393239 TLP393236:TLP393239 TVL393236:TVL393239 UFH393236:UFH393239 UPD393236:UPD393239 UYZ393236:UYZ393239 VIV393236:VIV393239 VSR393236:VSR393239 WCN393236:WCN393239 WMJ393236:WMJ393239 WWF393236:WWF393239 X458772:X458775 JT458772:JT458775 TP458772:TP458775 ADL458772:ADL458775 ANH458772:ANH458775 AXD458772:AXD458775 BGZ458772:BGZ458775 BQV458772:BQV458775 CAR458772:CAR458775 CKN458772:CKN458775 CUJ458772:CUJ458775 DEF458772:DEF458775 DOB458772:DOB458775 DXX458772:DXX458775 EHT458772:EHT458775 ERP458772:ERP458775 FBL458772:FBL458775 FLH458772:FLH458775 FVD458772:FVD458775 GEZ458772:GEZ458775 GOV458772:GOV458775 GYR458772:GYR458775 HIN458772:HIN458775 HSJ458772:HSJ458775 ICF458772:ICF458775 IMB458772:IMB458775 IVX458772:IVX458775 JFT458772:JFT458775 JPP458772:JPP458775 JZL458772:JZL458775 KJH458772:KJH458775 KTD458772:KTD458775 LCZ458772:LCZ458775 LMV458772:LMV458775 LWR458772:LWR458775 MGN458772:MGN458775 MQJ458772:MQJ458775 NAF458772:NAF458775 NKB458772:NKB458775 NTX458772:NTX458775 ODT458772:ODT458775 ONP458772:ONP458775 OXL458772:OXL458775 PHH458772:PHH458775 PRD458772:PRD458775 QAZ458772:QAZ458775 QKV458772:QKV458775 QUR458772:QUR458775 REN458772:REN458775 ROJ458772:ROJ458775 RYF458772:RYF458775 SIB458772:SIB458775 SRX458772:SRX458775 TBT458772:TBT458775 TLP458772:TLP458775 TVL458772:TVL458775 UFH458772:UFH458775 UPD458772:UPD458775 UYZ458772:UYZ458775 VIV458772:VIV458775 VSR458772:VSR458775 WCN458772:WCN458775 WMJ458772:WMJ458775 WWF458772:WWF458775 X524308:X524311 JT524308:JT524311 TP524308:TP524311 ADL524308:ADL524311 ANH524308:ANH524311 AXD524308:AXD524311 BGZ524308:BGZ524311 BQV524308:BQV524311 CAR524308:CAR524311 CKN524308:CKN524311 CUJ524308:CUJ524311 DEF524308:DEF524311 DOB524308:DOB524311 DXX524308:DXX524311 EHT524308:EHT524311 ERP524308:ERP524311 FBL524308:FBL524311 FLH524308:FLH524311 FVD524308:FVD524311 GEZ524308:GEZ524311 GOV524308:GOV524311 GYR524308:GYR524311 HIN524308:HIN524311 HSJ524308:HSJ524311 ICF524308:ICF524311 IMB524308:IMB524311 IVX524308:IVX524311 JFT524308:JFT524311 JPP524308:JPP524311 JZL524308:JZL524311 KJH524308:KJH524311 KTD524308:KTD524311 LCZ524308:LCZ524311 LMV524308:LMV524311 LWR524308:LWR524311 MGN524308:MGN524311 MQJ524308:MQJ524311 NAF524308:NAF524311 NKB524308:NKB524311 NTX524308:NTX524311 ODT524308:ODT524311 ONP524308:ONP524311 OXL524308:OXL524311 PHH524308:PHH524311 PRD524308:PRD524311 QAZ524308:QAZ524311 QKV524308:QKV524311 QUR524308:QUR524311 REN524308:REN524311 ROJ524308:ROJ524311 RYF524308:RYF524311 SIB524308:SIB524311 SRX524308:SRX524311 TBT524308:TBT524311 TLP524308:TLP524311 TVL524308:TVL524311 UFH524308:UFH524311 UPD524308:UPD524311 UYZ524308:UYZ524311 VIV524308:VIV524311 VSR524308:VSR524311 WCN524308:WCN524311 WMJ524308:WMJ524311 WWF524308:WWF524311 X589844:X589847 JT589844:JT589847 TP589844:TP589847 ADL589844:ADL589847 ANH589844:ANH589847 AXD589844:AXD589847 BGZ589844:BGZ589847 BQV589844:BQV589847 CAR589844:CAR589847 CKN589844:CKN589847 CUJ589844:CUJ589847 DEF589844:DEF589847 DOB589844:DOB589847 DXX589844:DXX589847 EHT589844:EHT589847 ERP589844:ERP589847 FBL589844:FBL589847 FLH589844:FLH589847 FVD589844:FVD589847 GEZ589844:GEZ589847 GOV589844:GOV589847 GYR589844:GYR589847 HIN589844:HIN589847 HSJ589844:HSJ589847 ICF589844:ICF589847 IMB589844:IMB589847 IVX589844:IVX589847 JFT589844:JFT589847 JPP589844:JPP589847 JZL589844:JZL589847 KJH589844:KJH589847 KTD589844:KTD589847 LCZ589844:LCZ589847 LMV589844:LMV589847 LWR589844:LWR589847 MGN589844:MGN589847 MQJ589844:MQJ589847 NAF589844:NAF589847 NKB589844:NKB589847 NTX589844:NTX589847 ODT589844:ODT589847 ONP589844:ONP589847 OXL589844:OXL589847 PHH589844:PHH589847 PRD589844:PRD589847 QAZ589844:QAZ589847 QKV589844:QKV589847 QUR589844:QUR589847 REN589844:REN589847 ROJ589844:ROJ589847 RYF589844:RYF589847 SIB589844:SIB589847 SRX589844:SRX589847 TBT589844:TBT589847 TLP589844:TLP589847 TVL589844:TVL589847 UFH589844:UFH589847 UPD589844:UPD589847 UYZ589844:UYZ589847 VIV589844:VIV589847 VSR589844:VSR589847 WCN589844:WCN589847 WMJ589844:WMJ589847 WWF589844:WWF589847 X655380:X655383 JT655380:JT655383 TP655380:TP655383 ADL655380:ADL655383 ANH655380:ANH655383 AXD655380:AXD655383 BGZ655380:BGZ655383 BQV655380:BQV655383 CAR655380:CAR655383 CKN655380:CKN655383 CUJ655380:CUJ655383 DEF655380:DEF655383 DOB655380:DOB655383 DXX655380:DXX655383 EHT655380:EHT655383 ERP655380:ERP655383 FBL655380:FBL655383 FLH655380:FLH655383 FVD655380:FVD655383 GEZ655380:GEZ655383 GOV655380:GOV655383 GYR655380:GYR655383 HIN655380:HIN655383 HSJ655380:HSJ655383 ICF655380:ICF655383 IMB655380:IMB655383 IVX655380:IVX655383 JFT655380:JFT655383 JPP655380:JPP655383 JZL655380:JZL655383 KJH655380:KJH655383 KTD655380:KTD655383 LCZ655380:LCZ655383 LMV655380:LMV655383 LWR655380:LWR655383 MGN655380:MGN655383 MQJ655380:MQJ655383 NAF655380:NAF655383 NKB655380:NKB655383 NTX655380:NTX655383 ODT655380:ODT655383 ONP655380:ONP655383 OXL655380:OXL655383 PHH655380:PHH655383 PRD655380:PRD655383 QAZ655380:QAZ655383 QKV655380:QKV655383 QUR655380:QUR655383 REN655380:REN655383 ROJ655380:ROJ655383 RYF655380:RYF655383 SIB655380:SIB655383 SRX655380:SRX655383 TBT655380:TBT655383 TLP655380:TLP655383 TVL655380:TVL655383 UFH655380:UFH655383 UPD655380:UPD655383 UYZ655380:UYZ655383 VIV655380:VIV655383 VSR655380:VSR655383 WCN655380:WCN655383 WMJ655380:WMJ655383 WWF655380:WWF655383 X720916:X720919 JT720916:JT720919 TP720916:TP720919 ADL720916:ADL720919 ANH720916:ANH720919 AXD720916:AXD720919 BGZ720916:BGZ720919 BQV720916:BQV720919 CAR720916:CAR720919 CKN720916:CKN720919 CUJ720916:CUJ720919 DEF720916:DEF720919 DOB720916:DOB720919 DXX720916:DXX720919 EHT720916:EHT720919 ERP720916:ERP720919 FBL720916:FBL720919 FLH720916:FLH720919 FVD720916:FVD720919 GEZ720916:GEZ720919 GOV720916:GOV720919 GYR720916:GYR720919 HIN720916:HIN720919 HSJ720916:HSJ720919 ICF720916:ICF720919 IMB720916:IMB720919 IVX720916:IVX720919 JFT720916:JFT720919 JPP720916:JPP720919 JZL720916:JZL720919 KJH720916:KJH720919 KTD720916:KTD720919 LCZ720916:LCZ720919 LMV720916:LMV720919 LWR720916:LWR720919 MGN720916:MGN720919 MQJ720916:MQJ720919 NAF720916:NAF720919 NKB720916:NKB720919 NTX720916:NTX720919 ODT720916:ODT720919 ONP720916:ONP720919 OXL720916:OXL720919 PHH720916:PHH720919 PRD720916:PRD720919 QAZ720916:QAZ720919 QKV720916:QKV720919 QUR720916:QUR720919 REN720916:REN720919 ROJ720916:ROJ720919 RYF720916:RYF720919 SIB720916:SIB720919 SRX720916:SRX720919 TBT720916:TBT720919 TLP720916:TLP720919 TVL720916:TVL720919 UFH720916:UFH720919 UPD720916:UPD720919 UYZ720916:UYZ720919 VIV720916:VIV720919 VSR720916:VSR720919 WCN720916:WCN720919 WMJ720916:WMJ720919 WWF720916:WWF720919 X786452:X786455 JT786452:JT786455 TP786452:TP786455 ADL786452:ADL786455 ANH786452:ANH786455 AXD786452:AXD786455 BGZ786452:BGZ786455 BQV786452:BQV786455 CAR786452:CAR786455 CKN786452:CKN786455 CUJ786452:CUJ786455 DEF786452:DEF786455 DOB786452:DOB786455 DXX786452:DXX786455 EHT786452:EHT786455 ERP786452:ERP786455 FBL786452:FBL786455 FLH786452:FLH786455 FVD786452:FVD786455 GEZ786452:GEZ786455 GOV786452:GOV786455 GYR786452:GYR786455 HIN786452:HIN786455 HSJ786452:HSJ786455 ICF786452:ICF786455 IMB786452:IMB786455 IVX786452:IVX786455 JFT786452:JFT786455 JPP786452:JPP786455 JZL786452:JZL786455 KJH786452:KJH786455 KTD786452:KTD786455 LCZ786452:LCZ786455 LMV786452:LMV786455 LWR786452:LWR786455 MGN786452:MGN786455 MQJ786452:MQJ786455 NAF786452:NAF786455 NKB786452:NKB786455 NTX786452:NTX786455 ODT786452:ODT786455 ONP786452:ONP786455 OXL786452:OXL786455 PHH786452:PHH786455 PRD786452:PRD786455 QAZ786452:QAZ786455 QKV786452:QKV786455 QUR786452:QUR786455 REN786452:REN786455 ROJ786452:ROJ786455 RYF786452:RYF786455 SIB786452:SIB786455 SRX786452:SRX786455 TBT786452:TBT786455 TLP786452:TLP786455 TVL786452:TVL786455 UFH786452:UFH786455 UPD786452:UPD786455 UYZ786452:UYZ786455 VIV786452:VIV786455 VSR786452:VSR786455 WCN786452:WCN786455 WMJ786452:WMJ786455 WWF786452:WWF786455 X851988:X851991 JT851988:JT851991 TP851988:TP851991 ADL851988:ADL851991 ANH851988:ANH851991 AXD851988:AXD851991 BGZ851988:BGZ851991 BQV851988:BQV851991 CAR851988:CAR851991 CKN851988:CKN851991 CUJ851988:CUJ851991 DEF851988:DEF851991 DOB851988:DOB851991 DXX851988:DXX851991 EHT851988:EHT851991 ERP851988:ERP851991 FBL851988:FBL851991 FLH851988:FLH851991 FVD851988:FVD851991 GEZ851988:GEZ851991 GOV851988:GOV851991 GYR851988:GYR851991 HIN851988:HIN851991 HSJ851988:HSJ851991 ICF851988:ICF851991 IMB851988:IMB851991 IVX851988:IVX851991 JFT851988:JFT851991 JPP851988:JPP851991 JZL851988:JZL851991 KJH851988:KJH851991 KTD851988:KTD851991 LCZ851988:LCZ851991 LMV851988:LMV851991 LWR851988:LWR851991 MGN851988:MGN851991 MQJ851988:MQJ851991 NAF851988:NAF851991 NKB851988:NKB851991 NTX851988:NTX851991 ODT851988:ODT851991 ONP851988:ONP851991 OXL851988:OXL851991 PHH851988:PHH851991 PRD851988:PRD851991 QAZ851988:QAZ851991 QKV851988:QKV851991 QUR851988:QUR851991 REN851988:REN851991 ROJ851988:ROJ851991 RYF851988:RYF851991 SIB851988:SIB851991 SRX851988:SRX851991 TBT851988:TBT851991 TLP851988:TLP851991 TVL851988:TVL851991 UFH851988:UFH851991 UPD851988:UPD851991 UYZ851988:UYZ851991 VIV851988:VIV851991 VSR851988:VSR851991 WCN851988:WCN851991 WMJ851988:WMJ851991 WWF851988:WWF851991 X917524:X917527 JT917524:JT917527 TP917524:TP917527 ADL917524:ADL917527 ANH917524:ANH917527 AXD917524:AXD917527 BGZ917524:BGZ917527 BQV917524:BQV917527 CAR917524:CAR917527 CKN917524:CKN917527 CUJ917524:CUJ917527 DEF917524:DEF917527 DOB917524:DOB917527 DXX917524:DXX917527 EHT917524:EHT917527 ERP917524:ERP917527 FBL917524:FBL917527 FLH917524:FLH917527 FVD917524:FVD917527 GEZ917524:GEZ917527 GOV917524:GOV917527 GYR917524:GYR917527 HIN917524:HIN917527 HSJ917524:HSJ917527 ICF917524:ICF917527 IMB917524:IMB917527 IVX917524:IVX917527 JFT917524:JFT917527 JPP917524:JPP917527 JZL917524:JZL917527 KJH917524:KJH917527 KTD917524:KTD917527 LCZ917524:LCZ917527 LMV917524:LMV917527 LWR917524:LWR917527 MGN917524:MGN917527 MQJ917524:MQJ917527 NAF917524:NAF917527 NKB917524:NKB917527 NTX917524:NTX917527 ODT917524:ODT917527 ONP917524:ONP917527 OXL917524:OXL917527 PHH917524:PHH917527 PRD917524:PRD917527 QAZ917524:QAZ917527 QKV917524:QKV917527 QUR917524:QUR917527 REN917524:REN917527 ROJ917524:ROJ917527 RYF917524:RYF917527 SIB917524:SIB917527 SRX917524:SRX917527 TBT917524:TBT917527 TLP917524:TLP917527 TVL917524:TVL917527 UFH917524:UFH917527 UPD917524:UPD917527 UYZ917524:UYZ917527 VIV917524:VIV917527 VSR917524:VSR917527 WCN917524:WCN917527 WMJ917524:WMJ917527 WWF917524:WWF917527 X983060:X983063 JT983060:JT983063 TP983060:TP983063 ADL983060:ADL983063 ANH983060:ANH983063 AXD983060:AXD983063 BGZ983060:BGZ983063 BQV983060:BQV983063 CAR983060:CAR983063 CKN983060:CKN983063 CUJ983060:CUJ983063 DEF983060:DEF983063 DOB983060:DOB983063 DXX983060:DXX983063 EHT983060:EHT983063 ERP983060:ERP983063 FBL983060:FBL983063 FLH983060:FLH983063 FVD983060:FVD983063 GEZ983060:GEZ983063 GOV983060:GOV983063 GYR983060:GYR983063 HIN983060:HIN983063 HSJ983060:HSJ983063 ICF983060:ICF983063 IMB983060:IMB983063 IVX983060:IVX983063 JFT983060:JFT983063 JPP983060:JPP983063 JZL983060:JZL983063 KJH983060:KJH983063 KTD983060:KTD983063 LCZ983060:LCZ983063 LMV983060:LMV983063 LWR983060:LWR983063 MGN983060:MGN983063 MQJ983060:MQJ983063 NAF983060:NAF983063 NKB983060:NKB983063 NTX983060:NTX983063 ODT983060:ODT983063 ONP983060:ONP983063 OXL983060:OXL983063 PHH983060:PHH983063 PRD983060:PRD983063 QAZ983060:QAZ983063 QKV983060:QKV983063 QUR983060:QUR983063 REN983060:REN983063 ROJ983060:ROJ983063 RYF983060:RYF983063 SIB983060:SIB983063 SRX983060:SRX983063 TBT983060:TBT983063 TLP983060:TLP983063 TVL983060:TVL983063 UFH983060:UFH983063 UPD983060:UPD983063 UYZ983060:UYZ983063 VIV983060:VIV983063 VSR983060:VSR983063 WCN983060:WCN983063 WMJ983060:WMJ983063 WWF983060:WWF983063 V35:V37 JR35:JR37 TN35:TN37 ADJ35:ADJ37 ANF35:ANF37 AXB35:AXB37 BGX35:BGX37 BQT35:BQT37 CAP35:CAP37 CKL35:CKL37 CUH35:CUH37 DED35:DED37 DNZ35:DNZ37 DXV35:DXV37 EHR35:EHR37 ERN35:ERN37 FBJ35:FBJ37 FLF35:FLF37 FVB35:FVB37 GEX35:GEX37 GOT35:GOT37 GYP35:GYP37 HIL35:HIL37 HSH35:HSH37 ICD35:ICD37 ILZ35:ILZ37 IVV35:IVV37 JFR35:JFR37 JPN35:JPN37 JZJ35:JZJ37 KJF35:KJF37 KTB35:KTB37 LCX35:LCX37 LMT35:LMT37 LWP35:LWP37 MGL35:MGL37 MQH35:MQH37 NAD35:NAD37 NJZ35:NJZ37 NTV35:NTV37 ODR35:ODR37 ONN35:ONN37 OXJ35:OXJ37 PHF35:PHF37 PRB35:PRB37 QAX35:QAX37 QKT35:QKT37 QUP35:QUP37 REL35:REL37 ROH35:ROH37 RYD35:RYD37 SHZ35:SHZ37 SRV35:SRV37 TBR35:TBR37 TLN35:TLN37 TVJ35:TVJ37 UFF35:UFF37 UPB35:UPB37 UYX35:UYX37 VIT35:VIT37 VSP35:VSP37 WCL35:WCL37 WMH35:WMH37 WWD35:WWD37 V65569:V65571 JR65569:JR65571 TN65569:TN65571 ADJ65569:ADJ65571 ANF65569:ANF65571 AXB65569:AXB65571 BGX65569:BGX65571 BQT65569:BQT65571 CAP65569:CAP65571 CKL65569:CKL65571 CUH65569:CUH65571 DED65569:DED65571 DNZ65569:DNZ65571 DXV65569:DXV65571 EHR65569:EHR65571 ERN65569:ERN65571 FBJ65569:FBJ65571 FLF65569:FLF65571 FVB65569:FVB65571 GEX65569:GEX65571 GOT65569:GOT65571 GYP65569:GYP65571 HIL65569:HIL65571 HSH65569:HSH65571 ICD65569:ICD65571 ILZ65569:ILZ65571 IVV65569:IVV65571 JFR65569:JFR65571 JPN65569:JPN65571 JZJ65569:JZJ65571 KJF65569:KJF65571 KTB65569:KTB65571 LCX65569:LCX65571 LMT65569:LMT65571 LWP65569:LWP65571 MGL65569:MGL65571 MQH65569:MQH65571 NAD65569:NAD65571 NJZ65569:NJZ65571 NTV65569:NTV65571 ODR65569:ODR65571 ONN65569:ONN65571 OXJ65569:OXJ65571 PHF65569:PHF65571 PRB65569:PRB65571 QAX65569:QAX65571 QKT65569:QKT65571 QUP65569:QUP65571 REL65569:REL65571 ROH65569:ROH65571 RYD65569:RYD65571 SHZ65569:SHZ65571 SRV65569:SRV65571 TBR65569:TBR65571 TLN65569:TLN65571 TVJ65569:TVJ65571 UFF65569:UFF65571 UPB65569:UPB65571 UYX65569:UYX65571 VIT65569:VIT65571 VSP65569:VSP65571 WCL65569:WCL65571 WMH65569:WMH65571 WWD65569:WWD65571 V131105:V131107 JR131105:JR131107 TN131105:TN131107 ADJ131105:ADJ131107 ANF131105:ANF131107 AXB131105:AXB131107 BGX131105:BGX131107 BQT131105:BQT131107 CAP131105:CAP131107 CKL131105:CKL131107 CUH131105:CUH131107 DED131105:DED131107 DNZ131105:DNZ131107 DXV131105:DXV131107 EHR131105:EHR131107 ERN131105:ERN131107 FBJ131105:FBJ131107 FLF131105:FLF131107 FVB131105:FVB131107 GEX131105:GEX131107 GOT131105:GOT131107 GYP131105:GYP131107 HIL131105:HIL131107 HSH131105:HSH131107 ICD131105:ICD131107 ILZ131105:ILZ131107 IVV131105:IVV131107 JFR131105:JFR131107 JPN131105:JPN131107 JZJ131105:JZJ131107 KJF131105:KJF131107 KTB131105:KTB131107 LCX131105:LCX131107 LMT131105:LMT131107 LWP131105:LWP131107 MGL131105:MGL131107 MQH131105:MQH131107 NAD131105:NAD131107 NJZ131105:NJZ131107 NTV131105:NTV131107 ODR131105:ODR131107 ONN131105:ONN131107 OXJ131105:OXJ131107 PHF131105:PHF131107 PRB131105:PRB131107 QAX131105:QAX131107 QKT131105:QKT131107 QUP131105:QUP131107 REL131105:REL131107 ROH131105:ROH131107 RYD131105:RYD131107 SHZ131105:SHZ131107 SRV131105:SRV131107 TBR131105:TBR131107 TLN131105:TLN131107 TVJ131105:TVJ131107 UFF131105:UFF131107 UPB131105:UPB131107 UYX131105:UYX131107 VIT131105:VIT131107 VSP131105:VSP131107 WCL131105:WCL131107 WMH131105:WMH131107 WWD131105:WWD131107 V196641:V196643 JR196641:JR196643 TN196641:TN196643 ADJ196641:ADJ196643 ANF196641:ANF196643 AXB196641:AXB196643 BGX196641:BGX196643 BQT196641:BQT196643 CAP196641:CAP196643 CKL196641:CKL196643 CUH196641:CUH196643 DED196641:DED196643 DNZ196641:DNZ196643 DXV196641:DXV196643 EHR196641:EHR196643 ERN196641:ERN196643 FBJ196641:FBJ196643 FLF196641:FLF196643 FVB196641:FVB196643 GEX196641:GEX196643 GOT196641:GOT196643 GYP196641:GYP196643 HIL196641:HIL196643 HSH196641:HSH196643 ICD196641:ICD196643 ILZ196641:ILZ196643 IVV196641:IVV196643 JFR196641:JFR196643 JPN196641:JPN196643 JZJ196641:JZJ196643 KJF196641:KJF196643 KTB196641:KTB196643 LCX196641:LCX196643 LMT196641:LMT196643 LWP196641:LWP196643 MGL196641:MGL196643 MQH196641:MQH196643 NAD196641:NAD196643 NJZ196641:NJZ196643 NTV196641:NTV196643 ODR196641:ODR196643 ONN196641:ONN196643 OXJ196641:OXJ196643 PHF196641:PHF196643 PRB196641:PRB196643 QAX196641:QAX196643 QKT196641:QKT196643 QUP196641:QUP196643 REL196641:REL196643 ROH196641:ROH196643 RYD196641:RYD196643 SHZ196641:SHZ196643 SRV196641:SRV196643 TBR196641:TBR196643 TLN196641:TLN196643 TVJ196641:TVJ196643 UFF196641:UFF196643 UPB196641:UPB196643 UYX196641:UYX196643 VIT196641:VIT196643 VSP196641:VSP196643 WCL196641:WCL196643 WMH196641:WMH196643 WWD196641:WWD196643 V262177:V262179 JR262177:JR262179 TN262177:TN262179 ADJ262177:ADJ262179 ANF262177:ANF262179 AXB262177:AXB262179 BGX262177:BGX262179 BQT262177:BQT262179 CAP262177:CAP262179 CKL262177:CKL262179 CUH262177:CUH262179 DED262177:DED262179 DNZ262177:DNZ262179 DXV262177:DXV262179 EHR262177:EHR262179 ERN262177:ERN262179 FBJ262177:FBJ262179 FLF262177:FLF262179 FVB262177:FVB262179 GEX262177:GEX262179 GOT262177:GOT262179 GYP262177:GYP262179 HIL262177:HIL262179 HSH262177:HSH262179 ICD262177:ICD262179 ILZ262177:ILZ262179 IVV262177:IVV262179 JFR262177:JFR262179 JPN262177:JPN262179 JZJ262177:JZJ262179 KJF262177:KJF262179 KTB262177:KTB262179 LCX262177:LCX262179 LMT262177:LMT262179 LWP262177:LWP262179 MGL262177:MGL262179 MQH262177:MQH262179 NAD262177:NAD262179 NJZ262177:NJZ262179 NTV262177:NTV262179 ODR262177:ODR262179 ONN262177:ONN262179 OXJ262177:OXJ262179 PHF262177:PHF262179 PRB262177:PRB262179 QAX262177:QAX262179 QKT262177:QKT262179 QUP262177:QUP262179 REL262177:REL262179 ROH262177:ROH262179 RYD262177:RYD262179 SHZ262177:SHZ262179 SRV262177:SRV262179 TBR262177:TBR262179 TLN262177:TLN262179 TVJ262177:TVJ262179 UFF262177:UFF262179 UPB262177:UPB262179 UYX262177:UYX262179 VIT262177:VIT262179 VSP262177:VSP262179 WCL262177:WCL262179 WMH262177:WMH262179 WWD262177:WWD262179 V327713:V327715 JR327713:JR327715 TN327713:TN327715 ADJ327713:ADJ327715 ANF327713:ANF327715 AXB327713:AXB327715 BGX327713:BGX327715 BQT327713:BQT327715 CAP327713:CAP327715 CKL327713:CKL327715 CUH327713:CUH327715 DED327713:DED327715 DNZ327713:DNZ327715 DXV327713:DXV327715 EHR327713:EHR327715 ERN327713:ERN327715 FBJ327713:FBJ327715 FLF327713:FLF327715 FVB327713:FVB327715 GEX327713:GEX327715 GOT327713:GOT327715 GYP327713:GYP327715 HIL327713:HIL327715 HSH327713:HSH327715 ICD327713:ICD327715 ILZ327713:ILZ327715 IVV327713:IVV327715 JFR327713:JFR327715 JPN327713:JPN327715 JZJ327713:JZJ327715 KJF327713:KJF327715 KTB327713:KTB327715 LCX327713:LCX327715 LMT327713:LMT327715 LWP327713:LWP327715 MGL327713:MGL327715 MQH327713:MQH327715 NAD327713:NAD327715 NJZ327713:NJZ327715 NTV327713:NTV327715 ODR327713:ODR327715 ONN327713:ONN327715 OXJ327713:OXJ327715 PHF327713:PHF327715 PRB327713:PRB327715 QAX327713:QAX327715 QKT327713:QKT327715 QUP327713:QUP327715 REL327713:REL327715 ROH327713:ROH327715 RYD327713:RYD327715 SHZ327713:SHZ327715 SRV327713:SRV327715 TBR327713:TBR327715 TLN327713:TLN327715 TVJ327713:TVJ327715 UFF327713:UFF327715 UPB327713:UPB327715 UYX327713:UYX327715 VIT327713:VIT327715 VSP327713:VSP327715 WCL327713:WCL327715 WMH327713:WMH327715 WWD327713:WWD327715 V393249:V393251 JR393249:JR393251 TN393249:TN393251 ADJ393249:ADJ393251 ANF393249:ANF393251 AXB393249:AXB393251 BGX393249:BGX393251 BQT393249:BQT393251 CAP393249:CAP393251 CKL393249:CKL393251 CUH393249:CUH393251 DED393249:DED393251 DNZ393249:DNZ393251 DXV393249:DXV393251 EHR393249:EHR393251 ERN393249:ERN393251 FBJ393249:FBJ393251 FLF393249:FLF393251 FVB393249:FVB393251 GEX393249:GEX393251 GOT393249:GOT393251 GYP393249:GYP393251 HIL393249:HIL393251 HSH393249:HSH393251 ICD393249:ICD393251 ILZ393249:ILZ393251 IVV393249:IVV393251 JFR393249:JFR393251 JPN393249:JPN393251 JZJ393249:JZJ393251 KJF393249:KJF393251 KTB393249:KTB393251 LCX393249:LCX393251 LMT393249:LMT393251 LWP393249:LWP393251 MGL393249:MGL393251 MQH393249:MQH393251 NAD393249:NAD393251 NJZ393249:NJZ393251 NTV393249:NTV393251 ODR393249:ODR393251 ONN393249:ONN393251 OXJ393249:OXJ393251 PHF393249:PHF393251 PRB393249:PRB393251 QAX393249:QAX393251 QKT393249:QKT393251 QUP393249:QUP393251 REL393249:REL393251 ROH393249:ROH393251 RYD393249:RYD393251 SHZ393249:SHZ393251 SRV393249:SRV393251 TBR393249:TBR393251 TLN393249:TLN393251 TVJ393249:TVJ393251 UFF393249:UFF393251 UPB393249:UPB393251 UYX393249:UYX393251 VIT393249:VIT393251 VSP393249:VSP393251 WCL393249:WCL393251 WMH393249:WMH393251 WWD393249:WWD393251 V458785:V458787 JR458785:JR458787 TN458785:TN458787 ADJ458785:ADJ458787 ANF458785:ANF458787 AXB458785:AXB458787 BGX458785:BGX458787 BQT458785:BQT458787 CAP458785:CAP458787 CKL458785:CKL458787 CUH458785:CUH458787 DED458785:DED458787 DNZ458785:DNZ458787 DXV458785:DXV458787 EHR458785:EHR458787 ERN458785:ERN458787 FBJ458785:FBJ458787 FLF458785:FLF458787 FVB458785:FVB458787 GEX458785:GEX458787 GOT458785:GOT458787 GYP458785:GYP458787 HIL458785:HIL458787 HSH458785:HSH458787 ICD458785:ICD458787 ILZ458785:ILZ458787 IVV458785:IVV458787 JFR458785:JFR458787 JPN458785:JPN458787 JZJ458785:JZJ458787 KJF458785:KJF458787 KTB458785:KTB458787 LCX458785:LCX458787 LMT458785:LMT458787 LWP458785:LWP458787 MGL458785:MGL458787 MQH458785:MQH458787 NAD458785:NAD458787 NJZ458785:NJZ458787 NTV458785:NTV458787 ODR458785:ODR458787 ONN458785:ONN458787 OXJ458785:OXJ458787 PHF458785:PHF458787 PRB458785:PRB458787 QAX458785:QAX458787 QKT458785:QKT458787 QUP458785:QUP458787 REL458785:REL458787 ROH458785:ROH458787 RYD458785:RYD458787 SHZ458785:SHZ458787 SRV458785:SRV458787 TBR458785:TBR458787 TLN458785:TLN458787 TVJ458785:TVJ458787 UFF458785:UFF458787 UPB458785:UPB458787 UYX458785:UYX458787 VIT458785:VIT458787 VSP458785:VSP458787 WCL458785:WCL458787 WMH458785:WMH458787 WWD458785:WWD458787 V524321:V524323 JR524321:JR524323 TN524321:TN524323 ADJ524321:ADJ524323 ANF524321:ANF524323 AXB524321:AXB524323 BGX524321:BGX524323 BQT524321:BQT524323 CAP524321:CAP524323 CKL524321:CKL524323 CUH524321:CUH524323 DED524321:DED524323 DNZ524321:DNZ524323 DXV524321:DXV524323 EHR524321:EHR524323 ERN524321:ERN524323 FBJ524321:FBJ524323 FLF524321:FLF524323 FVB524321:FVB524323 GEX524321:GEX524323 GOT524321:GOT524323 GYP524321:GYP524323 HIL524321:HIL524323 HSH524321:HSH524323 ICD524321:ICD524323 ILZ524321:ILZ524323 IVV524321:IVV524323 JFR524321:JFR524323 JPN524321:JPN524323 JZJ524321:JZJ524323 KJF524321:KJF524323 KTB524321:KTB524323 LCX524321:LCX524323 LMT524321:LMT524323 LWP524321:LWP524323 MGL524321:MGL524323 MQH524321:MQH524323 NAD524321:NAD524323 NJZ524321:NJZ524323 NTV524321:NTV524323 ODR524321:ODR524323 ONN524321:ONN524323 OXJ524321:OXJ524323 PHF524321:PHF524323 PRB524321:PRB524323 QAX524321:QAX524323 QKT524321:QKT524323 QUP524321:QUP524323 REL524321:REL524323 ROH524321:ROH524323 RYD524321:RYD524323 SHZ524321:SHZ524323 SRV524321:SRV524323 TBR524321:TBR524323 TLN524321:TLN524323 TVJ524321:TVJ524323 UFF524321:UFF524323 UPB524321:UPB524323 UYX524321:UYX524323 VIT524321:VIT524323 VSP524321:VSP524323 WCL524321:WCL524323 WMH524321:WMH524323 WWD524321:WWD524323 V589857:V589859 JR589857:JR589859 TN589857:TN589859 ADJ589857:ADJ589859 ANF589857:ANF589859 AXB589857:AXB589859 BGX589857:BGX589859 BQT589857:BQT589859 CAP589857:CAP589859 CKL589857:CKL589859 CUH589857:CUH589859 DED589857:DED589859 DNZ589857:DNZ589859 DXV589857:DXV589859 EHR589857:EHR589859 ERN589857:ERN589859 FBJ589857:FBJ589859 FLF589857:FLF589859 FVB589857:FVB589859 GEX589857:GEX589859 GOT589857:GOT589859 GYP589857:GYP589859 HIL589857:HIL589859 HSH589857:HSH589859 ICD589857:ICD589859 ILZ589857:ILZ589859 IVV589857:IVV589859 JFR589857:JFR589859 JPN589857:JPN589859 JZJ589857:JZJ589859 KJF589857:KJF589859 KTB589857:KTB589859 LCX589857:LCX589859 LMT589857:LMT589859 LWP589857:LWP589859 MGL589857:MGL589859 MQH589857:MQH589859 NAD589857:NAD589859 NJZ589857:NJZ589859 NTV589857:NTV589859 ODR589857:ODR589859 ONN589857:ONN589859 OXJ589857:OXJ589859 PHF589857:PHF589859 PRB589857:PRB589859 QAX589857:QAX589859 QKT589857:QKT589859 QUP589857:QUP589859 REL589857:REL589859 ROH589857:ROH589859 RYD589857:RYD589859 SHZ589857:SHZ589859 SRV589857:SRV589859 TBR589857:TBR589859 TLN589857:TLN589859 TVJ589857:TVJ589859 UFF589857:UFF589859 UPB589857:UPB589859 UYX589857:UYX589859 VIT589857:VIT589859 VSP589857:VSP589859 WCL589857:WCL589859 WMH589857:WMH589859 WWD589857:WWD589859 V655393:V655395 JR655393:JR655395 TN655393:TN655395 ADJ655393:ADJ655395 ANF655393:ANF655395 AXB655393:AXB655395 BGX655393:BGX655395 BQT655393:BQT655395 CAP655393:CAP655395 CKL655393:CKL655395 CUH655393:CUH655395 DED655393:DED655395 DNZ655393:DNZ655395 DXV655393:DXV655395 EHR655393:EHR655395 ERN655393:ERN655395 FBJ655393:FBJ655395 FLF655393:FLF655395 FVB655393:FVB655395 GEX655393:GEX655395 GOT655393:GOT655395 GYP655393:GYP655395 HIL655393:HIL655395 HSH655393:HSH655395 ICD655393:ICD655395 ILZ655393:ILZ655395 IVV655393:IVV655395 JFR655393:JFR655395 JPN655393:JPN655395 JZJ655393:JZJ655395 KJF655393:KJF655395 KTB655393:KTB655395 LCX655393:LCX655395 LMT655393:LMT655395 LWP655393:LWP655395 MGL655393:MGL655395 MQH655393:MQH655395 NAD655393:NAD655395 NJZ655393:NJZ655395 NTV655393:NTV655395 ODR655393:ODR655395 ONN655393:ONN655395 OXJ655393:OXJ655395 PHF655393:PHF655395 PRB655393:PRB655395 QAX655393:QAX655395 QKT655393:QKT655395 QUP655393:QUP655395 REL655393:REL655395 ROH655393:ROH655395 RYD655393:RYD655395 SHZ655393:SHZ655395 SRV655393:SRV655395 TBR655393:TBR655395 TLN655393:TLN655395 TVJ655393:TVJ655395 UFF655393:UFF655395 UPB655393:UPB655395 UYX655393:UYX655395 VIT655393:VIT655395 VSP655393:VSP655395 WCL655393:WCL655395 WMH655393:WMH655395 WWD655393:WWD655395 V720929:V720931 JR720929:JR720931 TN720929:TN720931 ADJ720929:ADJ720931 ANF720929:ANF720931 AXB720929:AXB720931 BGX720929:BGX720931 BQT720929:BQT720931 CAP720929:CAP720931 CKL720929:CKL720931 CUH720929:CUH720931 DED720929:DED720931 DNZ720929:DNZ720931 DXV720929:DXV720931 EHR720929:EHR720931 ERN720929:ERN720931 FBJ720929:FBJ720931 FLF720929:FLF720931 FVB720929:FVB720931 GEX720929:GEX720931 GOT720929:GOT720931 GYP720929:GYP720931 HIL720929:HIL720931 HSH720929:HSH720931 ICD720929:ICD720931 ILZ720929:ILZ720931 IVV720929:IVV720931 JFR720929:JFR720931 JPN720929:JPN720931 JZJ720929:JZJ720931 KJF720929:KJF720931 KTB720929:KTB720931 LCX720929:LCX720931 LMT720929:LMT720931 LWP720929:LWP720931 MGL720929:MGL720931 MQH720929:MQH720931 NAD720929:NAD720931 NJZ720929:NJZ720931 NTV720929:NTV720931 ODR720929:ODR720931 ONN720929:ONN720931 OXJ720929:OXJ720931 PHF720929:PHF720931 PRB720929:PRB720931 QAX720929:QAX720931 QKT720929:QKT720931 QUP720929:QUP720931 REL720929:REL720931 ROH720929:ROH720931 RYD720929:RYD720931 SHZ720929:SHZ720931 SRV720929:SRV720931 TBR720929:TBR720931 TLN720929:TLN720931 TVJ720929:TVJ720931 UFF720929:UFF720931 UPB720929:UPB720931 UYX720929:UYX720931 VIT720929:VIT720931 VSP720929:VSP720931 WCL720929:WCL720931 WMH720929:WMH720931 WWD720929:WWD720931 V786465:V786467 JR786465:JR786467 TN786465:TN786467 ADJ786465:ADJ786467 ANF786465:ANF786467 AXB786465:AXB786467 BGX786465:BGX786467 BQT786465:BQT786467 CAP786465:CAP786467 CKL786465:CKL786467 CUH786465:CUH786467 DED786465:DED786467 DNZ786465:DNZ786467 DXV786465:DXV786467 EHR786465:EHR786467 ERN786465:ERN786467 FBJ786465:FBJ786467 FLF786465:FLF786467 FVB786465:FVB786467 GEX786465:GEX786467 GOT786465:GOT786467 GYP786465:GYP786467 HIL786465:HIL786467 HSH786465:HSH786467 ICD786465:ICD786467 ILZ786465:ILZ786467 IVV786465:IVV786467 JFR786465:JFR786467 JPN786465:JPN786467 JZJ786465:JZJ786467 KJF786465:KJF786467 KTB786465:KTB786467 LCX786465:LCX786467 LMT786465:LMT786467 LWP786465:LWP786467 MGL786465:MGL786467 MQH786465:MQH786467 NAD786465:NAD786467 NJZ786465:NJZ786467 NTV786465:NTV786467 ODR786465:ODR786467 ONN786465:ONN786467 OXJ786465:OXJ786467 PHF786465:PHF786467 PRB786465:PRB786467 QAX786465:QAX786467 QKT786465:QKT786467 QUP786465:QUP786467 REL786465:REL786467 ROH786465:ROH786467 RYD786465:RYD786467 SHZ786465:SHZ786467 SRV786465:SRV786467 TBR786465:TBR786467 TLN786465:TLN786467 TVJ786465:TVJ786467 UFF786465:UFF786467 UPB786465:UPB786467 UYX786465:UYX786467 VIT786465:VIT786467 VSP786465:VSP786467 WCL786465:WCL786467 WMH786465:WMH786467 WWD786465:WWD786467 V852001:V852003 JR852001:JR852003 TN852001:TN852003 ADJ852001:ADJ852003 ANF852001:ANF852003 AXB852001:AXB852003 BGX852001:BGX852003 BQT852001:BQT852003 CAP852001:CAP852003 CKL852001:CKL852003 CUH852001:CUH852003 DED852001:DED852003 DNZ852001:DNZ852003 DXV852001:DXV852003 EHR852001:EHR852003 ERN852001:ERN852003 FBJ852001:FBJ852003 FLF852001:FLF852003 FVB852001:FVB852003 GEX852001:GEX852003 GOT852001:GOT852003 GYP852001:GYP852003 HIL852001:HIL852003 HSH852001:HSH852003 ICD852001:ICD852003 ILZ852001:ILZ852003 IVV852001:IVV852003 JFR852001:JFR852003 JPN852001:JPN852003 JZJ852001:JZJ852003 KJF852001:KJF852003 KTB852001:KTB852003 LCX852001:LCX852003 LMT852001:LMT852003 LWP852001:LWP852003 MGL852001:MGL852003 MQH852001:MQH852003 NAD852001:NAD852003 NJZ852001:NJZ852003 NTV852001:NTV852003 ODR852001:ODR852003 ONN852001:ONN852003 OXJ852001:OXJ852003 PHF852001:PHF852003 PRB852001:PRB852003 QAX852001:QAX852003 QKT852001:QKT852003 QUP852001:QUP852003 REL852001:REL852003 ROH852001:ROH852003 RYD852001:RYD852003 SHZ852001:SHZ852003 SRV852001:SRV852003 TBR852001:TBR852003 TLN852001:TLN852003 TVJ852001:TVJ852003 UFF852001:UFF852003 UPB852001:UPB852003 UYX852001:UYX852003 VIT852001:VIT852003 VSP852001:VSP852003 WCL852001:WCL852003 WMH852001:WMH852003 WWD852001:WWD852003 V917537:V917539 JR917537:JR917539 TN917537:TN917539 ADJ917537:ADJ917539 ANF917537:ANF917539 AXB917537:AXB917539 BGX917537:BGX917539 BQT917537:BQT917539 CAP917537:CAP917539 CKL917537:CKL917539 CUH917537:CUH917539 DED917537:DED917539 DNZ917537:DNZ917539 DXV917537:DXV917539 EHR917537:EHR917539 ERN917537:ERN917539 FBJ917537:FBJ917539 FLF917537:FLF917539 FVB917537:FVB917539 GEX917537:GEX917539 GOT917537:GOT917539 GYP917537:GYP917539 HIL917537:HIL917539 HSH917537:HSH917539 ICD917537:ICD917539 ILZ917537:ILZ917539 IVV917537:IVV917539 JFR917537:JFR917539 JPN917537:JPN917539 JZJ917537:JZJ917539 KJF917537:KJF917539 KTB917537:KTB917539 LCX917537:LCX917539 LMT917537:LMT917539 LWP917537:LWP917539 MGL917537:MGL917539 MQH917537:MQH917539 NAD917537:NAD917539 NJZ917537:NJZ917539 NTV917537:NTV917539 ODR917537:ODR917539 ONN917537:ONN917539 OXJ917537:OXJ917539 PHF917537:PHF917539 PRB917537:PRB917539 QAX917537:QAX917539 QKT917537:QKT917539 QUP917537:QUP917539 REL917537:REL917539 ROH917537:ROH917539 RYD917537:RYD917539 SHZ917537:SHZ917539 SRV917537:SRV917539 TBR917537:TBR917539 TLN917537:TLN917539 TVJ917537:TVJ917539 UFF917537:UFF917539 UPB917537:UPB917539 UYX917537:UYX917539 VIT917537:VIT917539 VSP917537:VSP917539 WCL917537:WCL917539 WMH917537:WMH917539 WWD917537:WWD917539 V983073:V983075 JR983073:JR983075 TN983073:TN983075 ADJ983073:ADJ983075 ANF983073:ANF983075 AXB983073:AXB983075 BGX983073:BGX983075 BQT983073:BQT983075 CAP983073:CAP983075 CKL983073:CKL983075 CUH983073:CUH983075 DED983073:DED983075 DNZ983073:DNZ983075 DXV983073:DXV983075 EHR983073:EHR983075 ERN983073:ERN983075 FBJ983073:FBJ983075 FLF983073:FLF983075 FVB983073:FVB983075 GEX983073:GEX983075 GOT983073:GOT983075 GYP983073:GYP983075 HIL983073:HIL983075 HSH983073:HSH983075 ICD983073:ICD983075 ILZ983073:ILZ983075 IVV983073:IVV983075 JFR983073:JFR983075 JPN983073:JPN983075 JZJ983073:JZJ983075 KJF983073:KJF983075 KTB983073:KTB983075 LCX983073:LCX983075 LMT983073:LMT983075 LWP983073:LWP983075 MGL983073:MGL983075 MQH983073:MQH983075 NAD983073:NAD983075 NJZ983073:NJZ983075 NTV983073:NTV983075 ODR983073:ODR983075 ONN983073:ONN983075 OXJ983073:OXJ983075 PHF983073:PHF983075 PRB983073:PRB983075 QAX983073:QAX983075 QKT983073:QKT983075 QUP983073:QUP983075 REL983073:REL983075 ROH983073:ROH983075 RYD983073:RYD983075 SHZ983073:SHZ983075 SRV983073:SRV983075 TBR983073:TBR983075 TLN983073:TLN983075 TVJ983073:TVJ983075 UFF983073:UFF983075 UPB983073:UPB983075 UYX983073:UYX983075 VIT983073:VIT983075 VSP983073:VSP983075 WCL983073:WCL983075 WMH983073:WMH983075 WWD983073:WWD983075 V22:V25 JR22:JR25 TN22:TN25 ADJ22:ADJ25 ANF22:ANF25 AXB22:AXB25 BGX22:BGX25 BQT22:BQT25 CAP22:CAP25 CKL22:CKL25 CUH22:CUH25 DED22:DED25 DNZ22:DNZ25 DXV22:DXV25 EHR22:EHR25 ERN22:ERN25 FBJ22:FBJ25 FLF22:FLF25 FVB22:FVB25 GEX22:GEX25 GOT22:GOT25 GYP22:GYP25 HIL22:HIL25 HSH22:HSH25 ICD22:ICD25 ILZ22:ILZ25 IVV22:IVV25 JFR22:JFR25 JPN22:JPN25 JZJ22:JZJ25 KJF22:KJF25 KTB22:KTB25 LCX22:LCX25 LMT22:LMT25 LWP22:LWP25 MGL22:MGL25 MQH22:MQH25 NAD22:NAD25 NJZ22:NJZ25 NTV22:NTV25 ODR22:ODR25 ONN22:ONN25 OXJ22:OXJ25 PHF22:PHF25 PRB22:PRB25 QAX22:QAX25 QKT22:QKT25 QUP22:QUP25 REL22:REL25 ROH22:ROH25 RYD22:RYD25 SHZ22:SHZ25 SRV22:SRV25 TBR22:TBR25 TLN22:TLN25 TVJ22:TVJ25 UFF22:UFF25 UPB22:UPB25 UYX22:UYX25 VIT22:VIT25 VSP22:VSP25 WCL22:WCL25 WMH22:WMH25 WWD22:WWD25 V65556:V65559 JR65556:JR65559 TN65556:TN65559 ADJ65556:ADJ65559 ANF65556:ANF65559 AXB65556:AXB65559 BGX65556:BGX65559 BQT65556:BQT65559 CAP65556:CAP65559 CKL65556:CKL65559 CUH65556:CUH65559 DED65556:DED65559 DNZ65556:DNZ65559 DXV65556:DXV65559 EHR65556:EHR65559 ERN65556:ERN65559 FBJ65556:FBJ65559 FLF65556:FLF65559 FVB65556:FVB65559 GEX65556:GEX65559 GOT65556:GOT65559 GYP65556:GYP65559 HIL65556:HIL65559 HSH65556:HSH65559 ICD65556:ICD65559 ILZ65556:ILZ65559 IVV65556:IVV65559 JFR65556:JFR65559 JPN65556:JPN65559 JZJ65556:JZJ65559 KJF65556:KJF65559 KTB65556:KTB65559 LCX65556:LCX65559 LMT65556:LMT65559 LWP65556:LWP65559 MGL65556:MGL65559 MQH65556:MQH65559 NAD65556:NAD65559 NJZ65556:NJZ65559 NTV65556:NTV65559 ODR65556:ODR65559 ONN65556:ONN65559 OXJ65556:OXJ65559 PHF65556:PHF65559 PRB65556:PRB65559 QAX65556:QAX65559 QKT65556:QKT65559 QUP65556:QUP65559 REL65556:REL65559 ROH65556:ROH65559 RYD65556:RYD65559 SHZ65556:SHZ65559 SRV65556:SRV65559 TBR65556:TBR65559 TLN65556:TLN65559 TVJ65556:TVJ65559 UFF65556:UFF65559 UPB65556:UPB65559 UYX65556:UYX65559 VIT65556:VIT65559 VSP65556:VSP65559 WCL65556:WCL65559 WMH65556:WMH65559 WWD65556:WWD65559 V131092:V131095 JR131092:JR131095 TN131092:TN131095 ADJ131092:ADJ131095 ANF131092:ANF131095 AXB131092:AXB131095 BGX131092:BGX131095 BQT131092:BQT131095 CAP131092:CAP131095 CKL131092:CKL131095 CUH131092:CUH131095 DED131092:DED131095 DNZ131092:DNZ131095 DXV131092:DXV131095 EHR131092:EHR131095 ERN131092:ERN131095 FBJ131092:FBJ131095 FLF131092:FLF131095 FVB131092:FVB131095 GEX131092:GEX131095 GOT131092:GOT131095 GYP131092:GYP131095 HIL131092:HIL131095 HSH131092:HSH131095 ICD131092:ICD131095 ILZ131092:ILZ131095 IVV131092:IVV131095 JFR131092:JFR131095 JPN131092:JPN131095 JZJ131092:JZJ131095 KJF131092:KJF131095 KTB131092:KTB131095 LCX131092:LCX131095 LMT131092:LMT131095 LWP131092:LWP131095 MGL131092:MGL131095 MQH131092:MQH131095 NAD131092:NAD131095 NJZ131092:NJZ131095 NTV131092:NTV131095 ODR131092:ODR131095 ONN131092:ONN131095 OXJ131092:OXJ131095 PHF131092:PHF131095 PRB131092:PRB131095 QAX131092:QAX131095 QKT131092:QKT131095 QUP131092:QUP131095 REL131092:REL131095 ROH131092:ROH131095 RYD131092:RYD131095 SHZ131092:SHZ131095 SRV131092:SRV131095 TBR131092:TBR131095 TLN131092:TLN131095 TVJ131092:TVJ131095 UFF131092:UFF131095 UPB131092:UPB131095 UYX131092:UYX131095 VIT131092:VIT131095 VSP131092:VSP131095 WCL131092:WCL131095 WMH131092:WMH131095 WWD131092:WWD131095 V196628:V196631 JR196628:JR196631 TN196628:TN196631 ADJ196628:ADJ196631 ANF196628:ANF196631 AXB196628:AXB196631 BGX196628:BGX196631 BQT196628:BQT196631 CAP196628:CAP196631 CKL196628:CKL196631 CUH196628:CUH196631 DED196628:DED196631 DNZ196628:DNZ196631 DXV196628:DXV196631 EHR196628:EHR196631 ERN196628:ERN196631 FBJ196628:FBJ196631 FLF196628:FLF196631 FVB196628:FVB196631 GEX196628:GEX196631 GOT196628:GOT196631 GYP196628:GYP196631 HIL196628:HIL196631 HSH196628:HSH196631 ICD196628:ICD196631 ILZ196628:ILZ196631 IVV196628:IVV196631 JFR196628:JFR196631 JPN196628:JPN196631 JZJ196628:JZJ196631 KJF196628:KJF196631 KTB196628:KTB196631 LCX196628:LCX196631 LMT196628:LMT196631 LWP196628:LWP196631 MGL196628:MGL196631 MQH196628:MQH196631 NAD196628:NAD196631 NJZ196628:NJZ196631 NTV196628:NTV196631 ODR196628:ODR196631 ONN196628:ONN196631 OXJ196628:OXJ196631 PHF196628:PHF196631 PRB196628:PRB196631 QAX196628:QAX196631 QKT196628:QKT196631 QUP196628:QUP196631 REL196628:REL196631 ROH196628:ROH196631 RYD196628:RYD196631 SHZ196628:SHZ196631 SRV196628:SRV196631 TBR196628:TBR196631 TLN196628:TLN196631 TVJ196628:TVJ196631 UFF196628:UFF196631 UPB196628:UPB196631 UYX196628:UYX196631 VIT196628:VIT196631 VSP196628:VSP196631 WCL196628:WCL196631 WMH196628:WMH196631 WWD196628:WWD196631 V262164:V262167 JR262164:JR262167 TN262164:TN262167 ADJ262164:ADJ262167 ANF262164:ANF262167 AXB262164:AXB262167 BGX262164:BGX262167 BQT262164:BQT262167 CAP262164:CAP262167 CKL262164:CKL262167 CUH262164:CUH262167 DED262164:DED262167 DNZ262164:DNZ262167 DXV262164:DXV262167 EHR262164:EHR262167 ERN262164:ERN262167 FBJ262164:FBJ262167 FLF262164:FLF262167 FVB262164:FVB262167 GEX262164:GEX262167 GOT262164:GOT262167 GYP262164:GYP262167 HIL262164:HIL262167 HSH262164:HSH262167 ICD262164:ICD262167 ILZ262164:ILZ262167 IVV262164:IVV262167 JFR262164:JFR262167 JPN262164:JPN262167 JZJ262164:JZJ262167 KJF262164:KJF262167 KTB262164:KTB262167 LCX262164:LCX262167 LMT262164:LMT262167 LWP262164:LWP262167 MGL262164:MGL262167 MQH262164:MQH262167 NAD262164:NAD262167 NJZ262164:NJZ262167 NTV262164:NTV262167 ODR262164:ODR262167 ONN262164:ONN262167 OXJ262164:OXJ262167 PHF262164:PHF262167 PRB262164:PRB262167 QAX262164:QAX262167 QKT262164:QKT262167 QUP262164:QUP262167 REL262164:REL262167 ROH262164:ROH262167 RYD262164:RYD262167 SHZ262164:SHZ262167 SRV262164:SRV262167 TBR262164:TBR262167 TLN262164:TLN262167 TVJ262164:TVJ262167 UFF262164:UFF262167 UPB262164:UPB262167 UYX262164:UYX262167 VIT262164:VIT262167 VSP262164:VSP262167 WCL262164:WCL262167 WMH262164:WMH262167 WWD262164:WWD262167 V327700:V327703 JR327700:JR327703 TN327700:TN327703 ADJ327700:ADJ327703 ANF327700:ANF327703 AXB327700:AXB327703 BGX327700:BGX327703 BQT327700:BQT327703 CAP327700:CAP327703 CKL327700:CKL327703 CUH327700:CUH327703 DED327700:DED327703 DNZ327700:DNZ327703 DXV327700:DXV327703 EHR327700:EHR327703 ERN327700:ERN327703 FBJ327700:FBJ327703 FLF327700:FLF327703 FVB327700:FVB327703 GEX327700:GEX327703 GOT327700:GOT327703 GYP327700:GYP327703 HIL327700:HIL327703 HSH327700:HSH327703 ICD327700:ICD327703 ILZ327700:ILZ327703 IVV327700:IVV327703 JFR327700:JFR327703 JPN327700:JPN327703 JZJ327700:JZJ327703 KJF327700:KJF327703 KTB327700:KTB327703 LCX327700:LCX327703 LMT327700:LMT327703 LWP327700:LWP327703 MGL327700:MGL327703 MQH327700:MQH327703 NAD327700:NAD327703 NJZ327700:NJZ327703 NTV327700:NTV327703 ODR327700:ODR327703 ONN327700:ONN327703 OXJ327700:OXJ327703 PHF327700:PHF327703 PRB327700:PRB327703 QAX327700:QAX327703 QKT327700:QKT327703 QUP327700:QUP327703 REL327700:REL327703 ROH327700:ROH327703 RYD327700:RYD327703 SHZ327700:SHZ327703 SRV327700:SRV327703 TBR327700:TBR327703 TLN327700:TLN327703 TVJ327700:TVJ327703 UFF327700:UFF327703 UPB327700:UPB327703 UYX327700:UYX327703 VIT327700:VIT327703 VSP327700:VSP327703 WCL327700:WCL327703 WMH327700:WMH327703 WWD327700:WWD327703 V393236:V393239 JR393236:JR393239 TN393236:TN393239 ADJ393236:ADJ393239 ANF393236:ANF393239 AXB393236:AXB393239 BGX393236:BGX393239 BQT393236:BQT393239 CAP393236:CAP393239 CKL393236:CKL393239 CUH393236:CUH393239 DED393236:DED393239 DNZ393236:DNZ393239 DXV393236:DXV393239 EHR393236:EHR393239 ERN393236:ERN393239 FBJ393236:FBJ393239 FLF393236:FLF393239 FVB393236:FVB393239 GEX393236:GEX393239 GOT393236:GOT393239 GYP393236:GYP393239 HIL393236:HIL393239 HSH393236:HSH393239 ICD393236:ICD393239 ILZ393236:ILZ393239 IVV393236:IVV393239 JFR393236:JFR393239 JPN393236:JPN393239 JZJ393236:JZJ393239 KJF393236:KJF393239 KTB393236:KTB393239 LCX393236:LCX393239 LMT393236:LMT393239 LWP393236:LWP393239 MGL393236:MGL393239 MQH393236:MQH393239 NAD393236:NAD393239 NJZ393236:NJZ393239 NTV393236:NTV393239 ODR393236:ODR393239 ONN393236:ONN393239 OXJ393236:OXJ393239 PHF393236:PHF393239 PRB393236:PRB393239 QAX393236:QAX393239 QKT393236:QKT393239 QUP393236:QUP393239 REL393236:REL393239 ROH393236:ROH393239 RYD393236:RYD393239 SHZ393236:SHZ393239 SRV393236:SRV393239 TBR393236:TBR393239 TLN393236:TLN393239 TVJ393236:TVJ393239 UFF393236:UFF393239 UPB393236:UPB393239 UYX393236:UYX393239 VIT393236:VIT393239 VSP393236:VSP393239 WCL393236:WCL393239 WMH393236:WMH393239 WWD393236:WWD393239 V458772:V458775 JR458772:JR458775 TN458772:TN458775 ADJ458772:ADJ458775 ANF458772:ANF458775 AXB458772:AXB458775 BGX458772:BGX458775 BQT458772:BQT458775 CAP458772:CAP458775 CKL458772:CKL458775 CUH458772:CUH458775 DED458772:DED458775 DNZ458772:DNZ458775 DXV458772:DXV458775 EHR458772:EHR458775 ERN458772:ERN458775 FBJ458772:FBJ458775 FLF458772:FLF458775 FVB458772:FVB458775 GEX458772:GEX458775 GOT458772:GOT458775 GYP458772:GYP458775 HIL458772:HIL458775 HSH458772:HSH458775 ICD458772:ICD458775 ILZ458772:ILZ458775 IVV458772:IVV458775 JFR458772:JFR458775 JPN458772:JPN458775 JZJ458772:JZJ458775 KJF458772:KJF458775 KTB458772:KTB458775 LCX458772:LCX458775 LMT458772:LMT458775 LWP458772:LWP458775 MGL458772:MGL458775 MQH458772:MQH458775 NAD458772:NAD458775 NJZ458772:NJZ458775 NTV458772:NTV458775 ODR458772:ODR458775 ONN458772:ONN458775 OXJ458772:OXJ458775 PHF458772:PHF458775 PRB458772:PRB458775 QAX458772:QAX458775 QKT458772:QKT458775 QUP458772:QUP458775 REL458772:REL458775 ROH458772:ROH458775 RYD458772:RYD458775 SHZ458772:SHZ458775 SRV458772:SRV458775 TBR458772:TBR458775 TLN458772:TLN458775 TVJ458772:TVJ458775 UFF458772:UFF458775 UPB458772:UPB458775 UYX458772:UYX458775 VIT458772:VIT458775 VSP458772:VSP458775 WCL458772:WCL458775 WMH458772:WMH458775 WWD458772:WWD458775 V524308:V524311 JR524308:JR524311 TN524308:TN524311 ADJ524308:ADJ524311 ANF524308:ANF524311 AXB524308:AXB524311 BGX524308:BGX524311 BQT524308:BQT524311 CAP524308:CAP524311 CKL524308:CKL524311 CUH524308:CUH524311 DED524308:DED524311 DNZ524308:DNZ524311 DXV524308:DXV524311 EHR524308:EHR524311 ERN524308:ERN524311 FBJ524308:FBJ524311 FLF524308:FLF524311 FVB524308:FVB524311 GEX524308:GEX524311 GOT524308:GOT524311 GYP524308:GYP524311 HIL524308:HIL524311 HSH524308:HSH524311 ICD524308:ICD524311 ILZ524308:ILZ524311 IVV524308:IVV524311 JFR524308:JFR524311 JPN524308:JPN524311 JZJ524308:JZJ524311 KJF524308:KJF524311 KTB524308:KTB524311 LCX524308:LCX524311 LMT524308:LMT524311 LWP524308:LWP524311 MGL524308:MGL524311 MQH524308:MQH524311 NAD524308:NAD524311 NJZ524308:NJZ524311 NTV524308:NTV524311 ODR524308:ODR524311 ONN524308:ONN524311 OXJ524308:OXJ524311 PHF524308:PHF524311 PRB524308:PRB524311 QAX524308:QAX524311 QKT524308:QKT524311 QUP524308:QUP524311 REL524308:REL524311 ROH524308:ROH524311 RYD524308:RYD524311 SHZ524308:SHZ524311 SRV524308:SRV524311 TBR524308:TBR524311 TLN524308:TLN524311 TVJ524308:TVJ524311 UFF524308:UFF524311 UPB524308:UPB524311 UYX524308:UYX524311 VIT524308:VIT524311 VSP524308:VSP524311 WCL524308:WCL524311 WMH524308:WMH524311 WWD524308:WWD524311 V589844:V589847 JR589844:JR589847 TN589844:TN589847 ADJ589844:ADJ589847 ANF589844:ANF589847 AXB589844:AXB589847 BGX589844:BGX589847 BQT589844:BQT589847 CAP589844:CAP589847 CKL589844:CKL589847 CUH589844:CUH589847 DED589844:DED589847 DNZ589844:DNZ589847 DXV589844:DXV589847 EHR589844:EHR589847 ERN589844:ERN589847 FBJ589844:FBJ589847 FLF589844:FLF589847 FVB589844:FVB589847 GEX589844:GEX589847 GOT589844:GOT589847 GYP589844:GYP589847 HIL589844:HIL589847 HSH589844:HSH589847 ICD589844:ICD589847 ILZ589844:ILZ589847 IVV589844:IVV589847 JFR589844:JFR589847 JPN589844:JPN589847 JZJ589844:JZJ589847 KJF589844:KJF589847 KTB589844:KTB589847 LCX589844:LCX589847 LMT589844:LMT589847 LWP589844:LWP589847 MGL589844:MGL589847 MQH589844:MQH589847 NAD589844:NAD589847 NJZ589844:NJZ589847 NTV589844:NTV589847 ODR589844:ODR589847 ONN589844:ONN589847 OXJ589844:OXJ589847 PHF589844:PHF589847 PRB589844:PRB589847 QAX589844:QAX589847 QKT589844:QKT589847 QUP589844:QUP589847 REL589844:REL589847 ROH589844:ROH589847 RYD589844:RYD589847 SHZ589844:SHZ589847 SRV589844:SRV589847 TBR589844:TBR589847 TLN589844:TLN589847 TVJ589844:TVJ589847 UFF589844:UFF589847 UPB589844:UPB589847 UYX589844:UYX589847 VIT589844:VIT589847 VSP589844:VSP589847 WCL589844:WCL589847 WMH589844:WMH589847 WWD589844:WWD589847 V655380:V655383 JR655380:JR655383 TN655380:TN655383 ADJ655380:ADJ655383 ANF655380:ANF655383 AXB655380:AXB655383 BGX655380:BGX655383 BQT655380:BQT655383 CAP655380:CAP655383 CKL655380:CKL655383 CUH655380:CUH655383 DED655380:DED655383 DNZ655380:DNZ655383 DXV655380:DXV655383 EHR655380:EHR655383 ERN655380:ERN655383 FBJ655380:FBJ655383 FLF655380:FLF655383 FVB655380:FVB655383 GEX655380:GEX655383 GOT655380:GOT655383 GYP655380:GYP655383 HIL655380:HIL655383 HSH655380:HSH655383 ICD655380:ICD655383 ILZ655380:ILZ655383 IVV655380:IVV655383 JFR655380:JFR655383 JPN655380:JPN655383 JZJ655380:JZJ655383 KJF655380:KJF655383 KTB655380:KTB655383 LCX655380:LCX655383 LMT655380:LMT655383 LWP655380:LWP655383 MGL655380:MGL655383 MQH655380:MQH655383 NAD655380:NAD655383 NJZ655380:NJZ655383 NTV655380:NTV655383 ODR655380:ODR655383 ONN655380:ONN655383 OXJ655380:OXJ655383 PHF655380:PHF655383 PRB655380:PRB655383 QAX655380:QAX655383 QKT655380:QKT655383 QUP655380:QUP655383 REL655380:REL655383 ROH655380:ROH655383 RYD655380:RYD655383 SHZ655380:SHZ655383 SRV655380:SRV655383 TBR655380:TBR655383 TLN655380:TLN655383 TVJ655380:TVJ655383 UFF655380:UFF655383 UPB655380:UPB655383 UYX655380:UYX655383 VIT655380:VIT655383 VSP655380:VSP655383 WCL655380:WCL655383 WMH655380:WMH655383 WWD655380:WWD655383 V720916:V720919 JR720916:JR720919 TN720916:TN720919 ADJ720916:ADJ720919 ANF720916:ANF720919 AXB720916:AXB720919 BGX720916:BGX720919 BQT720916:BQT720919 CAP720916:CAP720919 CKL720916:CKL720919 CUH720916:CUH720919 DED720916:DED720919 DNZ720916:DNZ720919 DXV720916:DXV720919 EHR720916:EHR720919 ERN720916:ERN720919 FBJ720916:FBJ720919 FLF720916:FLF720919 FVB720916:FVB720919 GEX720916:GEX720919 GOT720916:GOT720919 GYP720916:GYP720919 HIL720916:HIL720919 HSH720916:HSH720919 ICD720916:ICD720919 ILZ720916:ILZ720919 IVV720916:IVV720919 JFR720916:JFR720919 JPN720916:JPN720919 JZJ720916:JZJ720919 KJF720916:KJF720919 KTB720916:KTB720919 LCX720916:LCX720919 LMT720916:LMT720919 LWP720916:LWP720919 MGL720916:MGL720919 MQH720916:MQH720919 NAD720916:NAD720919 NJZ720916:NJZ720919 NTV720916:NTV720919 ODR720916:ODR720919 ONN720916:ONN720919 OXJ720916:OXJ720919 PHF720916:PHF720919 PRB720916:PRB720919 QAX720916:QAX720919 QKT720916:QKT720919 QUP720916:QUP720919 REL720916:REL720919 ROH720916:ROH720919 RYD720916:RYD720919 SHZ720916:SHZ720919 SRV720916:SRV720919 TBR720916:TBR720919 TLN720916:TLN720919 TVJ720916:TVJ720919 UFF720916:UFF720919 UPB720916:UPB720919 UYX720916:UYX720919 VIT720916:VIT720919 VSP720916:VSP720919 WCL720916:WCL720919 WMH720916:WMH720919 WWD720916:WWD720919 V786452:V786455 JR786452:JR786455 TN786452:TN786455 ADJ786452:ADJ786455 ANF786452:ANF786455 AXB786452:AXB786455 BGX786452:BGX786455 BQT786452:BQT786455 CAP786452:CAP786455 CKL786452:CKL786455 CUH786452:CUH786455 DED786452:DED786455 DNZ786452:DNZ786455 DXV786452:DXV786455 EHR786452:EHR786455 ERN786452:ERN786455 FBJ786452:FBJ786455 FLF786452:FLF786455 FVB786452:FVB786455 GEX786452:GEX786455 GOT786452:GOT786455 GYP786452:GYP786455 HIL786452:HIL786455 HSH786452:HSH786455 ICD786452:ICD786455 ILZ786452:ILZ786455 IVV786452:IVV786455 JFR786452:JFR786455 JPN786452:JPN786455 JZJ786452:JZJ786455 KJF786452:KJF786455 KTB786452:KTB786455 LCX786452:LCX786455 LMT786452:LMT786455 LWP786452:LWP786455 MGL786452:MGL786455 MQH786452:MQH786455 NAD786452:NAD786455 NJZ786452:NJZ786455 NTV786452:NTV786455 ODR786452:ODR786455 ONN786452:ONN786455 OXJ786452:OXJ786455 PHF786452:PHF786455 PRB786452:PRB786455 QAX786452:QAX786455 QKT786452:QKT786455 QUP786452:QUP786455 REL786452:REL786455 ROH786452:ROH786455 RYD786452:RYD786455 SHZ786452:SHZ786455 SRV786452:SRV786455 TBR786452:TBR786455 TLN786452:TLN786455 TVJ786452:TVJ786455 UFF786452:UFF786455 UPB786452:UPB786455 UYX786452:UYX786455 VIT786452:VIT786455 VSP786452:VSP786455 WCL786452:WCL786455 WMH786452:WMH786455 WWD786452:WWD786455 V851988:V851991 JR851988:JR851991 TN851988:TN851991 ADJ851988:ADJ851991 ANF851988:ANF851991 AXB851988:AXB851991 BGX851988:BGX851991 BQT851988:BQT851991 CAP851988:CAP851991 CKL851988:CKL851991 CUH851988:CUH851991 DED851988:DED851991 DNZ851988:DNZ851991 DXV851988:DXV851991 EHR851988:EHR851991 ERN851988:ERN851991 FBJ851988:FBJ851991 FLF851988:FLF851991 FVB851988:FVB851991 GEX851988:GEX851991 GOT851988:GOT851991 GYP851988:GYP851991 HIL851988:HIL851991 HSH851988:HSH851991 ICD851988:ICD851991 ILZ851988:ILZ851991 IVV851988:IVV851991 JFR851988:JFR851991 JPN851988:JPN851991 JZJ851988:JZJ851991 KJF851988:KJF851991 KTB851988:KTB851991 LCX851988:LCX851991 LMT851988:LMT851991 LWP851988:LWP851991 MGL851988:MGL851991 MQH851988:MQH851991 NAD851988:NAD851991 NJZ851988:NJZ851991 NTV851988:NTV851991 ODR851988:ODR851991 ONN851988:ONN851991 OXJ851988:OXJ851991 PHF851988:PHF851991 PRB851988:PRB851991 QAX851988:QAX851991 QKT851988:QKT851991 QUP851988:QUP851991 REL851988:REL851991 ROH851988:ROH851991 RYD851988:RYD851991 SHZ851988:SHZ851991 SRV851988:SRV851991 TBR851988:TBR851991 TLN851988:TLN851991 TVJ851988:TVJ851991 UFF851988:UFF851991 UPB851988:UPB851991 UYX851988:UYX851991 VIT851988:VIT851991 VSP851988:VSP851991 WCL851988:WCL851991 WMH851988:WMH851991 WWD851988:WWD851991 V917524:V917527 JR917524:JR917527 TN917524:TN917527 ADJ917524:ADJ917527 ANF917524:ANF917527 AXB917524:AXB917527 BGX917524:BGX917527 BQT917524:BQT917527 CAP917524:CAP917527 CKL917524:CKL917527 CUH917524:CUH917527 DED917524:DED917527 DNZ917524:DNZ917527 DXV917524:DXV917527 EHR917524:EHR917527 ERN917524:ERN917527 FBJ917524:FBJ917527 FLF917524:FLF917527 FVB917524:FVB917527 GEX917524:GEX917527 GOT917524:GOT917527 GYP917524:GYP917527 HIL917524:HIL917527 HSH917524:HSH917527 ICD917524:ICD917527 ILZ917524:ILZ917527 IVV917524:IVV917527 JFR917524:JFR917527 JPN917524:JPN917527 JZJ917524:JZJ917527 KJF917524:KJF917527 KTB917524:KTB917527 LCX917524:LCX917527 LMT917524:LMT917527 LWP917524:LWP917527 MGL917524:MGL917527 MQH917524:MQH917527 NAD917524:NAD917527 NJZ917524:NJZ917527 NTV917524:NTV917527 ODR917524:ODR917527 ONN917524:ONN917527 OXJ917524:OXJ917527 PHF917524:PHF917527 PRB917524:PRB917527 QAX917524:QAX917527 QKT917524:QKT917527 QUP917524:QUP917527 REL917524:REL917527 ROH917524:ROH917527 RYD917524:RYD917527 SHZ917524:SHZ917527 SRV917524:SRV917527 TBR917524:TBR917527 TLN917524:TLN917527 TVJ917524:TVJ917527 UFF917524:UFF917527 UPB917524:UPB917527 UYX917524:UYX917527 VIT917524:VIT917527 VSP917524:VSP917527 WCL917524:WCL917527 WMH917524:WMH917527 WWD917524:WWD917527 V983060:V983063 JR983060:JR983063 TN983060:TN983063 ADJ983060:ADJ983063 ANF983060:ANF983063 AXB983060:AXB983063 BGX983060:BGX983063 BQT983060:BQT983063 CAP983060:CAP983063 CKL983060:CKL983063 CUH983060:CUH983063 DED983060:DED983063 DNZ983060:DNZ983063 DXV983060:DXV983063 EHR983060:EHR983063 ERN983060:ERN983063 FBJ983060:FBJ983063 FLF983060:FLF983063 FVB983060:FVB983063 GEX983060:GEX983063 GOT983060:GOT983063 GYP983060:GYP983063 HIL983060:HIL983063 HSH983060:HSH983063 ICD983060:ICD983063 ILZ983060:ILZ983063 IVV983060:IVV983063 JFR983060:JFR983063 JPN983060:JPN983063 JZJ983060:JZJ983063 KJF983060:KJF983063 KTB983060:KTB983063 LCX983060:LCX983063 LMT983060:LMT983063 LWP983060:LWP983063 MGL983060:MGL983063 MQH983060:MQH983063 NAD983060:NAD983063 NJZ983060:NJZ983063 NTV983060:NTV983063 ODR983060:ODR983063 ONN983060:ONN983063 OXJ983060:OXJ983063 PHF983060:PHF983063 PRB983060:PRB983063 QAX983060:QAX983063 QKT983060:QKT983063 QUP983060:QUP983063 REL983060:REL983063 ROH983060:ROH983063 RYD983060:RYD983063 SHZ983060:SHZ983063 SRV983060:SRV983063 TBR983060:TBR983063 TLN983060:TLN983063 TVJ983060:TVJ983063 UFF983060:UFF983063 UPB983060:UPB983063 UYX983060:UYX983063 VIT983060:VIT983063 VSP983060:VSP983063 WCL983060:WCL983063 WMH983060:WMH983063 WWD983060:WWD983063" xr:uid="{00000000-0002-0000-0B00-000000000000}">
      <formula1>"□,■"</formula1>
    </dataValidation>
  </dataValidations>
  <printOptions horizontalCentered="1"/>
  <pageMargins left="0.70866141732283472" right="0.39370078740157483" top="0.51181102362204722" bottom="0.35433070866141736" header="0.31496062992125984" footer="0.31496062992125984"/>
  <pageSetup paperSize="9" scale="9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B1:Z33"/>
  <sheetViews>
    <sheetView view="pageBreakPreview" zoomScaleNormal="100" zoomScaleSheetLayoutView="100" workbookViewId="0">
      <selection activeCell="W3" sqref="W3"/>
    </sheetView>
  </sheetViews>
  <sheetFormatPr defaultColWidth="3.09765625" defaultRowHeight="13.2" x14ac:dyDescent="0.2"/>
  <cols>
    <col min="1" max="1" width="2" style="149" customWidth="1"/>
    <col min="2" max="2" width="2.69921875" style="148" customWidth="1"/>
    <col min="3" max="19" width="3.296875" style="149" customWidth="1"/>
    <col min="20" max="26" width="3.09765625" style="149"/>
    <col min="27" max="27" width="2" style="149" customWidth="1"/>
    <col min="28" max="256" width="3.09765625" style="149"/>
    <col min="257" max="257" width="2" style="149" customWidth="1"/>
    <col min="258" max="258" width="2.69921875" style="149" customWidth="1"/>
    <col min="259" max="275" width="3.296875" style="149" customWidth="1"/>
    <col min="276" max="282" width="3.09765625" style="149"/>
    <col min="283" max="283" width="2" style="149" customWidth="1"/>
    <col min="284" max="512" width="3.09765625" style="149"/>
    <col min="513" max="513" width="2" style="149" customWidth="1"/>
    <col min="514" max="514" width="2.69921875" style="149" customWidth="1"/>
    <col min="515" max="531" width="3.296875" style="149" customWidth="1"/>
    <col min="532" max="538" width="3.09765625" style="149"/>
    <col min="539" max="539" width="2" style="149" customWidth="1"/>
    <col min="540" max="768" width="3.09765625" style="149"/>
    <col min="769" max="769" width="2" style="149" customWidth="1"/>
    <col min="770" max="770" width="2.69921875" style="149" customWidth="1"/>
    <col min="771" max="787" width="3.296875" style="149" customWidth="1"/>
    <col min="788" max="794" width="3.09765625" style="149"/>
    <col min="795" max="795" width="2" style="149" customWidth="1"/>
    <col min="796" max="1024" width="3.09765625" style="149"/>
    <col min="1025" max="1025" width="2" style="149" customWidth="1"/>
    <col min="1026" max="1026" width="2.69921875" style="149" customWidth="1"/>
    <col min="1027" max="1043" width="3.296875" style="149" customWidth="1"/>
    <col min="1044" max="1050" width="3.09765625" style="149"/>
    <col min="1051" max="1051" width="2" style="149" customWidth="1"/>
    <col min="1052" max="1280" width="3.09765625" style="149"/>
    <col min="1281" max="1281" width="2" style="149" customWidth="1"/>
    <col min="1282" max="1282" width="2.69921875" style="149" customWidth="1"/>
    <col min="1283" max="1299" width="3.296875" style="149" customWidth="1"/>
    <col min="1300" max="1306" width="3.09765625" style="149"/>
    <col min="1307" max="1307" width="2" style="149" customWidth="1"/>
    <col min="1308" max="1536" width="3.09765625" style="149"/>
    <col min="1537" max="1537" width="2" style="149" customWidth="1"/>
    <col min="1538" max="1538" width="2.69921875" style="149" customWidth="1"/>
    <col min="1539" max="1555" width="3.296875" style="149" customWidth="1"/>
    <col min="1556" max="1562" width="3.09765625" style="149"/>
    <col min="1563" max="1563" width="2" style="149" customWidth="1"/>
    <col min="1564" max="1792" width="3.09765625" style="149"/>
    <col min="1793" max="1793" width="2" style="149" customWidth="1"/>
    <col min="1794" max="1794" width="2.69921875" style="149" customWidth="1"/>
    <col min="1795" max="1811" width="3.296875" style="149" customWidth="1"/>
    <col min="1812" max="1818" width="3.09765625" style="149"/>
    <col min="1819" max="1819" width="2" style="149" customWidth="1"/>
    <col min="1820" max="2048" width="3.09765625" style="149"/>
    <col min="2049" max="2049" width="2" style="149" customWidth="1"/>
    <col min="2050" max="2050" width="2.69921875" style="149" customWidth="1"/>
    <col min="2051" max="2067" width="3.296875" style="149" customWidth="1"/>
    <col min="2068" max="2074" width="3.09765625" style="149"/>
    <col min="2075" max="2075" width="2" style="149" customWidth="1"/>
    <col min="2076" max="2304" width="3.09765625" style="149"/>
    <col min="2305" max="2305" width="2" style="149" customWidth="1"/>
    <col min="2306" max="2306" width="2.69921875" style="149" customWidth="1"/>
    <col min="2307" max="2323" width="3.296875" style="149" customWidth="1"/>
    <col min="2324" max="2330" width="3.09765625" style="149"/>
    <col min="2331" max="2331" width="2" style="149" customWidth="1"/>
    <col min="2332" max="2560" width="3.09765625" style="149"/>
    <col min="2561" max="2561" width="2" style="149" customWidth="1"/>
    <col min="2562" max="2562" width="2.69921875" style="149" customWidth="1"/>
    <col min="2563" max="2579" width="3.296875" style="149" customWidth="1"/>
    <col min="2580" max="2586" width="3.09765625" style="149"/>
    <col min="2587" max="2587" width="2" style="149" customWidth="1"/>
    <col min="2588" max="2816" width="3.09765625" style="149"/>
    <col min="2817" max="2817" width="2" style="149" customWidth="1"/>
    <col min="2818" max="2818" width="2.69921875" style="149" customWidth="1"/>
    <col min="2819" max="2835" width="3.296875" style="149" customWidth="1"/>
    <col min="2836" max="2842" width="3.09765625" style="149"/>
    <col min="2843" max="2843" width="2" style="149" customWidth="1"/>
    <col min="2844" max="3072" width="3.09765625" style="149"/>
    <col min="3073" max="3073" width="2" style="149" customWidth="1"/>
    <col min="3074" max="3074" width="2.69921875" style="149" customWidth="1"/>
    <col min="3075" max="3091" width="3.296875" style="149" customWidth="1"/>
    <col min="3092" max="3098" width="3.09765625" style="149"/>
    <col min="3099" max="3099" width="2" style="149" customWidth="1"/>
    <col min="3100" max="3328" width="3.09765625" style="149"/>
    <col min="3329" max="3329" width="2" style="149" customWidth="1"/>
    <col min="3330" max="3330" width="2.69921875" style="149" customWidth="1"/>
    <col min="3331" max="3347" width="3.296875" style="149" customWidth="1"/>
    <col min="3348" max="3354" width="3.09765625" style="149"/>
    <col min="3355" max="3355" width="2" style="149" customWidth="1"/>
    <col min="3356" max="3584" width="3.09765625" style="149"/>
    <col min="3585" max="3585" width="2" style="149" customWidth="1"/>
    <col min="3586" max="3586" width="2.69921875" style="149" customWidth="1"/>
    <col min="3587" max="3603" width="3.296875" style="149" customWidth="1"/>
    <col min="3604" max="3610" width="3.09765625" style="149"/>
    <col min="3611" max="3611" width="2" style="149" customWidth="1"/>
    <col min="3612" max="3840" width="3.09765625" style="149"/>
    <col min="3841" max="3841" width="2" style="149" customWidth="1"/>
    <col min="3842" max="3842" width="2.69921875" style="149" customWidth="1"/>
    <col min="3843" max="3859" width="3.296875" style="149" customWidth="1"/>
    <col min="3860" max="3866" width="3.09765625" style="149"/>
    <col min="3867" max="3867" width="2" style="149" customWidth="1"/>
    <col min="3868" max="4096" width="3.09765625" style="149"/>
    <col min="4097" max="4097" width="2" style="149" customWidth="1"/>
    <col min="4098" max="4098" width="2.69921875" style="149" customWidth="1"/>
    <col min="4099" max="4115" width="3.296875" style="149" customWidth="1"/>
    <col min="4116" max="4122" width="3.09765625" style="149"/>
    <col min="4123" max="4123" width="2" style="149" customWidth="1"/>
    <col min="4124" max="4352" width="3.09765625" style="149"/>
    <col min="4353" max="4353" width="2" style="149" customWidth="1"/>
    <col min="4354" max="4354" width="2.69921875" style="149" customWidth="1"/>
    <col min="4355" max="4371" width="3.296875" style="149" customWidth="1"/>
    <col min="4372" max="4378" width="3.09765625" style="149"/>
    <col min="4379" max="4379" width="2" style="149" customWidth="1"/>
    <col min="4380" max="4608" width="3.09765625" style="149"/>
    <col min="4609" max="4609" width="2" style="149" customWidth="1"/>
    <col min="4610" max="4610" width="2.69921875" style="149" customWidth="1"/>
    <col min="4611" max="4627" width="3.296875" style="149" customWidth="1"/>
    <col min="4628" max="4634" width="3.09765625" style="149"/>
    <col min="4635" max="4635" width="2" style="149" customWidth="1"/>
    <col min="4636" max="4864" width="3.09765625" style="149"/>
    <col min="4865" max="4865" width="2" style="149" customWidth="1"/>
    <col min="4866" max="4866" width="2.69921875" style="149" customWidth="1"/>
    <col min="4867" max="4883" width="3.296875" style="149" customWidth="1"/>
    <col min="4884" max="4890" width="3.09765625" style="149"/>
    <col min="4891" max="4891" width="2" style="149" customWidth="1"/>
    <col min="4892" max="5120" width="3.09765625" style="149"/>
    <col min="5121" max="5121" width="2" style="149" customWidth="1"/>
    <col min="5122" max="5122" width="2.69921875" style="149" customWidth="1"/>
    <col min="5123" max="5139" width="3.296875" style="149" customWidth="1"/>
    <col min="5140" max="5146" width="3.09765625" style="149"/>
    <col min="5147" max="5147" width="2" style="149" customWidth="1"/>
    <col min="5148" max="5376" width="3.09765625" style="149"/>
    <col min="5377" max="5377" width="2" style="149" customWidth="1"/>
    <col min="5378" max="5378" width="2.69921875" style="149" customWidth="1"/>
    <col min="5379" max="5395" width="3.296875" style="149" customWidth="1"/>
    <col min="5396" max="5402" width="3.09765625" style="149"/>
    <col min="5403" max="5403" width="2" style="149" customWidth="1"/>
    <col min="5404" max="5632" width="3.09765625" style="149"/>
    <col min="5633" max="5633" width="2" style="149" customWidth="1"/>
    <col min="5634" max="5634" width="2.69921875" style="149" customWidth="1"/>
    <col min="5635" max="5651" width="3.296875" style="149" customWidth="1"/>
    <col min="5652" max="5658" width="3.09765625" style="149"/>
    <col min="5659" max="5659" width="2" style="149" customWidth="1"/>
    <col min="5660" max="5888" width="3.09765625" style="149"/>
    <col min="5889" max="5889" width="2" style="149" customWidth="1"/>
    <col min="5890" max="5890" width="2.69921875" style="149" customWidth="1"/>
    <col min="5891" max="5907" width="3.296875" style="149" customWidth="1"/>
    <col min="5908" max="5914" width="3.09765625" style="149"/>
    <col min="5915" max="5915" width="2" style="149" customWidth="1"/>
    <col min="5916" max="6144" width="3.09765625" style="149"/>
    <col min="6145" max="6145" width="2" style="149" customWidth="1"/>
    <col min="6146" max="6146" width="2.69921875" style="149" customWidth="1"/>
    <col min="6147" max="6163" width="3.296875" style="149" customWidth="1"/>
    <col min="6164" max="6170" width="3.09765625" style="149"/>
    <col min="6171" max="6171" width="2" style="149" customWidth="1"/>
    <col min="6172" max="6400" width="3.09765625" style="149"/>
    <col min="6401" max="6401" width="2" style="149" customWidth="1"/>
    <col min="6402" max="6402" width="2.69921875" style="149" customWidth="1"/>
    <col min="6403" max="6419" width="3.296875" style="149" customWidth="1"/>
    <col min="6420" max="6426" width="3.09765625" style="149"/>
    <col min="6427" max="6427" width="2" style="149" customWidth="1"/>
    <col min="6428" max="6656" width="3.09765625" style="149"/>
    <col min="6657" max="6657" width="2" style="149" customWidth="1"/>
    <col min="6658" max="6658" width="2.69921875" style="149" customWidth="1"/>
    <col min="6659" max="6675" width="3.296875" style="149" customWidth="1"/>
    <col min="6676" max="6682" width="3.09765625" style="149"/>
    <col min="6683" max="6683" width="2" style="149" customWidth="1"/>
    <col min="6684" max="6912" width="3.09765625" style="149"/>
    <col min="6913" max="6913" width="2" style="149" customWidth="1"/>
    <col min="6914" max="6914" width="2.69921875" style="149" customWidth="1"/>
    <col min="6915" max="6931" width="3.296875" style="149" customWidth="1"/>
    <col min="6932" max="6938" width="3.09765625" style="149"/>
    <col min="6939" max="6939" width="2" style="149" customWidth="1"/>
    <col min="6940" max="7168" width="3.09765625" style="149"/>
    <col min="7169" max="7169" width="2" style="149" customWidth="1"/>
    <col min="7170" max="7170" width="2.69921875" style="149" customWidth="1"/>
    <col min="7171" max="7187" width="3.296875" style="149" customWidth="1"/>
    <col min="7188" max="7194" width="3.09765625" style="149"/>
    <col min="7195" max="7195" width="2" style="149" customWidth="1"/>
    <col min="7196" max="7424" width="3.09765625" style="149"/>
    <col min="7425" max="7425" width="2" style="149" customWidth="1"/>
    <col min="7426" max="7426" width="2.69921875" style="149" customWidth="1"/>
    <col min="7427" max="7443" width="3.296875" style="149" customWidth="1"/>
    <col min="7444" max="7450" width="3.09765625" style="149"/>
    <col min="7451" max="7451" width="2" style="149" customWidth="1"/>
    <col min="7452" max="7680" width="3.09765625" style="149"/>
    <col min="7681" max="7681" width="2" style="149" customWidth="1"/>
    <col min="7682" max="7682" width="2.69921875" style="149" customWidth="1"/>
    <col min="7683" max="7699" width="3.296875" style="149" customWidth="1"/>
    <col min="7700" max="7706" width="3.09765625" style="149"/>
    <col min="7707" max="7707" width="2" style="149" customWidth="1"/>
    <col min="7708" max="7936" width="3.09765625" style="149"/>
    <col min="7937" max="7937" width="2" style="149" customWidth="1"/>
    <col min="7938" max="7938" width="2.69921875" style="149" customWidth="1"/>
    <col min="7939" max="7955" width="3.296875" style="149" customWidth="1"/>
    <col min="7956" max="7962" width="3.09765625" style="149"/>
    <col min="7963" max="7963" width="2" style="149" customWidth="1"/>
    <col min="7964" max="8192" width="3.09765625" style="149"/>
    <col min="8193" max="8193" width="2" style="149" customWidth="1"/>
    <col min="8194" max="8194" width="2.69921875" style="149" customWidth="1"/>
    <col min="8195" max="8211" width="3.296875" style="149" customWidth="1"/>
    <col min="8212" max="8218" width="3.09765625" style="149"/>
    <col min="8219" max="8219" width="2" style="149" customWidth="1"/>
    <col min="8220" max="8448" width="3.09765625" style="149"/>
    <col min="8449" max="8449" width="2" style="149" customWidth="1"/>
    <col min="8450" max="8450" width="2.69921875" style="149" customWidth="1"/>
    <col min="8451" max="8467" width="3.296875" style="149" customWidth="1"/>
    <col min="8468" max="8474" width="3.09765625" style="149"/>
    <col min="8475" max="8475" width="2" style="149" customWidth="1"/>
    <col min="8476" max="8704" width="3.09765625" style="149"/>
    <col min="8705" max="8705" width="2" style="149" customWidth="1"/>
    <col min="8706" max="8706" width="2.69921875" style="149" customWidth="1"/>
    <col min="8707" max="8723" width="3.296875" style="149" customWidth="1"/>
    <col min="8724" max="8730" width="3.09765625" style="149"/>
    <col min="8731" max="8731" width="2" style="149" customWidth="1"/>
    <col min="8732" max="8960" width="3.09765625" style="149"/>
    <col min="8961" max="8961" width="2" style="149" customWidth="1"/>
    <col min="8962" max="8962" width="2.69921875" style="149" customWidth="1"/>
    <col min="8963" max="8979" width="3.296875" style="149" customWidth="1"/>
    <col min="8980" max="8986" width="3.09765625" style="149"/>
    <col min="8987" max="8987" width="2" style="149" customWidth="1"/>
    <col min="8988" max="9216" width="3.09765625" style="149"/>
    <col min="9217" max="9217" width="2" style="149" customWidth="1"/>
    <col min="9218" max="9218" width="2.69921875" style="149" customWidth="1"/>
    <col min="9219" max="9235" width="3.296875" style="149" customWidth="1"/>
    <col min="9236" max="9242" width="3.09765625" style="149"/>
    <col min="9243" max="9243" width="2" style="149" customWidth="1"/>
    <col min="9244" max="9472" width="3.09765625" style="149"/>
    <col min="9473" max="9473" width="2" style="149" customWidth="1"/>
    <col min="9474" max="9474" width="2.69921875" style="149" customWidth="1"/>
    <col min="9475" max="9491" width="3.296875" style="149" customWidth="1"/>
    <col min="9492" max="9498" width="3.09765625" style="149"/>
    <col min="9499" max="9499" width="2" style="149" customWidth="1"/>
    <col min="9500" max="9728" width="3.09765625" style="149"/>
    <col min="9729" max="9729" width="2" style="149" customWidth="1"/>
    <col min="9730" max="9730" width="2.69921875" style="149" customWidth="1"/>
    <col min="9731" max="9747" width="3.296875" style="149" customWidth="1"/>
    <col min="9748" max="9754" width="3.09765625" style="149"/>
    <col min="9755" max="9755" width="2" style="149" customWidth="1"/>
    <col min="9756" max="9984" width="3.09765625" style="149"/>
    <col min="9985" max="9985" width="2" style="149" customWidth="1"/>
    <col min="9986" max="9986" width="2.69921875" style="149" customWidth="1"/>
    <col min="9987" max="10003" width="3.296875" style="149" customWidth="1"/>
    <col min="10004" max="10010" width="3.09765625" style="149"/>
    <col min="10011" max="10011" width="2" style="149" customWidth="1"/>
    <col min="10012" max="10240" width="3.09765625" style="149"/>
    <col min="10241" max="10241" width="2" style="149" customWidth="1"/>
    <col min="10242" max="10242" width="2.69921875" style="149" customWidth="1"/>
    <col min="10243" max="10259" width="3.296875" style="149" customWidth="1"/>
    <col min="10260" max="10266" width="3.09765625" style="149"/>
    <col min="10267" max="10267" width="2" style="149" customWidth="1"/>
    <col min="10268" max="10496" width="3.09765625" style="149"/>
    <col min="10497" max="10497" width="2" style="149" customWidth="1"/>
    <col min="10498" max="10498" width="2.69921875" style="149" customWidth="1"/>
    <col min="10499" max="10515" width="3.296875" style="149" customWidth="1"/>
    <col min="10516" max="10522" width="3.09765625" style="149"/>
    <col min="10523" max="10523" width="2" style="149" customWidth="1"/>
    <col min="10524" max="10752" width="3.09765625" style="149"/>
    <col min="10753" max="10753" width="2" style="149" customWidth="1"/>
    <col min="10754" max="10754" width="2.69921875" style="149" customWidth="1"/>
    <col min="10755" max="10771" width="3.296875" style="149" customWidth="1"/>
    <col min="10772" max="10778" width="3.09765625" style="149"/>
    <col min="10779" max="10779" width="2" style="149" customWidth="1"/>
    <col min="10780" max="11008" width="3.09765625" style="149"/>
    <col min="11009" max="11009" width="2" style="149" customWidth="1"/>
    <col min="11010" max="11010" width="2.69921875" style="149" customWidth="1"/>
    <col min="11011" max="11027" width="3.296875" style="149" customWidth="1"/>
    <col min="11028" max="11034" width="3.09765625" style="149"/>
    <col min="11035" max="11035" width="2" style="149" customWidth="1"/>
    <col min="11036" max="11264" width="3.09765625" style="149"/>
    <col min="11265" max="11265" width="2" style="149" customWidth="1"/>
    <col min="11266" max="11266" width="2.69921875" style="149" customWidth="1"/>
    <col min="11267" max="11283" width="3.296875" style="149" customWidth="1"/>
    <col min="11284" max="11290" width="3.09765625" style="149"/>
    <col min="11291" max="11291" width="2" style="149" customWidth="1"/>
    <col min="11292" max="11520" width="3.09765625" style="149"/>
    <col min="11521" max="11521" width="2" style="149" customWidth="1"/>
    <col min="11522" max="11522" width="2.69921875" style="149" customWidth="1"/>
    <col min="11523" max="11539" width="3.296875" style="149" customWidth="1"/>
    <col min="11540" max="11546" width="3.09765625" style="149"/>
    <col min="11547" max="11547" width="2" style="149" customWidth="1"/>
    <col min="11548" max="11776" width="3.09765625" style="149"/>
    <col min="11777" max="11777" width="2" style="149" customWidth="1"/>
    <col min="11778" max="11778" width="2.69921875" style="149" customWidth="1"/>
    <col min="11779" max="11795" width="3.296875" style="149" customWidth="1"/>
    <col min="11796" max="11802" width="3.09765625" style="149"/>
    <col min="11803" max="11803" width="2" style="149" customWidth="1"/>
    <col min="11804" max="12032" width="3.09765625" style="149"/>
    <col min="12033" max="12033" width="2" style="149" customWidth="1"/>
    <col min="12034" max="12034" width="2.69921875" style="149" customWidth="1"/>
    <col min="12035" max="12051" width="3.296875" style="149" customWidth="1"/>
    <col min="12052" max="12058" width="3.09765625" style="149"/>
    <col min="12059" max="12059" width="2" style="149" customWidth="1"/>
    <col min="12060" max="12288" width="3.09765625" style="149"/>
    <col min="12289" max="12289" width="2" style="149" customWidth="1"/>
    <col min="12290" max="12290" width="2.69921875" style="149" customWidth="1"/>
    <col min="12291" max="12307" width="3.296875" style="149" customWidth="1"/>
    <col min="12308" max="12314" width="3.09765625" style="149"/>
    <col min="12315" max="12315" width="2" style="149" customWidth="1"/>
    <col min="12316" max="12544" width="3.09765625" style="149"/>
    <col min="12545" max="12545" width="2" style="149" customWidth="1"/>
    <col min="12546" max="12546" width="2.69921875" style="149" customWidth="1"/>
    <col min="12547" max="12563" width="3.296875" style="149" customWidth="1"/>
    <col min="12564" max="12570" width="3.09765625" style="149"/>
    <col min="12571" max="12571" width="2" style="149" customWidth="1"/>
    <col min="12572" max="12800" width="3.09765625" style="149"/>
    <col min="12801" max="12801" width="2" style="149" customWidth="1"/>
    <col min="12802" max="12802" width="2.69921875" style="149" customWidth="1"/>
    <col min="12803" max="12819" width="3.296875" style="149" customWidth="1"/>
    <col min="12820" max="12826" width="3.09765625" style="149"/>
    <col min="12827" max="12827" width="2" style="149" customWidth="1"/>
    <col min="12828" max="13056" width="3.09765625" style="149"/>
    <col min="13057" max="13057" width="2" style="149" customWidth="1"/>
    <col min="13058" max="13058" width="2.69921875" style="149" customWidth="1"/>
    <col min="13059" max="13075" width="3.296875" style="149" customWidth="1"/>
    <col min="13076" max="13082" width="3.09765625" style="149"/>
    <col min="13083" max="13083" width="2" style="149" customWidth="1"/>
    <col min="13084" max="13312" width="3.09765625" style="149"/>
    <col min="13313" max="13313" width="2" style="149" customWidth="1"/>
    <col min="13314" max="13314" width="2.69921875" style="149" customWidth="1"/>
    <col min="13315" max="13331" width="3.296875" style="149" customWidth="1"/>
    <col min="13332" max="13338" width="3.09765625" style="149"/>
    <col min="13339" max="13339" width="2" style="149" customWidth="1"/>
    <col min="13340" max="13568" width="3.09765625" style="149"/>
    <col min="13569" max="13569" width="2" style="149" customWidth="1"/>
    <col min="13570" max="13570" width="2.69921875" style="149" customWidth="1"/>
    <col min="13571" max="13587" width="3.296875" style="149" customWidth="1"/>
    <col min="13588" max="13594" width="3.09765625" style="149"/>
    <col min="13595" max="13595" width="2" style="149" customWidth="1"/>
    <col min="13596" max="13824" width="3.09765625" style="149"/>
    <col min="13825" max="13825" width="2" style="149" customWidth="1"/>
    <col min="13826" max="13826" width="2.69921875" style="149" customWidth="1"/>
    <col min="13827" max="13843" width="3.296875" style="149" customWidth="1"/>
    <col min="13844" max="13850" width="3.09765625" style="149"/>
    <col min="13851" max="13851" width="2" style="149" customWidth="1"/>
    <col min="13852" max="14080" width="3.09765625" style="149"/>
    <col min="14081" max="14081" width="2" style="149" customWidth="1"/>
    <col min="14082" max="14082" width="2.69921875" style="149" customWidth="1"/>
    <col min="14083" max="14099" width="3.296875" style="149" customWidth="1"/>
    <col min="14100" max="14106" width="3.09765625" style="149"/>
    <col min="14107" max="14107" width="2" style="149" customWidth="1"/>
    <col min="14108" max="14336" width="3.09765625" style="149"/>
    <col min="14337" max="14337" width="2" style="149" customWidth="1"/>
    <col min="14338" max="14338" width="2.69921875" style="149" customWidth="1"/>
    <col min="14339" max="14355" width="3.296875" style="149" customWidth="1"/>
    <col min="14356" max="14362" width="3.09765625" style="149"/>
    <col min="14363" max="14363" width="2" style="149" customWidth="1"/>
    <col min="14364" max="14592" width="3.09765625" style="149"/>
    <col min="14593" max="14593" width="2" style="149" customWidth="1"/>
    <col min="14594" max="14594" width="2.69921875" style="149" customWidth="1"/>
    <col min="14595" max="14611" width="3.296875" style="149" customWidth="1"/>
    <col min="14612" max="14618" width="3.09765625" style="149"/>
    <col min="14619" max="14619" width="2" style="149" customWidth="1"/>
    <col min="14620" max="14848" width="3.09765625" style="149"/>
    <col min="14849" max="14849" width="2" style="149" customWidth="1"/>
    <col min="14850" max="14850" width="2.69921875" style="149" customWidth="1"/>
    <col min="14851" max="14867" width="3.296875" style="149" customWidth="1"/>
    <col min="14868" max="14874" width="3.09765625" style="149"/>
    <col min="14875" max="14875" width="2" style="149" customWidth="1"/>
    <col min="14876" max="15104" width="3.09765625" style="149"/>
    <col min="15105" max="15105" width="2" style="149" customWidth="1"/>
    <col min="15106" max="15106" width="2.69921875" style="149" customWidth="1"/>
    <col min="15107" max="15123" width="3.296875" style="149" customWidth="1"/>
    <col min="15124" max="15130" width="3.09765625" style="149"/>
    <col min="15131" max="15131" width="2" style="149" customWidth="1"/>
    <col min="15132" max="15360" width="3.09765625" style="149"/>
    <col min="15361" max="15361" width="2" style="149" customWidth="1"/>
    <col min="15362" max="15362" width="2.69921875" style="149" customWidth="1"/>
    <col min="15363" max="15379" width="3.296875" style="149" customWidth="1"/>
    <col min="15380" max="15386" width="3.09765625" style="149"/>
    <col min="15387" max="15387" width="2" style="149" customWidth="1"/>
    <col min="15388" max="15616" width="3.09765625" style="149"/>
    <col min="15617" max="15617" width="2" style="149" customWidth="1"/>
    <col min="15618" max="15618" width="2.69921875" style="149" customWidth="1"/>
    <col min="15619" max="15635" width="3.296875" style="149" customWidth="1"/>
    <col min="15636" max="15642" width="3.09765625" style="149"/>
    <col min="15643" max="15643" width="2" style="149" customWidth="1"/>
    <col min="15644" max="15872" width="3.09765625" style="149"/>
    <col min="15873" max="15873" width="2" style="149" customWidth="1"/>
    <col min="15874" max="15874" width="2.69921875" style="149" customWidth="1"/>
    <col min="15875" max="15891" width="3.296875" style="149" customWidth="1"/>
    <col min="15892" max="15898" width="3.09765625" style="149"/>
    <col min="15899" max="15899" width="2" style="149" customWidth="1"/>
    <col min="15900" max="16128" width="3.09765625" style="149"/>
    <col min="16129" max="16129" width="2" style="149" customWidth="1"/>
    <col min="16130" max="16130" width="2.69921875" style="149" customWidth="1"/>
    <col min="16131" max="16147" width="3.296875" style="149" customWidth="1"/>
    <col min="16148" max="16154" width="3.09765625" style="149"/>
    <col min="16155" max="16155" width="2" style="149" customWidth="1"/>
    <col min="16156" max="16384" width="3.09765625" style="149"/>
  </cols>
  <sheetData>
    <row r="1" spans="2:26" s="96" customFormat="1" x14ac:dyDescent="0.45"/>
    <row r="2" spans="2:26" s="96" customFormat="1" x14ac:dyDescent="0.45">
      <c r="B2" s="96" t="s">
        <v>951</v>
      </c>
    </row>
    <row r="3" spans="2:26" s="96" customFormat="1" x14ac:dyDescent="0.45"/>
    <row r="4" spans="2:26" s="96" customFormat="1" x14ac:dyDescent="0.45">
      <c r="B4" s="767" t="s">
        <v>952</v>
      </c>
      <c r="C4" s="767"/>
      <c r="D4" s="767"/>
      <c r="E4" s="767"/>
      <c r="F4" s="767"/>
      <c r="G4" s="767"/>
      <c r="H4" s="767"/>
      <c r="I4" s="767"/>
      <c r="J4" s="767"/>
      <c r="K4" s="767"/>
      <c r="L4" s="767"/>
      <c r="M4" s="767"/>
      <c r="N4" s="767"/>
      <c r="O4" s="767"/>
      <c r="P4" s="767"/>
      <c r="Q4" s="767"/>
      <c r="R4" s="767"/>
      <c r="S4" s="767"/>
      <c r="T4" s="767"/>
      <c r="U4" s="767"/>
      <c r="V4" s="767"/>
      <c r="W4" s="767"/>
      <c r="X4" s="767"/>
      <c r="Y4" s="767"/>
      <c r="Z4" s="767"/>
    </row>
    <row r="5" spans="2:26" s="96" customFormat="1" x14ac:dyDescent="0.45"/>
    <row r="6" spans="2:26" s="96" customFormat="1" ht="31.5" customHeight="1" x14ac:dyDescent="0.45">
      <c r="B6" s="867" t="s">
        <v>694</v>
      </c>
      <c r="C6" s="867"/>
      <c r="D6" s="867"/>
      <c r="E6" s="867"/>
      <c r="F6" s="867"/>
      <c r="G6" s="644"/>
      <c r="H6" s="645"/>
      <c r="I6" s="645"/>
      <c r="J6" s="645"/>
      <c r="K6" s="645"/>
      <c r="L6" s="645"/>
      <c r="M6" s="645"/>
      <c r="N6" s="645"/>
      <c r="O6" s="645"/>
      <c r="P6" s="645"/>
      <c r="Q6" s="645"/>
      <c r="R6" s="645"/>
      <c r="S6" s="645"/>
      <c r="T6" s="645"/>
      <c r="U6" s="645"/>
      <c r="V6" s="645"/>
      <c r="W6" s="645"/>
      <c r="X6" s="645"/>
      <c r="Y6" s="645"/>
      <c r="Z6" s="646"/>
    </row>
    <row r="7" spans="2:26" s="96" customFormat="1" ht="31.5" customHeight="1" x14ac:dyDescent="0.45">
      <c r="B7" s="768" t="s">
        <v>819</v>
      </c>
      <c r="C7" s="769"/>
      <c r="D7" s="769"/>
      <c r="E7" s="769"/>
      <c r="F7" s="770"/>
      <c r="G7" s="443" t="s">
        <v>176</v>
      </c>
      <c r="H7" s="365" t="s">
        <v>776</v>
      </c>
      <c r="I7" s="365"/>
      <c r="J7" s="365"/>
      <c r="K7" s="365"/>
      <c r="L7" s="443" t="s">
        <v>176</v>
      </c>
      <c r="M7" s="365" t="s">
        <v>777</v>
      </c>
      <c r="N7" s="365"/>
      <c r="O7" s="365"/>
      <c r="P7" s="365"/>
      <c r="Q7" s="443" t="s">
        <v>176</v>
      </c>
      <c r="R7" s="365" t="s">
        <v>778</v>
      </c>
      <c r="S7" s="365"/>
      <c r="T7" s="365"/>
      <c r="U7" s="365"/>
      <c r="V7" s="365"/>
      <c r="W7" s="365"/>
      <c r="X7" s="365"/>
      <c r="Y7" s="365"/>
      <c r="Z7" s="409"/>
    </row>
    <row r="8" spans="2:26" s="96" customFormat="1" ht="31.5" customHeight="1" x14ac:dyDescent="0.45">
      <c r="B8" s="768" t="s">
        <v>821</v>
      </c>
      <c r="C8" s="769"/>
      <c r="D8" s="769"/>
      <c r="E8" s="769"/>
      <c r="F8" s="770"/>
      <c r="G8" s="446" t="s">
        <v>176</v>
      </c>
      <c r="H8" s="515" t="s">
        <v>953</v>
      </c>
      <c r="I8" s="515"/>
      <c r="J8" s="515"/>
      <c r="K8" s="515"/>
      <c r="L8" s="515"/>
      <c r="M8" s="515"/>
      <c r="N8" s="515"/>
      <c r="O8" s="366" t="s">
        <v>176</v>
      </c>
      <c r="P8" s="367" t="s">
        <v>954</v>
      </c>
      <c r="Q8" s="367"/>
      <c r="R8" s="367"/>
      <c r="S8" s="387"/>
      <c r="T8" s="387"/>
      <c r="U8" s="387"/>
      <c r="V8" s="387"/>
      <c r="W8" s="387"/>
      <c r="X8" s="387"/>
      <c r="Y8" s="387"/>
      <c r="Z8" s="143"/>
    </row>
    <row r="9" spans="2:26" s="96" customFormat="1" x14ac:dyDescent="0.45"/>
    <row r="10" spans="2:26" s="96" customFormat="1" x14ac:dyDescent="0.45">
      <c r="B10" s="100"/>
      <c r="C10" s="369"/>
      <c r="D10" s="369"/>
      <c r="E10" s="369"/>
      <c r="F10" s="369"/>
      <c r="G10" s="369"/>
      <c r="H10" s="369"/>
      <c r="I10" s="369"/>
      <c r="J10" s="369"/>
      <c r="K10" s="369"/>
      <c r="L10" s="369"/>
      <c r="M10" s="369"/>
      <c r="N10" s="369"/>
      <c r="O10" s="369"/>
      <c r="P10" s="369"/>
      <c r="Q10" s="369"/>
      <c r="R10" s="369"/>
      <c r="S10" s="369"/>
      <c r="T10" s="369"/>
      <c r="U10" s="369"/>
      <c r="V10" s="369"/>
      <c r="W10" s="369"/>
      <c r="X10" s="369"/>
      <c r="Y10" s="369"/>
      <c r="Z10" s="371"/>
    </row>
    <row r="11" spans="2:26" s="96" customFormat="1" x14ac:dyDescent="0.45">
      <c r="B11" s="117" t="s">
        <v>955</v>
      </c>
      <c r="Z11" s="372"/>
    </row>
    <row r="12" spans="2:26" s="96" customFormat="1" x14ac:dyDescent="0.45">
      <c r="B12" s="117"/>
      <c r="Z12" s="372"/>
    </row>
    <row r="13" spans="2:26" s="96" customFormat="1" x14ac:dyDescent="0.45">
      <c r="B13" s="117"/>
      <c r="C13" s="96" t="s">
        <v>890</v>
      </c>
      <c r="Z13" s="372"/>
    </row>
    <row r="14" spans="2:26" s="96" customFormat="1" ht="6.75" customHeight="1" x14ac:dyDescent="0.45">
      <c r="B14" s="117"/>
      <c r="Z14" s="372"/>
    </row>
    <row r="15" spans="2:26" s="96" customFormat="1" ht="26.25" customHeight="1" x14ac:dyDescent="0.45">
      <c r="B15" s="117"/>
      <c r="C15" s="373" t="s">
        <v>956</v>
      </c>
      <c r="D15" s="367"/>
      <c r="E15" s="367"/>
      <c r="F15" s="367"/>
      <c r="G15" s="368"/>
      <c r="H15" s="827" t="s">
        <v>942</v>
      </c>
      <c r="I15" s="828"/>
      <c r="J15" s="828"/>
      <c r="K15" s="645"/>
      <c r="L15" s="645"/>
      <c r="M15" s="645"/>
      <c r="N15" s="97" t="s">
        <v>943</v>
      </c>
      <c r="O15" s="117"/>
      <c r="U15" s="85"/>
      <c r="Z15" s="372"/>
    </row>
    <row r="16" spans="2:26" s="96" customFormat="1" x14ac:dyDescent="0.45">
      <c r="B16" s="117"/>
      <c r="L16" s="85"/>
      <c r="Q16" s="85"/>
      <c r="V16" s="85"/>
      <c r="Z16" s="372"/>
    </row>
    <row r="17" spans="2:26" s="96" customFormat="1" x14ac:dyDescent="0.45">
      <c r="B17" s="117"/>
      <c r="C17" s="96" t="s">
        <v>957</v>
      </c>
      <c r="Z17" s="372"/>
    </row>
    <row r="18" spans="2:26" s="96" customFormat="1" ht="4.5" customHeight="1" x14ac:dyDescent="0.45">
      <c r="B18" s="117"/>
      <c r="Z18" s="372"/>
    </row>
    <row r="19" spans="2:26" s="96" customFormat="1" ht="24" customHeight="1" x14ac:dyDescent="0.45">
      <c r="B19" s="117"/>
      <c r="C19" s="768" t="s">
        <v>958</v>
      </c>
      <c r="D19" s="769"/>
      <c r="E19" s="769"/>
      <c r="F19" s="769"/>
      <c r="G19" s="769"/>
      <c r="H19" s="769"/>
      <c r="I19" s="769"/>
      <c r="J19" s="769"/>
      <c r="K19" s="769"/>
      <c r="L19" s="769"/>
      <c r="M19" s="769"/>
      <c r="N19" s="769"/>
      <c r="O19" s="770"/>
      <c r="P19" s="768" t="s">
        <v>676</v>
      </c>
      <c r="Q19" s="769"/>
      <c r="R19" s="769"/>
      <c r="S19" s="769"/>
      <c r="T19" s="769"/>
      <c r="U19" s="769"/>
      <c r="V19" s="769"/>
      <c r="W19" s="769"/>
      <c r="X19" s="769"/>
      <c r="Y19" s="770"/>
      <c r="Z19" s="115"/>
    </row>
    <row r="20" spans="2:26" s="96" customFormat="1" ht="21" customHeight="1" x14ac:dyDescent="0.45">
      <c r="B20" s="117"/>
      <c r="C20" s="895"/>
      <c r="D20" s="896"/>
      <c r="E20" s="896"/>
      <c r="F20" s="896"/>
      <c r="G20" s="896"/>
      <c r="H20" s="896"/>
      <c r="I20" s="896"/>
      <c r="J20" s="896"/>
      <c r="K20" s="896"/>
      <c r="L20" s="896"/>
      <c r="M20" s="896"/>
      <c r="N20" s="896"/>
      <c r="O20" s="897"/>
      <c r="P20" s="895"/>
      <c r="Q20" s="896"/>
      <c r="R20" s="896"/>
      <c r="S20" s="896"/>
      <c r="T20" s="896"/>
      <c r="U20" s="896"/>
      <c r="V20" s="896"/>
      <c r="W20" s="896"/>
      <c r="X20" s="896"/>
      <c r="Y20" s="897"/>
      <c r="Z20" s="372"/>
    </row>
    <row r="21" spans="2:26" s="96" customFormat="1" ht="21" customHeight="1" x14ac:dyDescent="0.45">
      <c r="B21" s="117"/>
      <c r="C21" s="895"/>
      <c r="D21" s="896"/>
      <c r="E21" s="896"/>
      <c r="F21" s="896"/>
      <c r="G21" s="896"/>
      <c r="H21" s="896"/>
      <c r="I21" s="896"/>
      <c r="J21" s="896"/>
      <c r="K21" s="896"/>
      <c r="L21" s="896"/>
      <c r="M21" s="896"/>
      <c r="N21" s="896"/>
      <c r="O21" s="897"/>
      <c r="P21" s="895"/>
      <c r="Q21" s="896"/>
      <c r="R21" s="896"/>
      <c r="S21" s="896"/>
      <c r="T21" s="896"/>
      <c r="U21" s="896"/>
      <c r="V21" s="896"/>
      <c r="W21" s="896"/>
      <c r="X21" s="896"/>
      <c r="Y21" s="897"/>
      <c r="Z21" s="372"/>
    </row>
    <row r="22" spans="2:26" s="96" customFormat="1" ht="21" customHeight="1" x14ac:dyDescent="0.45">
      <c r="B22" s="117"/>
      <c r="C22" s="895"/>
      <c r="D22" s="896"/>
      <c r="E22" s="896"/>
      <c r="F22" s="896"/>
      <c r="G22" s="896"/>
      <c r="H22" s="896"/>
      <c r="I22" s="896"/>
      <c r="J22" s="896"/>
      <c r="K22" s="896"/>
      <c r="L22" s="896"/>
      <c r="M22" s="896"/>
      <c r="N22" s="896"/>
      <c r="O22" s="897"/>
      <c r="P22" s="895"/>
      <c r="Q22" s="896"/>
      <c r="R22" s="896"/>
      <c r="S22" s="896"/>
      <c r="T22" s="896"/>
      <c r="U22" s="896"/>
      <c r="V22" s="896"/>
      <c r="W22" s="896"/>
      <c r="X22" s="896"/>
      <c r="Y22" s="897"/>
      <c r="Z22" s="372"/>
    </row>
    <row r="23" spans="2:26" s="96" customFormat="1" ht="21" customHeight="1" x14ac:dyDescent="0.45">
      <c r="B23" s="117"/>
      <c r="C23" s="895"/>
      <c r="D23" s="896"/>
      <c r="E23" s="896"/>
      <c r="F23" s="896"/>
      <c r="G23" s="896"/>
      <c r="H23" s="896"/>
      <c r="I23" s="896"/>
      <c r="J23" s="896"/>
      <c r="K23" s="896"/>
      <c r="L23" s="896"/>
      <c r="M23" s="896"/>
      <c r="N23" s="896"/>
      <c r="O23" s="897"/>
      <c r="P23" s="895"/>
      <c r="Q23" s="896"/>
      <c r="R23" s="896"/>
      <c r="S23" s="896"/>
      <c r="T23" s="896"/>
      <c r="U23" s="896"/>
      <c r="V23" s="896"/>
      <c r="W23" s="896"/>
      <c r="X23" s="896"/>
      <c r="Y23" s="897"/>
      <c r="Z23" s="372"/>
    </row>
    <row r="24" spans="2:26" s="96" customFormat="1" ht="21" customHeight="1" x14ac:dyDescent="0.45">
      <c r="B24" s="117"/>
      <c r="C24" s="895"/>
      <c r="D24" s="896"/>
      <c r="E24" s="896"/>
      <c r="F24" s="896"/>
      <c r="G24" s="896"/>
      <c r="H24" s="896"/>
      <c r="I24" s="896"/>
      <c r="J24" s="896"/>
      <c r="K24" s="896"/>
      <c r="L24" s="896"/>
      <c r="M24" s="896"/>
      <c r="N24" s="896"/>
      <c r="O24" s="897"/>
      <c r="P24" s="895"/>
      <c r="Q24" s="896"/>
      <c r="R24" s="896"/>
      <c r="S24" s="896"/>
      <c r="T24" s="896"/>
      <c r="U24" s="896"/>
      <c r="V24" s="896"/>
      <c r="W24" s="896"/>
      <c r="X24" s="896"/>
      <c r="Y24" s="897"/>
      <c r="Z24" s="372"/>
    </row>
    <row r="25" spans="2:26" s="96" customFormat="1" ht="21" customHeight="1" x14ac:dyDescent="0.45">
      <c r="B25" s="117"/>
      <c r="C25" s="370"/>
      <c r="D25" s="370"/>
      <c r="E25" s="370"/>
      <c r="F25" s="370"/>
      <c r="G25" s="370"/>
      <c r="H25" s="370"/>
      <c r="I25" s="370"/>
      <c r="J25" s="370"/>
      <c r="K25" s="370"/>
      <c r="L25" s="370"/>
      <c r="M25" s="370"/>
      <c r="N25" s="370"/>
      <c r="O25" s="370"/>
      <c r="P25" s="369"/>
      <c r="Q25" s="369"/>
      <c r="R25" s="369"/>
      <c r="S25" s="369"/>
      <c r="T25" s="369"/>
      <c r="U25" s="369"/>
      <c r="V25" s="369"/>
      <c r="W25" s="369"/>
      <c r="X25" s="369"/>
      <c r="Y25" s="369"/>
      <c r="Z25" s="372"/>
    </row>
    <row r="26" spans="2:26" s="96" customFormat="1" ht="21" customHeight="1" x14ac:dyDescent="0.45">
      <c r="B26" s="117"/>
      <c r="C26" s="380"/>
      <c r="D26" s="380"/>
      <c r="E26" s="380"/>
      <c r="F26" s="380"/>
      <c r="G26" s="380"/>
      <c r="H26" s="380"/>
      <c r="I26" s="380"/>
      <c r="J26" s="380"/>
      <c r="K26" s="380"/>
      <c r="L26" s="380"/>
      <c r="M26" s="380"/>
      <c r="N26" s="380"/>
      <c r="O26" s="380"/>
      <c r="P26" s="377"/>
      <c r="Q26" s="377"/>
      <c r="R26" s="377"/>
      <c r="S26" s="377"/>
      <c r="T26" s="377"/>
      <c r="U26" s="373"/>
      <c r="V26" s="410" t="s">
        <v>711</v>
      </c>
      <c r="W26" s="410" t="s">
        <v>712</v>
      </c>
      <c r="X26" s="410" t="s">
        <v>713</v>
      </c>
      <c r="Y26" s="368"/>
      <c r="Z26" s="372"/>
    </row>
    <row r="27" spans="2:26" s="96" customFormat="1" ht="38.25" customHeight="1" x14ac:dyDescent="0.45">
      <c r="B27" s="117"/>
      <c r="C27" s="762" t="s">
        <v>959</v>
      </c>
      <c r="D27" s="763"/>
      <c r="E27" s="763"/>
      <c r="F27" s="763"/>
      <c r="G27" s="763"/>
      <c r="H27" s="763"/>
      <c r="I27" s="763"/>
      <c r="J27" s="763"/>
      <c r="K27" s="763"/>
      <c r="L27" s="763"/>
      <c r="M27" s="763"/>
      <c r="N27" s="763"/>
      <c r="O27" s="763"/>
      <c r="P27" s="763"/>
      <c r="Q27" s="763"/>
      <c r="R27" s="763"/>
      <c r="S27" s="763"/>
      <c r="T27" s="145"/>
      <c r="U27" s="365"/>
      <c r="V27" s="447" t="s">
        <v>176</v>
      </c>
      <c r="W27" s="366" t="s">
        <v>712</v>
      </c>
      <c r="X27" s="447" t="s">
        <v>176</v>
      </c>
      <c r="Y27" s="409"/>
      <c r="Z27" s="372"/>
    </row>
    <row r="28" spans="2:26" s="96" customFormat="1" ht="70.5" customHeight="1" x14ac:dyDescent="0.45">
      <c r="B28" s="117"/>
      <c r="C28" s="899" t="s">
        <v>960</v>
      </c>
      <c r="D28" s="900"/>
      <c r="E28" s="900"/>
      <c r="F28" s="900"/>
      <c r="G28" s="900"/>
      <c r="H28" s="900"/>
      <c r="I28" s="900"/>
      <c r="J28" s="900"/>
      <c r="K28" s="900"/>
      <c r="L28" s="900"/>
      <c r="M28" s="900"/>
      <c r="N28" s="900"/>
      <c r="O28" s="900"/>
      <c r="P28" s="900"/>
      <c r="Q28" s="900"/>
      <c r="R28" s="900"/>
      <c r="S28" s="900"/>
      <c r="T28" s="901"/>
      <c r="U28" s="365"/>
      <c r="V28" s="447" t="s">
        <v>176</v>
      </c>
      <c r="W28" s="366" t="s">
        <v>712</v>
      </c>
      <c r="X28" s="447" t="s">
        <v>176</v>
      </c>
      <c r="Y28" s="409"/>
      <c r="Z28" s="372"/>
    </row>
    <row r="29" spans="2:26" s="96" customFormat="1" ht="38.25" customHeight="1" x14ac:dyDescent="0.45">
      <c r="B29" s="117"/>
      <c r="C29" s="827" t="s">
        <v>961</v>
      </c>
      <c r="D29" s="828"/>
      <c r="E29" s="828"/>
      <c r="F29" s="828"/>
      <c r="G29" s="828"/>
      <c r="H29" s="828"/>
      <c r="I29" s="828"/>
      <c r="J29" s="828"/>
      <c r="K29" s="828"/>
      <c r="L29" s="828"/>
      <c r="M29" s="828"/>
      <c r="N29" s="828"/>
      <c r="O29" s="828"/>
      <c r="P29" s="828"/>
      <c r="Q29" s="828"/>
      <c r="R29" s="828"/>
      <c r="S29" s="828"/>
      <c r="T29" s="409"/>
      <c r="U29" s="365"/>
      <c r="V29" s="447" t="s">
        <v>176</v>
      </c>
      <c r="W29" s="366" t="s">
        <v>712</v>
      </c>
      <c r="X29" s="447" t="s">
        <v>176</v>
      </c>
      <c r="Y29" s="409"/>
      <c r="Z29" s="372"/>
    </row>
    <row r="30" spans="2:26" s="96" customFormat="1" ht="38.25" customHeight="1" x14ac:dyDescent="0.45">
      <c r="B30" s="117"/>
      <c r="C30" s="899" t="s">
        <v>962</v>
      </c>
      <c r="D30" s="900"/>
      <c r="E30" s="900"/>
      <c r="F30" s="900"/>
      <c r="G30" s="900"/>
      <c r="H30" s="900"/>
      <c r="I30" s="900"/>
      <c r="J30" s="900"/>
      <c r="K30" s="900"/>
      <c r="L30" s="900"/>
      <c r="M30" s="900"/>
      <c r="N30" s="900"/>
      <c r="O30" s="900"/>
      <c r="P30" s="900"/>
      <c r="Q30" s="900"/>
      <c r="R30" s="900"/>
      <c r="S30" s="900"/>
      <c r="T30" s="901"/>
      <c r="U30" s="365"/>
      <c r="V30" s="447" t="s">
        <v>176</v>
      </c>
      <c r="W30" s="366" t="s">
        <v>712</v>
      </c>
      <c r="X30" s="447" t="s">
        <v>176</v>
      </c>
      <c r="Y30" s="409"/>
      <c r="Z30" s="372"/>
    </row>
    <row r="31" spans="2:26" s="96" customFormat="1" ht="38.25" customHeight="1" x14ac:dyDescent="0.45">
      <c r="B31" s="117"/>
      <c r="C31" s="899" t="s">
        <v>963</v>
      </c>
      <c r="D31" s="900"/>
      <c r="E31" s="900"/>
      <c r="F31" s="900"/>
      <c r="G31" s="900"/>
      <c r="H31" s="900"/>
      <c r="I31" s="900"/>
      <c r="J31" s="900"/>
      <c r="K31" s="900"/>
      <c r="L31" s="900"/>
      <c r="M31" s="900"/>
      <c r="N31" s="900"/>
      <c r="O31" s="900"/>
      <c r="P31" s="900"/>
      <c r="Q31" s="900"/>
      <c r="R31" s="900"/>
      <c r="S31" s="900"/>
      <c r="T31" s="901"/>
      <c r="U31" s="365"/>
      <c r="V31" s="447" t="s">
        <v>176</v>
      </c>
      <c r="W31" s="366" t="s">
        <v>712</v>
      </c>
      <c r="X31" s="447" t="s">
        <v>176</v>
      </c>
      <c r="Y31" s="409"/>
      <c r="Z31" s="372"/>
    </row>
    <row r="32" spans="2:26" s="96" customFormat="1" x14ac:dyDescent="0.45">
      <c r="B32" s="141"/>
      <c r="C32" s="377"/>
      <c r="D32" s="377"/>
      <c r="E32" s="377"/>
      <c r="F32" s="377"/>
      <c r="G32" s="377"/>
      <c r="H32" s="377"/>
      <c r="I32" s="377"/>
      <c r="J32" s="377"/>
      <c r="K32" s="377"/>
      <c r="L32" s="377"/>
      <c r="M32" s="377"/>
      <c r="N32" s="377"/>
      <c r="O32" s="377"/>
      <c r="P32" s="377"/>
      <c r="Q32" s="377"/>
      <c r="R32" s="377"/>
      <c r="S32" s="377"/>
      <c r="T32" s="377"/>
      <c r="U32" s="377"/>
      <c r="V32" s="377"/>
      <c r="W32" s="377"/>
      <c r="X32" s="377"/>
      <c r="Y32" s="377"/>
      <c r="Z32" s="378"/>
    </row>
    <row r="33" s="96" customFormat="1" x14ac:dyDescent="0.45"/>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T28"/>
    <mergeCell ref="C29:S29"/>
    <mergeCell ref="C30:T30"/>
    <mergeCell ref="C31:T31"/>
  </mergeCells>
  <phoneticPr fontId="2"/>
  <dataValidations count="1">
    <dataValidation type="list" allowBlank="1" showInputMessage="1" showErrorMessage="1" 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1 JH65541 TD65541 ACZ65541 AMV65541 AWR65541 BGN65541 BQJ65541 CAF65541 CKB65541 CTX65541 DDT65541 DNP65541 DXL65541 EHH65541 ERD65541 FAZ65541 FKV65541 FUR65541 GEN65541 GOJ65541 GYF65541 HIB65541 HRX65541 IBT65541 ILP65541 IVL65541 JFH65541 JPD65541 JYZ65541 KIV65541 KSR65541 LCN65541 LMJ65541 LWF65541 MGB65541 MPX65541 MZT65541 NJP65541 NTL65541 ODH65541 OND65541 OWZ65541 PGV65541 PQR65541 QAN65541 QKJ65541 QUF65541 REB65541 RNX65541 RXT65541 SHP65541 SRL65541 TBH65541 TLD65541 TUZ65541 UEV65541 UOR65541 UYN65541 VIJ65541 VSF65541 WCB65541 WLX65541 WVT65541 L131077 JH131077 TD131077 ACZ131077 AMV131077 AWR131077 BGN131077 BQJ131077 CAF131077 CKB131077 CTX131077 DDT131077 DNP131077 DXL131077 EHH131077 ERD131077 FAZ131077 FKV131077 FUR131077 GEN131077 GOJ131077 GYF131077 HIB131077 HRX131077 IBT131077 ILP131077 IVL131077 JFH131077 JPD131077 JYZ131077 KIV131077 KSR131077 LCN131077 LMJ131077 LWF131077 MGB131077 MPX131077 MZT131077 NJP131077 NTL131077 ODH131077 OND131077 OWZ131077 PGV131077 PQR131077 QAN131077 QKJ131077 QUF131077 REB131077 RNX131077 RXT131077 SHP131077 SRL131077 TBH131077 TLD131077 TUZ131077 UEV131077 UOR131077 UYN131077 VIJ131077 VSF131077 WCB131077 WLX131077 WVT131077 L196613 JH196613 TD196613 ACZ196613 AMV196613 AWR196613 BGN196613 BQJ196613 CAF196613 CKB196613 CTX196613 DDT196613 DNP196613 DXL196613 EHH196613 ERD196613 FAZ196613 FKV196613 FUR196613 GEN196613 GOJ196613 GYF196613 HIB196613 HRX196613 IBT196613 ILP196613 IVL196613 JFH196613 JPD196613 JYZ196613 KIV196613 KSR196613 LCN196613 LMJ196613 LWF196613 MGB196613 MPX196613 MZT196613 NJP196613 NTL196613 ODH196613 OND196613 OWZ196613 PGV196613 PQR196613 QAN196613 QKJ196613 QUF196613 REB196613 RNX196613 RXT196613 SHP196613 SRL196613 TBH196613 TLD196613 TUZ196613 UEV196613 UOR196613 UYN196613 VIJ196613 VSF196613 WCB196613 WLX196613 WVT196613 L262149 JH262149 TD262149 ACZ262149 AMV262149 AWR262149 BGN262149 BQJ262149 CAF262149 CKB262149 CTX262149 DDT262149 DNP262149 DXL262149 EHH262149 ERD262149 FAZ262149 FKV262149 FUR262149 GEN262149 GOJ262149 GYF262149 HIB262149 HRX262149 IBT262149 ILP262149 IVL262149 JFH262149 JPD262149 JYZ262149 KIV262149 KSR262149 LCN262149 LMJ262149 LWF262149 MGB262149 MPX262149 MZT262149 NJP262149 NTL262149 ODH262149 OND262149 OWZ262149 PGV262149 PQR262149 QAN262149 QKJ262149 QUF262149 REB262149 RNX262149 RXT262149 SHP262149 SRL262149 TBH262149 TLD262149 TUZ262149 UEV262149 UOR262149 UYN262149 VIJ262149 VSF262149 WCB262149 WLX262149 WVT262149 L327685 JH327685 TD327685 ACZ327685 AMV327685 AWR327685 BGN327685 BQJ327685 CAF327685 CKB327685 CTX327685 DDT327685 DNP327685 DXL327685 EHH327685 ERD327685 FAZ327685 FKV327685 FUR327685 GEN327685 GOJ327685 GYF327685 HIB327685 HRX327685 IBT327685 ILP327685 IVL327685 JFH327685 JPD327685 JYZ327685 KIV327685 KSR327685 LCN327685 LMJ327685 LWF327685 MGB327685 MPX327685 MZT327685 NJP327685 NTL327685 ODH327685 OND327685 OWZ327685 PGV327685 PQR327685 QAN327685 QKJ327685 QUF327685 REB327685 RNX327685 RXT327685 SHP327685 SRL327685 TBH327685 TLD327685 TUZ327685 UEV327685 UOR327685 UYN327685 VIJ327685 VSF327685 WCB327685 WLX327685 WVT327685 L393221 JH393221 TD393221 ACZ393221 AMV393221 AWR393221 BGN393221 BQJ393221 CAF393221 CKB393221 CTX393221 DDT393221 DNP393221 DXL393221 EHH393221 ERD393221 FAZ393221 FKV393221 FUR393221 GEN393221 GOJ393221 GYF393221 HIB393221 HRX393221 IBT393221 ILP393221 IVL393221 JFH393221 JPD393221 JYZ393221 KIV393221 KSR393221 LCN393221 LMJ393221 LWF393221 MGB393221 MPX393221 MZT393221 NJP393221 NTL393221 ODH393221 OND393221 OWZ393221 PGV393221 PQR393221 QAN393221 QKJ393221 QUF393221 REB393221 RNX393221 RXT393221 SHP393221 SRL393221 TBH393221 TLD393221 TUZ393221 UEV393221 UOR393221 UYN393221 VIJ393221 VSF393221 WCB393221 WLX393221 WVT393221 L458757 JH458757 TD458757 ACZ458757 AMV458757 AWR458757 BGN458757 BQJ458757 CAF458757 CKB458757 CTX458757 DDT458757 DNP458757 DXL458757 EHH458757 ERD458757 FAZ458757 FKV458757 FUR458757 GEN458757 GOJ458757 GYF458757 HIB458757 HRX458757 IBT458757 ILP458757 IVL458757 JFH458757 JPD458757 JYZ458757 KIV458757 KSR458757 LCN458757 LMJ458757 LWF458757 MGB458757 MPX458757 MZT458757 NJP458757 NTL458757 ODH458757 OND458757 OWZ458757 PGV458757 PQR458757 QAN458757 QKJ458757 QUF458757 REB458757 RNX458757 RXT458757 SHP458757 SRL458757 TBH458757 TLD458757 TUZ458757 UEV458757 UOR458757 UYN458757 VIJ458757 VSF458757 WCB458757 WLX458757 WVT458757 L524293 JH524293 TD524293 ACZ524293 AMV524293 AWR524293 BGN524293 BQJ524293 CAF524293 CKB524293 CTX524293 DDT524293 DNP524293 DXL524293 EHH524293 ERD524293 FAZ524293 FKV524293 FUR524293 GEN524293 GOJ524293 GYF524293 HIB524293 HRX524293 IBT524293 ILP524293 IVL524293 JFH524293 JPD524293 JYZ524293 KIV524293 KSR524293 LCN524293 LMJ524293 LWF524293 MGB524293 MPX524293 MZT524293 NJP524293 NTL524293 ODH524293 OND524293 OWZ524293 PGV524293 PQR524293 QAN524293 QKJ524293 QUF524293 REB524293 RNX524293 RXT524293 SHP524293 SRL524293 TBH524293 TLD524293 TUZ524293 UEV524293 UOR524293 UYN524293 VIJ524293 VSF524293 WCB524293 WLX524293 WVT524293 L589829 JH589829 TD589829 ACZ589829 AMV589829 AWR589829 BGN589829 BQJ589829 CAF589829 CKB589829 CTX589829 DDT589829 DNP589829 DXL589829 EHH589829 ERD589829 FAZ589829 FKV589829 FUR589829 GEN589829 GOJ589829 GYF589829 HIB589829 HRX589829 IBT589829 ILP589829 IVL589829 JFH589829 JPD589829 JYZ589829 KIV589829 KSR589829 LCN589829 LMJ589829 LWF589829 MGB589829 MPX589829 MZT589829 NJP589829 NTL589829 ODH589829 OND589829 OWZ589829 PGV589829 PQR589829 QAN589829 QKJ589829 QUF589829 REB589829 RNX589829 RXT589829 SHP589829 SRL589829 TBH589829 TLD589829 TUZ589829 UEV589829 UOR589829 UYN589829 VIJ589829 VSF589829 WCB589829 WLX589829 WVT589829 L655365 JH655365 TD655365 ACZ655365 AMV655365 AWR655365 BGN655365 BQJ655365 CAF655365 CKB655365 CTX655365 DDT655365 DNP655365 DXL655365 EHH655365 ERD655365 FAZ655365 FKV655365 FUR655365 GEN655365 GOJ655365 GYF655365 HIB655365 HRX655365 IBT655365 ILP655365 IVL655365 JFH655365 JPD655365 JYZ655365 KIV655365 KSR655365 LCN655365 LMJ655365 LWF655365 MGB655365 MPX655365 MZT655365 NJP655365 NTL655365 ODH655365 OND655365 OWZ655365 PGV655365 PQR655365 QAN655365 QKJ655365 QUF655365 REB655365 RNX655365 RXT655365 SHP655365 SRL655365 TBH655365 TLD655365 TUZ655365 UEV655365 UOR655365 UYN655365 VIJ655365 VSF655365 WCB655365 WLX655365 WVT655365 L720901 JH720901 TD720901 ACZ720901 AMV720901 AWR720901 BGN720901 BQJ720901 CAF720901 CKB720901 CTX720901 DDT720901 DNP720901 DXL720901 EHH720901 ERD720901 FAZ720901 FKV720901 FUR720901 GEN720901 GOJ720901 GYF720901 HIB720901 HRX720901 IBT720901 ILP720901 IVL720901 JFH720901 JPD720901 JYZ720901 KIV720901 KSR720901 LCN720901 LMJ720901 LWF720901 MGB720901 MPX720901 MZT720901 NJP720901 NTL720901 ODH720901 OND720901 OWZ720901 PGV720901 PQR720901 QAN720901 QKJ720901 QUF720901 REB720901 RNX720901 RXT720901 SHP720901 SRL720901 TBH720901 TLD720901 TUZ720901 UEV720901 UOR720901 UYN720901 VIJ720901 VSF720901 WCB720901 WLX720901 WVT720901 L786437 JH786437 TD786437 ACZ786437 AMV786437 AWR786437 BGN786437 BQJ786437 CAF786437 CKB786437 CTX786437 DDT786437 DNP786437 DXL786437 EHH786437 ERD786437 FAZ786437 FKV786437 FUR786437 GEN786437 GOJ786437 GYF786437 HIB786437 HRX786437 IBT786437 ILP786437 IVL786437 JFH786437 JPD786437 JYZ786437 KIV786437 KSR786437 LCN786437 LMJ786437 LWF786437 MGB786437 MPX786437 MZT786437 NJP786437 NTL786437 ODH786437 OND786437 OWZ786437 PGV786437 PQR786437 QAN786437 QKJ786437 QUF786437 REB786437 RNX786437 RXT786437 SHP786437 SRL786437 TBH786437 TLD786437 TUZ786437 UEV786437 UOR786437 UYN786437 VIJ786437 VSF786437 WCB786437 WLX786437 WVT786437 L851973 JH851973 TD851973 ACZ851973 AMV851973 AWR851973 BGN851973 BQJ851973 CAF851973 CKB851973 CTX851973 DDT851973 DNP851973 DXL851973 EHH851973 ERD851973 FAZ851973 FKV851973 FUR851973 GEN851973 GOJ851973 GYF851973 HIB851973 HRX851973 IBT851973 ILP851973 IVL851973 JFH851973 JPD851973 JYZ851973 KIV851973 KSR851973 LCN851973 LMJ851973 LWF851973 MGB851973 MPX851973 MZT851973 NJP851973 NTL851973 ODH851973 OND851973 OWZ851973 PGV851973 PQR851973 QAN851973 QKJ851973 QUF851973 REB851973 RNX851973 RXT851973 SHP851973 SRL851973 TBH851973 TLD851973 TUZ851973 UEV851973 UOR851973 UYN851973 VIJ851973 VSF851973 WCB851973 WLX851973 WVT851973 L917509 JH917509 TD917509 ACZ917509 AMV917509 AWR917509 BGN917509 BQJ917509 CAF917509 CKB917509 CTX917509 DDT917509 DNP917509 DXL917509 EHH917509 ERD917509 FAZ917509 FKV917509 FUR917509 GEN917509 GOJ917509 GYF917509 HIB917509 HRX917509 IBT917509 ILP917509 IVL917509 JFH917509 JPD917509 JYZ917509 KIV917509 KSR917509 LCN917509 LMJ917509 LWF917509 MGB917509 MPX917509 MZT917509 NJP917509 NTL917509 ODH917509 OND917509 OWZ917509 PGV917509 PQR917509 QAN917509 QKJ917509 QUF917509 REB917509 RNX917509 RXT917509 SHP917509 SRL917509 TBH917509 TLD917509 TUZ917509 UEV917509 UOR917509 UYN917509 VIJ917509 VSF917509 WCB917509 WLX917509 WVT917509 L983045 JH983045 TD983045 ACZ983045 AMV983045 AWR983045 BGN983045 BQJ983045 CAF983045 CKB983045 CTX983045 DDT983045 DNP983045 DXL983045 EHH983045 ERD983045 FAZ983045 FKV983045 FUR983045 GEN983045 GOJ983045 GYF983045 HIB983045 HRX983045 IBT983045 ILP983045 IVL983045 JFH983045 JPD983045 JYZ983045 KIV983045 KSR983045 LCN983045 LMJ983045 LWF983045 MGB983045 MPX983045 MZT983045 NJP983045 NTL983045 ODH983045 OND983045 OWZ983045 PGV983045 PQR983045 QAN983045 QKJ983045 QUF983045 REB983045 RNX983045 RXT983045 SHP983045 SRL983045 TBH983045 TLD983045 TUZ983045 UEV983045 UOR983045 UYN983045 VIJ983045 VSF983045 WCB983045 WLX983045 WVT983045 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1:G65542 JC65541:JC65542 SY65541:SY65542 ACU65541:ACU65542 AMQ65541:AMQ65542 AWM65541:AWM65542 BGI65541:BGI65542 BQE65541:BQE65542 CAA65541:CAA65542 CJW65541:CJW65542 CTS65541:CTS65542 DDO65541:DDO65542 DNK65541:DNK65542 DXG65541:DXG65542 EHC65541:EHC65542 EQY65541:EQY65542 FAU65541:FAU65542 FKQ65541:FKQ65542 FUM65541:FUM65542 GEI65541:GEI65542 GOE65541:GOE65542 GYA65541:GYA65542 HHW65541:HHW65542 HRS65541:HRS65542 IBO65541:IBO65542 ILK65541:ILK65542 IVG65541:IVG65542 JFC65541:JFC65542 JOY65541:JOY65542 JYU65541:JYU65542 KIQ65541:KIQ65542 KSM65541:KSM65542 LCI65541:LCI65542 LME65541:LME65542 LWA65541:LWA65542 MFW65541:MFW65542 MPS65541:MPS65542 MZO65541:MZO65542 NJK65541:NJK65542 NTG65541:NTG65542 ODC65541:ODC65542 OMY65541:OMY65542 OWU65541:OWU65542 PGQ65541:PGQ65542 PQM65541:PQM65542 QAI65541:QAI65542 QKE65541:QKE65542 QUA65541:QUA65542 RDW65541:RDW65542 RNS65541:RNS65542 RXO65541:RXO65542 SHK65541:SHK65542 SRG65541:SRG65542 TBC65541:TBC65542 TKY65541:TKY65542 TUU65541:TUU65542 UEQ65541:UEQ65542 UOM65541:UOM65542 UYI65541:UYI65542 VIE65541:VIE65542 VSA65541:VSA65542 WBW65541:WBW65542 WLS65541:WLS65542 WVO65541:WVO65542 G131077:G131078 JC131077:JC131078 SY131077:SY131078 ACU131077:ACU131078 AMQ131077:AMQ131078 AWM131077:AWM131078 BGI131077:BGI131078 BQE131077:BQE131078 CAA131077:CAA131078 CJW131077:CJW131078 CTS131077:CTS131078 DDO131077:DDO131078 DNK131077:DNK131078 DXG131077:DXG131078 EHC131077:EHC131078 EQY131077:EQY131078 FAU131077:FAU131078 FKQ131077:FKQ131078 FUM131077:FUM131078 GEI131077:GEI131078 GOE131077:GOE131078 GYA131077:GYA131078 HHW131077:HHW131078 HRS131077:HRS131078 IBO131077:IBO131078 ILK131077:ILK131078 IVG131077:IVG131078 JFC131077:JFC131078 JOY131077:JOY131078 JYU131077:JYU131078 KIQ131077:KIQ131078 KSM131077:KSM131078 LCI131077:LCI131078 LME131077:LME131078 LWA131077:LWA131078 MFW131077:MFW131078 MPS131077:MPS131078 MZO131077:MZO131078 NJK131077:NJK131078 NTG131077:NTG131078 ODC131077:ODC131078 OMY131077:OMY131078 OWU131077:OWU131078 PGQ131077:PGQ131078 PQM131077:PQM131078 QAI131077:QAI131078 QKE131077:QKE131078 QUA131077:QUA131078 RDW131077:RDW131078 RNS131077:RNS131078 RXO131077:RXO131078 SHK131077:SHK131078 SRG131077:SRG131078 TBC131077:TBC131078 TKY131077:TKY131078 TUU131077:TUU131078 UEQ131077:UEQ131078 UOM131077:UOM131078 UYI131077:UYI131078 VIE131077:VIE131078 VSA131077:VSA131078 WBW131077:WBW131078 WLS131077:WLS131078 WVO131077:WVO131078 G196613:G196614 JC196613:JC196614 SY196613:SY196614 ACU196613:ACU196614 AMQ196613:AMQ196614 AWM196613:AWM196614 BGI196613:BGI196614 BQE196613:BQE196614 CAA196613:CAA196614 CJW196613:CJW196614 CTS196613:CTS196614 DDO196613:DDO196614 DNK196613:DNK196614 DXG196613:DXG196614 EHC196613:EHC196614 EQY196613:EQY196614 FAU196613:FAU196614 FKQ196613:FKQ196614 FUM196613:FUM196614 GEI196613:GEI196614 GOE196613:GOE196614 GYA196613:GYA196614 HHW196613:HHW196614 HRS196613:HRS196614 IBO196613:IBO196614 ILK196613:ILK196614 IVG196613:IVG196614 JFC196613:JFC196614 JOY196613:JOY196614 JYU196613:JYU196614 KIQ196613:KIQ196614 KSM196613:KSM196614 LCI196613:LCI196614 LME196613:LME196614 LWA196613:LWA196614 MFW196613:MFW196614 MPS196613:MPS196614 MZO196613:MZO196614 NJK196613:NJK196614 NTG196613:NTG196614 ODC196613:ODC196614 OMY196613:OMY196614 OWU196613:OWU196614 PGQ196613:PGQ196614 PQM196613:PQM196614 QAI196613:QAI196614 QKE196613:QKE196614 QUA196613:QUA196614 RDW196613:RDW196614 RNS196613:RNS196614 RXO196613:RXO196614 SHK196613:SHK196614 SRG196613:SRG196614 TBC196613:TBC196614 TKY196613:TKY196614 TUU196613:TUU196614 UEQ196613:UEQ196614 UOM196613:UOM196614 UYI196613:UYI196614 VIE196613:VIE196614 VSA196613:VSA196614 WBW196613:WBW196614 WLS196613:WLS196614 WVO196613:WVO196614 G262149:G262150 JC262149:JC262150 SY262149:SY262150 ACU262149:ACU262150 AMQ262149:AMQ262150 AWM262149:AWM262150 BGI262149:BGI262150 BQE262149:BQE262150 CAA262149:CAA262150 CJW262149:CJW262150 CTS262149:CTS262150 DDO262149:DDO262150 DNK262149:DNK262150 DXG262149:DXG262150 EHC262149:EHC262150 EQY262149:EQY262150 FAU262149:FAU262150 FKQ262149:FKQ262150 FUM262149:FUM262150 GEI262149:GEI262150 GOE262149:GOE262150 GYA262149:GYA262150 HHW262149:HHW262150 HRS262149:HRS262150 IBO262149:IBO262150 ILK262149:ILK262150 IVG262149:IVG262150 JFC262149:JFC262150 JOY262149:JOY262150 JYU262149:JYU262150 KIQ262149:KIQ262150 KSM262149:KSM262150 LCI262149:LCI262150 LME262149:LME262150 LWA262149:LWA262150 MFW262149:MFW262150 MPS262149:MPS262150 MZO262149:MZO262150 NJK262149:NJK262150 NTG262149:NTG262150 ODC262149:ODC262150 OMY262149:OMY262150 OWU262149:OWU262150 PGQ262149:PGQ262150 PQM262149:PQM262150 QAI262149:QAI262150 QKE262149:QKE262150 QUA262149:QUA262150 RDW262149:RDW262150 RNS262149:RNS262150 RXO262149:RXO262150 SHK262149:SHK262150 SRG262149:SRG262150 TBC262149:TBC262150 TKY262149:TKY262150 TUU262149:TUU262150 UEQ262149:UEQ262150 UOM262149:UOM262150 UYI262149:UYI262150 VIE262149:VIE262150 VSA262149:VSA262150 WBW262149:WBW262150 WLS262149:WLS262150 WVO262149:WVO262150 G327685:G327686 JC327685:JC327686 SY327685:SY327686 ACU327685:ACU327686 AMQ327685:AMQ327686 AWM327685:AWM327686 BGI327685:BGI327686 BQE327685:BQE327686 CAA327685:CAA327686 CJW327685:CJW327686 CTS327685:CTS327686 DDO327685:DDO327686 DNK327685:DNK327686 DXG327685:DXG327686 EHC327685:EHC327686 EQY327685:EQY327686 FAU327685:FAU327686 FKQ327685:FKQ327686 FUM327685:FUM327686 GEI327685:GEI327686 GOE327685:GOE327686 GYA327685:GYA327686 HHW327685:HHW327686 HRS327685:HRS327686 IBO327685:IBO327686 ILK327685:ILK327686 IVG327685:IVG327686 JFC327685:JFC327686 JOY327685:JOY327686 JYU327685:JYU327686 KIQ327685:KIQ327686 KSM327685:KSM327686 LCI327685:LCI327686 LME327685:LME327686 LWA327685:LWA327686 MFW327685:MFW327686 MPS327685:MPS327686 MZO327685:MZO327686 NJK327685:NJK327686 NTG327685:NTG327686 ODC327685:ODC327686 OMY327685:OMY327686 OWU327685:OWU327686 PGQ327685:PGQ327686 PQM327685:PQM327686 QAI327685:QAI327686 QKE327685:QKE327686 QUA327685:QUA327686 RDW327685:RDW327686 RNS327685:RNS327686 RXO327685:RXO327686 SHK327685:SHK327686 SRG327685:SRG327686 TBC327685:TBC327686 TKY327685:TKY327686 TUU327685:TUU327686 UEQ327685:UEQ327686 UOM327685:UOM327686 UYI327685:UYI327686 VIE327685:VIE327686 VSA327685:VSA327686 WBW327685:WBW327686 WLS327685:WLS327686 WVO327685:WVO327686 G393221:G393222 JC393221:JC393222 SY393221:SY393222 ACU393221:ACU393222 AMQ393221:AMQ393222 AWM393221:AWM393222 BGI393221:BGI393222 BQE393221:BQE393222 CAA393221:CAA393222 CJW393221:CJW393222 CTS393221:CTS393222 DDO393221:DDO393222 DNK393221:DNK393222 DXG393221:DXG393222 EHC393221:EHC393222 EQY393221:EQY393222 FAU393221:FAU393222 FKQ393221:FKQ393222 FUM393221:FUM393222 GEI393221:GEI393222 GOE393221:GOE393222 GYA393221:GYA393222 HHW393221:HHW393222 HRS393221:HRS393222 IBO393221:IBO393222 ILK393221:ILK393222 IVG393221:IVG393222 JFC393221:JFC393222 JOY393221:JOY393222 JYU393221:JYU393222 KIQ393221:KIQ393222 KSM393221:KSM393222 LCI393221:LCI393222 LME393221:LME393222 LWA393221:LWA393222 MFW393221:MFW393222 MPS393221:MPS393222 MZO393221:MZO393222 NJK393221:NJK393222 NTG393221:NTG393222 ODC393221:ODC393222 OMY393221:OMY393222 OWU393221:OWU393222 PGQ393221:PGQ393222 PQM393221:PQM393222 QAI393221:QAI393222 QKE393221:QKE393222 QUA393221:QUA393222 RDW393221:RDW393222 RNS393221:RNS393222 RXO393221:RXO393222 SHK393221:SHK393222 SRG393221:SRG393222 TBC393221:TBC393222 TKY393221:TKY393222 TUU393221:TUU393222 UEQ393221:UEQ393222 UOM393221:UOM393222 UYI393221:UYI393222 VIE393221:VIE393222 VSA393221:VSA393222 WBW393221:WBW393222 WLS393221:WLS393222 WVO393221:WVO393222 G458757:G458758 JC458757:JC458758 SY458757:SY458758 ACU458757:ACU458758 AMQ458757:AMQ458758 AWM458757:AWM458758 BGI458757:BGI458758 BQE458757:BQE458758 CAA458757:CAA458758 CJW458757:CJW458758 CTS458757:CTS458758 DDO458757:DDO458758 DNK458757:DNK458758 DXG458757:DXG458758 EHC458757:EHC458758 EQY458757:EQY458758 FAU458757:FAU458758 FKQ458757:FKQ458758 FUM458757:FUM458758 GEI458757:GEI458758 GOE458757:GOE458758 GYA458757:GYA458758 HHW458757:HHW458758 HRS458757:HRS458758 IBO458757:IBO458758 ILK458757:ILK458758 IVG458757:IVG458758 JFC458757:JFC458758 JOY458757:JOY458758 JYU458757:JYU458758 KIQ458757:KIQ458758 KSM458757:KSM458758 LCI458757:LCI458758 LME458757:LME458758 LWA458757:LWA458758 MFW458757:MFW458758 MPS458757:MPS458758 MZO458757:MZO458758 NJK458757:NJK458758 NTG458757:NTG458758 ODC458757:ODC458758 OMY458757:OMY458758 OWU458757:OWU458758 PGQ458757:PGQ458758 PQM458757:PQM458758 QAI458757:QAI458758 QKE458757:QKE458758 QUA458757:QUA458758 RDW458757:RDW458758 RNS458757:RNS458758 RXO458757:RXO458758 SHK458757:SHK458758 SRG458757:SRG458758 TBC458757:TBC458758 TKY458757:TKY458758 TUU458757:TUU458758 UEQ458757:UEQ458758 UOM458757:UOM458758 UYI458757:UYI458758 VIE458757:VIE458758 VSA458757:VSA458758 WBW458757:WBW458758 WLS458757:WLS458758 WVO458757:WVO458758 G524293:G524294 JC524293:JC524294 SY524293:SY524294 ACU524293:ACU524294 AMQ524293:AMQ524294 AWM524293:AWM524294 BGI524293:BGI524294 BQE524293:BQE524294 CAA524293:CAA524294 CJW524293:CJW524294 CTS524293:CTS524294 DDO524293:DDO524294 DNK524293:DNK524294 DXG524293:DXG524294 EHC524293:EHC524294 EQY524293:EQY524294 FAU524293:FAU524294 FKQ524293:FKQ524294 FUM524293:FUM524294 GEI524293:GEI524294 GOE524293:GOE524294 GYA524293:GYA524294 HHW524293:HHW524294 HRS524293:HRS524294 IBO524293:IBO524294 ILK524293:ILK524294 IVG524293:IVG524294 JFC524293:JFC524294 JOY524293:JOY524294 JYU524293:JYU524294 KIQ524293:KIQ524294 KSM524293:KSM524294 LCI524293:LCI524294 LME524293:LME524294 LWA524293:LWA524294 MFW524293:MFW524294 MPS524293:MPS524294 MZO524293:MZO524294 NJK524293:NJK524294 NTG524293:NTG524294 ODC524293:ODC524294 OMY524293:OMY524294 OWU524293:OWU524294 PGQ524293:PGQ524294 PQM524293:PQM524294 QAI524293:QAI524294 QKE524293:QKE524294 QUA524293:QUA524294 RDW524293:RDW524294 RNS524293:RNS524294 RXO524293:RXO524294 SHK524293:SHK524294 SRG524293:SRG524294 TBC524293:TBC524294 TKY524293:TKY524294 TUU524293:TUU524294 UEQ524293:UEQ524294 UOM524293:UOM524294 UYI524293:UYI524294 VIE524293:VIE524294 VSA524293:VSA524294 WBW524293:WBW524294 WLS524293:WLS524294 WVO524293:WVO524294 G589829:G589830 JC589829:JC589830 SY589829:SY589830 ACU589829:ACU589830 AMQ589829:AMQ589830 AWM589829:AWM589830 BGI589829:BGI589830 BQE589829:BQE589830 CAA589829:CAA589830 CJW589829:CJW589830 CTS589829:CTS589830 DDO589829:DDO589830 DNK589829:DNK589830 DXG589829:DXG589830 EHC589829:EHC589830 EQY589829:EQY589830 FAU589829:FAU589830 FKQ589829:FKQ589830 FUM589829:FUM589830 GEI589829:GEI589830 GOE589829:GOE589830 GYA589829:GYA589830 HHW589829:HHW589830 HRS589829:HRS589830 IBO589829:IBO589830 ILK589829:ILK589830 IVG589829:IVG589830 JFC589829:JFC589830 JOY589829:JOY589830 JYU589829:JYU589830 KIQ589829:KIQ589830 KSM589829:KSM589830 LCI589829:LCI589830 LME589829:LME589830 LWA589829:LWA589830 MFW589829:MFW589830 MPS589829:MPS589830 MZO589829:MZO589830 NJK589829:NJK589830 NTG589829:NTG589830 ODC589829:ODC589830 OMY589829:OMY589830 OWU589829:OWU589830 PGQ589829:PGQ589830 PQM589829:PQM589830 QAI589829:QAI589830 QKE589829:QKE589830 QUA589829:QUA589830 RDW589829:RDW589830 RNS589829:RNS589830 RXO589829:RXO589830 SHK589829:SHK589830 SRG589829:SRG589830 TBC589829:TBC589830 TKY589829:TKY589830 TUU589829:TUU589830 UEQ589829:UEQ589830 UOM589829:UOM589830 UYI589829:UYI589830 VIE589829:VIE589830 VSA589829:VSA589830 WBW589829:WBW589830 WLS589829:WLS589830 WVO589829:WVO589830 G655365:G655366 JC655365:JC655366 SY655365:SY655366 ACU655365:ACU655366 AMQ655365:AMQ655366 AWM655365:AWM655366 BGI655365:BGI655366 BQE655365:BQE655366 CAA655365:CAA655366 CJW655365:CJW655366 CTS655365:CTS655366 DDO655365:DDO655366 DNK655365:DNK655366 DXG655365:DXG655366 EHC655365:EHC655366 EQY655365:EQY655366 FAU655365:FAU655366 FKQ655365:FKQ655366 FUM655365:FUM655366 GEI655365:GEI655366 GOE655365:GOE655366 GYA655365:GYA655366 HHW655365:HHW655366 HRS655365:HRS655366 IBO655365:IBO655366 ILK655365:ILK655366 IVG655365:IVG655366 JFC655365:JFC655366 JOY655365:JOY655366 JYU655365:JYU655366 KIQ655365:KIQ655366 KSM655365:KSM655366 LCI655365:LCI655366 LME655365:LME655366 LWA655365:LWA655366 MFW655365:MFW655366 MPS655365:MPS655366 MZO655365:MZO655366 NJK655365:NJK655366 NTG655365:NTG655366 ODC655365:ODC655366 OMY655365:OMY655366 OWU655365:OWU655366 PGQ655365:PGQ655366 PQM655365:PQM655366 QAI655365:QAI655366 QKE655365:QKE655366 QUA655365:QUA655366 RDW655365:RDW655366 RNS655365:RNS655366 RXO655365:RXO655366 SHK655365:SHK655366 SRG655365:SRG655366 TBC655365:TBC655366 TKY655365:TKY655366 TUU655365:TUU655366 UEQ655365:UEQ655366 UOM655365:UOM655366 UYI655365:UYI655366 VIE655365:VIE655366 VSA655365:VSA655366 WBW655365:WBW655366 WLS655365:WLS655366 WVO655365:WVO655366 G720901:G720902 JC720901:JC720902 SY720901:SY720902 ACU720901:ACU720902 AMQ720901:AMQ720902 AWM720901:AWM720902 BGI720901:BGI720902 BQE720901:BQE720902 CAA720901:CAA720902 CJW720901:CJW720902 CTS720901:CTS720902 DDO720901:DDO720902 DNK720901:DNK720902 DXG720901:DXG720902 EHC720901:EHC720902 EQY720901:EQY720902 FAU720901:FAU720902 FKQ720901:FKQ720902 FUM720901:FUM720902 GEI720901:GEI720902 GOE720901:GOE720902 GYA720901:GYA720902 HHW720901:HHW720902 HRS720901:HRS720902 IBO720901:IBO720902 ILK720901:ILK720902 IVG720901:IVG720902 JFC720901:JFC720902 JOY720901:JOY720902 JYU720901:JYU720902 KIQ720901:KIQ720902 KSM720901:KSM720902 LCI720901:LCI720902 LME720901:LME720902 LWA720901:LWA720902 MFW720901:MFW720902 MPS720901:MPS720902 MZO720901:MZO720902 NJK720901:NJK720902 NTG720901:NTG720902 ODC720901:ODC720902 OMY720901:OMY720902 OWU720901:OWU720902 PGQ720901:PGQ720902 PQM720901:PQM720902 QAI720901:QAI720902 QKE720901:QKE720902 QUA720901:QUA720902 RDW720901:RDW720902 RNS720901:RNS720902 RXO720901:RXO720902 SHK720901:SHK720902 SRG720901:SRG720902 TBC720901:TBC720902 TKY720901:TKY720902 TUU720901:TUU720902 UEQ720901:UEQ720902 UOM720901:UOM720902 UYI720901:UYI720902 VIE720901:VIE720902 VSA720901:VSA720902 WBW720901:WBW720902 WLS720901:WLS720902 WVO720901:WVO720902 G786437:G786438 JC786437:JC786438 SY786437:SY786438 ACU786437:ACU786438 AMQ786437:AMQ786438 AWM786437:AWM786438 BGI786437:BGI786438 BQE786437:BQE786438 CAA786437:CAA786438 CJW786437:CJW786438 CTS786437:CTS786438 DDO786437:DDO786438 DNK786437:DNK786438 DXG786437:DXG786438 EHC786437:EHC786438 EQY786437:EQY786438 FAU786437:FAU786438 FKQ786437:FKQ786438 FUM786437:FUM786438 GEI786437:GEI786438 GOE786437:GOE786438 GYA786437:GYA786438 HHW786437:HHW786438 HRS786437:HRS786438 IBO786437:IBO786438 ILK786437:ILK786438 IVG786437:IVG786438 JFC786437:JFC786438 JOY786437:JOY786438 JYU786437:JYU786438 KIQ786437:KIQ786438 KSM786437:KSM786438 LCI786437:LCI786438 LME786437:LME786438 LWA786437:LWA786438 MFW786437:MFW786438 MPS786437:MPS786438 MZO786437:MZO786438 NJK786437:NJK786438 NTG786437:NTG786438 ODC786437:ODC786438 OMY786437:OMY786438 OWU786437:OWU786438 PGQ786437:PGQ786438 PQM786437:PQM786438 QAI786437:QAI786438 QKE786437:QKE786438 QUA786437:QUA786438 RDW786437:RDW786438 RNS786437:RNS786438 RXO786437:RXO786438 SHK786437:SHK786438 SRG786437:SRG786438 TBC786437:TBC786438 TKY786437:TKY786438 TUU786437:TUU786438 UEQ786437:UEQ786438 UOM786437:UOM786438 UYI786437:UYI786438 VIE786437:VIE786438 VSA786437:VSA786438 WBW786437:WBW786438 WLS786437:WLS786438 WVO786437:WVO786438 G851973:G851974 JC851973:JC851974 SY851973:SY851974 ACU851973:ACU851974 AMQ851973:AMQ851974 AWM851973:AWM851974 BGI851973:BGI851974 BQE851973:BQE851974 CAA851973:CAA851974 CJW851973:CJW851974 CTS851973:CTS851974 DDO851973:DDO851974 DNK851973:DNK851974 DXG851973:DXG851974 EHC851973:EHC851974 EQY851973:EQY851974 FAU851973:FAU851974 FKQ851973:FKQ851974 FUM851973:FUM851974 GEI851973:GEI851974 GOE851973:GOE851974 GYA851973:GYA851974 HHW851973:HHW851974 HRS851973:HRS851974 IBO851973:IBO851974 ILK851973:ILK851974 IVG851973:IVG851974 JFC851973:JFC851974 JOY851973:JOY851974 JYU851973:JYU851974 KIQ851973:KIQ851974 KSM851973:KSM851974 LCI851973:LCI851974 LME851973:LME851974 LWA851973:LWA851974 MFW851973:MFW851974 MPS851973:MPS851974 MZO851973:MZO851974 NJK851973:NJK851974 NTG851973:NTG851974 ODC851973:ODC851974 OMY851973:OMY851974 OWU851973:OWU851974 PGQ851973:PGQ851974 PQM851973:PQM851974 QAI851973:QAI851974 QKE851973:QKE851974 QUA851973:QUA851974 RDW851973:RDW851974 RNS851973:RNS851974 RXO851973:RXO851974 SHK851973:SHK851974 SRG851973:SRG851974 TBC851973:TBC851974 TKY851973:TKY851974 TUU851973:TUU851974 UEQ851973:UEQ851974 UOM851973:UOM851974 UYI851973:UYI851974 VIE851973:VIE851974 VSA851973:VSA851974 WBW851973:WBW851974 WLS851973:WLS851974 WVO851973:WVO851974 G917509:G917510 JC917509:JC917510 SY917509:SY917510 ACU917509:ACU917510 AMQ917509:AMQ917510 AWM917509:AWM917510 BGI917509:BGI917510 BQE917509:BQE917510 CAA917509:CAA917510 CJW917509:CJW917510 CTS917509:CTS917510 DDO917509:DDO917510 DNK917509:DNK917510 DXG917509:DXG917510 EHC917509:EHC917510 EQY917509:EQY917510 FAU917509:FAU917510 FKQ917509:FKQ917510 FUM917509:FUM917510 GEI917509:GEI917510 GOE917509:GOE917510 GYA917509:GYA917510 HHW917509:HHW917510 HRS917509:HRS917510 IBO917509:IBO917510 ILK917509:ILK917510 IVG917509:IVG917510 JFC917509:JFC917510 JOY917509:JOY917510 JYU917509:JYU917510 KIQ917509:KIQ917510 KSM917509:KSM917510 LCI917509:LCI917510 LME917509:LME917510 LWA917509:LWA917510 MFW917509:MFW917510 MPS917509:MPS917510 MZO917509:MZO917510 NJK917509:NJK917510 NTG917509:NTG917510 ODC917509:ODC917510 OMY917509:OMY917510 OWU917509:OWU917510 PGQ917509:PGQ917510 PQM917509:PQM917510 QAI917509:QAI917510 QKE917509:QKE917510 QUA917509:QUA917510 RDW917509:RDW917510 RNS917509:RNS917510 RXO917509:RXO917510 SHK917509:SHK917510 SRG917509:SRG917510 TBC917509:TBC917510 TKY917509:TKY917510 TUU917509:TUU917510 UEQ917509:UEQ917510 UOM917509:UOM917510 UYI917509:UYI917510 VIE917509:VIE917510 VSA917509:VSA917510 WBW917509:WBW917510 WLS917509:WLS917510 WVO917509:WVO917510 G983045:G983046 JC983045:JC983046 SY983045:SY983046 ACU983045:ACU983046 AMQ983045:AMQ983046 AWM983045:AWM983046 BGI983045:BGI983046 BQE983045:BQE983046 CAA983045:CAA983046 CJW983045:CJW983046 CTS983045:CTS983046 DDO983045:DDO983046 DNK983045:DNK983046 DXG983045:DXG983046 EHC983045:EHC983046 EQY983045:EQY983046 FAU983045:FAU983046 FKQ983045:FKQ983046 FUM983045:FUM983046 GEI983045:GEI983046 GOE983045:GOE983046 GYA983045:GYA983046 HHW983045:HHW983046 HRS983045:HRS983046 IBO983045:IBO983046 ILK983045:ILK983046 IVG983045:IVG983046 JFC983045:JFC983046 JOY983045:JOY983046 JYU983045:JYU983046 KIQ983045:KIQ983046 KSM983045:KSM983046 LCI983045:LCI983046 LME983045:LME983046 LWA983045:LWA983046 MFW983045:MFW983046 MPS983045:MPS983046 MZO983045:MZO983046 NJK983045:NJK983046 NTG983045:NTG983046 ODC983045:ODC983046 OMY983045:OMY983046 OWU983045:OWU983046 PGQ983045:PGQ983046 PQM983045:PQM983046 QAI983045:QAI983046 QKE983045:QKE983046 QUA983045:QUA983046 RDW983045:RDW983046 RNS983045:RNS983046 RXO983045:RXO983046 SHK983045:SHK983046 SRG983045:SRG983046 TBC983045:TBC983046 TKY983045:TKY983046 TUU983045:TUU983046 UEQ983045:UEQ983046 UOM983045:UOM983046 UYI983045:UYI983046 VIE983045:VIE983046 VSA983045:VSA983046 WBW983045:WBW983046 WLS983045:WLS983046 WVO983045:WVO983046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1 JM65541 TI65541 ADE65541 ANA65541 AWW65541 BGS65541 BQO65541 CAK65541 CKG65541 CUC65541 DDY65541 DNU65541 DXQ65541 EHM65541 ERI65541 FBE65541 FLA65541 FUW65541 GES65541 GOO65541 GYK65541 HIG65541 HSC65541 IBY65541 ILU65541 IVQ65541 JFM65541 JPI65541 JZE65541 KJA65541 KSW65541 LCS65541 LMO65541 LWK65541 MGG65541 MQC65541 MZY65541 NJU65541 NTQ65541 ODM65541 ONI65541 OXE65541 PHA65541 PQW65541 QAS65541 QKO65541 QUK65541 REG65541 ROC65541 RXY65541 SHU65541 SRQ65541 TBM65541 TLI65541 TVE65541 UFA65541 UOW65541 UYS65541 VIO65541 VSK65541 WCG65541 WMC65541 WVY65541 Q131077 JM131077 TI131077 ADE131077 ANA131077 AWW131077 BGS131077 BQO131077 CAK131077 CKG131077 CUC131077 DDY131077 DNU131077 DXQ131077 EHM131077 ERI131077 FBE131077 FLA131077 FUW131077 GES131077 GOO131077 GYK131077 HIG131077 HSC131077 IBY131077 ILU131077 IVQ131077 JFM131077 JPI131077 JZE131077 KJA131077 KSW131077 LCS131077 LMO131077 LWK131077 MGG131077 MQC131077 MZY131077 NJU131077 NTQ131077 ODM131077 ONI131077 OXE131077 PHA131077 PQW131077 QAS131077 QKO131077 QUK131077 REG131077 ROC131077 RXY131077 SHU131077 SRQ131077 TBM131077 TLI131077 TVE131077 UFA131077 UOW131077 UYS131077 VIO131077 VSK131077 WCG131077 WMC131077 WVY131077 Q196613 JM196613 TI196613 ADE196613 ANA196613 AWW196613 BGS196613 BQO196613 CAK196613 CKG196613 CUC196613 DDY196613 DNU196613 DXQ196613 EHM196613 ERI196613 FBE196613 FLA196613 FUW196613 GES196613 GOO196613 GYK196613 HIG196613 HSC196613 IBY196613 ILU196613 IVQ196613 JFM196613 JPI196613 JZE196613 KJA196613 KSW196613 LCS196613 LMO196613 LWK196613 MGG196613 MQC196613 MZY196613 NJU196613 NTQ196613 ODM196613 ONI196613 OXE196613 PHA196613 PQW196613 QAS196613 QKO196613 QUK196613 REG196613 ROC196613 RXY196613 SHU196613 SRQ196613 TBM196613 TLI196613 TVE196613 UFA196613 UOW196613 UYS196613 VIO196613 VSK196613 WCG196613 WMC196613 WVY196613 Q262149 JM262149 TI262149 ADE262149 ANA262149 AWW262149 BGS262149 BQO262149 CAK262149 CKG262149 CUC262149 DDY262149 DNU262149 DXQ262149 EHM262149 ERI262149 FBE262149 FLA262149 FUW262149 GES262149 GOO262149 GYK262149 HIG262149 HSC262149 IBY262149 ILU262149 IVQ262149 JFM262149 JPI262149 JZE262149 KJA262149 KSW262149 LCS262149 LMO262149 LWK262149 MGG262149 MQC262149 MZY262149 NJU262149 NTQ262149 ODM262149 ONI262149 OXE262149 PHA262149 PQW262149 QAS262149 QKO262149 QUK262149 REG262149 ROC262149 RXY262149 SHU262149 SRQ262149 TBM262149 TLI262149 TVE262149 UFA262149 UOW262149 UYS262149 VIO262149 VSK262149 WCG262149 WMC262149 WVY262149 Q327685 JM327685 TI327685 ADE327685 ANA327685 AWW327685 BGS327685 BQO327685 CAK327685 CKG327685 CUC327685 DDY327685 DNU327685 DXQ327685 EHM327685 ERI327685 FBE327685 FLA327685 FUW327685 GES327685 GOO327685 GYK327685 HIG327685 HSC327685 IBY327685 ILU327685 IVQ327685 JFM327685 JPI327685 JZE327685 KJA327685 KSW327685 LCS327685 LMO327685 LWK327685 MGG327685 MQC327685 MZY327685 NJU327685 NTQ327685 ODM327685 ONI327685 OXE327685 PHA327685 PQW327685 QAS327685 QKO327685 QUK327685 REG327685 ROC327685 RXY327685 SHU327685 SRQ327685 TBM327685 TLI327685 TVE327685 UFA327685 UOW327685 UYS327685 VIO327685 VSK327685 WCG327685 WMC327685 WVY327685 Q393221 JM393221 TI393221 ADE393221 ANA393221 AWW393221 BGS393221 BQO393221 CAK393221 CKG393221 CUC393221 DDY393221 DNU393221 DXQ393221 EHM393221 ERI393221 FBE393221 FLA393221 FUW393221 GES393221 GOO393221 GYK393221 HIG393221 HSC393221 IBY393221 ILU393221 IVQ393221 JFM393221 JPI393221 JZE393221 KJA393221 KSW393221 LCS393221 LMO393221 LWK393221 MGG393221 MQC393221 MZY393221 NJU393221 NTQ393221 ODM393221 ONI393221 OXE393221 PHA393221 PQW393221 QAS393221 QKO393221 QUK393221 REG393221 ROC393221 RXY393221 SHU393221 SRQ393221 TBM393221 TLI393221 TVE393221 UFA393221 UOW393221 UYS393221 VIO393221 VSK393221 WCG393221 WMC393221 WVY393221 Q458757 JM458757 TI458757 ADE458757 ANA458757 AWW458757 BGS458757 BQO458757 CAK458757 CKG458757 CUC458757 DDY458757 DNU458757 DXQ458757 EHM458757 ERI458757 FBE458757 FLA458757 FUW458757 GES458757 GOO458757 GYK458757 HIG458757 HSC458757 IBY458757 ILU458757 IVQ458757 JFM458757 JPI458757 JZE458757 KJA458757 KSW458757 LCS458757 LMO458757 LWK458757 MGG458757 MQC458757 MZY458757 NJU458757 NTQ458757 ODM458757 ONI458757 OXE458757 PHA458757 PQW458757 QAS458757 QKO458757 QUK458757 REG458757 ROC458757 RXY458757 SHU458757 SRQ458757 TBM458757 TLI458757 TVE458757 UFA458757 UOW458757 UYS458757 VIO458757 VSK458757 WCG458757 WMC458757 WVY458757 Q524293 JM524293 TI524293 ADE524293 ANA524293 AWW524293 BGS524293 BQO524293 CAK524293 CKG524293 CUC524293 DDY524293 DNU524293 DXQ524293 EHM524293 ERI524293 FBE524293 FLA524293 FUW524293 GES524293 GOO524293 GYK524293 HIG524293 HSC524293 IBY524293 ILU524293 IVQ524293 JFM524293 JPI524293 JZE524293 KJA524293 KSW524293 LCS524293 LMO524293 LWK524293 MGG524293 MQC524293 MZY524293 NJU524293 NTQ524293 ODM524293 ONI524293 OXE524293 PHA524293 PQW524293 QAS524293 QKO524293 QUK524293 REG524293 ROC524293 RXY524293 SHU524293 SRQ524293 TBM524293 TLI524293 TVE524293 UFA524293 UOW524293 UYS524293 VIO524293 VSK524293 WCG524293 WMC524293 WVY524293 Q589829 JM589829 TI589829 ADE589829 ANA589829 AWW589829 BGS589829 BQO589829 CAK589829 CKG589829 CUC589829 DDY589829 DNU589829 DXQ589829 EHM589829 ERI589829 FBE589829 FLA589829 FUW589829 GES589829 GOO589829 GYK589829 HIG589829 HSC589829 IBY589829 ILU589829 IVQ589829 JFM589829 JPI589829 JZE589829 KJA589829 KSW589829 LCS589829 LMO589829 LWK589829 MGG589829 MQC589829 MZY589829 NJU589829 NTQ589829 ODM589829 ONI589829 OXE589829 PHA589829 PQW589829 QAS589829 QKO589829 QUK589829 REG589829 ROC589829 RXY589829 SHU589829 SRQ589829 TBM589829 TLI589829 TVE589829 UFA589829 UOW589829 UYS589829 VIO589829 VSK589829 WCG589829 WMC589829 WVY589829 Q655365 JM655365 TI655365 ADE655365 ANA655365 AWW655365 BGS655365 BQO655365 CAK655365 CKG655365 CUC655365 DDY655365 DNU655365 DXQ655365 EHM655365 ERI655365 FBE655365 FLA655365 FUW655365 GES655365 GOO655365 GYK655365 HIG655365 HSC655365 IBY655365 ILU655365 IVQ655365 JFM655365 JPI655365 JZE655365 KJA655365 KSW655365 LCS655365 LMO655365 LWK655365 MGG655365 MQC655365 MZY655365 NJU655365 NTQ655365 ODM655365 ONI655365 OXE655365 PHA655365 PQW655365 QAS655365 QKO655365 QUK655365 REG655365 ROC655365 RXY655365 SHU655365 SRQ655365 TBM655365 TLI655365 TVE655365 UFA655365 UOW655365 UYS655365 VIO655365 VSK655365 WCG655365 WMC655365 WVY655365 Q720901 JM720901 TI720901 ADE720901 ANA720901 AWW720901 BGS720901 BQO720901 CAK720901 CKG720901 CUC720901 DDY720901 DNU720901 DXQ720901 EHM720901 ERI720901 FBE720901 FLA720901 FUW720901 GES720901 GOO720901 GYK720901 HIG720901 HSC720901 IBY720901 ILU720901 IVQ720901 JFM720901 JPI720901 JZE720901 KJA720901 KSW720901 LCS720901 LMO720901 LWK720901 MGG720901 MQC720901 MZY720901 NJU720901 NTQ720901 ODM720901 ONI720901 OXE720901 PHA720901 PQW720901 QAS720901 QKO720901 QUK720901 REG720901 ROC720901 RXY720901 SHU720901 SRQ720901 TBM720901 TLI720901 TVE720901 UFA720901 UOW720901 UYS720901 VIO720901 VSK720901 WCG720901 WMC720901 WVY720901 Q786437 JM786437 TI786437 ADE786437 ANA786437 AWW786437 BGS786437 BQO786437 CAK786437 CKG786437 CUC786437 DDY786437 DNU786437 DXQ786437 EHM786437 ERI786437 FBE786437 FLA786437 FUW786437 GES786437 GOO786437 GYK786437 HIG786437 HSC786437 IBY786437 ILU786437 IVQ786437 JFM786437 JPI786437 JZE786437 KJA786437 KSW786437 LCS786437 LMO786437 LWK786437 MGG786437 MQC786437 MZY786437 NJU786437 NTQ786437 ODM786437 ONI786437 OXE786437 PHA786437 PQW786437 QAS786437 QKO786437 QUK786437 REG786437 ROC786437 RXY786437 SHU786437 SRQ786437 TBM786437 TLI786437 TVE786437 UFA786437 UOW786437 UYS786437 VIO786437 VSK786437 WCG786437 WMC786437 WVY786437 Q851973 JM851973 TI851973 ADE851973 ANA851973 AWW851973 BGS851973 BQO851973 CAK851973 CKG851973 CUC851973 DDY851973 DNU851973 DXQ851973 EHM851973 ERI851973 FBE851973 FLA851973 FUW851973 GES851973 GOO851973 GYK851973 HIG851973 HSC851973 IBY851973 ILU851973 IVQ851973 JFM851973 JPI851973 JZE851973 KJA851973 KSW851973 LCS851973 LMO851973 LWK851973 MGG851973 MQC851973 MZY851973 NJU851973 NTQ851973 ODM851973 ONI851973 OXE851973 PHA851973 PQW851973 QAS851973 QKO851973 QUK851973 REG851973 ROC851973 RXY851973 SHU851973 SRQ851973 TBM851973 TLI851973 TVE851973 UFA851973 UOW851973 UYS851973 VIO851973 VSK851973 WCG851973 WMC851973 WVY851973 Q917509 JM917509 TI917509 ADE917509 ANA917509 AWW917509 BGS917509 BQO917509 CAK917509 CKG917509 CUC917509 DDY917509 DNU917509 DXQ917509 EHM917509 ERI917509 FBE917509 FLA917509 FUW917509 GES917509 GOO917509 GYK917509 HIG917509 HSC917509 IBY917509 ILU917509 IVQ917509 JFM917509 JPI917509 JZE917509 KJA917509 KSW917509 LCS917509 LMO917509 LWK917509 MGG917509 MQC917509 MZY917509 NJU917509 NTQ917509 ODM917509 ONI917509 OXE917509 PHA917509 PQW917509 QAS917509 QKO917509 QUK917509 REG917509 ROC917509 RXY917509 SHU917509 SRQ917509 TBM917509 TLI917509 TVE917509 UFA917509 UOW917509 UYS917509 VIO917509 VSK917509 WCG917509 WMC917509 WVY917509 Q983045 JM983045 TI983045 ADE983045 ANA983045 AWW983045 BGS983045 BQO983045 CAK983045 CKG983045 CUC983045 DDY983045 DNU983045 DXQ983045 EHM983045 ERI983045 FBE983045 FLA983045 FUW983045 GES983045 GOO983045 GYK983045 HIG983045 HSC983045 IBY983045 ILU983045 IVQ983045 JFM983045 JPI983045 JZE983045 KJA983045 KSW983045 LCS983045 LMO983045 LWK983045 MGG983045 MQC983045 MZY983045 NJU983045 NTQ983045 ODM983045 ONI983045 OXE983045 PHA983045 PQW983045 QAS983045 QKO983045 QUK983045 REG983045 ROC983045 RXY983045 SHU983045 SRQ983045 TBM983045 TLI983045 TVE983045 UFA983045 UOW983045 UYS983045 VIO983045 VSK983045 WCG983045 WMC983045 WVY983045 O8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O65542 JK65542 TG65542 ADC65542 AMY65542 AWU65542 BGQ65542 BQM65542 CAI65542 CKE65542 CUA65542 DDW65542 DNS65542 DXO65542 EHK65542 ERG65542 FBC65542 FKY65542 FUU65542 GEQ65542 GOM65542 GYI65542 HIE65542 HSA65542 IBW65542 ILS65542 IVO65542 JFK65542 JPG65542 JZC65542 KIY65542 KSU65542 LCQ65542 LMM65542 LWI65542 MGE65542 MQA65542 MZW65542 NJS65542 NTO65542 ODK65542 ONG65542 OXC65542 PGY65542 PQU65542 QAQ65542 QKM65542 QUI65542 REE65542 ROA65542 RXW65542 SHS65542 SRO65542 TBK65542 TLG65542 TVC65542 UEY65542 UOU65542 UYQ65542 VIM65542 VSI65542 WCE65542 WMA65542 WVW65542 O131078 JK131078 TG131078 ADC131078 AMY131078 AWU131078 BGQ131078 BQM131078 CAI131078 CKE131078 CUA131078 DDW131078 DNS131078 DXO131078 EHK131078 ERG131078 FBC131078 FKY131078 FUU131078 GEQ131078 GOM131078 GYI131078 HIE131078 HSA131078 IBW131078 ILS131078 IVO131078 JFK131078 JPG131078 JZC131078 KIY131078 KSU131078 LCQ131078 LMM131078 LWI131078 MGE131078 MQA131078 MZW131078 NJS131078 NTO131078 ODK131078 ONG131078 OXC131078 PGY131078 PQU131078 QAQ131078 QKM131078 QUI131078 REE131078 ROA131078 RXW131078 SHS131078 SRO131078 TBK131078 TLG131078 TVC131078 UEY131078 UOU131078 UYQ131078 VIM131078 VSI131078 WCE131078 WMA131078 WVW131078 O196614 JK196614 TG196614 ADC196614 AMY196614 AWU196614 BGQ196614 BQM196614 CAI196614 CKE196614 CUA196614 DDW196614 DNS196614 DXO196614 EHK196614 ERG196614 FBC196614 FKY196614 FUU196614 GEQ196614 GOM196614 GYI196614 HIE196614 HSA196614 IBW196614 ILS196614 IVO196614 JFK196614 JPG196614 JZC196614 KIY196614 KSU196614 LCQ196614 LMM196614 LWI196614 MGE196614 MQA196614 MZW196614 NJS196614 NTO196614 ODK196614 ONG196614 OXC196614 PGY196614 PQU196614 QAQ196614 QKM196614 QUI196614 REE196614 ROA196614 RXW196614 SHS196614 SRO196614 TBK196614 TLG196614 TVC196614 UEY196614 UOU196614 UYQ196614 VIM196614 VSI196614 WCE196614 WMA196614 WVW196614 O262150 JK262150 TG262150 ADC262150 AMY262150 AWU262150 BGQ262150 BQM262150 CAI262150 CKE262150 CUA262150 DDW262150 DNS262150 DXO262150 EHK262150 ERG262150 FBC262150 FKY262150 FUU262150 GEQ262150 GOM262150 GYI262150 HIE262150 HSA262150 IBW262150 ILS262150 IVO262150 JFK262150 JPG262150 JZC262150 KIY262150 KSU262150 LCQ262150 LMM262150 LWI262150 MGE262150 MQA262150 MZW262150 NJS262150 NTO262150 ODK262150 ONG262150 OXC262150 PGY262150 PQU262150 QAQ262150 QKM262150 QUI262150 REE262150 ROA262150 RXW262150 SHS262150 SRO262150 TBK262150 TLG262150 TVC262150 UEY262150 UOU262150 UYQ262150 VIM262150 VSI262150 WCE262150 WMA262150 WVW262150 O327686 JK327686 TG327686 ADC327686 AMY327686 AWU327686 BGQ327686 BQM327686 CAI327686 CKE327686 CUA327686 DDW327686 DNS327686 DXO327686 EHK327686 ERG327686 FBC327686 FKY327686 FUU327686 GEQ327686 GOM327686 GYI327686 HIE327686 HSA327686 IBW327686 ILS327686 IVO327686 JFK327686 JPG327686 JZC327686 KIY327686 KSU327686 LCQ327686 LMM327686 LWI327686 MGE327686 MQA327686 MZW327686 NJS327686 NTO327686 ODK327686 ONG327686 OXC327686 PGY327686 PQU327686 QAQ327686 QKM327686 QUI327686 REE327686 ROA327686 RXW327686 SHS327686 SRO327686 TBK327686 TLG327686 TVC327686 UEY327686 UOU327686 UYQ327686 VIM327686 VSI327686 WCE327686 WMA327686 WVW327686 O393222 JK393222 TG393222 ADC393222 AMY393222 AWU393222 BGQ393222 BQM393222 CAI393222 CKE393222 CUA393222 DDW393222 DNS393222 DXO393222 EHK393222 ERG393222 FBC393222 FKY393222 FUU393222 GEQ393222 GOM393222 GYI393222 HIE393222 HSA393222 IBW393222 ILS393222 IVO393222 JFK393222 JPG393222 JZC393222 KIY393222 KSU393222 LCQ393222 LMM393222 LWI393222 MGE393222 MQA393222 MZW393222 NJS393222 NTO393222 ODK393222 ONG393222 OXC393222 PGY393222 PQU393222 QAQ393222 QKM393222 QUI393222 REE393222 ROA393222 RXW393222 SHS393222 SRO393222 TBK393222 TLG393222 TVC393222 UEY393222 UOU393222 UYQ393222 VIM393222 VSI393222 WCE393222 WMA393222 WVW393222 O458758 JK458758 TG458758 ADC458758 AMY458758 AWU458758 BGQ458758 BQM458758 CAI458758 CKE458758 CUA458758 DDW458758 DNS458758 DXO458758 EHK458758 ERG458758 FBC458758 FKY458758 FUU458758 GEQ458758 GOM458758 GYI458758 HIE458758 HSA458758 IBW458758 ILS458758 IVO458758 JFK458758 JPG458758 JZC458758 KIY458758 KSU458758 LCQ458758 LMM458758 LWI458758 MGE458758 MQA458758 MZW458758 NJS458758 NTO458758 ODK458758 ONG458758 OXC458758 PGY458758 PQU458758 QAQ458758 QKM458758 QUI458758 REE458758 ROA458758 RXW458758 SHS458758 SRO458758 TBK458758 TLG458758 TVC458758 UEY458758 UOU458758 UYQ458758 VIM458758 VSI458758 WCE458758 WMA458758 WVW458758 O524294 JK524294 TG524294 ADC524294 AMY524294 AWU524294 BGQ524294 BQM524294 CAI524294 CKE524294 CUA524294 DDW524294 DNS524294 DXO524294 EHK524294 ERG524294 FBC524294 FKY524294 FUU524294 GEQ524294 GOM524294 GYI524294 HIE524294 HSA524294 IBW524294 ILS524294 IVO524294 JFK524294 JPG524294 JZC524294 KIY524294 KSU524294 LCQ524294 LMM524294 LWI524294 MGE524294 MQA524294 MZW524294 NJS524294 NTO524294 ODK524294 ONG524294 OXC524294 PGY524294 PQU524294 QAQ524294 QKM524294 QUI524294 REE524294 ROA524294 RXW524294 SHS524294 SRO524294 TBK524294 TLG524294 TVC524294 UEY524294 UOU524294 UYQ524294 VIM524294 VSI524294 WCE524294 WMA524294 WVW524294 O589830 JK589830 TG589830 ADC589830 AMY589830 AWU589830 BGQ589830 BQM589830 CAI589830 CKE589830 CUA589830 DDW589830 DNS589830 DXO589830 EHK589830 ERG589830 FBC589830 FKY589830 FUU589830 GEQ589830 GOM589830 GYI589830 HIE589830 HSA589830 IBW589830 ILS589830 IVO589830 JFK589830 JPG589830 JZC589830 KIY589830 KSU589830 LCQ589830 LMM589830 LWI589830 MGE589830 MQA589830 MZW589830 NJS589830 NTO589830 ODK589830 ONG589830 OXC589830 PGY589830 PQU589830 QAQ589830 QKM589830 QUI589830 REE589830 ROA589830 RXW589830 SHS589830 SRO589830 TBK589830 TLG589830 TVC589830 UEY589830 UOU589830 UYQ589830 VIM589830 VSI589830 WCE589830 WMA589830 WVW589830 O655366 JK655366 TG655366 ADC655366 AMY655366 AWU655366 BGQ655366 BQM655366 CAI655366 CKE655366 CUA655366 DDW655366 DNS655366 DXO655366 EHK655366 ERG655366 FBC655366 FKY655366 FUU655366 GEQ655366 GOM655366 GYI655366 HIE655366 HSA655366 IBW655366 ILS655366 IVO655366 JFK655366 JPG655366 JZC655366 KIY655366 KSU655366 LCQ655366 LMM655366 LWI655366 MGE655366 MQA655366 MZW655366 NJS655366 NTO655366 ODK655366 ONG655366 OXC655366 PGY655366 PQU655366 QAQ655366 QKM655366 QUI655366 REE655366 ROA655366 RXW655366 SHS655366 SRO655366 TBK655366 TLG655366 TVC655366 UEY655366 UOU655366 UYQ655366 VIM655366 VSI655366 WCE655366 WMA655366 WVW655366 O720902 JK720902 TG720902 ADC720902 AMY720902 AWU720902 BGQ720902 BQM720902 CAI720902 CKE720902 CUA720902 DDW720902 DNS720902 DXO720902 EHK720902 ERG720902 FBC720902 FKY720902 FUU720902 GEQ720902 GOM720902 GYI720902 HIE720902 HSA720902 IBW720902 ILS720902 IVO720902 JFK720902 JPG720902 JZC720902 KIY720902 KSU720902 LCQ720902 LMM720902 LWI720902 MGE720902 MQA720902 MZW720902 NJS720902 NTO720902 ODK720902 ONG720902 OXC720902 PGY720902 PQU720902 QAQ720902 QKM720902 QUI720902 REE720902 ROA720902 RXW720902 SHS720902 SRO720902 TBK720902 TLG720902 TVC720902 UEY720902 UOU720902 UYQ720902 VIM720902 VSI720902 WCE720902 WMA720902 WVW720902 O786438 JK786438 TG786438 ADC786438 AMY786438 AWU786438 BGQ786438 BQM786438 CAI786438 CKE786438 CUA786438 DDW786438 DNS786438 DXO786438 EHK786438 ERG786438 FBC786438 FKY786438 FUU786438 GEQ786438 GOM786438 GYI786438 HIE786438 HSA786438 IBW786438 ILS786438 IVO786438 JFK786438 JPG786438 JZC786438 KIY786438 KSU786438 LCQ786438 LMM786438 LWI786438 MGE786438 MQA786438 MZW786438 NJS786438 NTO786438 ODK786438 ONG786438 OXC786438 PGY786438 PQU786438 QAQ786438 QKM786438 QUI786438 REE786438 ROA786438 RXW786438 SHS786438 SRO786438 TBK786438 TLG786438 TVC786438 UEY786438 UOU786438 UYQ786438 VIM786438 VSI786438 WCE786438 WMA786438 WVW786438 O851974 JK851974 TG851974 ADC851974 AMY851974 AWU851974 BGQ851974 BQM851974 CAI851974 CKE851974 CUA851974 DDW851974 DNS851974 DXO851974 EHK851974 ERG851974 FBC851974 FKY851974 FUU851974 GEQ851974 GOM851974 GYI851974 HIE851974 HSA851974 IBW851974 ILS851974 IVO851974 JFK851974 JPG851974 JZC851974 KIY851974 KSU851974 LCQ851974 LMM851974 LWI851974 MGE851974 MQA851974 MZW851974 NJS851974 NTO851974 ODK851974 ONG851974 OXC851974 PGY851974 PQU851974 QAQ851974 QKM851974 QUI851974 REE851974 ROA851974 RXW851974 SHS851974 SRO851974 TBK851974 TLG851974 TVC851974 UEY851974 UOU851974 UYQ851974 VIM851974 VSI851974 WCE851974 WMA851974 WVW851974 O917510 JK917510 TG917510 ADC917510 AMY917510 AWU917510 BGQ917510 BQM917510 CAI917510 CKE917510 CUA917510 DDW917510 DNS917510 DXO917510 EHK917510 ERG917510 FBC917510 FKY917510 FUU917510 GEQ917510 GOM917510 GYI917510 HIE917510 HSA917510 IBW917510 ILS917510 IVO917510 JFK917510 JPG917510 JZC917510 KIY917510 KSU917510 LCQ917510 LMM917510 LWI917510 MGE917510 MQA917510 MZW917510 NJS917510 NTO917510 ODK917510 ONG917510 OXC917510 PGY917510 PQU917510 QAQ917510 QKM917510 QUI917510 REE917510 ROA917510 RXW917510 SHS917510 SRO917510 TBK917510 TLG917510 TVC917510 UEY917510 UOU917510 UYQ917510 VIM917510 VSI917510 WCE917510 WMA917510 WVW917510 O983046 JK983046 TG983046 ADC983046 AMY983046 AWU983046 BGQ983046 BQM983046 CAI983046 CKE983046 CUA983046 DDW983046 DNS983046 DXO983046 EHK983046 ERG983046 FBC983046 FKY983046 FUU983046 GEQ983046 GOM983046 GYI983046 HIE983046 HSA983046 IBW983046 ILS983046 IVO983046 JFK983046 JPG983046 JZC983046 KIY983046 KSU983046 LCQ983046 LMM983046 LWI983046 MGE983046 MQA983046 MZW983046 NJS983046 NTO983046 ODK983046 ONG983046 OXC983046 PGY983046 PQU983046 QAQ983046 QKM983046 QUI983046 REE983046 ROA983046 RXW983046 SHS983046 SRO983046 TBK983046 TLG983046 TVC983046 UEY983046 UOU983046 UYQ983046 VIM983046 VSI983046 WCE983046 WMA983046 WVW983046 V27:V31 JR27:JR31 TN27:TN31 ADJ27:ADJ31 ANF27:ANF31 AXB27:AXB31 BGX27:BGX31 BQT27:BQT31 CAP27:CAP31 CKL27:CKL31 CUH27:CUH31 DED27:DED31 DNZ27:DNZ31 DXV27:DXV31 EHR27:EHR31 ERN27:ERN31 FBJ27:FBJ31 FLF27:FLF31 FVB27:FVB31 GEX27:GEX31 GOT27:GOT31 GYP27:GYP31 HIL27:HIL31 HSH27:HSH31 ICD27:ICD31 ILZ27:ILZ31 IVV27:IVV31 JFR27:JFR31 JPN27:JPN31 JZJ27:JZJ31 KJF27:KJF31 KTB27:KTB31 LCX27:LCX31 LMT27:LMT31 LWP27:LWP31 MGL27:MGL31 MQH27:MQH31 NAD27:NAD31 NJZ27:NJZ31 NTV27:NTV31 ODR27:ODR31 ONN27:ONN31 OXJ27:OXJ31 PHF27:PHF31 PRB27:PRB31 QAX27:QAX31 QKT27:QKT31 QUP27:QUP31 REL27:REL31 ROH27:ROH31 RYD27:RYD31 SHZ27:SHZ31 SRV27:SRV31 TBR27:TBR31 TLN27:TLN31 TVJ27:TVJ31 UFF27:UFF31 UPB27:UPB31 UYX27:UYX31 VIT27:VIT31 VSP27:VSP31 WCL27:WCL31 WMH27:WMH31 WWD27:WWD31 V65561:V65565 JR65561:JR65565 TN65561:TN65565 ADJ65561:ADJ65565 ANF65561:ANF65565 AXB65561:AXB65565 BGX65561:BGX65565 BQT65561:BQT65565 CAP65561:CAP65565 CKL65561:CKL65565 CUH65561:CUH65565 DED65561:DED65565 DNZ65561:DNZ65565 DXV65561:DXV65565 EHR65561:EHR65565 ERN65561:ERN65565 FBJ65561:FBJ65565 FLF65561:FLF65565 FVB65561:FVB65565 GEX65561:GEX65565 GOT65561:GOT65565 GYP65561:GYP65565 HIL65561:HIL65565 HSH65561:HSH65565 ICD65561:ICD65565 ILZ65561:ILZ65565 IVV65561:IVV65565 JFR65561:JFR65565 JPN65561:JPN65565 JZJ65561:JZJ65565 KJF65561:KJF65565 KTB65561:KTB65565 LCX65561:LCX65565 LMT65561:LMT65565 LWP65561:LWP65565 MGL65561:MGL65565 MQH65561:MQH65565 NAD65561:NAD65565 NJZ65561:NJZ65565 NTV65561:NTV65565 ODR65561:ODR65565 ONN65561:ONN65565 OXJ65561:OXJ65565 PHF65561:PHF65565 PRB65561:PRB65565 QAX65561:QAX65565 QKT65561:QKT65565 QUP65561:QUP65565 REL65561:REL65565 ROH65561:ROH65565 RYD65561:RYD65565 SHZ65561:SHZ65565 SRV65561:SRV65565 TBR65561:TBR65565 TLN65561:TLN65565 TVJ65561:TVJ65565 UFF65561:UFF65565 UPB65561:UPB65565 UYX65561:UYX65565 VIT65561:VIT65565 VSP65561:VSP65565 WCL65561:WCL65565 WMH65561:WMH65565 WWD65561:WWD65565 V131097:V131101 JR131097:JR131101 TN131097:TN131101 ADJ131097:ADJ131101 ANF131097:ANF131101 AXB131097:AXB131101 BGX131097:BGX131101 BQT131097:BQT131101 CAP131097:CAP131101 CKL131097:CKL131101 CUH131097:CUH131101 DED131097:DED131101 DNZ131097:DNZ131101 DXV131097:DXV131101 EHR131097:EHR131101 ERN131097:ERN131101 FBJ131097:FBJ131101 FLF131097:FLF131101 FVB131097:FVB131101 GEX131097:GEX131101 GOT131097:GOT131101 GYP131097:GYP131101 HIL131097:HIL131101 HSH131097:HSH131101 ICD131097:ICD131101 ILZ131097:ILZ131101 IVV131097:IVV131101 JFR131097:JFR131101 JPN131097:JPN131101 JZJ131097:JZJ131101 KJF131097:KJF131101 KTB131097:KTB131101 LCX131097:LCX131101 LMT131097:LMT131101 LWP131097:LWP131101 MGL131097:MGL131101 MQH131097:MQH131101 NAD131097:NAD131101 NJZ131097:NJZ131101 NTV131097:NTV131101 ODR131097:ODR131101 ONN131097:ONN131101 OXJ131097:OXJ131101 PHF131097:PHF131101 PRB131097:PRB131101 QAX131097:QAX131101 QKT131097:QKT131101 QUP131097:QUP131101 REL131097:REL131101 ROH131097:ROH131101 RYD131097:RYD131101 SHZ131097:SHZ131101 SRV131097:SRV131101 TBR131097:TBR131101 TLN131097:TLN131101 TVJ131097:TVJ131101 UFF131097:UFF131101 UPB131097:UPB131101 UYX131097:UYX131101 VIT131097:VIT131101 VSP131097:VSP131101 WCL131097:WCL131101 WMH131097:WMH131101 WWD131097:WWD131101 V196633:V196637 JR196633:JR196637 TN196633:TN196637 ADJ196633:ADJ196637 ANF196633:ANF196637 AXB196633:AXB196637 BGX196633:BGX196637 BQT196633:BQT196637 CAP196633:CAP196637 CKL196633:CKL196637 CUH196633:CUH196637 DED196633:DED196637 DNZ196633:DNZ196637 DXV196633:DXV196637 EHR196633:EHR196637 ERN196633:ERN196637 FBJ196633:FBJ196637 FLF196633:FLF196637 FVB196633:FVB196637 GEX196633:GEX196637 GOT196633:GOT196637 GYP196633:GYP196637 HIL196633:HIL196637 HSH196633:HSH196637 ICD196633:ICD196637 ILZ196633:ILZ196637 IVV196633:IVV196637 JFR196633:JFR196637 JPN196633:JPN196637 JZJ196633:JZJ196637 KJF196633:KJF196637 KTB196633:KTB196637 LCX196633:LCX196637 LMT196633:LMT196637 LWP196633:LWP196637 MGL196633:MGL196637 MQH196633:MQH196637 NAD196633:NAD196637 NJZ196633:NJZ196637 NTV196633:NTV196637 ODR196633:ODR196637 ONN196633:ONN196637 OXJ196633:OXJ196637 PHF196633:PHF196637 PRB196633:PRB196637 QAX196633:QAX196637 QKT196633:QKT196637 QUP196633:QUP196637 REL196633:REL196637 ROH196633:ROH196637 RYD196633:RYD196637 SHZ196633:SHZ196637 SRV196633:SRV196637 TBR196633:TBR196637 TLN196633:TLN196637 TVJ196633:TVJ196637 UFF196633:UFF196637 UPB196633:UPB196637 UYX196633:UYX196637 VIT196633:VIT196637 VSP196633:VSP196637 WCL196633:WCL196637 WMH196633:WMH196637 WWD196633:WWD196637 V262169:V262173 JR262169:JR262173 TN262169:TN262173 ADJ262169:ADJ262173 ANF262169:ANF262173 AXB262169:AXB262173 BGX262169:BGX262173 BQT262169:BQT262173 CAP262169:CAP262173 CKL262169:CKL262173 CUH262169:CUH262173 DED262169:DED262173 DNZ262169:DNZ262173 DXV262169:DXV262173 EHR262169:EHR262173 ERN262169:ERN262173 FBJ262169:FBJ262173 FLF262169:FLF262173 FVB262169:FVB262173 GEX262169:GEX262173 GOT262169:GOT262173 GYP262169:GYP262173 HIL262169:HIL262173 HSH262169:HSH262173 ICD262169:ICD262173 ILZ262169:ILZ262173 IVV262169:IVV262173 JFR262169:JFR262173 JPN262169:JPN262173 JZJ262169:JZJ262173 KJF262169:KJF262173 KTB262169:KTB262173 LCX262169:LCX262173 LMT262169:LMT262173 LWP262169:LWP262173 MGL262169:MGL262173 MQH262169:MQH262173 NAD262169:NAD262173 NJZ262169:NJZ262173 NTV262169:NTV262173 ODR262169:ODR262173 ONN262169:ONN262173 OXJ262169:OXJ262173 PHF262169:PHF262173 PRB262169:PRB262173 QAX262169:QAX262173 QKT262169:QKT262173 QUP262169:QUP262173 REL262169:REL262173 ROH262169:ROH262173 RYD262169:RYD262173 SHZ262169:SHZ262173 SRV262169:SRV262173 TBR262169:TBR262173 TLN262169:TLN262173 TVJ262169:TVJ262173 UFF262169:UFF262173 UPB262169:UPB262173 UYX262169:UYX262173 VIT262169:VIT262173 VSP262169:VSP262173 WCL262169:WCL262173 WMH262169:WMH262173 WWD262169:WWD262173 V327705:V327709 JR327705:JR327709 TN327705:TN327709 ADJ327705:ADJ327709 ANF327705:ANF327709 AXB327705:AXB327709 BGX327705:BGX327709 BQT327705:BQT327709 CAP327705:CAP327709 CKL327705:CKL327709 CUH327705:CUH327709 DED327705:DED327709 DNZ327705:DNZ327709 DXV327705:DXV327709 EHR327705:EHR327709 ERN327705:ERN327709 FBJ327705:FBJ327709 FLF327705:FLF327709 FVB327705:FVB327709 GEX327705:GEX327709 GOT327705:GOT327709 GYP327705:GYP327709 HIL327705:HIL327709 HSH327705:HSH327709 ICD327705:ICD327709 ILZ327705:ILZ327709 IVV327705:IVV327709 JFR327705:JFR327709 JPN327705:JPN327709 JZJ327705:JZJ327709 KJF327705:KJF327709 KTB327705:KTB327709 LCX327705:LCX327709 LMT327705:LMT327709 LWP327705:LWP327709 MGL327705:MGL327709 MQH327705:MQH327709 NAD327705:NAD327709 NJZ327705:NJZ327709 NTV327705:NTV327709 ODR327705:ODR327709 ONN327705:ONN327709 OXJ327705:OXJ327709 PHF327705:PHF327709 PRB327705:PRB327709 QAX327705:QAX327709 QKT327705:QKT327709 QUP327705:QUP327709 REL327705:REL327709 ROH327705:ROH327709 RYD327705:RYD327709 SHZ327705:SHZ327709 SRV327705:SRV327709 TBR327705:TBR327709 TLN327705:TLN327709 TVJ327705:TVJ327709 UFF327705:UFF327709 UPB327705:UPB327709 UYX327705:UYX327709 VIT327705:VIT327709 VSP327705:VSP327709 WCL327705:WCL327709 WMH327705:WMH327709 WWD327705:WWD327709 V393241:V393245 JR393241:JR393245 TN393241:TN393245 ADJ393241:ADJ393245 ANF393241:ANF393245 AXB393241:AXB393245 BGX393241:BGX393245 BQT393241:BQT393245 CAP393241:CAP393245 CKL393241:CKL393245 CUH393241:CUH393245 DED393241:DED393245 DNZ393241:DNZ393245 DXV393241:DXV393245 EHR393241:EHR393245 ERN393241:ERN393245 FBJ393241:FBJ393245 FLF393241:FLF393245 FVB393241:FVB393245 GEX393241:GEX393245 GOT393241:GOT393245 GYP393241:GYP393245 HIL393241:HIL393245 HSH393241:HSH393245 ICD393241:ICD393245 ILZ393241:ILZ393245 IVV393241:IVV393245 JFR393241:JFR393245 JPN393241:JPN393245 JZJ393241:JZJ393245 KJF393241:KJF393245 KTB393241:KTB393245 LCX393241:LCX393245 LMT393241:LMT393245 LWP393241:LWP393245 MGL393241:MGL393245 MQH393241:MQH393245 NAD393241:NAD393245 NJZ393241:NJZ393245 NTV393241:NTV393245 ODR393241:ODR393245 ONN393241:ONN393245 OXJ393241:OXJ393245 PHF393241:PHF393245 PRB393241:PRB393245 QAX393241:QAX393245 QKT393241:QKT393245 QUP393241:QUP393245 REL393241:REL393245 ROH393241:ROH393245 RYD393241:RYD393245 SHZ393241:SHZ393245 SRV393241:SRV393245 TBR393241:TBR393245 TLN393241:TLN393245 TVJ393241:TVJ393245 UFF393241:UFF393245 UPB393241:UPB393245 UYX393241:UYX393245 VIT393241:VIT393245 VSP393241:VSP393245 WCL393241:WCL393245 WMH393241:WMH393245 WWD393241:WWD393245 V458777:V458781 JR458777:JR458781 TN458777:TN458781 ADJ458777:ADJ458781 ANF458777:ANF458781 AXB458777:AXB458781 BGX458777:BGX458781 BQT458777:BQT458781 CAP458777:CAP458781 CKL458777:CKL458781 CUH458777:CUH458781 DED458777:DED458781 DNZ458777:DNZ458781 DXV458777:DXV458781 EHR458777:EHR458781 ERN458777:ERN458781 FBJ458777:FBJ458781 FLF458777:FLF458781 FVB458777:FVB458781 GEX458777:GEX458781 GOT458777:GOT458781 GYP458777:GYP458781 HIL458777:HIL458781 HSH458777:HSH458781 ICD458777:ICD458781 ILZ458777:ILZ458781 IVV458777:IVV458781 JFR458777:JFR458781 JPN458777:JPN458781 JZJ458777:JZJ458781 KJF458777:KJF458781 KTB458777:KTB458781 LCX458777:LCX458781 LMT458777:LMT458781 LWP458777:LWP458781 MGL458777:MGL458781 MQH458777:MQH458781 NAD458777:NAD458781 NJZ458777:NJZ458781 NTV458777:NTV458781 ODR458777:ODR458781 ONN458777:ONN458781 OXJ458777:OXJ458781 PHF458777:PHF458781 PRB458777:PRB458781 QAX458777:QAX458781 QKT458777:QKT458781 QUP458777:QUP458781 REL458777:REL458781 ROH458777:ROH458781 RYD458777:RYD458781 SHZ458777:SHZ458781 SRV458777:SRV458781 TBR458777:TBR458781 TLN458777:TLN458781 TVJ458777:TVJ458781 UFF458777:UFF458781 UPB458777:UPB458781 UYX458777:UYX458781 VIT458777:VIT458781 VSP458777:VSP458781 WCL458777:WCL458781 WMH458777:WMH458781 WWD458777:WWD458781 V524313:V524317 JR524313:JR524317 TN524313:TN524317 ADJ524313:ADJ524317 ANF524313:ANF524317 AXB524313:AXB524317 BGX524313:BGX524317 BQT524313:BQT524317 CAP524313:CAP524317 CKL524313:CKL524317 CUH524313:CUH524317 DED524313:DED524317 DNZ524313:DNZ524317 DXV524313:DXV524317 EHR524313:EHR524317 ERN524313:ERN524317 FBJ524313:FBJ524317 FLF524313:FLF524317 FVB524313:FVB524317 GEX524313:GEX524317 GOT524313:GOT524317 GYP524313:GYP524317 HIL524313:HIL524317 HSH524313:HSH524317 ICD524313:ICD524317 ILZ524313:ILZ524317 IVV524313:IVV524317 JFR524313:JFR524317 JPN524313:JPN524317 JZJ524313:JZJ524317 KJF524313:KJF524317 KTB524313:KTB524317 LCX524313:LCX524317 LMT524313:LMT524317 LWP524313:LWP524317 MGL524313:MGL524317 MQH524313:MQH524317 NAD524313:NAD524317 NJZ524313:NJZ524317 NTV524313:NTV524317 ODR524313:ODR524317 ONN524313:ONN524317 OXJ524313:OXJ524317 PHF524313:PHF524317 PRB524313:PRB524317 QAX524313:QAX524317 QKT524313:QKT524317 QUP524313:QUP524317 REL524313:REL524317 ROH524313:ROH524317 RYD524313:RYD524317 SHZ524313:SHZ524317 SRV524313:SRV524317 TBR524313:TBR524317 TLN524313:TLN524317 TVJ524313:TVJ524317 UFF524313:UFF524317 UPB524313:UPB524317 UYX524313:UYX524317 VIT524313:VIT524317 VSP524313:VSP524317 WCL524313:WCL524317 WMH524313:WMH524317 WWD524313:WWD524317 V589849:V589853 JR589849:JR589853 TN589849:TN589853 ADJ589849:ADJ589853 ANF589849:ANF589853 AXB589849:AXB589853 BGX589849:BGX589853 BQT589849:BQT589853 CAP589849:CAP589853 CKL589849:CKL589853 CUH589849:CUH589853 DED589849:DED589853 DNZ589849:DNZ589853 DXV589849:DXV589853 EHR589849:EHR589853 ERN589849:ERN589853 FBJ589849:FBJ589853 FLF589849:FLF589853 FVB589849:FVB589853 GEX589849:GEX589853 GOT589849:GOT589853 GYP589849:GYP589853 HIL589849:HIL589853 HSH589849:HSH589853 ICD589849:ICD589853 ILZ589849:ILZ589853 IVV589849:IVV589853 JFR589849:JFR589853 JPN589849:JPN589853 JZJ589849:JZJ589853 KJF589849:KJF589853 KTB589849:KTB589853 LCX589849:LCX589853 LMT589849:LMT589853 LWP589849:LWP589853 MGL589849:MGL589853 MQH589849:MQH589853 NAD589849:NAD589853 NJZ589849:NJZ589853 NTV589849:NTV589853 ODR589849:ODR589853 ONN589849:ONN589853 OXJ589849:OXJ589853 PHF589849:PHF589853 PRB589849:PRB589853 QAX589849:QAX589853 QKT589849:QKT589853 QUP589849:QUP589853 REL589849:REL589853 ROH589849:ROH589853 RYD589849:RYD589853 SHZ589849:SHZ589853 SRV589849:SRV589853 TBR589849:TBR589853 TLN589849:TLN589853 TVJ589849:TVJ589853 UFF589849:UFF589853 UPB589849:UPB589853 UYX589849:UYX589853 VIT589849:VIT589853 VSP589849:VSP589853 WCL589849:WCL589853 WMH589849:WMH589853 WWD589849:WWD589853 V655385:V655389 JR655385:JR655389 TN655385:TN655389 ADJ655385:ADJ655389 ANF655385:ANF655389 AXB655385:AXB655389 BGX655385:BGX655389 BQT655385:BQT655389 CAP655385:CAP655389 CKL655385:CKL655389 CUH655385:CUH655389 DED655385:DED655389 DNZ655385:DNZ655389 DXV655385:DXV655389 EHR655385:EHR655389 ERN655385:ERN655389 FBJ655385:FBJ655389 FLF655385:FLF655389 FVB655385:FVB655389 GEX655385:GEX655389 GOT655385:GOT655389 GYP655385:GYP655389 HIL655385:HIL655389 HSH655385:HSH655389 ICD655385:ICD655389 ILZ655385:ILZ655389 IVV655385:IVV655389 JFR655385:JFR655389 JPN655385:JPN655389 JZJ655385:JZJ655389 KJF655385:KJF655389 KTB655385:KTB655389 LCX655385:LCX655389 LMT655385:LMT655389 LWP655385:LWP655389 MGL655385:MGL655389 MQH655385:MQH655389 NAD655385:NAD655389 NJZ655385:NJZ655389 NTV655385:NTV655389 ODR655385:ODR655389 ONN655385:ONN655389 OXJ655385:OXJ655389 PHF655385:PHF655389 PRB655385:PRB655389 QAX655385:QAX655389 QKT655385:QKT655389 QUP655385:QUP655389 REL655385:REL655389 ROH655385:ROH655389 RYD655385:RYD655389 SHZ655385:SHZ655389 SRV655385:SRV655389 TBR655385:TBR655389 TLN655385:TLN655389 TVJ655385:TVJ655389 UFF655385:UFF655389 UPB655385:UPB655389 UYX655385:UYX655389 VIT655385:VIT655389 VSP655385:VSP655389 WCL655385:WCL655389 WMH655385:WMH655389 WWD655385:WWD655389 V720921:V720925 JR720921:JR720925 TN720921:TN720925 ADJ720921:ADJ720925 ANF720921:ANF720925 AXB720921:AXB720925 BGX720921:BGX720925 BQT720921:BQT720925 CAP720921:CAP720925 CKL720921:CKL720925 CUH720921:CUH720925 DED720921:DED720925 DNZ720921:DNZ720925 DXV720921:DXV720925 EHR720921:EHR720925 ERN720921:ERN720925 FBJ720921:FBJ720925 FLF720921:FLF720925 FVB720921:FVB720925 GEX720921:GEX720925 GOT720921:GOT720925 GYP720921:GYP720925 HIL720921:HIL720925 HSH720921:HSH720925 ICD720921:ICD720925 ILZ720921:ILZ720925 IVV720921:IVV720925 JFR720921:JFR720925 JPN720921:JPN720925 JZJ720921:JZJ720925 KJF720921:KJF720925 KTB720921:KTB720925 LCX720921:LCX720925 LMT720921:LMT720925 LWP720921:LWP720925 MGL720921:MGL720925 MQH720921:MQH720925 NAD720921:NAD720925 NJZ720921:NJZ720925 NTV720921:NTV720925 ODR720921:ODR720925 ONN720921:ONN720925 OXJ720921:OXJ720925 PHF720921:PHF720925 PRB720921:PRB720925 QAX720921:QAX720925 QKT720921:QKT720925 QUP720921:QUP720925 REL720921:REL720925 ROH720921:ROH720925 RYD720921:RYD720925 SHZ720921:SHZ720925 SRV720921:SRV720925 TBR720921:TBR720925 TLN720921:TLN720925 TVJ720921:TVJ720925 UFF720921:UFF720925 UPB720921:UPB720925 UYX720921:UYX720925 VIT720921:VIT720925 VSP720921:VSP720925 WCL720921:WCL720925 WMH720921:WMH720925 WWD720921:WWD720925 V786457:V786461 JR786457:JR786461 TN786457:TN786461 ADJ786457:ADJ786461 ANF786457:ANF786461 AXB786457:AXB786461 BGX786457:BGX786461 BQT786457:BQT786461 CAP786457:CAP786461 CKL786457:CKL786461 CUH786457:CUH786461 DED786457:DED786461 DNZ786457:DNZ786461 DXV786457:DXV786461 EHR786457:EHR786461 ERN786457:ERN786461 FBJ786457:FBJ786461 FLF786457:FLF786461 FVB786457:FVB786461 GEX786457:GEX786461 GOT786457:GOT786461 GYP786457:GYP786461 HIL786457:HIL786461 HSH786457:HSH786461 ICD786457:ICD786461 ILZ786457:ILZ786461 IVV786457:IVV786461 JFR786457:JFR786461 JPN786457:JPN786461 JZJ786457:JZJ786461 KJF786457:KJF786461 KTB786457:KTB786461 LCX786457:LCX786461 LMT786457:LMT786461 LWP786457:LWP786461 MGL786457:MGL786461 MQH786457:MQH786461 NAD786457:NAD786461 NJZ786457:NJZ786461 NTV786457:NTV786461 ODR786457:ODR786461 ONN786457:ONN786461 OXJ786457:OXJ786461 PHF786457:PHF786461 PRB786457:PRB786461 QAX786457:QAX786461 QKT786457:QKT786461 QUP786457:QUP786461 REL786457:REL786461 ROH786457:ROH786461 RYD786457:RYD786461 SHZ786457:SHZ786461 SRV786457:SRV786461 TBR786457:TBR786461 TLN786457:TLN786461 TVJ786457:TVJ786461 UFF786457:UFF786461 UPB786457:UPB786461 UYX786457:UYX786461 VIT786457:VIT786461 VSP786457:VSP786461 WCL786457:WCL786461 WMH786457:WMH786461 WWD786457:WWD786461 V851993:V851997 JR851993:JR851997 TN851993:TN851997 ADJ851993:ADJ851997 ANF851993:ANF851997 AXB851993:AXB851997 BGX851993:BGX851997 BQT851993:BQT851997 CAP851993:CAP851997 CKL851993:CKL851997 CUH851993:CUH851997 DED851993:DED851997 DNZ851993:DNZ851997 DXV851993:DXV851997 EHR851993:EHR851997 ERN851993:ERN851997 FBJ851993:FBJ851997 FLF851993:FLF851997 FVB851993:FVB851997 GEX851993:GEX851997 GOT851993:GOT851997 GYP851993:GYP851997 HIL851993:HIL851997 HSH851993:HSH851997 ICD851993:ICD851997 ILZ851993:ILZ851997 IVV851993:IVV851997 JFR851993:JFR851997 JPN851993:JPN851997 JZJ851993:JZJ851997 KJF851993:KJF851997 KTB851993:KTB851997 LCX851993:LCX851997 LMT851993:LMT851997 LWP851993:LWP851997 MGL851993:MGL851997 MQH851993:MQH851997 NAD851993:NAD851997 NJZ851993:NJZ851997 NTV851993:NTV851997 ODR851993:ODR851997 ONN851993:ONN851997 OXJ851993:OXJ851997 PHF851993:PHF851997 PRB851993:PRB851997 QAX851993:QAX851997 QKT851993:QKT851997 QUP851993:QUP851997 REL851993:REL851997 ROH851993:ROH851997 RYD851993:RYD851997 SHZ851993:SHZ851997 SRV851993:SRV851997 TBR851993:TBR851997 TLN851993:TLN851997 TVJ851993:TVJ851997 UFF851993:UFF851997 UPB851993:UPB851997 UYX851993:UYX851997 VIT851993:VIT851997 VSP851993:VSP851997 WCL851993:WCL851997 WMH851993:WMH851997 WWD851993:WWD851997 V917529:V917533 JR917529:JR917533 TN917529:TN917533 ADJ917529:ADJ917533 ANF917529:ANF917533 AXB917529:AXB917533 BGX917529:BGX917533 BQT917529:BQT917533 CAP917529:CAP917533 CKL917529:CKL917533 CUH917529:CUH917533 DED917529:DED917533 DNZ917529:DNZ917533 DXV917529:DXV917533 EHR917529:EHR917533 ERN917529:ERN917533 FBJ917529:FBJ917533 FLF917529:FLF917533 FVB917529:FVB917533 GEX917529:GEX917533 GOT917529:GOT917533 GYP917529:GYP917533 HIL917529:HIL917533 HSH917529:HSH917533 ICD917529:ICD917533 ILZ917529:ILZ917533 IVV917529:IVV917533 JFR917529:JFR917533 JPN917529:JPN917533 JZJ917529:JZJ917533 KJF917529:KJF917533 KTB917529:KTB917533 LCX917529:LCX917533 LMT917529:LMT917533 LWP917529:LWP917533 MGL917529:MGL917533 MQH917529:MQH917533 NAD917529:NAD917533 NJZ917529:NJZ917533 NTV917529:NTV917533 ODR917529:ODR917533 ONN917529:ONN917533 OXJ917529:OXJ917533 PHF917529:PHF917533 PRB917529:PRB917533 QAX917529:QAX917533 QKT917529:QKT917533 QUP917529:QUP917533 REL917529:REL917533 ROH917529:ROH917533 RYD917529:RYD917533 SHZ917529:SHZ917533 SRV917529:SRV917533 TBR917529:TBR917533 TLN917529:TLN917533 TVJ917529:TVJ917533 UFF917529:UFF917533 UPB917529:UPB917533 UYX917529:UYX917533 VIT917529:VIT917533 VSP917529:VSP917533 WCL917529:WCL917533 WMH917529:WMH917533 WWD917529:WWD917533 V983065:V983069 JR983065:JR983069 TN983065:TN983069 ADJ983065:ADJ983069 ANF983065:ANF983069 AXB983065:AXB983069 BGX983065:BGX983069 BQT983065:BQT983069 CAP983065:CAP983069 CKL983065:CKL983069 CUH983065:CUH983069 DED983065:DED983069 DNZ983065:DNZ983069 DXV983065:DXV983069 EHR983065:EHR983069 ERN983065:ERN983069 FBJ983065:FBJ983069 FLF983065:FLF983069 FVB983065:FVB983069 GEX983065:GEX983069 GOT983065:GOT983069 GYP983065:GYP983069 HIL983065:HIL983069 HSH983065:HSH983069 ICD983065:ICD983069 ILZ983065:ILZ983069 IVV983065:IVV983069 JFR983065:JFR983069 JPN983065:JPN983069 JZJ983065:JZJ983069 KJF983065:KJF983069 KTB983065:KTB983069 LCX983065:LCX983069 LMT983065:LMT983069 LWP983065:LWP983069 MGL983065:MGL983069 MQH983065:MQH983069 NAD983065:NAD983069 NJZ983065:NJZ983069 NTV983065:NTV983069 ODR983065:ODR983069 ONN983065:ONN983069 OXJ983065:OXJ983069 PHF983065:PHF983069 PRB983065:PRB983069 QAX983065:QAX983069 QKT983065:QKT983069 QUP983065:QUP983069 REL983065:REL983069 ROH983065:ROH983069 RYD983065:RYD983069 SHZ983065:SHZ983069 SRV983065:SRV983069 TBR983065:TBR983069 TLN983065:TLN983069 TVJ983065:TVJ983069 UFF983065:UFF983069 UPB983065:UPB983069 UYX983065:UYX983069 VIT983065:VIT983069 VSP983065:VSP983069 WCL983065:WCL983069 WMH983065:WMH983069 WWD983065:WWD983069 X27:X31 JT27:JT31 TP27:TP31 ADL27:ADL31 ANH27:ANH31 AXD27:AXD31 BGZ27:BGZ31 BQV27:BQV31 CAR27:CAR31 CKN27:CKN31 CUJ27:CUJ31 DEF27:DEF31 DOB27:DOB31 DXX27:DXX31 EHT27:EHT31 ERP27:ERP31 FBL27:FBL31 FLH27:FLH31 FVD27:FVD31 GEZ27:GEZ31 GOV27:GOV31 GYR27:GYR31 HIN27:HIN31 HSJ27:HSJ31 ICF27:ICF31 IMB27:IMB31 IVX27:IVX31 JFT27:JFT31 JPP27:JPP31 JZL27:JZL31 KJH27:KJH31 KTD27:KTD31 LCZ27:LCZ31 LMV27:LMV31 LWR27:LWR31 MGN27:MGN31 MQJ27:MQJ31 NAF27:NAF31 NKB27:NKB31 NTX27:NTX31 ODT27:ODT31 ONP27:ONP31 OXL27:OXL31 PHH27:PHH31 PRD27:PRD31 QAZ27:QAZ31 QKV27:QKV31 QUR27:QUR31 REN27:REN31 ROJ27:ROJ31 RYF27:RYF31 SIB27:SIB31 SRX27:SRX31 TBT27:TBT31 TLP27:TLP31 TVL27:TVL31 UFH27:UFH31 UPD27:UPD31 UYZ27:UYZ31 VIV27:VIV31 VSR27:VSR31 WCN27:WCN31 WMJ27:WMJ31 WWF27:WWF31 X65561:X65565 JT65561:JT65565 TP65561:TP65565 ADL65561:ADL65565 ANH65561:ANH65565 AXD65561:AXD65565 BGZ65561:BGZ65565 BQV65561:BQV65565 CAR65561:CAR65565 CKN65561:CKN65565 CUJ65561:CUJ65565 DEF65561:DEF65565 DOB65561:DOB65565 DXX65561:DXX65565 EHT65561:EHT65565 ERP65561:ERP65565 FBL65561:FBL65565 FLH65561:FLH65565 FVD65561:FVD65565 GEZ65561:GEZ65565 GOV65561:GOV65565 GYR65561:GYR65565 HIN65561:HIN65565 HSJ65561:HSJ65565 ICF65561:ICF65565 IMB65561:IMB65565 IVX65561:IVX65565 JFT65561:JFT65565 JPP65561:JPP65565 JZL65561:JZL65565 KJH65561:KJH65565 KTD65561:KTD65565 LCZ65561:LCZ65565 LMV65561:LMV65565 LWR65561:LWR65565 MGN65561:MGN65565 MQJ65561:MQJ65565 NAF65561:NAF65565 NKB65561:NKB65565 NTX65561:NTX65565 ODT65561:ODT65565 ONP65561:ONP65565 OXL65561:OXL65565 PHH65561:PHH65565 PRD65561:PRD65565 QAZ65561:QAZ65565 QKV65561:QKV65565 QUR65561:QUR65565 REN65561:REN65565 ROJ65561:ROJ65565 RYF65561:RYF65565 SIB65561:SIB65565 SRX65561:SRX65565 TBT65561:TBT65565 TLP65561:TLP65565 TVL65561:TVL65565 UFH65561:UFH65565 UPD65561:UPD65565 UYZ65561:UYZ65565 VIV65561:VIV65565 VSR65561:VSR65565 WCN65561:WCN65565 WMJ65561:WMJ65565 WWF65561:WWF65565 X131097:X131101 JT131097:JT131101 TP131097:TP131101 ADL131097:ADL131101 ANH131097:ANH131101 AXD131097:AXD131101 BGZ131097:BGZ131101 BQV131097:BQV131101 CAR131097:CAR131101 CKN131097:CKN131101 CUJ131097:CUJ131101 DEF131097:DEF131101 DOB131097:DOB131101 DXX131097:DXX131101 EHT131097:EHT131101 ERP131097:ERP131101 FBL131097:FBL131101 FLH131097:FLH131101 FVD131097:FVD131101 GEZ131097:GEZ131101 GOV131097:GOV131101 GYR131097:GYR131101 HIN131097:HIN131101 HSJ131097:HSJ131101 ICF131097:ICF131101 IMB131097:IMB131101 IVX131097:IVX131101 JFT131097:JFT131101 JPP131097:JPP131101 JZL131097:JZL131101 KJH131097:KJH131101 KTD131097:KTD131101 LCZ131097:LCZ131101 LMV131097:LMV131101 LWR131097:LWR131101 MGN131097:MGN131101 MQJ131097:MQJ131101 NAF131097:NAF131101 NKB131097:NKB131101 NTX131097:NTX131101 ODT131097:ODT131101 ONP131097:ONP131101 OXL131097:OXL131101 PHH131097:PHH131101 PRD131097:PRD131101 QAZ131097:QAZ131101 QKV131097:QKV131101 QUR131097:QUR131101 REN131097:REN131101 ROJ131097:ROJ131101 RYF131097:RYF131101 SIB131097:SIB131101 SRX131097:SRX131101 TBT131097:TBT131101 TLP131097:TLP131101 TVL131097:TVL131101 UFH131097:UFH131101 UPD131097:UPD131101 UYZ131097:UYZ131101 VIV131097:VIV131101 VSR131097:VSR131101 WCN131097:WCN131101 WMJ131097:WMJ131101 WWF131097:WWF131101 X196633:X196637 JT196633:JT196637 TP196633:TP196637 ADL196633:ADL196637 ANH196633:ANH196637 AXD196633:AXD196637 BGZ196633:BGZ196637 BQV196633:BQV196637 CAR196633:CAR196637 CKN196633:CKN196637 CUJ196633:CUJ196637 DEF196633:DEF196637 DOB196633:DOB196637 DXX196633:DXX196637 EHT196633:EHT196637 ERP196633:ERP196637 FBL196633:FBL196637 FLH196633:FLH196637 FVD196633:FVD196637 GEZ196633:GEZ196637 GOV196633:GOV196637 GYR196633:GYR196637 HIN196633:HIN196637 HSJ196633:HSJ196637 ICF196633:ICF196637 IMB196633:IMB196637 IVX196633:IVX196637 JFT196633:JFT196637 JPP196633:JPP196637 JZL196633:JZL196637 KJH196633:KJH196637 KTD196633:KTD196637 LCZ196633:LCZ196637 LMV196633:LMV196637 LWR196633:LWR196637 MGN196633:MGN196637 MQJ196633:MQJ196637 NAF196633:NAF196637 NKB196633:NKB196637 NTX196633:NTX196637 ODT196633:ODT196637 ONP196633:ONP196637 OXL196633:OXL196637 PHH196633:PHH196637 PRD196633:PRD196637 QAZ196633:QAZ196637 QKV196633:QKV196637 QUR196633:QUR196637 REN196633:REN196637 ROJ196633:ROJ196637 RYF196633:RYF196637 SIB196633:SIB196637 SRX196633:SRX196637 TBT196633:TBT196637 TLP196633:TLP196637 TVL196633:TVL196637 UFH196633:UFH196637 UPD196633:UPD196637 UYZ196633:UYZ196637 VIV196633:VIV196637 VSR196633:VSR196637 WCN196633:WCN196637 WMJ196633:WMJ196637 WWF196633:WWF196637 X262169:X262173 JT262169:JT262173 TP262169:TP262173 ADL262169:ADL262173 ANH262169:ANH262173 AXD262169:AXD262173 BGZ262169:BGZ262173 BQV262169:BQV262173 CAR262169:CAR262173 CKN262169:CKN262173 CUJ262169:CUJ262173 DEF262169:DEF262173 DOB262169:DOB262173 DXX262169:DXX262173 EHT262169:EHT262173 ERP262169:ERP262173 FBL262169:FBL262173 FLH262169:FLH262173 FVD262169:FVD262173 GEZ262169:GEZ262173 GOV262169:GOV262173 GYR262169:GYR262173 HIN262169:HIN262173 HSJ262169:HSJ262173 ICF262169:ICF262173 IMB262169:IMB262173 IVX262169:IVX262173 JFT262169:JFT262173 JPP262169:JPP262173 JZL262169:JZL262173 KJH262169:KJH262173 KTD262169:KTD262173 LCZ262169:LCZ262173 LMV262169:LMV262173 LWR262169:LWR262173 MGN262169:MGN262173 MQJ262169:MQJ262173 NAF262169:NAF262173 NKB262169:NKB262173 NTX262169:NTX262173 ODT262169:ODT262173 ONP262169:ONP262173 OXL262169:OXL262173 PHH262169:PHH262173 PRD262169:PRD262173 QAZ262169:QAZ262173 QKV262169:QKV262173 QUR262169:QUR262173 REN262169:REN262173 ROJ262169:ROJ262173 RYF262169:RYF262173 SIB262169:SIB262173 SRX262169:SRX262173 TBT262169:TBT262173 TLP262169:TLP262173 TVL262169:TVL262173 UFH262169:UFH262173 UPD262169:UPD262173 UYZ262169:UYZ262173 VIV262169:VIV262173 VSR262169:VSR262173 WCN262169:WCN262173 WMJ262169:WMJ262173 WWF262169:WWF262173 X327705:X327709 JT327705:JT327709 TP327705:TP327709 ADL327705:ADL327709 ANH327705:ANH327709 AXD327705:AXD327709 BGZ327705:BGZ327709 BQV327705:BQV327709 CAR327705:CAR327709 CKN327705:CKN327709 CUJ327705:CUJ327709 DEF327705:DEF327709 DOB327705:DOB327709 DXX327705:DXX327709 EHT327705:EHT327709 ERP327705:ERP327709 FBL327705:FBL327709 FLH327705:FLH327709 FVD327705:FVD327709 GEZ327705:GEZ327709 GOV327705:GOV327709 GYR327705:GYR327709 HIN327705:HIN327709 HSJ327705:HSJ327709 ICF327705:ICF327709 IMB327705:IMB327709 IVX327705:IVX327709 JFT327705:JFT327709 JPP327705:JPP327709 JZL327705:JZL327709 KJH327705:KJH327709 KTD327705:KTD327709 LCZ327705:LCZ327709 LMV327705:LMV327709 LWR327705:LWR327709 MGN327705:MGN327709 MQJ327705:MQJ327709 NAF327705:NAF327709 NKB327705:NKB327709 NTX327705:NTX327709 ODT327705:ODT327709 ONP327705:ONP327709 OXL327705:OXL327709 PHH327705:PHH327709 PRD327705:PRD327709 QAZ327705:QAZ327709 QKV327705:QKV327709 QUR327705:QUR327709 REN327705:REN327709 ROJ327705:ROJ327709 RYF327705:RYF327709 SIB327705:SIB327709 SRX327705:SRX327709 TBT327705:TBT327709 TLP327705:TLP327709 TVL327705:TVL327709 UFH327705:UFH327709 UPD327705:UPD327709 UYZ327705:UYZ327709 VIV327705:VIV327709 VSR327705:VSR327709 WCN327705:WCN327709 WMJ327705:WMJ327709 WWF327705:WWF327709 X393241:X393245 JT393241:JT393245 TP393241:TP393245 ADL393241:ADL393245 ANH393241:ANH393245 AXD393241:AXD393245 BGZ393241:BGZ393245 BQV393241:BQV393245 CAR393241:CAR393245 CKN393241:CKN393245 CUJ393241:CUJ393245 DEF393241:DEF393245 DOB393241:DOB393245 DXX393241:DXX393245 EHT393241:EHT393245 ERP393241:ERP393245 FBL393241:FBL393245 FLH393241:FLH393245 FVD393241:FVD393245 GEZ393241:GEZ393245 GOV393241:GOV393245 GYR393241:GYR393245 HIN393241:HIN393245 HSJ393241:HSJ393245 ICF393241:ICF393245 IMB393241:IMB393245 IVX393241:IVX393245 JFT393241:JFT393245 JPP393241:JPP393245 JZL393241:JZL393245 KJH393241:KJH393245 KTD393241:KTD393245 LCZ393241:LCZ393245 LMV393241:LMV393245 LWR393241:LWR393245 MGN393241:MGN393245 MQJ393241:MQJ393245 NAF393241:NAF393245 NKB393241:NKB393245 NTX393241:NTX393245 ODT393241:ODT393245 ONP393241:ONP393245 OXL393241:OXL393245 PHH393241:PHH393245 PRD393241:PRD393245 QAZ393241:QAZ393245 QKV393241:QKV393245 QUR393241:QUR393245 REN393241:REN393245 ROJ393241:ROJ393245 RYF393241:RYF393245 SIB393241:SIB393245 SRX393241:SRX393245 TBT393241:TBT393245 TLP393241:TLP393245 TVL393241:TVL393245 UFH393241:UFH393245 UPD393241:UPD393245 UYZ393241:UYZ393245 VIV393241:VIV393245 VSR393241:VSR393245 WCN393241:WCN393245 WMJ393241:WMJ393245 WWF393241:WWF393245 X458777:X458781 JT458777:JT458781 TP458777:TP458781 ADL458777:ADL458781 ANH458777:ANH458781 AXD458777:AXD458781 BGZ458777:BGZ458781 BQV458777:BQV458781 CAR458777:CAR458781 CKN458777:CKN458781 CUJ458777:CUJ458781 DEF458777:DEF458781 DOB458777:DOB458781 DXX458777:DXX458781 EHT458777:EHT458781 ERP458777:ERP458781 FBL458777:FBL458781 FLH458777:FLH458781 FVD458777:FVD458781 GEZ458777:GEZ458781 GOV458777:GOV458781 GYR458777:GYR458781 HIN458777:HIN458781 HSJ458777:HSJ458781 ICF458777:ICF458781 IMB458777:IMB458781 IVX458777:IVX458781 JFT458777:JFT458781 JPP458777:JPP458781 JZL458777:JZL458781 KJH458777:KJH458781 KTD458777:KTD458781 LCZ458777:LCZ458781 LMV458777:LMV458781 LWR458777:LWR458781 MGN458777:MGN458781 MQJ458777:MQJ458781 NAF458777:NAF458781 NKB458777:NKB458781 NTX458777:NTX458781 ODT458777:ODT458781 ONP458777:ONP458781 OXL458777:OXL458781 PHH458777:PHH458781 PRD458777:PRD458781 QAZ458777:QAZ458781 QKV458777:QKV458781 QUR458777:QUR458781 REN458777:REN458781 ROJ458777:ROJ458781 RYF458777:RYF458781 SIB458777:SIB458781 SRX458777:SRX458781 TBT458777:TBT458781 TLP458777:TLP458781 TVL458777:TVL458781 UFH458777:UFH458781 UPD458777:UPD458781 UYZ458777:UYZ458781 VIV458777:VIV458781 VSR458777:VSR458781 WCN458777:WCN458781 WMJ458777:WMJ458781 WWF458777:WWF458781 X524313:X524317 JT524313:JT524317 TP524313:TP524317 ADL524313:ADL524317 ANH524313:ANH524317 AXD524313:AXD524317 BGZ524313:BGZ524317 BQV524313:BQV524317 CAR524313:CAR524317 CKN524313:CKN524317 CUJ524313:CUJ524317 DEF524313:DEF524317 DOB524313:DOB524317 DXX524313:DXX524317 EHT524313:EHT524317 ERP524313:ERP524317 FBL524313:FBL524317 FLH524313:FLH524317 FVD524313:FVD524317 GEZ524313:GEZ524317 GOV524313:GOV524317 GYR524313:GYR524317 HIN524313:HIN524317 HSJ524313:HSJ524317 ICF524313:ICF524317 IMB524313:IMB524317 IVX524313:IVX524317 JFT524313:JFT524317 JPP524313:JPP524317 JZL524313:JZL524317 KJH524313:KJH524317 KTD524313:KTD524317 LCZ524313:LCZ524317 LMV524313:LMV524317 LWR524313:LWR524317 MGN524313:MGN524317 MQJ524313:MQJ524317 NAF524313:NAF524317 NKB524313:NKB524317 NTX524313:NTX524317 ODT524313:ODT524317 ONP524313:ONP524317 OXL524313:OXL524317 PHH524313:PHH524317 PRD524313:PRD524317 QAZ524313:QAZ524317 QKV524313:QKV524317 QUR524313:QUR524317 REN524313:REN524317 ROJ524313:ROJ524317 RYF524313:RYF524317 SIB524313:SIB524317 SRX524313:SRX524317 TBT524313:TBT524317 TLP524313:TLP524317 TVL524313:TVL524317 UFH524313:UFH524317 UPD524313:UPD524317 UYZ524313:UYZ524317 VIV524313:VIV524317 VSR524313:VSR524317 WCN524313:WCN524317 WMJ524313:WMJ524317 WWF524313:WWF524317 X589849:X589853 JT589849:JT589853 TP589849:TP589853 ADL589849:ADL589853 ANH589849:ANH589853 AXD589849:AXD589853 BGZ589849:BGZ589853 BQV589849:BQV589853 CAR589849:CAR589853 CKN589849:CKN589853 CUJ589849:CUJ589853 DEF589849:DEF589853 DOB589849:DOB589853 DXX589849:DXX589853 EHT589849:EHT589853 ERP589849:ERP589853 FBL589849:FBL589853 FLH589849:FLH589853 FVD589849:FVD589853 GEZ589849:GEZ589853 GOV589849:GOV589853 GYR589849:GYR589853 HIN589849:HIN589853 HSJ589849:HSJ589853 ICF589849:ICF589853 IMB589849:IMB589853 IVX589849:IVX589853 JFT589849:JFT589853 JPP589849:JPP589853 JZL589849:JZL589853 KJH589849:KJH589853 KTD589849:KTD589853 LCZ589849:LCZ589853 LMV589849:LMV589853 LWR589849:LWR589853 MGN589849:MGN589853 MQJ589849:MQJ589853 NAF589849:NAF589853 NKB589849:NKB589853 NTX589849:NTX589853 ODT589849:ODT589853 ONP589849:ONP589853 OXL589849:OXL589853 PHH589849:PHH589853 PRD589849:PRD589853 QAZ589849:QAZ589853 QKV589849:QKV589853 QUR589849:QUR589853 REN589849:REN589853 ROJ589849:ROJ589853 RYF589849:RYF589853 SIB589849:SIB589853 SRX589849:SRX589853 TBT589849:TBT589853 TLP589849:TLP589853 TVL589849:TVL589853 UFH589849:UFH589853 UPD589849:UPD589853 UYZ589849:UYZ589853 VIV589849:VIV589853 VSR589849:VSR589853 WCN589849:WCN589853 WMJ589849:WMJ589853 WWF589849:WWF589853 X655385:X655389 JT655385:JT655389 TP655385:TP655389 ADL655385:ADL655389 ANH655385:ANH655389 AXD655385:AXD655389 BGZ655385:BGZ655389 BQV655385:BQV655389 CAR655385:CAR655389 CKN655385:CKN655389 CUJ655385:CUJ655389 DEF655385:DEF655389 DOB655385:DOB655389 DXX655385:DXX655389 EHT655385:EHT655389 ERP655385:ERP655389 FBL655385:FBL655389 FLH655385:FLH655389 FVD655385:FVD655389 GEZ655385:GEZ655389 GOV655385:GOV655389 GYR655385:GYR655389 HIN655385:HIN655389 HSJ655385:HSJ655389 ICF655385:ICF655389 IMB655385:IMB655389 IVX655385:IVX655389 JFT655385:JFT655389 JPP655385:JPP655389 JZL655385:JZL655389 KJH655385:KJH655389 KTD655385:KTD655389 LCZ655385:LCZ655389 LMV655385:LMV655389 LWR655385:LWR655389 MGN655385:MGN655389 MQJ655385:MQJ655389 NAF655385:NAF655389 NKB655385:NKB655389 NTX655385:NTX655389 ODT655385:ODT655389 ONP655385:ONP655389 OXL655385:OXL655389 PHH655385:PHH655389 PRD655385:PRD655389 QAZ655385:QAZ655389 QKV655385:QKV655389 QUR655385:QUR655389 REN655385:REN655389 ROJ655385:ROJ655389 RYF655385:RYF655389 SIB655385:SIB655389 SRX655385:SRX655389 TBT655385:TBT655389 TLP655385:TLP655389 TVL655385:TVL655389 UFH655385:UFH655389 UPD655385:UPD655389 UYZ655385:UYZ655389 VIV655385:VIV655389 VSR655385:VSR655389 WCN655385:WCN655389 WMJ655385:WMJ655389 WWF655385:WWF655389 X720921:X720925 JT720921:JT720925 TP720921:TP720925 ADL720921:ADL720925 ANH720921:ANH720925 AXD720921:AXD720925 BGZ720921:BGZ720925 BQV720921:BQV720925 CAR720921:CAR720925 CKN720921:CKN720925 CUJ720921:CUJ720925 DEF720921:DEF720925 DOB720921:DOB720925 DXX720921:DXX720925 EHT720921:EHT720925 ERP720921:ERP720925 FBL720921:FBL720925 FLH720921:FLH720925 FVD720921:FVD720925 GEZ720921:GEZ720925 GOV720921:GOV720925 GYR720921:GYR720925 HIN720921:HIN720925 HSJ720921:HSJ720925 ICF720921:ICF720925 IMB720921:IMB720925 IVX720921:IVX720925 JFT720921:JFT720925 JPP720921:JPP720925 JZL720921:JZL720925 KJH720921:KJH720925 KTD720921:KTD720925 LCZ720921:LCZ720925 LMV720921:LMV720925 LWR720921:LWR720925 MGN720921:MGN720925 MQJ720921:MQJ720925 NAF720921:NAF720925 NKB720921:NKB720925 NTX720921:NTX720925 ODT720921:ODT720925 ONP720921:ONP720925 OXL720921:OXL720925 PHH720921:PHH720925 PRD720921:PRD720925 QAZ720921:QAZ720925 QKV720921:QKV720925 QUR720921:QUR720925 REN720921:REN720925 ROJ720921:ROJ720925 RYF720921:RYF720925 SIB720921:SIB720925 SRX720921:SRX720925 TBT720921:TBT720925 TLP720921:TLP720925 TVL720921:TVL720925 UFH720921:UFH720925 UPD720921:UPD720925 UYZ720921:UYZ720925 VIV720921:VIV720925 VSR720921:VSR720925 WCN720921:WCN720925 WMJ720921:WMJ720925 WWF720921:WWF720925 X786457:X786461 JT786457:JT786461 TP786457:TP786461 ADL786457:ADL786461 ANH786457:ANH786461 AXD786457:AXD786461 BGZ786457:BGZ786461 BQV786457:BQV786461 CAR786457:CAR786461 CKN786457:CKN786461 CUJ786457:CUJ786461 DEF786457:DEF786461 DOB786457:DOB786461 DXX786457:DXX786461 EHT786457:EHT786461 ERP786457:ERP786461 FBL786457:FBL786461 FLH786457:FLH786461 FVD786457:FVD786461 GEZ786457:GEZ786461 GOV786457:GOV786461 GYR786457:GYR786461 HIN786457:HIN786461 HSJ786457:HSJ786461 ICF786457:ICF786461 IMB786457:IMB786461 IVX786457:IVX786461 JFT786457:JFT786461 JPP786457:JPP786461 JZL786457:JZL786461 KJH786457:KJH786461 KTD786457:KTD786461 LCZ786457:LCZ786461 LMV786457:LMV786461 LWR786457:LWR786461 MGN786457:MGN786461 MQJ786457:MQJ786461 NAF786457:NAF786461 NKB786457:NKB786461 NTX786457:NTX786461 ODT786457:ODT786461 ONP786457:ONP786461 OXL786457:OXL786461 PHH786457:PHH786461 PRD786457:PRD786461 QAZ786457:QAZ786461 QKV786457:QKV786461 QUR786457:QUR786461 REN786457:REN786461 ROJ786457:ROJ786461 RYF786457:RYF786461 SIB786457:SIB786461 SRX786457:SRX786461 TBT786457:TBT786461 TLP786457:TLP786461 TVL786457:TVL786461 UFH786457:UFH786461 UPD786457:UPD786461 UYZ786457:UYZ786461 VIV786457:VIV786461 VSR786457:VSR786461 WCN786457:WCN786461 WMJ786457:WMJ786461 WWF786457:WWF786461 X851993:X851997 JT851993:JT851997 TP851993:TP851997 ADL851993:ADL851997 ANH851993:ANH851997 AXD851993:AXD851997 BGZ851993:BGZ851997 BQV851993:BQV851997 CAR851993:CAR851997 CKN851993:CKN851997 CUJ851993:CUJ851997 DEF851993:DEF851997 DOB851993:DOB851997 DXX851993:DXX851997 EHT851993:EHT851997 ERP851993:ERP851997 FBL851993:FBL851997 FLH851993:FLH851997 FVD851993:FVD851997 GEZ851993:GEZ851997 GOV851993:GOV851997 GYR851993:GYR851997 HIN851993:HIN851997 HSJ851993:HSJ851997 ICF851993:ICF851997 IMB851993:IMB851997 IVX851993:IVX851997 JFT851993:JFT851997 JPP851993:JPP851997 JZL851993:JZL851997 KJH851993:KJH851997 KTD851993:KTD851997 LCZ851993:LCZ851997 LMV851993:LMV851997 LWR851993:LWR851997 MGN851993:MGN851997 MQJ851993:MQJ851997 NAF851993:NAF851997 NKB851993:NKB851997 NTX851993:NTX851997 ODT851993:ODT851997 ONP851993:ONP851997 OXL851993:OXL851997 PHH851993:PHH851997 PRD851993:PRD851997 QAZ851993:QAZ851997 QKV851993:QKV851997 QUR851993:QUR851997 REN851993:REN851997 ROJ851993:ROJ851997 RYF851993:RYF851997 SIB851993:SIB851997 SRX851993:SRX851997 TBT851993:TBT851997 TLP851993:TLP851997 TVL851993:TVL851997 UFH851993:UFH851997 UPD851993:UPD851997 UYZ851993:UYZ851997 VIV851993:VIV851997 VSR851993:VSR851997 WCN851993:WCN851997 WMJ851993:WMJ851997 WWF851993:WWF851997 X917529:X917533 JT917529:JT917533 TP917529:TP917533 ADL917529:ADL917533 ANH917529:ANH917533 AXD917529:AXD917533 BGZ917529:BGZ917533 BQV917529:BQV917533 CAR917529:CAR917533 CKN917529:CKN917533 CUJ917529:CUJ917533 DEF917529:DEF917533 DOB917529:DOB917533 DXX917529:DXX917533 EHT917529:EHT917533 ERP917529:ERP917533 FBL917529:FBL917533 FLH917529:FLH917533 FVD917529:FVD917533 GEZ917529:GEZ917533 GOV917529:GOV917533 GYR917529:GYR917533 HIN917529:HIN917533 HSJ917529:HSJ917533 ICF917529:ICF917533 IMB917529:IMB917533 IVX917529:IVX917533 JFT917529:JFT917533 JPP917529:JPP917533 JZL917529:JZL917533 KJH917529:KJH917533 KTD917529:KTD917533 LCZ917529:LCZ917533 LMV917529:LMV917533 LWR917529:LWR917533 MGN917529:MGN917533 MQJ917529:MQJ917533 NAF917529:NAF917533 NKB917529:NKB917533 NTX917529:NTX917533 ODT917529:ODT917533 ONP917529:ONP917533 OXL917529:OXL917533 PHH917529:PHH917533 PRD917529:PRD917533 QAZ917529:QAZ917533 QKV917529:QKV917533 QUR917529:QUR917533 REN917529:REN917533 ROJ917529:ROJ917533 RYF917529:RYF917533 SIB917529:SIB917533 SRX917529:SRX917533 TBT917529:TBT917533 TLP917529:TLP917533 TVL917529:TVL917533 UFH917529:UFH917533 UPD917529:UPD917533 UYZ917529:UYZ917533 VIV917529:VIV917533 VSR917529:VSR917533 WCN917529:WCN917533 WMJ917529:WMJ917533 WWF917529:WWF917533 X983065:X983069 JT983065:JT983069 TP983065:TP983069 ADL983065:ADL983069 ANH983065:ANH983069 AXD983065:AXD983069 BGZ983065:BGZ983069 BQV983065:BQV983069 CAR983065:CAR983069 CKN983065:CKN983069 CUJ983065:CUJ983069 DEF983065:DEF983069 DOB983065:DOB983069 DXX983065:DXX983069 EHT983065:EHT983069 ERP983065:ERP983069 FBL983065:FBL983069 FLH983065:FLH983069 FVD983065:FVD983069 GEZ983065:GEZ983069 GOV983065:GOV983069 GYR983065:GYR983069 HIN983065:HIN983069 HSJ983065:HSJ983069 ICF983065:ICF983069 IMB983065:IMB983069 IVX983065:IVX983069 JFT983065:JFT983069 JPP983065:JPP983069 JZL983065:JZL983069 KJH983065:KJH983069 KTD983065:KTD983069 LCZ983065:LCZ983069 LMV983065:LMV983069 LWR983065:LWR983069 MGN983065:MGN983069 MQJ983065:MQJ983069 NAF983065:NAF983069 NKB983065:NKB983069 NTX983065:NTX983069 ODT983065:ODT983069 ONP983065:ONP983069 OXL983065:OXL983069 PHH983065:PHH983069 PRD983065:PRD983069 QAZ983065:QAZ983069 QKV983065:QKV983069 QUR983065:QUR983069 REN983065:REN983069 ROJ983065:ROJ983069 RYF983065:RYF983069 SIB983065:SIB983069 SRX983065:SRX983069 TBT983065:TBT983069 TLP983065:TLP983069 TVL983065:TVL983069 UFH983065:UFH983069 UPD983065:UPD983069 UYZ983065:UYZ983069 VIV983065:VIV983069 VSR983065:VSR983069 WCN983065:WCN983069 WMJ983065:WMJ983069 WWF983065:WWF983069" xr:uid="{00000000-0002-0000-0C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AK54"/>
  <sheetViews>
    <sheetView view="pageBreakPreview" zoomScaleNormal="100" zoomScaleSheetLayoutView="100" workbookViewId="0">
      <selection activeCell="J2" sqref="J2"/>
    </sheetView>
  </sheetViews>
  <sheetFormatPr defaultColWidth="3.09765625" defaultRowHeight="13.2" x14ac:dyDescent="0.2"/>
  <cols>
    <col min="1" max="1" width="1.09765625" style="149" customWidth="1"/>
    <col min="2" max="2" width="2.796875" style="148" customWidth="1"/>
    <col min="3" max="30" width="2.796875" style="149" customWidth="1"/>
    <col min="31" max="33" width="2.8984375" style="149" customWidth="1"/>
    <col min="34" max="34" width="2.796875" style="149" customWidth="1"/>
    <col min="35" max="35" width="1.09765625" style="149" customWidth="1"/>
    <col min="36" max="256" width="3.09765625" style="149"/>
    <col min="257" max="257" width="1.09765625" style="149" customWidth="1"/>
    <col min="258" max="286" width="2.796875" style="149" customWidth="1"/>
    <col min="287" max="289" width="2.8984375" style="149" customWidth="1"/>
    <col min="290" max="290" width="2.796875" style="149" customWidth="1"/>
    <col min="291" max="291" width="1.09765625" style="149" customWidth="1"/>
    <col min="292" max="512" width="3.09765625" style="149"/>
    <col min="513" max="513" width="1.09765625" style="149" customWidth="1"/>
    <col min="514" max="542" width="2.796875" style="149" customWidth="1"/>
    <col min="543" max="545" width="2.8984375" style="149" customWidth="1"/>
    <col min="546" max="546" width="2.796875" style="149" customWidth="1"/>
    <col min="547" max="547" width="1.09765625" style="149" customWidth="1"/>
    <col min="548" max="768" width="3.09765625" style="149"/>
    <col min="769" max="769" width="1.09765625" style="149" customWidth="1"/>
    <col min="770" max="798" width="2.796875" style="149" customWidth="1"/>
    <col min="799" max="801" width="2.8984375" style="149" customWidth="1"/>
    <col min="802" max="802" width="2.796875" style="149" customWidth="1"/>
    <col min="803" max="803" width="1.09765625" style="149" customWidth="1"/>
    <col min="804" max="1024" width="3.09765625" style="149"/>
    <col min="1025" max="1025" width="1.09765625" style="149" customWidth="1"/>
    <col min="1026" max="1054" width="2.796875" style="149" customWidth="1"/>
    <col min="1055" max="1057" width="2.8984375" style="149" customWidth="1"/>
    <col min="1058" max="1058" width="2.796875" style="149" customWidth="1"/>
    <col min="1059" max="1059" width="1.09765625" style="149" customWidth="1"/>
    <col min="1060" max="1280" width="3.09765625" style="149"/>
    <col min="1281" max="1281" width="1.09765625" style="149" customWidth="1"/>
    <col min="1282" max="1310" width="2.796875" style="149" customWidth="1"/>
    <col min="1311" max="1313" width="2.8984375" style="149" customWidth="1"/>
    <col min="1314" max="1314" width="2.796875" style="149" customWidth="1"/>
    <col min="1315" max="1315" width="1.09765625" style="149" customWidth="1"/>
    <col min="1316" max="1536" width="3.09765625" style="149"/>
    <col min="1537" max="1537" width="1.09765625" style="149" customWidth="1"/>
    <col min="1538" max="1566" width="2.796875" style="149" customWidth="1"/>
    <col min="1567" max="1569" width="2.8984375" style="149" customWidth="1"/>
    <col min="1570" max="1570" width="2.796875" style="149" customWidth="1"/>
    <col min="1571" max="1571" width="1.09765625" style="149" customWidth="1"/>
    <col min="1572" max="1792" width="3.09765625" style="149"/>
    <col min="1793" max="1793" width="1.09765625" style="149" customWidth="1"/>
    <col min="1794" max="1822" width="2.796875" style="149" customWidth="1"/>
    <col min="1823" max="1825" width="2.8984375" style="149" customWidth="1"/>
    <col min="1826" max="1826" width="2.796875" style="149" customWidth="1"/>
    <col min="1827" max="1827" width="1.09765625" style="149" customWidth="1"/>
    <col min="1828" max="2048" width="3.09765625" style="149"/>
    <col min="2049" max="2049" width="1.09765625" style="149" customWidth="1"/>
    <col min="2050" max="2078" width="2.796875" style="149" customWidth="1"/>
    <col min="2079" max="2081" width="2.8984375" style="149" customWidth="1"/>
    <col min="2082" max="2082" width="2.796875" style="149" customWidth="1"/>
    <col min="2083" max="2083" width="1.09765625" style="149" customWidth="1"/>
    <col min="2084" max="2304" width="3.09765625" style="149"/>
    <col min="2305" max="2305" width="1.09765625" style="149" customWidth="1"/>
    <col min="2306" max="2334" width="2.796875" style="149" customWidth="1"/>
    <col min="2335" max="2337" width="2.8984375" style="149" customWidth="1"/>
    <col min="2338" max="2338" width="2.796875" style="149" customWidth="1"/>
    <col min="2339" max="2339" width="1.09765625" style="149" customWidth="1"/>
    <col min="2340" max="2560" width="3.09765625" style="149"/>
    <col min="2561" max="2561" width="1.09765625" style="149" customWidth="1"/>
    <col min="2562" max="2590" width="2.796875" style="149" customWidth="1"/>
    <col min="2591" max="2593" width="2.8984375" style="149" customWidth="1"/>
    <col min="2594" max="2594" width="2.796875" style="149" customWidth="1"/>
    <col min="2595" max="2595" width="1.09765625" style="149" customWidth="1"/>
    <col min="2596" max="2816" width="3.09765625" style="149"/>
    <col min="2817" max="2817" width="1.09765625" style="149" customWidth="1"/>
    <col min="2818" max="2846" width="2.796875" style="149" customWidth="1"/>
    <col min="2847" max="2849" width="2.8984375" style="149" customWidth="1"/>
    <col min="2850" max="2850" width="2.796875" style="149" customWidth="1"/>
    <col min="2851" max="2851" width="1.09765625" style="149" customWidth="1"/>
    <col min="2852" max="3072" width="3.09765625" style="149"/>
    <col min="3073" max="3073" width="1.09765625" style="149" customWidth="1"/>
    <col min="3074" max="3102" width="2.796875" style="149" customWidth="1"/>
    <col min="3103" max="3105" width="2.8984375" style="149" customWidth="1"/>
    <col min="3106" max="3106" width="2.796875" style="149" customWidth="1"/>
    <col min="3107" max="3107" width="1.09765625" style="149" customWidth="1"/>
    <col min="3108" max="3328" width="3.09765625" style="149"/>
    <col min="3329" max="3329" width="1.09765625" style="149" customWidth="1"/>
    <col min="3330" max="3358" width="2.796875" style="149" customWidth="1"/>
    <col min="3359" max="3361" width="2.8984375" style="149" customWidth="1"/>
    <col min="3362" max="3362" width="2.796875" style="149" customWidth="1"/>
    <col min="3363" max="3363" width="1.09765625" style="149" customWidth="1"/>
    <col min="3364" max="3584" width="3.09765625" style="149"/>
    <col min="3585" max="3585" width="1.09765625" style="149" customWidth="1"/>
    <col min="3586" max="3614" width="2.796875" style="149" customWidth="1"/>
    <col min="3615" max="3617" width="2.8984375" style="149" customWidth="1"/>
    <col min="3618" max="3618" width="2.796875" style="149" customWidth="1"/>
    <col min="3619" max="3619" width="1.09765625" style="149" customWidth="1"/>
    <col min="3620" max="3840" width="3.09765625" style="149"/>
    <col min="3841" max="3841" width="1.09765625" style="149" customWidth="1"/>
    <col min="3842" max="3870" width="2.796875" style="149" customWidth="1"/>
    <col min="3871" max="3873" width="2.8984375" style="149" customWidth="1"/>
    <col min="3874" max="3874" width="2.796875" style="149" customWidth="1"/>
    <col min="3875" max="3875" width="1.09765625" style="149" customWidth="1"/>
    <col min="3876" max="4096" width="3.09765625" style="149"/>
    <col min="4097" max="4097" width="1.09765625" style="149" customWidth="1"/>
    <col min="4098" max="4126" width="2.796875" style="149" customWidth="1"/>
    <col min="4127" max="4129" width="2.8984375" style="149" customWidth="1"/>
    <col min="4130" max="4130" width="2.796875" style="149" customWidth="1"/>
    <col min="4131" max="4131" width="1.09765625" style="149" customWidth="1"/>
    <col min="4132" max="4352" width="3.09765625" style="149"/>
    <col min="4353" max="4353" width="1.09765625" style="149" customWidth="1"/>
    <col min="4354" max="4382" width="2.796875" style="149" customWidth="1"/>
    <col min="4383" max="4385" width="2.8984375" style="149" customWidth="1"/>
    <col min="4386" max="4386" width="2.796875" style="149" customWidth="1"/>
    <col min="4387" max="4387" width="1.09765625" style="149" customWidth="1"/>
    <col min="4388" max="4608" width="3.09765625" style="149"/>
    <col min="4609" max="4609" width="1.09765625" style="149" customWidth="1"/>
    <col min="4610" max="4638" width="2.796875" style="149" customWidth="1"/>
    <col min="4639" max="4641" width="2.8984375" style="149" customWidth="1"/>
    <col min="4642" max="4642" width="2.796875" style="149" customWidth="1"/>
    <col min="4643" max="4643" width="1.09765625" style="149" customWidth="1"/>
    <col min="4644" max="4864" width="3.09765625" style="149"/>
    <col min="4865" max="4865" width="1.09765625" style="149" customWidth="1"/>
    <col min="4866" max="4894" width="2.796875" style="149" customWidth="1"/>
    <col min="4895" max="4897" width="2.8984375" style="149" customWidth="1"/>
    <col min="4898" max="4898" width="2.796875" style="149" customWidth="1"/>
    <col min="4899" max="4899" width="1.09765625" style="149" customWidth="1"/>
    <col min="4900" max="5120" width="3.09765625" style="149"/>
    <col min="5121" max="5121" width="1.09765625" style="149" customWidth="1"/>
    <col min="5122" max="5150" width="2.796875" style="149" customWidth="1"/>
    <col min="5151" max="5153" width="2.8984375" style="149" customWidth="1"/>
    <col min="5154" max="5154" width="2.796875" style="149" customWidth="1"/>
    <col min="5155" max="5155" width="1.09765625" style="149" customWidth="1"/>
    <col min="5156" max="5376" width="3.09765625" style="149"/>
    <col min="5377" max="5377" width="1.09765625" style="149" customWidth="1"/>
    <col min="5378" max="5406" width="2.796875" style="149" customWidth="1"/>
    <col min="5407" max="5409" width="2.8984375" style="149" customWidth="1"/>
    <col min="5410" max="5410" width="2.796875" style="149" customWidth="1"/>
    <col min="5411" max="5411" width="1.09765625" style="149" customWidth="1"/>
    <col min="5412" max="5632" width="3.09765625" style="149"/>
    <col min="5633" max="5633" width="1.09765625" style="149" customWidth="1"/>
    <col min="5634" max="5662" width="2.796875" style="149" customWidth="1"/>
    <col min="5663" max="5665" width="2.8984375" style="149" customWidth="1"/>
    <col min="5666" max="5666" width="2.796875" style="149" customWidth="1"/>
    <col min="5667" max="5667" width="1.09765625" style="149" customWidth="1"/>
    <col min="5668" max="5888" width="3.09765625" style="149"/>
    <col min="5889" max="5889" width="1.09765625" style="149" customWidth="1"/>
    <col min="5890" max="5918" width="2.796875" style="149" customWidth="1"/>
    <col min="5919" max="5921" width="2.8984375" style="149" customWidth="1"/>
    <col min="5922" max="5922" width="2.796875" style="149" customWidth="1"/>
    <col min="5923" max="5923" width="1.09765625" style="149" customWidth="1"/>
    <col min="5924" max="6144" width="3.09765625" style="149"/>
    <col min="6145" max="6145" width="1.09765625" style="149" customWidth="1"/>
    <col min="6146" max="6174" width="2.796875" style="149" customWidth="1"/>
    <col min="6175" max="6177" width="2.8984375" style="149" customWidth="1"/>
    <col min="6178" max="6178" width="2.796875" style="149" customWidth="1"/>
    <col min="6179" max="6179" width="1.09765625" style="149" customWidth="1"/>
    <col min="6180" max="6400" width="3.09765625" style="149"/>
    <col min="6401" max="6401" width="1.09765625" style="149" customWidth="1"/>
    <col min="6402" max="6430" width="2.796875" style="149" customWidth="1"/>
    <col min="6431" max="6433" width="2.8984375" style="149" customWidth="1"/>
    <col min="6434" max="6434" width="2.796875" style="149" customWidth="1"/>
    <col min="6435" max="6435" width="1.09765625" style="149" customWidth="1"/>
    <col min="6436" max="6656" width="3.09765625" style="149"/>
    <col min="6657" max="6657" width="1.09765625" style="149" customWidth="1"/>
    <col min="6658" max="6686" width="2.796875" style="149" customWidth="1"/>
    <col min="6687" max="6689" width="2.8984375" style="149" customWidth="1"/>
    <col min="6690" max="6690" width="2.796875" style="149" customWidth="1"/>
    <col min="6691" max="6691" width="1.09765625" style="149" customWidth="1"/>
    <col min="6692" max="6912" width="3.09765625" style="149"/>
    <col min="6913" max="6913" width="1.09765625" style="149" customWidth="1"/>
    <col min="6914" max="6942" width="2.796875" style="149" customWidth="1"/>
    <col min="6943" max="6945" width="2.8984375" style="149" customWidth="1"/>
    <col min="6946" max="6946" width="2.796875" style="149" customWidth="1"/>
    <col min="6947" max="6947" width="1.09765625" style="149" customWidth="1"/>
    <col min="6948" max="7168" width="3.09765625" style="149"/>
    <col min="7169" max="7169" width="1.09765625" style="149" customWidth="1"/>
    <col min="7170" max="7198" width="2.796875" style="149" customWidth="1"/>
    <col min="7199" max="7201" width="2.8984375" style="149" customWidth="1"/>
    <col min="7202" max="7202" width="2.796875" style="149" customWidth="1"/>
    <col min="7203" max="7203" width="1.09765625" style="149" customWidth="1"/>
    <col min="7204" max="7424" width="3.09765625" style="149"/>
    <col min="7425" max="7425" width="1.09765625" style="149" customWidth="1"/>
    <col min="7426" max="7454" width="2.796875" style="149" customWidth="1"/>
    <col min="7455" max="7457" width="2.8984375" style="149" customWidth="1"/>
    <col min="7458" max="7458" width="2.796875" style="149" customWidth="1"/>
    <col min="7459" max="7459" width="1.09765625" style="149" customWidth="1"/>
    <col min="7460" max="7680" width="3.09765625" style="149"/>
    <col min="7681" max="7681" width="1.09765625" style="149" customWidth="1"/>
    <col min="7682" max="7710" width="2.796875" style="149" customWidth="1"/>
    <col min="7711" max="7713" width="2.8984375" style="149" customWidth="1"/>
    <col min="7714" max="7714" width="2.796875" style="149" customWidth="1"/>
    <col min="7715" max="7715" width="1.09765625" style="149" customWidth="1"/>
    <col min="7716" max="7936" width="3.09765625" style="149"/>
    <col min="7937" max="7937" width="1.09765625" style="149" customWidth="1"/>
    <col min="7938" max="7966" width="2.796875" style="149" customWidth="1"/>
    <col min="7967" max="7969" width="2.8984375" style="149" customWidth="1"/>
    <col min="7970" max="7970" width="2.796875" style="149" customWidth="1"/>
    <col min="7971" max="7971" width="1.09765625" style="149" customWidth="1"/>
    <col min="7972" max="8192" width="3.09765625" style="149"/>
    <col min="8193" max="8193" width="1.09765625" style="149" customWidth="1"/>
    <col min="8194" max="8222" width="2.796875" style="149" customWidth="1"/>
    <col min="8223" max="8225" width="2.8984375" style="149" customWidth="1"/>
    <col min="8226" max="8226" width="2.796875" style="149" customWidth="1"/>
    <col min="8227" max="8227" width="1.09765625" style="149" customWidth="1"/>
    <col min="8228" max="8448" width="3.09765625" style="149"/>
    <col min="8449" max="8449" width="1.09765625" style="149" customWidth="1"/>
    <col min="8450" max="8478" width="2.796875" style="149" customWidth="1"/>
    <col min="8479" max="8481" width="2.8984375" style="149" customWidth="1"/>
    <col min="8482" max="8482" width="2.796875" style="149" customWidth="1"/>
    <col min="8483" max="8483" width="1.09765625" style="149" customWidth="1"/>
    <col min="8484" max="8704" width="3.09765625" style="149"/>
    <col min="8705" max="8705" width="1.09765625" style="149" customWidth="1"/>
    <col min="8706" max="8734" width="2.796875" style="149" customWidth="1"/>
    <col min="8735" max="8737" width="2.8984375" style="149" customWidth="1"/>
    <col min="8738" max="8738" width="2.796875" style="149" customWidth="1"/>
    <col min="8739" max="8739" width="1.09765625" style="149" customWidth="1"/>
    <col min="8740" max="8960" width="3.09765625" style="149"/>
    <col min="8961" max="8961" width="1.09765625" style="149" customWidth="1"/>
    <col min="8962" max="8990" width="2.796875" style="149" customWidth="1"/>
    <col min="8991" max="8993" width="2.8984375" style="149" customWidth="1"/>
    <col min="8994" max="8994" width="2.796875" style="149" customWidth="1"/>
    <col min="8995" max="8995" width="1.09765625" style="149" customWidth="1"/>
    <col min="8996" max="9216" width="3.09765625" style="149"/>
    <col min="9217" max="9217" width="1.09765625" style="149" customWidth="1"/>
    <col min="9218" max="9246" width="2.796875" style="149" customWidth="1"/>
    <col min="9247" max="9249" width="2.8984375" style="149" customWidth="1"/>
    <col min="9250" max="9250" width="2.796875" style="149" customWidth="1"/>
    <col min="9251" max="9251" width="1.09765625" style="149" customWidth="1"/>
    <col min="9252" max="9472" width="3.09765625" style="149"/>
    <col min="9473" max="9473" width="1.09765625" style="149" customWidth="1"/>
    <col min="9474" max="9502" width="2.796875" style="149" customWidth="1"/>
    <col min="9503" max="9505" width="2.8984375" style="149" customWidth="1"/>
    <col min="9506" max="9506" width="2.796875" style="149" customWidth="1"/>
    <col min="9507" max="9507" width="1.09765625" style="149" customWidth="1"/>
    <col min="9508" max="9728" width="3.09765625" style="149"/>
    <col min="9729" max="9729" width="1.09765625" style="149" customWidth="1"/>
    <col min="9730" max="9758" width="2.796875" style="149" customWidth="1"/>
    <col min="9759" max="9761" width="2.8984375" style="149" customWidth="1"/>
    <col min="9762" max="9762" width="2.796875" style="149" customWidth="1"/>
    <col min="9763" max="9763" width="1.09765625" style="149" customWidth="1"/>
    <col min="9764" max="9984" width="3.09765625" style="149"/>
    <col min="9985" max="9985" width="1.09765625" style="149" customWidth="1"/>
    <col min="9986" max="10014" width="2.796875" style="149" customWidth="1"/>
    <col min="10015" max="10017" width="2.8984375" style="149" customWidth="1"/>
    <col min="10018" max="10018" width="2.796875" style="149" customWidth="1"/>
    <col min="10019" max="10019" width="1.09765625" style="149" customWidth="1"/>
    <col min="10020" max="10240" width="3.09765625" style="149"/>
    <col min="10241" max="10241" width="1.09765625" style="149" customWidth="1"/>
    <col min="10242" max="10270" width="2.796875" style="149" customWidth="1"/>
    <col min="10271" max="10273" width="2.8984375" style="149" customWidth="1"/>
    <col min="10274" max="10274" width="2.796875" style="149" customWidth="1"/>
    <col min="10275" max="10275" width="1.09765625" style="149" customWidth="1"/>
    <col min="10276" max="10496" width="3.09765625" style="149"/>
    <col min="10497" max="10497" width="1.09765625" style="149" customWidth="1"/>
    <col min="10498" max="10526" width="2.796875" style="149" customWidth="1"/>
    <col min="10527" max="10529" width="2.8984375" style="149" customWidth="1"/>
    <col min="10530" max="10530" width="2.796875" style="149" customWidth="1"/>
    <col min="10531" max="10531" width="1.09765625" style="149" customWidth="1"/>
    <col min="10532" max="10752" width="3.09765625" style="149"/>
    <col min="10753" max="10753" width="1.09765625" style="149" customWidth="1"/>
    <col min="10754" max="10782" width="2.796875" style="149" customWidth="1"/>
    <col min="10783" max="10785" width="2.8984375" style="149" customWidth="1"/>
    <col min="10786" max="10786" width="2.796875" style="149" customWidth="1"/>
    <col min="10787" max="10787" width="1.09765625" style="149" customWidth="1"/>
    <col min="10788" max="11008" width="3.09765625" style="149"/>
    <col min="11009" max="11009" width="1.09765625" style="149" customWidth="1"/>
    <col min="11010" max="11038" width="2.796875" style="149" customWidth="1"/>
    <col min="11039" max="11041" width="2.8984375" style="149" customWidth="1"/>
    <col min="11042" max="11042" width="2.796875" style="149" customWidth="1"/>
    <col min="11043" max="11043" width="1.09765625" style="149" customWidth="1"/>
    <col min="11044" max="11264" width="3.09765625" style="149"/>
    <col min="11265" max="11265" width="1.09765625" style="149" customWidth="1"/>
    <col min="11266" max="11294" width="2.796875" style="149" customWidth="1"/>
    <col min="11295" max="11297" width="2.8984375" style="149" customWidth="1"/>
    <col min="11298" max="11298" width="2.796875" style="149" customWidth="1"/>
    <col min="11299" max="11299" width="1.09765625" style="149" customWidth="1"/>
    <col min="11300" max="11520" width="3.09765625" style="149"/>
    <col min="11521" max="11521" width="1.09765625" style="149" customWidth="1"/>
    <col min="11522" max="11550" width="2.796875" style="149" customWidth="1"/>
    <col min="11551" max="11553" width="2.8984375" style="149" customWidth="1"/>
    <col min="11554" max="11554" width="2.796875" style="149" customWidth="1"/>
    <col min="11555" max="11555" width="1.09765625" style="149" customWidth="1"/>
    <col min="11556" max="11776" width="3.09765625" style="149"/>
    <col min="11777" max="11777" width="1.09765625" style="149" customWidth="1"/>
    <col min="11778" max="11806" width="2.796875" style="149" customWidth="1"/>
    <col min="11807" max="11809" width="2.8984375" style="149" customWidth="1"/>
    <col min="11810" max="11810" width="2.796875" style="149" customWidth="1"/>
    <col min="11811" max="11811" width="1.09765625" style="149" customWidth="1"/>
    <col min="11812" max="12032" width="3.09765625" style="149"/>
    <col min="12033" max="12033" width="1.09765625" style="149" customWidth="1"/>
    <col min="12034" max="12062" width="2.796875" style="149" customWidth="1"/>
    <col min="12063" max="12065" width="2.8984375" style="149" customWidth="1"/>
    <col min="12066" max="12066" width="2.796875" style="149" customWidth="1"/>
    <col min="12067" max="12067" width="1.09765625" style="149" customWidth="1"/>
    <col min="12068" max="12288" width="3.09765625" style="149"/>
    <col min="12289" max="12289" width="1.09765625" style="149" customWidth="1"/>
    <col min="12290" max="12318" width="2.796875" style="149" customWidth="1"/>
    <col min="12319" max="12321" width="2.8984375" style="149" customWidth="1"/>
    <col min="12322" max="12322" width="2.796875" style="149" customWidth="1"/>
    <col min="12323" max="12323" width="1.09765625" style="149" customWidth="1"/>
    <col min="12324" max="12544" width="3.09765625" style="149"/>
    <col min="12545" max="12545" width="1.09765625" style="149" customWidth="1"/>
    <col min="12546" max="12574" width="2.796875" style="149" customWidth="1"/>
    <col min="12575" max="12577" width="2.8984375" style="149" customWidth="1"/>
    <col min="12578" max="12578" width="2.796875" style="149" customWidth="1"/>
    <col min="12579" max="12579" width="1.09765625" style="149" customWidth="1"/>
    <col min="12580" max="12800" width="3.09765625" style="149"/>
    <col min="12801" max="12801" width="1.09765625" style="149" customWidth="1"/>
    <col min="12802" max="12830" width="2.796875" style="149" customWidth="1"/>
    <col min="12831" max="12833" width="2.8984375" style="149" customWidth="1"/>
    <col min="12834" max="12834" width="2.796875" style="149" customWidth="1"/>
    <col min="12835" max="12835" width="1.09765625" style="149" customWidth="1"/>
    <col min="12836" max="13056" width="3.09765625" style="149"/>
    <col min="13057" max="13057" width="1.09765625" style="149" customWidth="1"/>
    <col min="13058" max="13086" width="2.796875" style="149" customWidth="1"/>
    <col min="13087" max="13089" width="2.8984375" style="149" customWidth="1"/>
    <col min="13090" max="13090" width="2.796875" style="149" customWidth="1"/>
    <col min="13091" max="13091" width="1.09765625" style="149" customWidth="1"/>
    <col min="13092" max="13312" width="3.09765625" style="149"/>
    <col min="13313" max="13313" width="1.09765625" style="149" customWidth="1"/>
    <col min="13314" max="13342" width="2.796875" style="149" customWidth="1"/>
    <col min="13343" max="13345" width="2.8984375" style="149" customWidth="1"/>
    <col min="13346" max="13346" width="2.796875" style="149" customWidth="1"/>
    <col min="13347" max="13347" width="1.09765625" style="149" customWidth="1"/>
    <col min="13348" max="13568" width="3.09765625" style="149"/>
    <col min="13569" max="13569" width="1.09765625" style="149" customWidth="1"/>
    <col min="13570" max="13598" width="2.796875" style="149" customWidth="1"/>
    <col min="13599" max="13601" width="2.8984375" style="149" customWidth="1"/>
    <col min="13602" max="13602" width="2.796875" style="149" customWidth="1"/>
    <col min="13603" max="13603" width="1.09765625" style="149" customWidth="1"/>
    <col min="13604" max="13824" width="3.09765625" style="149"/>
    <col min="13825" max="13825" width="1.09765625" style="149" customWidth="1"/>
    <col min="13826" max="13854" width="2.796875" style="149" customWidth="1"/>
    <col min="13855" max="13857" width="2.8984375" style="149" customWidth="1"/>
    <col min="13858" max="13858" width="2.796875" style="149" customWidth="1"/>
    <col min="13859" max="13859" width="1.09765625" style="149" customWidth="1"/>
    <col min="13860" max="14080" width="3.09765625" style="149"/>
    <col min="14081" max="14081" width="1.09765625" style="149" customWidth="1"/>
    <col min="14082" max="14110" width="2.796875" style="149" customWidth="1"/>
    <col min="14111" max="14113" width="2.8984375" style="149" customWidth="1"/>
    <col min="14114" max="14114" width="2.796875" style="149" customWidth="1"/>
    <col min="14115" max="14115" width="1.09765625" style="149" customWidth="1"/>
    <col min="14116" max="14336" width="3.09765625" style="149"/>
    <col min="14337" max="14337" width="1.09765625" style="149" customWidth="1"/>
    <col min="14338" max="14366" width="2.796875" style="149" customWidth="1"/>
    <col min="14367" max="14369" width="2.8984375" style="149" customWidth="1"/>
    <col min="14370" max="14370" width="2.796875" style="149" customWidth="1"/>
    <col min="14371" max="14371" width="1.09765625" style="149" customWidth="1"/>
    <col min="14372" max="14592" width="3.09765625" style="149"/>
    <col min="14593" max="14593" width="1.09765625" style="149" customWidth="1"/>
    <col min="14594" max="14622" width="2.796875" style="149" customWidth="1"/>
    <col min="14623" max="14625" width="2.8984375" style="149" customWidth="1"/>
    <col min="14626" max="14626" width="2.796875" style="149" customWidth="1"/>
    <col min="14627" max="14627" width="1.09765625" style="149" customWidth="1"/>
    <col min="14628" max="14848" width="3.09765625" style="149"/>
    <col min="14849" max="14849" width="1.09765625" style="149" customWidth="1"/>
    <col min="14850" max="14878" width="2.796875" style="149" customWidth="1"/>
    <col min="14879" max="14881" width="2.8984375" style="149" customWidth="1"/>
    <col min="14882" max="14882" width="2.796875" style="149" customWidth="1"/>
    <col min="14883" max="14883" width="1.09765625" style="149" customWidth="1"/>
    <col min="14884" max="15104" width="3.09765625" style="149"/>
    <col min="15105" max="15105" width="1.09765625" style="149" customWidth="1"/>
    <col min="15106" max="15134" width="2.796875" style="149" customWidth="1"/>
    <col min="15135" max="15137" width="2.8984375" style="149" customWidth="1"/>
    <col min="15138" max="15138" width="2.796875" style="149" customWidth="1"/>
    <col min="15139" max="15139" width="1.09765625" style="149" customWidth="1"/>
    <col min="15140" max="15360" width="3.09765625" style="149"/>
    <col min="15361" max="15361" width="1.09765625" style="149" customWidth="1"/>
    <col min="15362" max="15390" width="2.796875" style="149" customWidth="1"/>
    <col min="15391" max="15393" width="2.8984375" style="149" customWidth="1"/>
    <col min="15394" max="15394" width="2.796875" style="149" customWidth="1"/>
    <col min="15395" max="15395" width="1.09765625" style="149" customWidth="1"/>
    <col min="15396" max="15616" width="3.09765625" style="149"/>
    <col min="15617" max="15617" width="1.09765625" style="149" customWidth="1"/>
    <col min="15618" max="15646" width="2.796875" style="149" customWidth="1"/>
    <col min="15647" max="15649" width="2.8984375" style="149" customWidth="1"/>
    <col min="15650" max="15650" width="2.796875" style="149" customWidth="1"/>
    <col min="15651" max="15651" width="1.09765625" style="149" customWidth="1"/>
    <col min="15652" max="15872" width="3.09765625" style="149"/>
    <col min="15873" max="15873" width="1.09765625" style="149" customWidth="1"/>
    <col min="15874" max="15902" width="2.796875" style="149" customWidth="1"/>
    <col min="15903" max="15905" width="2.8984375" style="149" customWidth="1"/>
    <col min="15906" max="15906" width="2.796875" style="149" customWidth="1"/>
    <col min="15907" max="15907" width="1.09765625" style="149" customWidth="1"/>
    <col min="15908" max="16128" width="3.09765625" style="149"/>
    <col min="16129" max="16129" width="1.09765625" style="149" customWidth="1"/>
    <col min="16130" max="16158" width="2.796875" style="149" customWidth="1"/>
    <col min="16159" max="16161" width="2.8984375" style="149" customWidth="1"/>
    <col min="16162" max="16162" width="2.796875" style="149" customWidth="1"/>
    <col min="16163" max="16163" width="1.09765625" style="149" customWidth="1"/>
    <col min="16164" max="16384" width="3.09765625" style="149"/>
  </cols>
  <sheetData>
    <row r="1" spans="2:35" s="96" customFormat="1" x14ac:dyDescent="0.45"/>
    <row r="2" spans="2:35" s="96" customFormat="1" x14ac:dyDescent="0.45">
      <c r="B2" s="96" t="s">
        <v>964</v>
      </c>
    </row>
    <row r="3" spans="2:35" s="96" customFormat="1" x14ac:dyDescent="0.45">
      <c r="Y3" s="87" t="s">
        <v>128</v>
      </c>
      <c r="Z3" s="750"/>
      <c r="AA3" s="750"/>
      <c r="AB3" s="87" t="s">
        <v>129</v>
      </c>
      <c r="AC3" s="750"/>
      <c r="AD3" s="750"/>
      <c r="AE3" s="87" t="s">
        <v>130</v>
      </c>
      <c r="AF3" s="750"/>
      <c r="AG3" s="750"/>
      <c r="AH3" s="87" t="s">
        <v>690</v>
      </c>
    </row>
    <row r="4" spans="2:35" s="96" customFormat="1" x14ac:dyDescent="0.45">
      <c r="AH4" s="87"/>
    </row>
    <row r="5" spans="2:35" s="96" customFormat="1" x14ac:dyDescent="0.45">
      <c r="B5" s="767" t="s">
        <v>965</v>
      </c>
      <c r="C5" s="767"/>
      <c r="D5" s="767"/>
      <c r="E5" s="767"/>
      <c r="F5" s="767"/>
      <c r="G5" s="767"/>
      <c r="H5" s="767"/>
      <c r="I5" s="767"/>
      <c r="J5" s="767"/>
      <c r="K5" s="767"/>
      <c r="L5" s="767"/>
      <c r="M5" s="767"/>
      <c r="N5" s="767"/>
      <c r="O5" s="767"/>
      <c r="P5" s="767"/>
      <c r="Q5" s="767"/>
      <c r="R5" s="767"/>
      <c r="S5" s="767"/>
      <c r="T5" s="767"/>
      <c r="U5" s="767"/>
      <c r="V5" s="767"/>
      <c r="W5" s="767"/>
      <c r="X5" s="767"/>
      <c r="Y5" s="767"/>
      <c r="Z5" s="767"/>
      <c r="AA5" s="767"/>
      <c r="AB5" s="767"/>
      <c r="AC5" s="767"/>
      <c r="AD5" s="767"/>
      <c r="AE5" s="767"/>
      <c r="AF5" s="767"/>
      <c r="AG5" s="767"/>
      <c r="AH5" s="767"/>
    </row>
    <row r="6" spans="2:35" s="96" customFormat="1" x14ac:dyDescent="0.45"/>
    <row r="7" spans="2:35" s="96" customFormat="1" ht="21" customHeight="1" x14ac:dyDescent="0.45">
      <c r="B7" s="839" t="s">
        <v>774</v>
      </c>
      <c r="C7" s="839"/>
      <c r="D7" s="839"/>
      <c r="E7" s="839"/>
      <c r="F7" s="827"/>
      <c r="G7" s="921"/>
      <c r="H7" s="922"/>
      <c r="I7" s="922"/>
      <c r="J7" s="922"/>
      <c r="K7" s="922"/>
      <c r="L7" s="922"/>
      <c r="M7" s="922"/>
      <c r="N7" s="922"/>
      <c r="O7" s="922"/>
      <c r="P7" s="922"/>
      <c r="Q7" s="922"/>
      <c r="R7" s="922"/>
      <c r="S7" s="922"/>
      <c r="T7" s="922"/>
      <c r="U7" s="922"/>
      <c r="V7" s="922"/>
      <c r="W7" s="922"/>
      <c r="X7" s="922"/>
      <c r="Y7" s="922"/>
      <c r="Z7" s="922"/>
      <c r="AA7" s="922"/>
      <c r="AB7" s="922"/>
      <c r="AC7" s="922"/>
      <c r="AD7" s="922"/>
      <c r="AE7" s="922"/>
      <c r="AF7" s="922"/>
      <c r="AG7" s="922"/>
      <c r="AH7" s="923"/>
    </row>
    <row r="8" spans="2:35" ht="21" customHeight="1" x14ac:dyDescent="0.2">
      <c r="B8" s="827" t="s">
        <v>775</v>
      </c>
      <c r="C8" s="828"/>
      <c r="D8" s="828"/>
      <c r="E8" s="828"/>
      <c r="F8" s="898"/>
      <c r="G8" s="446" t="s">
        <v>176</v>
      </c>
      <c r="H8" s="365" t="s">
        <v>776</v>
      </c>
      <c r="I8" s="365"/>
      <c r="J8" s="365"/>
      <c r="K8" s="365"/>
      <c r="L8" s="447" t="s">
        <v>176</v>
      </c>
      <c r="M8" s="365" t="s">
        <v>777</v>
      </c>
      <c r="N8" s="365"/>
      <c r="O8" s="365"/>
      <c r="P8" s="365"/>
      <c r="Q8" s="447" t="s">
        <v>176</v>
      </c>
      <c r="R8" s="365" t="s">
        <v>778</v>
      </c>
      <c r="S8" s="82"/>
      <c r="T8" s="84"/>
      <c r="U8" s="82"/>
      <c r="V8" s="381"/>
      <c r="W8" s="381"/>
      <c r="X8" s="381"/>
      <c r="Y8" s="381"/>
      <c r="Z8" s="381"/>
      <c r="AA8" s="381"/>
      <c r="AB8" s="381"/>
      <c r="AC8" s="381"/>
      <c r="AD8" s="381"/>
      <c r="AE8" s="381"/>
      <c r="AF8" s="381"/>
      <c r="AG8" s="381"/>
      <c r="AH8" s="382"/>
    </row>
    <row r="9" spans="2:35" ht="21" customHeight="1" x14ac:dyDescent="0.2">
      <c r="B9" s="829" t="s">
        <v>779</v>
      </c>
      <c r="C9" s="830"/>
      <c r="D9" s="830"/>
      <c r="E9" s="830"/>
      <c r="F9" s="831"/>
      <c r="G9" s="449" t="s">
        <v>176</v>
      </c>
      <c r="H9" s="511" t="s">
        <v>966</v>
      </c>
      <c r="I9" s="492"/>
      <c r="J9" s="492"/>
      <c r="K9" s="492"/>
      <c r="L9" s="492"/>
      <c r="M9" s="492"/>
      <c r="N9" s="492"/>
      <c r="O9" s="492"/>
      <c r="P9" s="492"/>
      <c r="Q9" s="492"/>
      <c r="R9" s="492"/>
      <c r="S9" s="492"/>
      <c r="T9" s="90"/>
      <c r="U9" s="370" t="s">
        <v>176</v>
      </c>
      <c r="V9" s="369" t="s">
        <v>781</v>
      </c>
      <c r="W9" s="369"/>
      <c r="X9" s="385"/>
      <c r="Y9" s="385"/>
      <c r="Z9" s="385"/>
      <c r="AA9" s="385"/>
      <c r="AB9" s="385"/>
      <c r="AC9" s="385"/>
      <c r="AD9" s="385"/>
      <c r="AE9" s="385"/>
      <c r="AF9" s="385"/>
      <c r="AG9" s="385"/>
      <c r="AH9" s="386"/>
    </row>
    <row r="10" spans="2:35" ht="21" customHeight="1" x14ac:dyDescent="0.2">
      <c r="B10" s="832"/>
      <c r="C10" s="786"/>
      <c r="D10" s="786"/>
      <c r="E10" s="786"/>
      <c r="F10" s="786"/>
      <c r="G10" s="374" t="s">
        <v>176</v>
      </c>
      <c r="H10" s="96" t="s">
        <v>967</v>
      </c>
      <c r="I10" s="86"/>
      <c r="J10" s="86"/>
      <c r="K10" s="86"/>
      <c r="L10" s="86"/>
      <c r="M10" s="86"/>
      <c r="N10" s="86"/>
      <c r="O10" s="86"/>
      <c r="P10" s="86"/>
      <c r="Q10" s="86"/>
      <c r="R10" s="86"/>
      <c r="S10" s="86"/>
      <c r="T10" s="82"/>
      <c r="U10" s="85" t="s">
        <v>176</v>
      </c>
      <c r="V10" s="96" t="s">
        <v>968</v>
      </c>
      <c r="W10" s="96"/>
      <c r="X10" s="383"/>
      <c r="Y10" s="383"/>
      <c r="Z10" s="383"/>
      <c r="AA10" s="383"/>
      <c r="AB10" s="383"/>
      <c r="AC10" s="383"/>
      <c r="AD10" s="383"/>
      <c r="AE10" s="383"/>
      <c r="AF10" s="383"/>
      <c r="AG10" s="383"/>
      <c r="AH10" s="384"/>
    </row>
    <row r="11" spans="2:35" ht="21" customHeight="1" x14ac:dyDescent="0.2">
      <c r="B11" s="832"/>
      <c r="C11" s="786"/>
      <c r="D11" s="786"/>
      <c r="E11" s="786"/>
      <c r="F11" s="786"/>
      <c r="G11" s="374" t="s">
        <v>176</v>
      </c>
      <c r="H11" s="96" t="s">
        <v>969</v>
      </c>
      <c r="I11" s="86"/>
      <c r="J11" s="86"/>
      <c r="K11" s="86"/>
      <c r="L11" s="86"/>
      <c r="M11" s="86"/>
      <c r="N11" s="86"/>
      <c r="O11" s="86"/>
      <c r="P11" s="86"/>
      <c r="Q11" s="86"/>
      <c r="R11" s="86"/>
      <c r="S11" s="86"/>
      <c r="T11" s="82"/>
      <c r="U11" s="85" t="s">
        <v>176</v>
      </c>
      <c r="V11" s="86" t="s">
        <v>970</v>
      </c>
      <c r="W11" s="86"/>
      <c r="X11" s="383"/>
      <c r="Y11" s="383"/>
      <c r="Z11" s="383"/>
      <c r="AA11" s="383"/>
      <c r="AB11" s="383"/>
      <c r="AC11" s="383"/>
      <c r="AD11" s="383"/>
      <c r="AE11" s="383"/>
      <c r="AF11" s="383"/>
      <c r="AG11" s="383"/>
      <c r="AH11" s="384"/>
      <c r="AI11" s="411"/>
    </row>
    <row r="12" spans="2:35" ht="21" customHeight="1" x14ac:dyDescent="0.2">
      <c r="B12" s="834"/>
      <c r="C12" s="835"/>
      <c r="D12" s="835"/>
      <c r="E12" s="835"/>
      <c r="F12" s="836"/>
      <c r="G12" s="379" t="s">
        <v>176</v>
      </c>
      <c r="H12" s="377" t="s">
        <v>971</v>
      </c>
      <c r="I12" s="387"/>
      <c r="J12" s="387"/>
      <c r="K12" s="387"/>
      <c r="L12" s="387"/>
      <c r="M12" s="387"/>
      <c r="N12" s="387"/>
      <c r="O12" s="387"/>
      <c r="P12" s="387"/>
      <c r="Q12" s="387"/>
      <c r="R12" s="387"/>
      <c r="S12" s="387"/>
      <c r="T12" s="380"/>
      <c r="U12" s="387"/>
      <c r="V12" s="387"/>
      <c r="W12" s="387"/>
      <c r="X12" s="388"/>
      <c r="Y12" s="388"/>
      <c r="Z12" s="388"/>
      <c r="AA12" s="388"/>
      <c r="AB12" s="388"/>
      <c r="AC12" s="388"/>
      <c r="AD12" s="388"/>
      <c r="AE12" s="388"/>
      <c r="AF12" s="388"/>
      <c r="AG12" s="388"/>
      <c r="AH12" s="389"/>
    </row>
    <row r="13" spans="2:35" ht="21" customHeight="1" x14ac:dyDescent="0.2">
      <c r="B13" s="829" t="s">
        <v>783</v>
      </c>
      <c r="C13" s="830"/>
      <c r="D13" s="830"/>
      <c r="E13" s="830"/>
      <c r="F13" s="831"/>
      <c r="G13" s="449" t="s">
        <v>176</v>
      </c>
      <c r="H13" s="369" t="s">
        <v>972</v>
      </c>
      <c r="I13" s="112"/>
      <c r="J13" s="112"/>
      <c r="K13" s="112"/>
      <c r="L13" s="112"/>
      <c r="M13" s="112"/>
      <c r="N13" s="112"/>
      <c r="O13" s="112"/>
      <c r="P13" s="112"/>
      <c r="Q13" s="112"/>
      <c r="R13" s="112"/>
      <c r="S13" s="86"/>
      <c r="T13" s="112"/>
      <c r="U13" s="370"/>
      <c r="V13" s="370"/>
      <c r="W13" s="370"/>
      <c r="X13" s="369"/>
      <c r="Y13" s="385"/>
      <c r="Z13" s="385"/>
      <c r="AA13" s="385"/>
      <c r="AB13" s="385"/>
      <c r="AC13" s="385"/>
      <c r="AD13" s="385"/>
      <c r="AE13" s="385"/>
      <c r="AF13" s="385"/>
      <c r="AG13" s="385"/>
      <c r="AH13" s="386"/>
    </row>
    <row r="14" spans="2:35" ht="21" customHeight="1" x14ac:dyDescent="0.2">
      <c r="B14" s="834"/>
      <c r="C14" s="835"/>
      <c r="D14" s="835"/>
      <c r="E14" s="835"/>
      <c r="F14" s="836"/>
      <c r="G14" s="450" t="s">
        <v>176</v>
      </c>
      <c r="H14" s="377" t="s">
        <v>973</v>
      </c>
      <c r="I14" s="387"/>
      <c r="J14" s="387"/>
      <c r="K14" s="387"/>
      <c r="L14" s="387"/>
      <c r="M14" s="387"/>
      <c r="N14" s="387"/>
      <c r="O14" s="387"/>
      <c r="P14" s="387"/>
      <c r="Q14" s="387"/>
      <c r="R14" s="387"/>
      <c r="S14" s="387"/>
      <c r="T14" s="387"/>
      <c r="U14" s="388"/>
      <c r="V14" s="388"/>
      <c r="W14" s="388"/>
      <c r="X14" s="388"/>
      <c r="Y14" s="388"/>
      <c r="Z14" s="388"/>
      <c r="AA14" s="388"/>
      <c r="AB14" s="388"/>
      <c r="AC14" s="388"/>
      <c r="AD14" s="388"/>
      <c r="AE14" s="388"/>
      <c r="AF14" s="388"/>
      <c r="AG14" s="388"/>
      <c r="AH14" s="389"/>
    </row>
    <row r="15" spans="2:35" ht="13.5" customHeight="1" x14ac:dyDescent="0.2">
      <c r="B15" s="96"/>
      <c r="C15" s="96"/>
      <c r="D15" s="96"/>
      <c r="E15" s="96"/>
      <c r="F15" s="96"/>
      <c r="G15" s="85"/>
      <c r="H15" s="96"/>
      <c r="I15" s="86"/>
      <c r="J15" s="86"/>
      <c r="K15" s="86"/>
      <c r="L15" s="86"/>
      <c r="M15" s="86"/>
      <c r="N15" s="86"/>
      <c r="O15" s="86"/>
      <c r="P15" s="86"/>
      <c r="Q15" s="86"/>
      <c r="R15" s="86"/>
      <c r="S15" s="86"/>
      <c r="T15" s="86"/>
      <c r="U15" s="383"/>
      <c r="V15" s="383"/>
      <c r="W15" s="383"/>
      <c r="X15" s="383"/>
      <c r="Y15" s="383"/>
      <c r="Z15" s="383"/>
      <c r="AA15" s="383"/>
      <c r="AB15" s="383"/>
      <c r="AC15" s="383"/>
      <c r="AD15" s="383"/>
      <c r="AE15" s="383"/>
      <c r="AF15" s="383"/>
      <c r="AG15" s="383"/>
      <c r="AH15" s="383"/>
    </row>
    <row r="16" spans="2:35" ht="21" customHeight="1" x14ac:dyDescent="0.2">
      <c r="B16" s="100" t="s">
        <v>974</v>
      </c>
      <c r="C16" s="369"/>
      <c r="D16" s="369"/>
      <c r="E16" s="369"/>
      <c r="F16" s="369"/>
      <c r="G16" s="370"/>
      <c r="H16" s="369"/>
      <c r="I16" s="112"/>
      <c r="J16" s="112"/>
      <c r="K16" s="112"/>
      <c r="L16" s="112"/>
      <c r="M16" s="112"/>
      <c r="N16" s="112"/>
      <c r="O16" s="112"/>
      <c r="P16" s="112"/>
      <c r="Q16" s="112"/>
      <c r="R16" s="112"/>
      <c r="S16" s="112"/>
      <c r="T16" s="112"/>
      <c r="U16" s="385"/>
      <c r="V16" s="385"/>
      <c r="W16" s="385"/>
      <c r="X16" s="385"/>
      <c r="Y16" s="385"/>
      <c r="Z16" s="385"/>
      <c r="AA16" s="385"/>
      <c r="AB16" s="385"/>
      <c r="AC16" s="385"/>
      <c r="AD16" s="385"/>
      <c r="AE16" s="385"/>
      <c r="AF16" s="385"/>
      <c r="AG16" s="385"/>
      <c r="AH16" s="386"/>
    </row>
    <row r="17" spans="2:37" ht="21" customHeight="1" x14ac:dyDescent="0.2">
      <c r="B17" s="117"/>
      <c r="C17" s="96" t="s">
        <v>975</v>
      </c>
      <c r="D17" s="96"/>
      <c r="E17" s="96"/>
      <c r="F17" s="96"/>
      <c r="G17" s="85"/>
      <c r="H17" s="96"/>
      <c r="I17" s="86"/>
      <c r="J17" s="86"/>
      <c r="K17" s="86"/>
      <c r="L17" s="86"/>
      <c r="M17" s="86"/>
      <c r="N17" s="86"/>
      <c r="O17" s="86"/>
      <c r="P17" s="86"/>
      <c r="Q17" s="86"/>
      <c r="R17" s="86"/>
      <c r="S17" s="86"/>
      <c r="T17" s="86"/>
      <c r="U17" s="383"/>
      <c r="V17" s="383"/>
      <c r="W17" s="383"/>
      <c r="X17" s="383"/>
      <c r="Y17" s="383"/>
      <c r="Z17" s="383"/>
      <c r="AA17" s="383"/>
      <c r="AB17" s="383"/>
      <c r="AC17" s="383"/>
      <c r="AD17" s="383"/>
      <c r="AE17" s="383"/>
      <c r="AF17" s="383"/>
      <c r="AG17" s="383"/>
      <c r="AH17" s="384"/>
    </row>
    <row r="18" spans="2:37" ht="21" customHeight="1" x14ac:dyDescent="0.2">
      <c r="B18" s="408"/>
      <c r="C18" s="903" t="s">
        <v>976</v>
      </c>
      <c r="D18" s="903"/>
      <c r="E18" s="903"/>
      <c r="F18" s="903"/>
      <c r="G18" s="903"/>
      <c r="H18" s="903"/>
      <c r="I18" s="903"/>
      <c r="J18" s="903"/>
      <c r="K18" s="903"/>
      <c r="L18" s="903"/>
      <c r="M18" s="903"/>
      <c r="N18" s="903"/>
      <c r="O18" s="903"/>
      <c r="P18" s="903"/>
      <c r="Q18" s="903"/>
      <c r="R18" s="903"/>
      <c r="S18" s="903"/>
      <c r="T18" s="903"/>
      <c r="U18" s="903"/>
      <c r="V18" s="903"/>
      <c r="W18" s="903"/>
      <c r="X18" s="903"/>
      <c r="Y18" s="903"/>
      <c r="Z18" s="903"/>
      <c r="AA18" s="912" t="s">
        <v>977</v>
      </c>
      <c r="AB18" s="912"/>
      <c r="AC18" s="912"/>
      <c r="AD18" s="912"/>
      <c r="AE18" s="912"/>
      <c r="AF18" s="912"/>
      <c r="AG18" s="912"/>
      <c r="AH18" s="384"/>
      <c r="AK18" s="412"/>
    </row>
    <row r="19" spans="2:37" ht="21" customHeight="1" x14ac:dyDescent="0.2">
      <c r="B19" s="408"/>
      <c r="C19" s="915"/>
      <c r="D19" s="915"/>
      <c r="E19" s="915"/>
      <c r="F19" s="915"/>
      <c r="G19" s="915"/>
      <c r="H19" s="915"/>
      <c r="I19" s="915"/>
      <c r="J19" s="915"/>
      <c r="K19" s="915"/>
      <c r="L19" s="915"/>
      <c r="M19" s="915"/>
      <c r="N19" s="915"/>
      <c r="O19" s="915"/>
      <c r="P19" s="915"/>
      <c r="Q19" s="915"/>
      <c r="R19" s="915"/>
      <c r="S19" s="915"/>
      <c r="T19" s="915"/>
      <c r="U19" s="915"/>
      <c r="V19" s="915"/>
      <c r="W19" s="915"/>
      <c r="X19" s="915"/>
      <c r="Y19" s="915"/>
      <c r="Z19" s="915"/>
      <c r="AA19" s="516"/>
      <c r="AB19" s="516"/>
      <c r="AC19" s="516"/>
      <c r="AD19" s="516"/>
      <c r="AE19" s="516"/>
      <c r="AF19" s="516"/>
      <c r="AG19" s="516"/>
      <c r="AH19" s="384"/>
      <c r="AK19" s="412"/>
    </row>
    <row r="20" spans="2:37" ht="9" customHeight="1" x14ac:dyDescent="0.2">
      <c r="B20" s="408"/>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c r="AA20" s="385"/>
      <c r="AB20" s="385"/>
      <c r="AC20" s="385"/>
      <c r="AD20" s="385"/>
      <c r="AE20" s="385"/>
      <c r="AF20" s="385"/>
      <c r="AG20" s="385"/>
      <c r="AH20" s="384"/>
      <c r="AK20" s="413"/>
    </row>
    <row r="21" spans="2:37" ht="21" customHeight="1" x14ac:dyDescent="0.2">
      <c r="B21" s="408"/>
      <c r="C21" s="143" t="s">
        <v>978</v>
      </c>
      <c r="D21" s="140"/>
      <c r="E21" s="140"/>
      <c r="F21" s="140"/>
      <c r="G21" s="414"/>
      <c r="H21" s="383"/>
      <c r="I21" s="383"/>
      <c r="J21" s="383"/>
      <c r="K21" s="383"/>
      <c r="L21" s="383"/>
      <c r="M21" s="383"/>
      <c r="N21" s="383"/>
      <c r="O21" s="383"/>
      <c r="P21" s="383"/>
      <c r="Q21" s="383"/>
      <c r="R21" s="383"/>
      <c r="S21" s="383"/>
      <c r="T21" s="383"/>
      <c r="U21" s="383"/>
      <c r="V21" s="383"/>
      <c r="W21" s="383"/>
      <c r="X21" s="383"/>
      <c r="Y21" s="383"/>
      <c r="Z21" s="383"/>
      <c r="AA21" s="383"/>
      <c r="AB21" s="383"/>
      <c r="AC21" s="383"/>
      <c r="AD21" s="383"/>
      <c r="AE21" s="383"/>
      <c r="AF21" s="383"/>
      <c r="AG21" s="383"/>
      <c r="AH21" s="384"/>
    </row>
    <row r="22" spans="2:37" ht="21" customHeight="1" x14ac:dyDescent="0.2">
      <c r="B22" s="408"/>
      <c r="C22" s="903" t="s">
        <v>979</v>
      </c>
      <c r="D22" s="903"/>
      <c r="E22" s="903"/>
      <c r="F22" s="903"/>
      <c r="G22" s="903"/>
      <c r="H22" s="903"/>
      <c r="I22" s="903"/>
      <c r="J22" s="903"/>
      <c r="K22" s="903"/>
      <c r="L22" s="903"/>
      <c r="M22" s="903"/>
      <c r="N22" s="903"/>
      <c r="O22" s="903"/>
      <c r="P22" s="903"/>
      <c r="Q22" s="903"/>
      <c r="R22" s="903"/>
      <c r="S22" s="903"/>
      <c r="T22" s="903"/>
      <c r="U22" s="903"/>
      <c r="V22" s="903"/>
      <c r="W22" s="903"/>
      <c r="X22" s="903"/>
      <c r="Y22" s="903"/>
      <c r="Z22" s="903"/>
      <c r="AA22" s="912" t="s">
        <v>977</v>
      </c>
      <c r="AB22" s="912"/>
      <c r="AC22" s="912"/>
      <c r="AD22" s="912"/>
      <c r="AE22" s="912"/>
      <c r="AF22" s="912"/>
      <c r="AG22" s="912"/>
      <c r="AH22" s="384"/>
    </row>
    <row r="23" spans="2:37" ht="20.100000000000001" customHeight="1" x14ac:dyDescent="0.2">
      <c r="B23" s="114"/>
      <c r="C23" s="914"/>
      <c r="D23" s="914"/>
      <c r="E23" s="914"/>
      <c r="F23" s="914"/>
      <c r="G23" s="914"/>
      <c r="H23" s="914"/>
      <c r="I23" s="914"/>
      <c r="J23" s="914"/>
      <c r="K23" s="914"/>
      <c r="L23" s="914"/>
      <c r="M23" s="914"/>
      <c r="N23" s="914"/>
      <c r="O23" s="914"/>
      <c r="P23" s="914"/>
      <c r="Q23" s="914"/>
      <c r="R23" s="914"/>
      <c r="S23" s="914"/>
      <c r="T23" s="914"/>
      <c r="U23" s="914"/>
      <c r="V23" s="914"/>
      <c r="W23" s="914"/>
      <c r="X23" s="914"/>
      <c r="Y23" s="914"/>
      <c r="Z23" s="915"/>
      <c r="AA23" s="517"/>
      <c r="AB23" s="517"/>
      <c r="AC23" s="517"/>
      <c r="AD23" s="517"/>
      <c r="AE23" s="517"/>
      <c r="AF23" s="517"/>
      <c r="AG23" s="517"/>
      <c r="AH23" s="415"/>
    </row>
    <row r="24" spans="2:37" s="96" customFormat="1" ht="20.100000000000001" customHeight="1" x14ac:dyDescent="0.2">
      <c r="B24" s="114"/>
      <c r="C24" s="716" t="s">
        <v>980</v>
      </c>
      <c r="D24" s="717"/>
      <c r="E24" s="717"/>
      <c r="F24" s="717"/>
      <c r="G24" s="717"/>
      <c r="H24" s="717"/>
      <c r="I24" s="717"/>
      <c r="J24" s="717"/>
      <c r="K24" s="717"/>
      <c r="L24" s="717"/>
      <c r="M24" s="449" t="s">
        <v>176</v>
      </c>
      <c r="N24" s="369" t="s">
        <v>981</v>
      </c>
      <c r="O24" s="369"/>
      <c r="P24" s="369"/>
      <c r="Q24" s="112"/>
      <c r="R24" s="112"/>
      <c r="S24" s="112"/>
      <c r="T24" s="112"/>
      <c r="U24" s="112"/>
      <c r="V24" s="112"/>
      <c r="W24" s="451" t="s">
        <v>176</v>
      </c>
      <c r="X24" s="369" t="s">
        <v>982</v>
      </c>
      <c r="Y24" s="416"/>
      <c r="Z24" s="416"/>
      <c r="AA24" s="112"/>
      <c r="AB24" s="112"/>
      <c r="AC24" s="112"/>
      <c r="AD24" s="112"/>
      <c r="AE24" s="112"/>
      <c r="AF24" s="112"/>
      <c r="AG24" s="145"/>
      <c r="AH24" s="384"/>
    </row>
    <row r="25" spans="2:37" s="96" customFormat="1" ht="20.100000000000001" customHeight="1" x14ac:dyDescent="0.2">
      <c r="B25" s="408"/>
      <c r="C25" s="812"/>
      <c r="D25" s="813"/>
      <c r="E25" s="813"/>
      <c r="F25" s="813"/>
      <c r="G25" s="813"/>
      <c r="H25" s="813"/>
      <c r="I25" s="813"/>
      <c r="J25" s="813"/>
      <c r="K25" s="813"/>
      <c r="L25" s="813"/>
      <c r="M25" s="450" t="s">
        <v>176</v>
      </c>
      <c r="N25" s="377" t="s">
        <v>983</v>
      </c>
      <c r="O25" s="377"/>
      <c r="P25" s="377"/>
      <c r="Q25" s="387"/>
      <c r="R25" s="387"/>
      <c r="S25" s="387"/>
      <c r="T25" s="387"/>
      <c r="U25" s="387"/>
      <c r="V25" s="387"/>
      <c r="W25" s="513" t="s">
        <v>176</v>
      </c>
      <c r="X25" s="377" t="s">
        <v>984</v>
      </c>
      <c r="Y25" s="417"/>
      <c r="Z25" s="417"/>
      <c r="AA25" s="387"/>
      <c r="AB25" s="387"/>
      <c r="AC25" s="387"/>
      <c r="AD25" s="387"/>
      <c r="AE25" s="387"/>
      <c r="AF25" s="387"/>
      <c r="AG25" s="143"/>
      <c r="AH25" s="384"/>
    </row>
    <row r="26" spans="2:37" s="96" customFormat="1" ht="9" customHeight="1" x14ac:dyDescent="0.2">
      <c r="B26" s="408"/>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82"/>
      <c r="AC26" s="86"/>
      <c r="AD26" s="86"/>
      <c r="AE26" s="86"/>
      <c r="AF26" s="86"/>
      <c r="AG26" s="86"/>
      <c r="AH26" s="384"/>
    </row>
    <row r="27" spans="2:37" s="96" customFormat="1" ht="20.100000000000001" customHeight="1" x14ac:dyDescent="0.45">
      <c r="B27" s="408"/>
      <c r="C27" s="916" t="s">
        <v>985</v>
      </c>
      <c r="D27" s="916"/>
      <c r="E27" s="916"/>
      <c r="F27" s="916"/>
      <c r="G27" s="916"/>
      <c r="H27" s="916"/>
      <c r="I27" s="916"/>
      <c r="J27" s="916"/>
      <c r="K27" s="916"/>
      <c r="L27" s="916"/>
      <c r="M27" s="916"/>
      <c r="N27" s="916"/>
      <c r="O27" s="916"/>
      <c r="P27" s="916"/>
      <c r="Q27" s="916"/>
      <c r="R27" s="916"/>
      <c r="S27" s="916"/>
      <c r="T27" s="916"/>
      <c r="U27" s="916"/>
      <c r="V27" s="916"/>
      <c r="W27" s="916"/>
      <c r="X27" s="916"/>
      <c r="Y27" s="916"/>
      <c r="Z27" s="916"/>
      <c r="AA27" s="383"/>
      <c r="AB27" s="383"/>
      <c r="AC27" s="383"/>
      <c r="AD27" s="383"/>
      <c r="AE27" s="383"/>
      <c r="AF27" s="383"/>
      <c r="AG27" s="383"/>
      <c r="AH27" s="384"/>
    </row>
    <row r="28" spans="2:37" s="96" customFormat="1" ht="20.100000000000001" customHeight="1" x14ac:dyDescent="0.45">
      <c r="B28" s="114"/>
      <c r="C28" s="917"/>
      <c r="D28" s="917"/>
      <c r="E28" s="917"/>
      <c r="F28" s="917"/>
      <c r="G28" s="917"/>
      <c r="H28" s="917"/>
      <c r="I28" s="917"/>
      <c r="J28" s="917"/>
      <c r="K28" s="917"/>
      <c r="L28" s="917"/>
      <c r="M28" s="917"/>
      <c r="N28" s="917"/>
      <c r="O28" s="917"/>
      <c r="P28" s="917"/>
      <c r="Q28" s="917"/>
      <c r="R28" s="917"/>
      <c r="S28" s="917"/>
      <c r="T28" s="917"/>
      <c r="U28" s="917"/>
      <c r="V28" s="917"/>
      <c r="W28" s="917"/>
      <c r="X28" s="917"/>
      <c r="Y28" s="917"/>
      <c r="Z28" s="917"/>
      <c r="AA28" s="114"/>
      <c r="AB28" s="86"/>
      <c r="AC28" s="86"/>
      <c r="AD28" s="86"/>
      <c r="AE28" s="86"/>
      <c r="AF28" s="86"/>
      <c r="AG28" s="86"/>
      <c r="AH28" s="131"/>
    </row>
    <row r="29" spans="2:37" s="96" customFormat="1" ht="9" customHeight="1" x14ac:dyDescent="0.45">
      <c r="B29" s="114"/>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131"/>
    </row>
    <row r="30" spans="2:37" s="96" customFormat="1" ht="20.100000000000001" customHeight="1" x14ac:dyDescent="0.45">
      <c r="B30" s="408"/>
      <c r="C30" s="918" t="s">
        <v>986</v>
      </c>
      <c r="D30" s="918"/>
      <c r="E30" s="918"/>
      <c r="F30" s="918"/>
      <c r="G30" s="918"/>
      <c r="H30" s="918"/>
      <c r="I30" s="918"/>
      <c r="J30" s="918"/>
      <c r="K30" s="908"/>
      <c r="L30" s="908"/>
      <c r="M30" s="908"/>
      <c r="N30" s="908"/>
      <c r="O30" s="908"/>
      <c r="P30" s="908"/>
      <c r="Q30" s="908"/>
      <c r="R30" s="919" t="s">
        <v>129</v>
      </c>
      <c r="S30" s="908"/>
      <c r="T30" s="908"/>
      <c r="U30" s="908"/>
      <c r="V30" s="908"/>
      <c r="W30" s="908"/>
      <c r="X30" s="908"/>
      <c r="Y30" s="908"/>
      <c r="Z30" s="919" t="s">
        <v>987</v>
      </c>
      <c r="AA30" s="908"/>
      <c r="AB30" s="908"/>
      <c r="AC30" s="908"/>
      <c r="AD30" s="908"/>
      <c r="AE30" s="908"/>
      <c r="AF30" s="908"/>
      <c r="AG30" s="910" t="s">
        <v>690</v>
      </c>
      <c r="AH30" s="384"/>
    </row>
    <row r="31" spans="2:37" s="96" customFormat="1" ht="20.100000000000001" customHeight="1" x14ac:dyDescent="0.45">
      <c r="B31" s="408"/>
      <c r="C31" s="918"/>
      <c r="D31" s="918"/>
      <c r="E31" s="918"/>
      <c r="F31" s="918"/>
      <c r="G31" s="918"/>
      <c r="H31" s="918"/>
      <c r="I31" s="918"/>
      <c r="J31" s="918"/>
      <c r="K31" s="909"/>
      <c r="L31" s="909"/>
      <c r="M31" s="909"/>
      <c r="N31" s="909"/>
      <c r="O31" s="909"/>
      <c r="P31" s="909"/>
      <c r="Q31" s="909"/>
      <c r="R31" s="920"/>
      <c r="S31" s="909"/>
      <c r="T31" s="909"/>
      <c r="U31" s="909"/>
      <c r="V31" s="909"/>
      <c r="W31" s="909"/>
      <c r="X31" s="909"/>
      <c r="Y31" s="909"/>
      <c r="Z31" s="920"/>
      <c r="AA31" s="909"/>
      <c r="AB31" s="909"/>
      <c r="AC31" s="909"/>
      <c r="AD31" s="909"/>
      <c r="AE31" s="909"/>
      <c r="AF31" s="909"/>
      <c r="AG31" s="911"/>
      <c r="AH31" s="384"/>
    </row>
    <row r="32" spans="2:37" s="96" customFormat="1" ht="13.5" customHeight="1" x14ac:dyDescent="0.45">
      <c r="B32" s="141"/>
      <c r="C32" s="377"/>
      <c r="D32" s="377"/>
      <c r="E32" s="377"/>
      <c r="F32" s="377"/>
      <c r="G32" s="377"/>
      <c r="H32" s="377"/>
      <c r="I32" s="377"/>
      <c r="J32" s="377"/>
      <c r="K32" s="377"/>
      <c r="L32" s="377"/>
      <c r="M32" s="377"/>
      <c r="N32" s="377"/>
      <c r="O32" s="377"/>
      <c r="P32" s="377"/>
      <c r="Q32" s="377"/>
      <c r="R32" s="377"/>
      <c r="S32" s="377"/>
      <c r="T32" s="377"/>
      <c r="U32" s="377"/>
      <c r="V32" s="377"/>
      <c r="W32" s="377"/>
      <c r="X32" s="377"/>
      <c r="Y32" s="377"/>
      <c r="Z32" s="377"/>
      <c r="AA32" s="377"/>
      <c r="AB32" s="377"/>
      <c r="AC32" s="377"/>
      <c r="AD32" s="377"/>
      <c r="AE32" s="377"/>
      <c r="AF32" s="377"/>
      <c r="AG32" s="377"/>
      <c r="AH32" s="378"/>
    </row>
    <row r="33" spans="2:34" s="96" customFormat="1" ht="13.5" customHeight="1" x14ac:dyDescent="0.45"/>
    <row r="34" spans="2:34" s="96" customFormat="1" ht="20.100000000000001" customHeight="1" x14ac:dyDescent="0.45">
      <c r="B34" s="100" t="s">
        <v>988</v>
      </c>
      <c r="C34" s="369"/>
      <c r="D34" s="369"/>
      <c r="E34" s="369"/>
      <c r="F34" s="369"/>
      <c r="G34" s="369"/>
      <c r="H34" s="369"/>
      <c r="I34" s="369"/>
      <c r="J34" s="369"/>
      <c r="K34" s="369"/>
      <c r="L34" s="369"/>
      <c r="M34" s="369"/>
      <c r="N34" s="369"/>
      <c r="O34" s="369"/>
      <c r="P34" s="369"/>
      <c r="Q34" s="369"/>
      <c r="R34" s="369"/>
      <c r="S34" s="369"/>
      <c r="T34" s="369"/>
      <c r="U34" s="369"/>
      <c r="V34" s="369"/>
      <c r="W34" s="369"/>
      <c r="X34" s="369"/>
      <c r="Y34" s="369"/>
      <c r="Z34" s="369"/>
      <c r="AA34" s="369"/>
      <c r="AB34" s="369"/>
      <c r="AC34" s="369"/>
      <c r="AD34" s="369"/>
      <c r="AE34" s="369"/>
      <c r="AF34" s="369"/>
      <c r="AG34" s="369"/>
      <c r="AH34" s="371"/>
    </row>
    <row r="35" spans="2:34" s="96" customFormat="1" ht="20.100000000000001" customHeight="1" x14ac:dyDescent="0.45">
      <c r="B35" s="408"/>
      <c r="C35" s="738" t="s">
        <v>989</v>
      </c>
      <c r="D35" s="738"/>
      <c r="E35" s="738"/>
      <c r="F35" s="738"/>
      <c r="G35" s="738"/>
      <c r="H35" s="738"/>
      <c r="I35" s="738"/>
      <c r="J35" s="738"/>
      <c r="K35" s="738"/>
      <c r="L35" s="738"/>
      <c r="M35" s="738"/>
      <c r="N35" s="738"/>
      <c r="O35" s="738"/>
      <c r="P35" s="738"/>
      <c r="Q35" s="738"/>
      <c r="R35" s="738"/>
      <c r="S35" s="738"/>
      <c r="T35" s="738"/>
      <c r="U35" s="738"/>
      <c r="V35" s="738"/>
      <c r="W35" s="738"/>
      <c r="X35" s="738"/>
      <c r="Y35" s="738"/>
      <c r="Z35" s="738"/>
      <c r="AA35" s="738"/>
      <c r="AB35" s="738"/>
      <c r="AC35" s="738"/>
      <c r="AD35" s="738"/>
      <c r="AE35" s="738"/>
      <c r="AF35" s="383"/>
      <c r="AG35" s="383"/>
      <c r="AH35" s="384"/>
    </row>
    <row r="36" spans="2:34" s="96" customFormat="1" ht="20.100000000000001" customHeight="1" x14ac:dyDescent="0.45">
      <c r="B36" s="146"/>
      <c r="C36" s="592" t="s">
        <v>976</v>
      </c>
      <c r="D36" s="903"/>
      <c r="E36" s="903"/>
      <c r="F36" s="903"/>
      <c r="G36" s="903"/>
      <c r="H36" s="903"/>
      <c r="I36" s="903"/>
      <c r="J36" s="903"/>
      <c r="K36" s="903"/>
      <c r="L36" s="903"/>
      <c r="M36" s="903"/>
      <c r="N36" s="903"/>
      <c r="O36" s="903"/>
      <c r="P36" s="903"/>
      <c r="Q36" s="903"/>
      <c r="R36" s="903"/>
      <c r="S36" s="903"/>
      <c r="T36" s="903"/>
      <c r="U36" s="903"/>
      <c r="V36" s="903"/>
      <c r="W36" s="903"/>
      <c r="X36" s="903"/>
      <c r="Y36" s="903"/>
      <c r="Z36" s="903"/>
      <c r="AA36" s="912" t="s">
        <v>977</v>
      </c>
      <c r="AB36" s="912"/>
      <c r="AC36" s="912"/>
      <c r="AD36" s="912"/>
      <c r="AE36" s="912"/>
      <c r="AF36" s="912"/>
      <c r="AG36" s="912"/>
      <c r="AH36" s="418"/>
    </row>
    <row r="37" spans="2:34" s="96" customFormat="1" ht="20.100000000000001" customHeight="1" x14ac:dyDescent="0.45">
      <c r="B37" s="116"/>
      <c r="C37" s="913"/>
      <c r="D37" s="914"/>
      <c r="E37" s="914"/>
      <c r="F37" s="914"/>
      <c r="G37" s="914"/>
      <c r="H37" s="914"/>
      <c r="I37" s="914"/>
      <c r="J37" s="914"/>
      <c r="K37" s="914"/>
      <c r="L37" s="914"/>
      <c r="M37" s="914"/>
      <c r="N37" s="914"/>
      <c r="O37" s="914"/>
      <c r="P37" s="914"/>
      <c r="Q37" s="914"/>
      <c r="R37" s="914"/>
      <c r="S37" s="914"/>
      <c r="T37" s="914"/>
      <c r="U37" s="914"/>
      <c r="V37" s="914"/>
      <c r="W37" s="914"/>
      <c r="X37" s="914"/>
      <c r="Y37" s="914"/>
      <c r="Z37" s="914"/>
      <c r="AA37" s="518"/>
      <c r="AB37" s="517"/>
      <c r="AC37" s="517"/>
      <c r="AD37" s="517"/>
      <c r="AE37" s="517"/>
      <c r="AF37" s="517"/>
      <c r="AG37" s="519"/>
      <c r="AH37" s="418"/>
    </row>
    <row r="38" spans="2:34" s="96" customFormat="1" ht="9" customHeight="1" x14ac:dyDescent="0.45">
      <c r="B38" s="114"/>
      <c r="C38" s="403"/>
      <c r="D38" s="403"/>
      <c r="E38" s="403"/>
      <c r="F38" s="403"/>
      <c r="G38" s="403"/>
      <c r="H38" s="403"/>
      <c r="I38" s="403"/>
      <c r="J38" s="403"/>
      <c r="K38" s="403"/>
      <c r="L38" s="403"/>
      <c r="M38" s="403"/>
      <c r="N38" s="403"/>
      <c r="O38" s="403"/>
      <c r="P38" s="403"/>
      <c r="Q38" s="403"/>
      <c r="R38" s="403"/>
      <c r="S38" s="403"/>
      <c r="T38" s="403"/>
      <c r="U38" s="403"/>
      <c r="V38" s="403"/>
      <c r="W38" s="403"/>
      <c r="X38" s="403"/>
      <c r="Y38" s="403"/>
      <c r="Z38" s="403"/>
      <c r="AA38" s="388"/>
      <c r="AB38" s="388"/>
      <c r="AC38" s="388"/>
      <c r="AD38" s="388"/>
      <c r="AE38" s="388"/>
      <c r="AF38" s="388"/>
      <c r="AG38" s="383"/>
      <c r="AH38" s="384"/>
    </row>
    <row r="39" spans="2:34" s="96" customFormat="1" ht="20.100000000000001" customHeight="1" x14ac:dyDescent="0.2">
      <c r="B39" s="114"/>
      <c r="C39" s="716" t="s">
        <v>980</v>
      </c>
      <c r="D39" s="798"/>
      <c r="E39" s="798"/>
      <c r="F39" s="798"/>
      <c r="G39" s="798"/>
      <c r="H39" s="798"/>
      <c r="I39" s="798"/>
      <c r="J39" s="798"/>
      <c r="K39" s="798"/>
      <c r="L39" s="798"/>
      <c r="M39" s="494" t="s">
        <v>176</v>
      </c>
      <c r="N39" s="96" t="s">
        <v>981</v>
      </c>
      <c r="Q39" s="86"/>
      <c r="R39" s="86"/>
      <c r="S39" s="86"/>
      <c r="T39" s="86"/>
      <c r="U39" s="86"/>
      <c r="V39" s="86"/>
      <c r="W39" s="443" t="s">
        <v>176</v>
      </c>
      <c r="X39" s="96" t="s">
        <v>982</v>
      </c>
      <c r="Y39" s="82"/>
      <c r="Z39" s="82"/>
      <c r="AA39" s="86"/>
      <c r="AB39" s="86"/>
      <c r="AC39" s="86"/>
      <c r="AD39" s="86"/>
      <c r="AE39" s="86"/>
      <c r="AF39" s="86"/>
      <c r="AG39" s="112"/>
      <c r="AH39" s="418"/>
    </row>
    <row r="40" spans="2:34" s="96" customFormat="1" ht="20.100000000000001" customHeight="1" x14ac:dyDescent="0.2">
      <c r="B40" s="114"/>
      <c r="C40" s="812"/>
      <c r="D40" s="813"/>
      <c r="E40" s="813"/>
      <c r="F40" s="813"/>
      <c r="G40" s="813"/>
      <c r="H40" s="813"/>
      <c r="I40" s="813"/>
      <c r="J40" s="813"/>
      <c r="K40" s="813"/>
      <c r="L40" s="813"/>
      <c r="M40" s="450" t="s">
        <v>176</v>
      </c>
      <c r="N40" s="377" t="s">
        <v>983</v>
      </c>
      <c r="O40" s="377"/>
      <c r="P40" s="377"/>
      <c r="Q40" s="387"/>
      <c r="R40" s="387"/>
      <c r="S40" s="387"/>
      <c r="T40" s="387"/>
      <c r="U40" s="387"/>
      <c r="V40" s="387"/>
      <c r="W40" s="387"/>
      <c r="X40" s="387"/>
      <c r="Y40" s="380"/>
      <c r="Z40" s="377"/>
      <c r="AA40" s="387"/>
      <c r="AB40" s="417"/>
      <c r="AC40" s="417"/>
      <c r="AD40" s="417"/>
      <c r="AE40" s="417"/>
      <c r="AF40" s="417"/>
      <c r="AG40" s="387"/>
      <c r="AH40" s="418"/>
    </row>
    <row r="41" spans="2:34" s="96" customFormat="1" ht="9" customHeight="1" x14ac:dyDescent="0.45">
      <c r="B41" s="114"/>
      <c r="C41" s="405"/>
      <c r="D41" s="405"/>
      <c r="E41" s="405"/>
      <c r="F41" s="405"/>
      <c r="G41" s="405"/>
      <c r="H41" s="405"/>
      <c r="I41" s="405"/>
      <c r="J41" s="405"/>
      <c r="K41" s="405"/>
      <c r="L41" s="405"/>
      <c r="M41" s="85"/>
      <c r="Q41" s="86"/>
      <c r="R41" s="86"/>
      <c r="S41" s="86"/>
      <c r="T41" s="86"/>
      <c r="U41" s="86"/>
      <c r="V41" s="86"/>
      <c r="W41" s="86"/>
      <c r="X41" s="86"/>
      <c r="Y41" s="85"/>
      <c r="AA41" s="86"/>
      <c r="AB41" s="86"/>
      <c r="AC41" s="86"/>
      <c r="AD41" s="86"/>
      <c r="AE41" s="86"/>
      <c r="AF41" s="86"/>
      <c r="AG41" s="86"/>
      <c r="AH41" s="384"/>
    </row>
    <row r="42" spans="2:34" s="96" customFormat="1" ht="20.100000000000001" customHeight="1" x14ac:dyDescent="0.45">
      <c r="B42" s="408"/>
      <c r="C42" s="903" t="s">
        <v>990</v>
      </c>
      <c r="D42" s="903"/>
      <c r="E42" s="903"/>
      <c r="F42" s="903"/>
      <c r="G42" s="903"/>
      <c r="H42" s="903"/>
      <c r="I42" s="903"/>
      <c r="J42" s="903"/>
      <c r="K42" s="904"/>
      <c r="L42" s="905"/>
      <c r="M42" s="905"/>
      <c r="N42" s="905"/>
      <c r="O42" s="905"/>
      <c r="P42" s="905"/>
      <c r="Q42" s="905"/>
      <c r="R42" s="419" t="s">
        <v>129</v>
      </c>
      <c r="S42" s="905"/>
      <c r="T42" s="905"/>
      <c r="U42" s="905"/>
      <c r="V42" s="905"/>
      <c r="W42" s="905"/>
      <c r="X42" s="905"/>
      <c r="Y42" s="905"/>
      <c r="Z42" s="419" t="s">
        <v>987</v>
      </c>
      <c r="AA42" s="905"/>
      <c r="AB42" s="905"/>
      <c r="AC42" s="905"/>
      <c r="AD42" s="905"/>
      <c r="AE42" s="905"/>
      <c r="AF42" s="905"/>
      <c r="AG42" s="420" t="s">
        <v>690</v>
      </c>
      <c r="AH42" s="421"/>
    </row>
    <row r="43" spans="2:34" s="96" customFormat="1" ht="10.5" customHeight="1" x14ac:dyDescent="0.45">
      <c r="B43" s="422"/>
      <c r="C43" s="403"/>
      <c r="D43" s="403"/>
      <c r="E43" s="403"/>
      <c r="F43" s="403"/>
      <c r="G43" s="403"/>
      <c r="H43" s="403"/>
      <c r="I43" s="403"/>
      <c r="J43" s="40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24"/>
    </row>
    <row r="44" spans="2:34" s="96" customFormat="1" ht="6" customHeight="1" x14ac:dyDescent="0.45">
      <c r="B44" s="405"/>
      <c r="C44" s="405"/>
      <c r="D44" s="405"/>
      <c r="E44" s="405"/>
      <c r="F44" s="405"/>
      <c r="X44" s="394"/>
      <c r="Y44" s="394"/>
    </row>
    <row r="45" spans="2:34" s="96" customFormat="1" x14ac:dyDescent="0.45">
      <c r="B45" s="906" t="s">
        <v>991</v>
      </c>
      <c r="C45" s="906"/>
      <c r="D45" s="406" t="s">
        <v>992</v>
      </c>
      <c r="E45" s="425"/>
      <c r="F45" s="425"/>
      <c r="G45" s="425"/>
      <c r="H45" s="425"/>
      <c r="I45" s="425"/>
      <c r="J45" s="425"/>
      <c r="K45" s="425"/>
      <c r="L45" s="425"/>
      <c r="M45" s="425"/>
      <c r="N45" s="425"/>
      <c r="O45" s="425"/>
      <c r="P45" s="425"/>
      <c r="Q45" s="425"/>
      <c r="R45" s="425"/>
      <c r="S45" s="425"/>
      <c r="T45" s="425"/>
      <c r="U45" s="425"/>
      <c r="V45" s="425"/>
      <c r="W45" s="425"/>
      <c r="X45" s="425"/>
      <c r="Y45" s="425"/>
      <c r="Z45" s="425"/>
      <c r="AA45" s="425"/>
      <c r="AB45" s="425"/>
      <c r="AC45" s="425"/>
      <c r="AD45" s="425"/>
      <c r="AE45" s="425"/>
      <c r="AF45" s="425"/>
      <c r="AG45" s="425"/>
      <c r="AH45" s="425"/>
    </row>
    <row r="46" spans="2:34" s="96" customFormat="1" ht="13.5" customHeight="1" x14ac:dyDescent="0.45">
      <c r="B46" s="906" t="s">
        <v>993</v>
      </c>
      <c r="C46" s="906"/>
      <c r="D46" s="907" t="s">
        <v>994</v>
      </c>
      <c r="E46" s="907"/>
      <c r="F46" s="907"/>
      <c r="G46" s="907"/>
      <c r="H46" s="907"/>
      <c r="I46" s="907"/>
      <c r="J46" s="907"/>
      <c r="K46" s="907"/>
      <c r="L46" s="907"/>
      <c r="M46" s="907"/>
      <c r="N46" s="907"/>
      <c r="O46" s="907"/>
      <c r="P46" s="907"/>
      <c r="Q46" s="907"/>
      <c r="R46" s="907"/>
      <c r="S46" s="907"/>
      <c r="T46" s="907"/>
      <c r="U46" s="907"/>
      <c r="V46" s="907"/>
      <c r="W46" s="907"/>
      <c r="X46" s="907"/>
      <c r="Y46" s="907"/>
      <c r="Z46" s="907"/>
      <c r="AA46" s="907"/>
      <c r="AB46" s="907"/>
      <c r="AC46" s="907"/>
      <c r="AD46" s="907"/>
      <c r="AE46" s="907"/>
      <c r="AF46" s="907"/>
      <c r="AG46" s="907"/>
      <c r="AH46" s="907"/>
    </row>
    <row r="47" spans="2:34" s="96" customFormat="1" ht="13.5" customHeight="1" x14ac:dyDescent="0.45">
      <c r="B47" s="426"/>
      <c r="C47" s="426"/>
      <c r="D47" s="907"/>
      <c r="E47" s="907"/>
      <c r="F47" s="907"/>
      <c r="G47" s="907"/>
      <c r="H47" s="907"/>
      <c r="I47" s="907"/>
      <c r="J47" s="907"/>
      <c r="K47" s="907"/>
      <c r="L47" s="907"/>
      <c r="M47" s="907"/>
      <c r="N47" s="907"/>
      <c r="O47" s="907"/>
      <c r="P47" s="907"/>
      <c r="Q47" s="907"/>
      <c r="R47" s="907"/>
      <c r="S47" s="907"/>
      <c r="T47" s="907"/>
      <c r="U47" s="907"/>
      <c r="V47" s="907"/>
      <c r="W47" s="907"/>
      <c r="X47" s="907"/>
      <c r="Y47" s="907"/>
      <c r="Z47" s="907"/>
      <c r="AA47" s="907"/>
      <c r="AB47" s="907"/>
      <c r="AC47" s="907"/>
      <c r="AD47" s="907"/>
      <c r="AE47" s="907"/>
      <c r="AF47" s="907"/>
      <c r="AG47" s="907"/>
      <c r="AH47" s="907"/>
    </row>
    <row r="48" spans="2:34" s="96" customFormat="1" x14ac:dyDescent="0.45">
      <c r="B48" s="906" t="s">
        <v>995</v>
      </c>
      <c r="C48" s="906"/>
      <c r="D48" s="427" t="s">
        <v>996</v>
      </c>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row>
    <row r="49" spans="1:37" ht="13.5" customHeight="1" x14ac:dyDescent="0.2">
      <c r="B49" s="906" t="s">
        <v>997</v>
      </c>
      <c r="C49" s="906"/>
      <c r="D49" s="907" t="s">
        <v>998</v>
      </c>
      <c r="E49" s="907"/>
      <c r="F49" s="907"/>
      <c r="G49" s="907"/>
      <c r="H49" s="907"/>
      <c r="I49" s="907"/>
      <c r="J49" s="907"/>
      <c r="K49" s="907"/>
      <c r="L49" s="907"/>
      <c r="M49" s="907"/>
      <c r="N49" s="907"/>
      <c r="O49" s="907"/>
      <c r="P49" s="907"/>
      <c r="Q49" s="907"/>
      <c r="R49" s="907"/>
      <c r="S49" s="907"/>
      <c r="T49" s="907"/>
      <c r="U49" s="907"/>
      <c r="V49" s="907"/>
      <c r="W49" s="907"/>
      <c r="X49" s="907"/>
      <c r="Y49" s="907"/>
      <c r="Z49" s="907"/>
      <c r="AA49" s="907"/>
      <c r="AB49" s="907"/>
      <c r="AC49" s="907"/>
      <c r="AD49" s="907"/>
      <c r="AE49" s="907"/>
      <c r="AF49" s="907"/>
      <c r="AG49" s="907"/>
      <c r="AH49" s="907"/>
    </row>
    <row r="50" spans="1:37" s="407" customFormat="1" ht="25.2" customHeight="1" x14ac:dyDescent="0.2">
      <c r="B50" s="85"/>
      <c r="C50" s="86"/>
      <c r="D50" s="907"/>
      <c r="E50" s="907"/>
      <c r="F50" s="907"/>
      <c r="G50" s="907"/>
      <c r="H50" s="907"/>
      <c r="I50" s="907"/>
      <c r="J50" s="907"/>
      <c r="K50" s="907"/>
      <c r="L50" s="907"/>
      <c r="M50" s="907"/>
      <c r="N50" s="907"/>
      <c r="O50" s="907"/>
      <c r="P50" s="907"/>
      <c r="Q50" s="907"/>
      <c r="R50" s="907"/>
      <c r="S50" s="907"/>
      <c r="T50" s="907"/>
      <c r="U50" s="907"/>
      <c r="V50" s="907"/>
      <c r="W50" s="907"/>
      <c r="X50" s="907"/>
      <c r="Y50" s="907"/>
      <c r="Z50" s="907"/>
      <c r="AA50" s="907"/>
      <c r="AB50" s="907"/>
      <c r="AC50" s="907"/>
      <c r="AD50" s="907"/>
      <c r="AE50" s="907"/>
      <c r="AF50" s="907"/>
      <c r="AG50" s="907"/>
      <c r="AH50" s="907"/>
    </row>
    <row r="51" spans="1:37" s="407" customFormat="1" ht="13.5" customHeight="1" x14ac:dyDescent="0.2">
      <c r="A51" s="82"/>
      <c r="B51" s="428" t="s">
        <v>999</v>
      </c>
      <c r="C51" s="428"/>
      <c r="D51" s="902" t="s">
        <v>1000</v>
      </c>
      <c r="E51" s="902"/>
      <c r="F51" s="902"/>
      <c r="G51" s="902"/>
      <c r="H51" s="902"/>
      <c r="I51" s="902"/>
      <c r="J51" s="902"/>
      <c r="K51" s="902"/>
      <c r="L51" s="902"/>
      <c r="M51" s="902"/>
      <c r="N51" s="902"/>
      <c r="O51" s="902"/>
      <c r="P51" s="902"/>
      <c r="Q51" s="902"/>
      <c r="R51" s="902"/>
      <c r="S51" s="902"/>
      <c r="T51" s="902"/>
      <c r="U51" s="902"/>
      <c r="V51" s="902"/>
      <c r="W51" s="902"/>
      <c r="X51" s="902"/>
      <c r="Y51" s="902"/>
      <c r="Z51" s="902"/>
      <c r="AA51" s="902"/>
      <c r="AB51" s="902"/>
      <c r="AC51" s="902"/>
      <c r="AD51" s="902"/>
      <c r="AE51" s="902"/>
      <c r="AF51" s="902"/>
      <c r="AG51" s="902"/>
      <c r="AH51" s="902"/>
      <c r="AI51" s="82"/>
      <c r="AJ51" s="82"/>
      <c r="AK51" s="82"/>
    </row>
    <row r="52" spans="1:37" s="407" customFormat="1" x14ac:dyDescent="0.2">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row>
    <row r="53" spans="1:37" s="407" customFormat="1" x14ac:dyDescent="0.2">
      <c r="A53" s="82"/>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row>
    <row r="54" spans="1:37" s="407" customFormat="1" x14ac:dyDescent="0.2">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row>
  </sheetData>
  <mergeCells count="41">
    <mergeCell ref="C22:Z22"/>
    <mergeCell ref="AA22:AG22"/>
    <mergeCell ref="Z3:AA3"/>
    <mergeCell ref="AC3:AD3"/>
    <mergeCell ref="AF3:AG3"/>
    <mergeCell ref="B5:AH5"/>
    <mergeCell ref="B7:F7"/>
    <mergeCell ref="B8:F8"/>
    <mergeCell ref="G7:AH7"/>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pageMargins left="0.7" right="0.7" top="0.75" bottom="0.75" header="0.3" footer="0.3"/>
  <pageSetup paperSize="9" scale="8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G65542:G65551 JC65542:JC65551 SY65542:SY65551 ACU65542:ACU65551 AMQ65542:AMQ65551 AWM65542:AWM65551 BGI65542:BGI65551 BQE65542:BQE65551 CAA65542:CAA65551 CJW65542:CJW65551 CTS65542:CTS65551 DDO65542:DDO65551 DNK65542:DNK65551 DXG65542:DXG65551 EHC65542:EHC65551 EQY65542:EQY65551 FAU65542:FAU65551 FKQ65542:FKQ65551 FUM65542:FUM65551 GEI65542:GEI65551 GOE65542:GOE65551 GYA65542:GYA65551 HHW65542:HHW65551 HRS65542:HRS65551 IBO65542:IBO65551 ILK65542:ILK65551 IVG65542:IVG65551 JFC65542:JFC65551 JOY65542:JOY65551 JYU65542:JYU65551 KIQ65542:KIQ65551 KSM65542:KSM65551 LCI65542:LCI65551 LME65542:LME65551 LWA65542:LWA65551 MFW65542:MFW65551 MPS65542:MPS65551 MZO65542:MZO65551 NJK65542:NJK65551 NTG65542:NTG65551 ODC65542:ODC65551 OMY65542:OMY65551 OWU65542:OWU65551 PGQ65542:PGQ65551 PQM65542:PQM65551 QAI65542:QAI65551 QKE65542:QKE65551 QUA65542:QUA65551 RDW65542:RDW65551 RNS65542:RNS65551 RXO65542:RXO65551 SHK65542:SHK65551 SRG65542:SRG65551 TBC65542:TBC65551 TKY65542:TKY65551 TUU65542:TUU65551 UEQ65542:UEQ65551 UOM65542:UOM65551 UYI65542:UYI65551 VIE65542:VIE65551 VSA65542:VSA65551 WBW65542:WBW65551 WLS65542:WLS65551 WVO65542:WVO65551 G131078:G131087 JC131078:JC131087 SY131078:SY131087 ACU131078:ACU131087 AMQ131078:AMQ131087 AWM131078:AWM131087 BGI131078:BGI131087 BQE131078:BQE131087 CAA131078:CAA131087 CJW131078:CJW131087 CTS131078:CTS131087 DDO131078:DDO131087 DNK131078:DNK131087 DXG131078:DXG131087 EHC131078:EHC131087 EQY131078:EQY131087 FAU131078:FAU131087 FKQ131078:FKQ131087 FUM131078:FUM131087 GEI131078:GEI131087 GOE131078:GOE131087 GYA131078:GYA131087 HHW131078:HHW131087 HRS131078:HRS131087 IBO131078:IBO131087 ILK131078:ILK131087 IVG131078:IVG131087 JFC131078:JFC131087 JOY131078:JOY131087 JYU131078:JYU131087 KIQ131078:KIQ131087 KSM131078:KSM131087 LCI131078:LCI131087 LME131078:LME131087 LWA131078:LWA131087 MFW131078:MFW131087 MPS131078:MPS131087 MZO131078:MZO131087 NJK131078:NJK131087 NTG131078:NTG131087 ODC131078:ODC131087 OMY131078:OMY131087 OWU131078:OWU131087 PGQ131078:PGQ131087 PQM131078:PQM131087 QAI131078:QAI131087 QKE131078:QKE131087 QUA131078:QUA131087 RDW131078:RDW131087 RNS131078:RNS131087 RXO131078:RXO131087 SHK131078:SHK131087 SRG131078:SRG131087 TBC131078:TBC131087 TKY131078:TKY131087 TUU131078:TUU131087 UEQ131078:UEQ131087 UOM131078:UOM131087 UYI131078:UYI131087 VIE131078:VIE131087 VSA131078:VSA131087 WBW131078:WBW131087 WLS131078:WLS131087 WVO131078:WVO131087 G196614:G196623 JC196614:JC196623 SY196614:SY196623 ACU196614:ACU196623 AMQ196614:AMQ196623 AWM196614:AWM196623 BGI196614:BGI196623 BQE196614:BQE196623 CAA196614:CAA196623 CJW196614:CJW196623 CTS196614:CTS196623 DDO196614:DDO196623 DNK196614:DNK196623 DXG196614:DXG196623 EHC196614:EHC196623 EQY196614:EQY196623 FAU196614:FAU196623 FKQ196614:FKQ196623 FUM196614:FUM196623 GEI196614:GEI196623 GOE196614:GOE196623 GYA196614:GYA196623 HHW196614:HHW196623 HRS196614:HRS196623 IBO196614:IBO196623 ILK196614:ILK196623 IVG196614:IVG196623 JFC196614:JFC196623 JOY196614:JOY196623 JYU196614:JYU196623 KIQ196614:KIQ196623 KSM196614:KSM196623 LCI196614:LCI196623 LME196614:LME196623 LWA196614:LWA196623 MFW196614:MFW196623 MPS196614:MPS196623 MZO196614:MZO196623 NJK196614:NJK196623 NTG196614:NTG196623 ODC196614:ODC196623 OMY196614:OMY196623 OWU196614:OWU196623 PGQ196614:PGQ196623 PQM196614:PQM196623 QAI196614:QAI196623 QKE196614:QKE196623 QUA196614:QUA196623 RDW196614:RDW196623 RNS196614:RNS196623 RXO196614:RXO196623 SHK196614:SHK196623 SRG196614:SRG196623 TBC196614:TBC196623 TKY196614:TKY196623 TUU196614:TUU196623 UEQ196614:UEQ196623 UOM196614:UOM196623 UYI196614:UYI196623 VIE196614:VIE196623 VSA196614:VSA196623 WBW196614:WBW196623 WLS196614:WLS196623 WVO196614:WVO196623 G262150:G262159 JC262150:JC262159 SY262150:SY262159 ACU262150:ACU262159 AMQ262150:AMQ262159 AWM262150:AWM262159 BGI262150:BGI262159 BQE262150:BQE262159 CAA262150:CAA262159 CJW262150:CJW262159 CTS262150:CTS262159 DDO262150:DDO262159 DNK262150:DNK262159 DXG262150:DXG262159 EHC262150:EHC262159 EQY262150:EQY262159 FAU262150:FAU262159 FKQ262150:FKQ262159 FUM262150:FUM262159 GEI262150:GEI262159 GOE262150:GOE262159 GYA262150:GYA262159 HHW262150:HHW262159 HRS262150:HRS262159 IBO262150:IBO262159 ILK262150:ILK262159 IVG262150:IVG262159 JFC262150:JFC262159 JOY262150:JOY262159 JYU262150:JYU262159 KIQ262150:KIQ262159 KSM262150:KSM262159 LCI262150:LCI262159 LME262150:LME262159 LWA262150:LWA262159 MFW262150:MFW262159 MPS262150:MPS262159 MZO262150:MZO262159 NJK262150:NJK262159 NTG262150:NTG262159 ODC262150:ODC262159 OMY262150:OMY262159 OWU262150:OWU262159 PGQ262150:PGQ262159 PQM262150:PQM262159 QAI262150:QAI262159 QKE262150:QKE262159 QUA262150:QUA262159 RDW262150:RDW262159 RNS262150:RNS262159 RXO262150:RXO262159 SHK262150:SHK262159 SRG262150:SRG262159 TBC262150:TBC262159 TKY262150:TKY262159 TUU262150:TUU262159 UEQ262150:UEQ262159 UOM262150:UOM262159 UYI262150:UYI262159 VIE262150:VIE262159 VSA262150:VSA262159 WBW262150:WBW262159 WLS262150:WLS262159 WVO262150:WVO262159 G327686:G327695 JC327686:JC327695 SY327686:SY327695 ACU327686:ACU327695 AMQ327686:AMQ327695 AWM327686:AWM327695 BGI327686:BGI327695 BQE327686:BQE327695 CAA327686:CAA327695 CJW327686:CJW327695 CTS327686:CTS327695 DDO327686:DDO327695 DNK327686:DNK327695 DXG327686:DXG327695 EHC327686:EHC327695 EQY327686:EQY327695 FAU327686:FAU327695 FKQ327686:FKQ327695 FUM327686:FUM327695 GEI327686:GEI327695 GOE327686:GOE327695 GYA327686:GYA327695 HHW327686:HHW327695 HRS327686:HRS327695 IBO327686:IBO327695 ILK327686:ILK327695 IVG327686:IVG327695 JFC327686:JFC327695 JOY327686:JOY327695 JYU327686:JYU327695 KIQ327686:KIQ327695 KSM327686:KSM327695 LCI327686:LCI327695 LME327686:LME327695 LWA327686:LWA327695 MFW327686:MFW327695 MPS327686:MPS327695 MZO327686:MZO327695 NJK327686:NJK327695 NTG327686:NTG327695 ODC327686:ODC327695 OMY327686:OMY327695 OWU327686:OWU327695 PGQ327686:PGQ327695 PQM327686:PQM327695 QAI327686:QAI327695 QKE327686:QKE327695 QUA327686:QUA327695 RDW327686:RDW327695 RNS327686:RNS327695 RXO327686:RXO327695 SHK327686:SHK327695 SRG327686:SRG327695 TBC327686:TBC327695 TKY327686:TKY327695 TUU327686:TUU327695 UEQ327686:UEQ327695 UOM327686:UOM327695 UYI327686:UYI327695 VIE327686:VIE327695 VSA327686:VSA327695 WBW327686:WBW327695 WLS327686:WLS327695 WVO327686:WVO327695 G393222:G393231 JC393222:JC393231 SY393222:SY393231 ACU393222:ACU393231 AMQ393222:AMQ393231 AWM393222:AWM393231 BGI393222:BGI393231 BQE393222:BQE393231 CAA393222:CAA393231 CJW393222:CJW393231 CTS393222:CTS393231 DDO393222:DDO393231 DNK393222:DNK393231 DXG393222:DXG393231 EHC393222:EHC393231 EQY393222:EQY393231 FAU393222:FAU393231 FKQ393222:FKQ393231 FUM393222:FUM393231 GEI393222:GEI393231 GOE393222:GOE393231 GYA393222:GYA393231 HHW393222:HHW393231 HRS393222:HRS393231 IBO393222:IBO393231 ILK393222:ILK393231 IVG393222:IVG393231 JFC393222:JFC393231 JOY393222:JOY393231 JYU393222:JYU393231 KIQ393222:KIQ393231 KSM393222:KSM393231 LCI393222:LCI393231 LME393222:LME393231 LWA393222:LWA393231 MFW393222:MFW393231 MPS393222:MPS393231 MZO393222:MZO393231 NJK393222:NJK393231 NTG393222:NTG393231 ODC393222:ODC393231 OMY393222:OMY393231 OWU393222:OWU393231 PGQ393222:PGQ393231 PQM393222:PQM393231 QAI393222:QAI393231 QKE393222:QKE393231 QUA393222:QUA393231 RDW393222:RDW393231 RNS393222:RNS393231 RXO393222:RXO393231 SHK393222:SHK393231 SRG393222:SRG393231 TBC393222:TBC393231 TKY393222:TKY393231 TUU393222:TUU393231 UEQ393222:UEQ393231 UOM393222:UOM393231 UYI393222:UYI393231 VIE393222:VIE393231 VSA393222:VSA393231 WBW393222:WBW393231 WLS393222:WLS393231 WVO393222:WVO393231 G458758:G458767 JC458758:JC458767 SY458758:SY458767 ACU458758:ACU458767 AMQ458758:AMQ458767 AWM458758:AWM458767 BGI458758:BGI458767 BQE458758:BQE458767 CAA458758:CAA458767 CJW458758:CJW458767 CTS458758:CTS458767 DDO458758:DDO458767 DNK458758:DNK458767 DXG458758:DXG458767 EHC458758:EHC458767 EQY458758:EQY458767 FAU458758:FAU458767 FKQ458758:FKQ458767 FUM458758:FUM458767 GEI458758:GEI458767 GOE458758:GOE458767 GYA458758:GYA458767 HHW458758:HHW458767 HRS458758:HRS458767 IBO458758:IBO458767 ILK458758:ILK458767 IVG458758:IVG458767 JFC458758:JFC458767 JOY458758:JOY458767 JYU458758:JYU458767 KIQ458758:KIQ458767 KSM458758:KSM458767 LCI458758:LCI458767 LME458758:LME458767 LWA458758:LWA458767 MFW458758:MFW458767 MPS458758:MPS458767 MZO458758:MZO458767 NJK458758:NJK458767 NTG458758:NTG458767 ODC458758:ODC458767 OMY458758:OMY458767 OWU458758:OWU458767 PGQ458758:PGQ458767 PQM458758:PQM458767 QAI458758:QAI458767 QKE458758:QKE458767 QUA458758:QUA458767 RDW458758:RDW458767 RNS458758:RNS458767 RXO458758:RXO458767 SHK458758:SHK458767 SRG458758:SRG458767 TBC458758:TBC458767 TKY458758:TKY458767 TUU458758:TUU458767 UEQ458758:UEQ458767 UOM458758:UOM458767 UYI458758:UYI458767 VIE458758:VIE458767 VSA458758:VSA458767 WBW458758:WBW458767 WLS458758:WLS458767 WVO458758:WVO458767 G524294:G524303 JC524294:JC524303 SY524294:SY524303 ACU524294:ACU524303 AMQ524294:AMQ524303 AWM524294:AWM524303 BGI524294:BGI524303 BQE524294:BQE524303 CAA524294:CAA524303 CJW524294:CJW524303 CTS524294:CTS524303 DDO524294:DDO524303 DNK524294:DNK524303 DXG524294:DXG524303 EHC524294:EHC524303 EQY524294:EQY524303 FAU524294:FAU524303 FKQ524294:FKQ524303 FUM524294:FUM524303 GEI524294:GEI524303 GOE524294:GOE524303 GYA524294:GYA524303 HHW524294:HHW524303 HRS524294:HRS524303 IBO524294:IBO524303 ILK524294:ILK524303 IVG524294:IVG524303 JFC524294:JFC524303 JOY524294:JOY524303 JYU524294:JYU524303 KIQ524294:KIQ524303 KSM524294:KSM524303 LCI524294:LCI524303 LME524294:LME524303 LWA524294:LWA524303 MFW524294:MFW524303 MPS524294:MPS524303 MZO524294:MZO524303 NJK524294:NJK524303 NTG524294:NTG524303 ODC524294:ODC524303 OMY524294:OMY524303 OWU524294:OWU524303 PGQ524294:PGQ524303 PQM524294:PQM524303 QAI524294:QAI524303 QKE524294:QKE524303 QUA524294:QUA524303 RDW524294:RDW524303 RNS524294:RNS524303 RXO524294:RXO524303 SHK524294:SHK524303 SRG524294:SRG524303 TBC524294:TBC524303 TKY524294:TKY524303 TUU524294:TUU524303 UEQ524294:UEQ524303 UOM524294:UOM524303 UYI524294:UYI524303 VIE524294:VIE524303 VSA524294:VSA524303 WBW524294:WBW524303 WLS524294:WLS524303 WVO524294:WVO524303 G589830:G589839 JC589830:JC589839 SY589830:SY589839 ACU589830:ACU589839 AMQ589830:AMQ589839 AWM589830:AWM589839 BGI589830:BGI589839 BQE589830:BQE589839 CAA589830:CAA589839 CJW589830:CJW589839 CTS589830:CTS589839 DDO589830:DDO589839 DNK589830:DNK589839 DXG589830:DXG589839 EHC589830:EHC589839 EQY589830:EQY589839 FAU589830:FAU589839 FKQ589830:FKQ589839 FUM589830:FUM589839 GEI589830:GEI589839 GOE589830:GOE589839 GYA589830:GYA589839 HHW589830:HHW589839 HRS589830:HRS589839 IBO589830:IBO589839 ILK589830:ILK589839 IVG589830:IVG589839 JFC589830:JFC589839 JOY589830:JOY589839 JYU589830:JYU589839 KIQ589830:KIQ589839 KSM589830:KSM589839 LCI589830:LCI589839 LME589830:LME589839 LWA589830:LWA589839 MFW589830:MFW589839 MPS589830:MPS589839 MZO589830:MZO589839 NJK589830:NJK589839 NTG589830:NTG589839 ODC589830:ODC589839 OMY589830:OMY589839 OWU589830:OWU589839 PGQ589830:PGQ589839 PQM589830:PQM589839 QAI589830:QAI589839 QKE589830:QKE589839 QUA589830:QUA589839 RDW589830:RDW589839 RNS589830:RNS589839 RXO589830:RXO589839 SHK589830:SHK589839 SRG589830:SRG589839 TBC589830:TBC589839 TKY589830:TKY589839 TUU589830:TUU589839 UEQ589830:UEQ589839 UOM589830:UOM589839 UYI589830:UYI589839 VIE589830:VIE589839 VSA589830:VSA589839 WBW589830:WBW589839 WLS589830:WLS589839 WVO589830:WVO589839 G655366:G655375 JC655366:JC655375 SY655366:SY655375 ACU655366:ACU655375 AMQ655366:AMQ655375 AWM655366:AWM655375 BGI655366:BGI655375 BQE655366:BQE655375 CAA655366:CAA655375 CJW655366:CJW655375 CTS655366:CTS655375 DDO655366:DDO655375 DNK655366:DNK655375 DXG655366:DXG655375 EHC655366:EHC655375 EQY655366:EQY655375 FAU655366:FAU655375 FKQ655366:FKQ655375 FUM655366:FUM655375 GEI655366:GEI655375 GOE655366:GOE655375 GYA655366:GYA655375 HHW655366:HHW655375 HRS655366:HRS655375 IBO655366:IBO655375 ILK655366:ILK655375 IVG655366:IVG655375 JFC655366:JFC655375 JOY655366:JOY655375 JYU655366:JYU655375 KIQ655366:KIQ655375 KSM655366:KSM655375 LCI655366:LCI655375 LME655366:LME655375 LWA655366:LWA655375 MFW655366:MFW655375 MPS655366:MPS655375 MZO655366:MZO655375 NJK655366:NJK655375 NTG655366:NTG655375 ODC655366:ODC655375 OMY655366:OMY655375 OWU655366:OWU655375 PGQ655366:PGQ655375 PQM655366:PQM655375 QAI655366:QAI655375 QKE655366:QKE655375 QUA655366:QUA655375 RDW655366:RDW655375 RNS655366:RNS655375 RXO655366:RXO655375 SHK655366:SHK655375 SRG655366:SRG655375 TBC655366:TBC655375 TKY655366:TKY655375 TUU655366:TUU655375 UEQ655366:UEQ655375 UOM655366:UOM655375 UYI655366:UYI655375 VIE655366:VIE655375 VSA655366:VSA655375 WBW655366:WBW655375 WLS655366:WLS655375 WVO655366:WVO655375 G720902:G720911 JC720902:JC720911 SY720902:SY720911 ACU720902:ACU720911 AMQ720902:AMQ720911 AWM720902:AWM720911 BGI720902:BGI720911 BQE720902:BQE720911 CAA720902:CAA720911 CJW720902:CJW720911 CTS720902:CTS720911 DDO720902:DDO720911 DNK720902:DNK720911 DXG720902:DXG720911 EHC720902:EHC720911 EQY720902:EQY720911 FAU720902:FAU720911 FKQ720902:FKQ720911 FUM720902:FUM720911 GEI720902:GEI720911 GOE720902:GOE720911 GYA720902:GYA720911 HHW720902:HHW720911 HRS720902:HRS720911 IBO720902:IBO720911 ILK720902:ILK720911 IVG720902:IVG720911 JFC720902:JFC720911 JOY720902:JOY720911 JYU720902:JYU720911 KIQ720902:KIQ720911 KSM720902:KSM720911 LCI720902:LCI720911 LME720902:LME720911 LWA720902:LWA720911 MFW720902:MFW720911 MPS720902:MPS720911 MZO720902:MZO720911 NJK720902:NJK720911 NTG720902:NTG720911 ODC720902:ODC720911 OMY720902:OMY720911 OWU720902:OWU720911 PGQ720902:PGQ720911 PQM720902:PQM720911 QAI720902:QAI720911 QKE720902:QKE720911 QUA720902:QUA720911 RDW720902:RDW720911 RNS720902:RNS720911 RXO720902:RXO720911 SHK720902:SHK720911 SRG720902:SRG720911 TBC720902:TBC720911 TKY720902:TKY720911 TUU720902:TUU720911 UEQ720902:UEQ720911 UOM720902:UOM720911 UYI720902:UYI720911 VIE720902:VIE720911 VSA720902:VSA720911 WBW720902:WBW720911 WLS720902:WLS720911 WVO720902:WVO720911 G786438:G786447 JC786438:JC786447 SY786438:SY786447 ACU786438:ACU786447 AMQ786438:AMQ786447 AWM786438:AWM786447 BGI786438:BGI786447 BQE786438:BQE786447 CAA786438:CAA786447 CJW786438:CJW786447 CTS786438:CTS786447 DDO786438:DDO786447 DNK786438:DNK786447 DXG786438:DXG786447 EHC786438:EHC786447 EQY786438:EQY786447 FAU786438:FAU786447 FKQ786438:FKQ786447 FUM786438:FUM786447 GEI786438:GEI786447 GOE786438:GOE786447 GYA786438:GYA786447 HHW786438:HHW786447 HRS786438:HRS786447 IBO786438:IBO786447 ILK786438:ILK786447 IVG786438:IVG786447 JFC786438:JFC786447 JOY786438:JOY786447 JYU786438:JYU786447 KIQ786438:KIQ786447 KSM786438:KSM786447 LCI786438:LCI786447 LME786438:LME786447 LWA786438:LWA786447 MFW786438:MFW786447 MPS786438:MPS786447 MZO786438:MZO786447 NJK786438:NJK786447 NTG786438:NTG786447 ODC786438:ODC786447 OMY786438:OMY786447 OWU786438:OWU786447 PGQ786438:PGQ786447 PQM786438:PQM786447 QAI786438:QAI786447 QKE786438:QKE786447 QUA786438:QUA786447 RDW786438:RDW786447 RNS786438:RNS786447 RXO786438:RXO786447 SHK786438:SHK786447 SRG786438:SRG786447 TBC786438:TBC786447 TKY786438:TKY786447 TUU786438:TUU786447 UEQ786438:UEQ786447 UOM786438:UOM786447 UYI786438:UYI786447 VIE786438:VIE786447 VSA786438:VSA786447 WBW786438:WBW786447 WLS786438:WLS786447 WVO786438:WVO786447 G851974:G851983 JC851974:JC851983 SY851974:SY851983 ACU851974:ACU851983 AMQ851974:AMQ851983 AWM851974:AWM851983 BGI851974:BGI851983 BQE851974:BQE851983 CAA851974:CAA851983 CJW851974:CJW851983 CTS851974:CTS851983 DDO851974:DDO851983 DNK851974:DNK851983 DXG851974:DXG851983 EHC851974:EHC851983 EQY851974:EQY851983 FAU851974:FAU851983 FKQ851974:FKQ851983 FUM851974:FUM851983 GEI851974:GEI851983 GOE851974:GOE851983 GYA851974:GYA851983 HHW851974:HHW851983 HRS851974:HRS851983 IBO851974:IBO851983 ILK851974:ILK851983 IVG851974:IVG851983 JFC851974:JFC851983 JOY851974:JOY851983 JYU851974:JYU851983 KIQ851974:KIQ851983 KSM851974:KSM851983 LCI851974:LCI851983 LME851974:LME851983 LWA851974:LWA851983 MFW851974:MFW851983 MPS851974:MPS851983 MZO851974:MZO851983 NJK851974:NJK851983 NTG851974:NTG851983 ODC851974:ODC851983 OMY851974:OMY851983 OWU851974:OWU851983 PGQ851974:PGQ851983 PQM851974:PQM851983 QAI851974:QAI851983 QKE851974:QKE851983 QUA851974:QUA851983 RDW851974:RDW851983 RNS851974:RNS851983 RXO851974:RXO851983 SHK851974:SHK851983 SRG851974:SRG851983 TBC851974:TBC851983 TKY851974:TKY851983 TUU851974:TUU851983 UEQ851974:UEQ851983 UOM851974:UOM851983 UYI851974:UYI851983 VIE851974:VIE851983 VSA851974:VSA851983 WBW851974:WBW851983 WLS851974:WLS851983 WVO851974:WVO851983 G917510:G917519 JC917510:JC917519 SY917510:SY917519 ACU917510:ACU917519 AMQ917510:AMQ917519 AWM917510:AWM917519 BGI917510:BGI917519 BQE917510:BQE917519 CAA917510:CAA917519 CJW917510:CJW917519 CTS917510:CTS917519 DDO917510:DDO917519 DNK917510:DNK917519 DXG917510:DXG917519 EHC917510:EHC917519 EQY917510:EQY917519 FAU917510:FAU917519 FKQ917510:FKQ917519 FUM917510:FUM917519 GEI917510:GEI917519 GOE917510:GOE917519 GYA917510:GYA917519 HHW917510:HHW917519 HRS917510:HRS917519 IBO917510:IBO917519 ILK917510:ILK917519 IVG917510:IVG917519 JFC917510:JFC917519 JOY917510:JOY917519 JYU917510:JYU917519 KIQ917510:KIQ917519 KSM917510:KSM917519 LCI917510:LCI917519 LME917510:LME917519 LWA917510:LWA917519 MFW917510:MFW917519 MPS917510:MPS917519 MZO917510:MZO917519 NJK917510:NJK917519 NTG917510:NTG917519 ODC917510:ODC917519 OMY917510:OMY917519 OWU917510:OWU917519 PGQ917510:PGQ917519 PQM917510:PQM917519 QAI917510:QAI917519 QKE917510:QKE917519 QUA917510:QUA917519 RDW917510:RDW917519 RNS917510:RNS917519 RXO917510:RXO917519 SHK917510:SHK917519 SRG917510:SRG917519 TBC917510:TBC917519 TKY917510:TKY917519 TUU917510:TUU917519 UEQ917510:UEQ917519 UOM917510:UOM917519 UYI917510:UYI917519 VIE917510:VIE917519 VSA917510:VSA917519 WBW917510:WBW917519 WLS917510:WLS917519 WVO917510:WVO917519 G983046:G983055 JC983046:JC983055 SY983046:SY983055 ACU983046:ACU983055 AMQ983046:AMQ983055 AWM983046:AWM983055 BGI983046:BGI983055 BQE983046:BQE983055 CAA983046:CAA983055 CJW983046:CJW983055 CTS983046:CTS983055 DDO983046:DDO983055 DNK983046:DNK983055 DXG983046:DXG983055 EHC983046:EHC983055 EQY983046:EQY983055 FAU983046:FAU983055 FKQ983046:FKQ983055 FUM983046:FUM983055 GEI983046:GEI983055 GOE983046:GOE983055 GYA983046:GYA983055 HHW983046:HHW983055 HRS983046:HRS983055 IBO983046:IBO983055 ILK983046:ILK983055 IVG983046:IVG983055 JFC983046:JFC983055 JOY983046:JOY983055 JYU983046:JYU983055 KIQ983046:KIQ983055 KSM983046:KSM983055 LCI983046:LCI983055 LME983046:LME983055 LWA983046:LWA983055 MFW983046:MFW983055 MPS983046:MPS983055 MZO983046:MZO983055 NJK983046:NJK983055 NTG983046:NTG983055 ODC983046:ODC983055 OMY983046:OMY983055 OWU983046:OWU983055 PGQ983046:PGQ983055 PQM983046:PQM983055 QAI983046:QAI983055 QKE983046:QKE983055 QUA983046:QUA983055 RDW983046:RDW983055 RNS983046:RNS983055 RXO983046:RXO983055 SHK983046:SHK983055 SRG983046:SRG983055 TBC983046:TBC983055 TKY983046:TKY983055 TUU983046:TUU983055 UEQ983046:UEQ983055 UOM983046:UOM983055 UYI983046:UYI983055 VIE983046:VIE983055 VSA983046:VSA983055 WBW983046:WBW983055 WLS983046:WLS983055 WVO983046:WVO983055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U65547:W65547 JQ65547:JS65547 TM65547:TO65547 ADI65547:ADK65547 ANE65547:ANG65547 AXA65547:AXC65547 BGW65547:BGY65547 BQS65547:BQU65547 CAO65547:CAQ65547 CKK65547:CKM65547 CUG65547:CUI65547 DEC65547:DEE65547 DNY65547:DOA65547 DXU65547:DXW65547 EHQ65547:EHS65547 ERM65547:ERO65547 FBI65547:FBK65547 FLE65547:FLG65547 FVA65547:FVC65547 GEW65547:GEY65547 GOS65547:GOU65547 GYO65547:GYQ65547 HIK65547:HIM65547 HSG65547:HSI65547 ICC65547:ICE65547 ILY65547:IMA65547 IVU65547:IVW65547 JFQ65547:JFS65547 JPM65547:JPO65547 JZI65547:JZK65547 KJE65547:KJG65547 KTA65547:KTC65547 LCW65547:LCY65547 LMS65547:LMU65547 LWO65547:LWQ65547 MGK65547:MGM65547 MQG65547:MQI65547 NAC65547:NAE65547 NJY65547:NKA65547 NTU65547:NTW65547 ODQ65547:ODS65547 ONM65547:ONO65547 OXI65547:OXK65547 PHE65547:PHG65547 PRA65547:PRC65547 QAW65547:QAY65547 QKS65547:QKU65547 QUO65547:QUQ65547 REK65547:REM65547 ROG65547:ROI65547 RYC65547:RYE65547 SHY65547:SIA65547 SRU65547:SRW65547 TBQ65547:TBS65547 TLM65547:TLO65547 TVI65547:TVK65547 UFE65547:UFG65547 UPA65547:UPC65547 UYW65547:UYY65547 VIS65547:VIU65547 VSO65547:VSQ65547 WCK65547:WCM65547 WMG65547:WMI65547 WWC65547:WWE65547 U131083:W131083 JQ131083:JS131083 TM131083:TO131083 ADI131083:ADK131083 ANE131083:ANG131083 AXA131083:AXC131083 BGW131083:BGY131083 BQS131083:BQU131083 CAO131083:CAQ131083 CKK131083:CKM131083 CUG131083:CUI131083 DEC131083:DEE131083 DNY131083:DOA131083 DXU131083:DXW131083 EHQ131083:EHS131083 ERM131083:ERO131083 FBI131083:FBK131083 FLE131083:FLG131083 FVA131083:FVC131083 GEW131083:GEY131083 GOS131083:GOU131083 GYO131083:GYQ131083 HIK131083:HIM131083 HSG131083:HSI131083 ICC131083:ICE131083 ILY131083:IMA131083 IVU131083:IVW131083 JFQ131083:JFS131083 JPM131083:JPO131083 JZI131083:JZK131083 KJE131083:KJG131083 KTA131083:KTC131083 LCW131083:LCY131083 LMS131083:LMU131083 LWO131083:LWQ131083 MGK131083:MGM131083 MQG131083:MQI131083 NAC131083:NAE131083 NJY131083:NKA131083 NTU131083:NTW131083 ODQ131083:ODS131083 ONM131083:ONO131083 OXI131083:OXK131083 PHE131083:PHG131083 PRA131083:PRC131083 QAW131083:QAY131083 QKS131083:QKU131083 QUO131083:QUQ131083 REK131083:REM131083 ROG131083:ROI131083 RYC131083:RYE131083 SHY131083:SIA131083 SRU131083:SRW131083 TBQ131083:TBS131083 TLM131083:TLO131083 TVI131083:TVK131083 UFE131083:UFG131083 UPA131083:UPC131083 UYW131083:UYY131083 VIS131083:VIU131083 VSO131083:VSQ131083 WCK131083:WCM131083 WMG131083:WMI131083 WWC131083:WWE131083 U196619:W196619 JQ196619:JS196619 TM196619:TO196619 ADI196619:ADK196619 ANE196619:ANG196619 AXA196619:AXC196619 BGW196619:BGY196619 BQS196619:BQU196619 CAO196619:CAQ196619 CKK196619:CKM196619 CUG196619:CUI196619 DEC196619:DEE196619 DNY196619:DOA196619 DXU196619:DXW196619 EHQ196619:EHS196619 ERM196619:ERO196619 FBI196619:FBK196619 FLE196619:FLG196619 FVA196619:FVC196619 GEW196619:GEY196619 GOS196619:GOU196619 GYO196619:GYQ196619 HIK196619:HIM196619 HSG196619:HSI196619 ICC196619:ICE196619 ILY196619:IMA196619 IVU196619:IVW196619 JFQ196619:JFS196619 JPM196619:JPO196619 JZI196619:JZK196619 KJE196619:KJG196619 KTA196619:KTC196619 LCW196619:LCY196619 LMS196619:LMU196619 LWO196619:LWQ196619 MGK196619:MGM196619 MQG196619:MQI196619 NAC196619:NAE196619 NJY196619:NKA196619 NTU196619:NTW196619 ODQ196619:ODS196619 ONM196619:ONO196619 OXI196619:OXK196619 PHE196619:PHG196619 PRA196619:PRC196619 QAW196619:QAY196619 QKS196619:QKU196619 QUO196619:QUQ196619 REK196619:REM196619 ROG196619:ROI196619 RYC196619:RYE196619 SHY196619:SIA196619 SRU196619:SRW196619 TBQ196619:TBS196619 TLM196619:TLO196619 TVI196619:TVK196619 UFE196619:UFG196619 UPA196619:UPC196619 UYW196619:UYY196619 VIS196619:VIU196619 VSO196619:VSQ196619 WCK196619:WCM196619 WMG196619:WMI196619 WWC196619:WWE196619 U262155:W262155 JQ262155:JS262155 TM262155:TO262155 ADI262155:ADK262155 ANE262155:ANG262155 AXA262155:AXC262155 BGW262155:BGY262155 BQS262155:BQU262155 CAO262155:CAQ262155 CKK262155:CKM262155 CUG262155:CUI262155 DEC262155:DEE262155 DNY262155:DOA262155 DXU262155:DXW262155 EHQ262155:EHS262155 ERM262155:ERO262155 FBI262155:FBK262155 FLE262155:FLG262155 FVA262155:FVC262155 GEW262155:GEY262155 GOS262155:GOU262155 GYO262155:GYQ262155 HIK262155:HIM262155 HSG262155:HSI262155 ICC262155:ICE262155 ILY262155:IMA262155 IVU262155:IVW262155 JFQ262155:JFS262155 JPM262155:JPO262155 JZI262155:JZK262155 KJE262155:KJG262155 KTA262155:KTC262155 LCW262155:LCY262155 LMS262155:LMU262155 LWO262155:LWQ262155 MGK262155:MGM262155 MQG262155:MQI262155 NAC262155:NAE262155 NJY262155:NKA262155 NTU262155:NTW262155 ODQ262155:ODS262155 ONM262155:ONO262155 OXI262155:OXK262155 PHE262155:PHG262155 PRA262155:PRC262155 QAW262155:QAY262155 QKS262155:QKU262155 QUO262155:QUQ262155 REK262155:REM262155 ROG262155:ROI262155 RYC262155:RYE262155 SHY262155:SIA262155 SRU262155:SRW262155 TBQ262155:TBS262155 TLM262155:TLO262155 TVI262155:TVK262155 UFE262155:UFG262155 UPA262155:UPC262155 UYW262155:UYY262155 VIS262155:VIU262155 VSO262155:VSQ262155 WCK262155:WCM262155 WMG262155:WMI262155 WWC262155:WWE262155 U327691:W327691 JQ327691:JS327691 TM327691:TO327691 ADI327691:ADK327691 ANE327691:ANG327691 AXA327691:AXC327691 BGW327691:BGY327691 BQS327691:BQU327691 CAO327691:CAQ327691 CKK327691:CKM327691 CUG327691:CUI327691 DEC327691:DEE327691 DNY327691:DOA327691 DXU327691:DXW327691 EHQ327691:EHS327691 ERM327691:ERO327691 FBI327691:FBK327691 FLE327691:FLG327691 FVA327691:FVC327691 GEW327691:GEY327691 GOS327691:GOU327691 GYO327691:GYQ327691 HIK327691:HIM327691 HSG327691:HSI327691 ICC327691:ICE327691 ILY327691:IMA327691 IVU327691:IVW327691 JFQ327691:JFS327691 JPM327691:JPO327691 JZI327691:JZK327691 KJE327691:KJG327691 KTA327691:KTC327691 LCW327691:LCY327691 LMS327691:LMU327691 LWO327691:LWQ327691 MGK327691:MGM327691 MQG327691:MQI327691 NAC327691:NAE327691 NJY327691:NKA327691 NTU327691:NTW327691 ODQ327691:ODS327691 ONM327691:ONO327691 OXI327691:OXK327691 PHE327691:PHG327691 PRA327691:PRC327691 QAW327691:QAY327691 QKS327691:QKU327691 QUO327691:QUQ327691 REK327691:REM327691 ROG327691:ROI327691 RYC327691:RYE327691 SHY327691:SIA327691 SRU327691:SRW327691 TBQ327691:TBS327691 TLM327691:TLO327691 TVI327691:TVK327691 UFE327691:UFG327691 UPA327691:UPC327691 UYW327691:UYY327691 VIS327691:VIU327691 VSO327691:VSQ327691 WCK327691:WCM327691 WMG327691:WMI327691 WWC327691:WWE327691 U393227:W393227 JQ393227:JS393227 TM393227:TO393227 ADI393227:ADK393227 ANE393227:ANG393227 AXA393227:AXC393227 BGW393227:BGY393227 BQS393227:BQU393227 CAO393227:CAQ393227 CKK393227:CKM393227 CUG393227:CUI393227 DEC393227:DEE393227 DNY393227:DOA393227 DXU393227:DXW393227 EHQ393227:EHS393227 ERM393227:ERO393227 FBI393227:FBK393227 FLE393227:FLG393227 FVA393227:FVC393227 GEW393227:GEY393227 GOS393227:GOU393227 GYO393227:GYQ393227 HIK393227:HIM393227 HSG393227:HSI393227 ICC393227:ICE393227 ILY393227:IMA393227 IVU393227:IVW393227 JFQ393227:JFS393227 JPM393227:JPO393227 JZI393227:JZK393227 KJE393227:KJG393227 KTA393227:KTC393227 LCW393227:LCY393227 LMS393227:LMU393227 LWO393227:LWQ393227 MGK393227:MGM393227 MQG393227:MQI393227 NAC393227:NAE393227 NJY393227:NKA393227 NTU393227:NTW393227 ODQ393227:ODS393227 ONM393227:ONO393227 OXI393227:OXK393227 PHE393227:PHG393227 PRA393227:PRC393227 QAW393227:QAY393227 QKS393227:QKU393227 QUO393227:QUQ393227 REK393227:REM393227 ROG393227:ROI393227 RYC393227:RYE393227 SHY393227:SIA393227 SRU393227:SRW393227 TBQ393227:TBS393227 TLM393227:TLO393227 TVI393227:TVK393227 UFE393227:UFG393227 UPA393227:UPC393227 UYW393227:UYY393227 VIS393227:VIU393227 VSO393227:VSQ393227 WCK393227:WCM393227 WMG393227:WMI393227 WWC393227:WWE393227 U458763:W458763 JQ458763:JS458763 TM458763:TO458763 ADI458763:ADK458763 ANE458763:ANG458763 AXA458763:AXC458763 BGW458763:BGY458763 BQS458763:BQU458763 CAO458763:CAQ458763 CKK458763:CKM458763 CUG458763:CUI458763 DEC458763:DEE458763 DNY458763:DOA458763 DXU458763:DXW458763 EHQ458763:EHS458763 ERM458763:ERO458763 FBI458763:FBK458763 FLE458763:FLG458763 FVA458763:FVC458763 GEW458763:GEY458763 GOS458763:GOU458763 GYO458763:GYQ458763 HIK458763:HIM458763 HSG458763:HSI458763 ICC458763:ICE458763 ILY458763:IMA458763 IVU458763:IVW458763 JFQ458763:JFS458763 JPM458763:JPO458763 JZI458763:JZK458763 KJE458763:KJG458763 KTA458763:KTC458763 LCW458763:LCY458763 LMS458763:LMU458763 LWO458763:LWQ458763 MGK458763:MGM458763 MQG458763:MQI458763 NAC458763:NAE458763 NJY458763:NKA458763 NTU458763:NTW458763 ODQ458763:ODS458763 ONM458763:ONO458763 OXI458763:OXK458763 PHE458763:PHG458763 PRA458763:PRC458763 QAW458763:QAY458763 QKS458763:QKU458763 QUO458763:QUQ458763 REK458763:REM458763 ROG458763:ROI458763 RYC458763:RYE458763 SHY458763:SIA458763 SRU458763:SRW458763 TBQ458763:TBS458763 TLM458763:TLO458763 TVI458763:TVK458763 UFE458763:UFG458763 UPA458763:UPC458763 UYW458763:UYY458763 VIS458763:VIU458763 VSO458763:VSQ458763 WCK458763:WCM458763 WMG458763:WMI458763 WWC458763:WWE458763 U524299:W524299 JQ524299:JS524299 TM524299:TO524299 ADI524299:ADK524299 ANE524299:ANG524299 AXA524299:AXC524299 BGW524299:BGY524299 BQS524299:BQU524299 CAO524299:CAQ524299 CKK524299:CKM524299 CUG524299:CUI524299 DEC524299:DEE524299 DNY524299:DOA524299 DXU524299:DXW524299 EHQ524299:EHS524299 ERM524299:ERO524299 FBI524299:FBK524299 FLE524299:FLG524299 FVA524299:FVC524299 GEW524299:GEY524299 GOS524299:GOU524299 GYO524299:GYQ524299 HIK524299:HIM524299 HSG524299:HSI524299 ICC524299:ICE524299 ILY524299:IMA524299 IVU524299:IVW524299 JFQ524299:JFS524299 JPM524299:JPO524299 JZI524299:JZK524299 KJE524299:KJG524299 KTA524299:KTC524299 LCW524299:LCY524299 LMS524299:LMU524299 LWO524299:LWQ524299 MGK524299:MGM524299 MQG524299:MQI524299 NAC524299:NAE524299 NJY524299:NKA524299 NTU524299:NTW524299 ODQ524299:ODS524299 ONM524299:ONO524299 OXI524299:OXK524299 PHE524299:PHG524299 PRA524299:PRC524299 QAW524299:QAY524299 QKS524299:QKU524299 QUO524299:QUQ524299 REK524299:REM524299 ROG524299:ROI524299 RYC524299:RYE524299 SHY524299:SIA524299 SRU524299:SRW524299 TBQ524299:TBS524299 TLM524299:TLO524299 TVI524299:TVK524299 UFE524299:UFG524299 UPA524299:UPC524299 UYW524299:UYY524299 VIS524299:VIU524299 VSO524299:VSQ524299 WCK524299:WCM524299 WMG524299:WMI524299 WWC524299:WWE524299 U589835:W589835 JQ589835:JS589835 TM589835:TO589835 ADI589835:ADK589835 ANE589835:ANG589835 AXA589835:AXC589835 BGW589835:BGY589835 BQS589835:BQU589835 CAO589835:CAQ589835 CKK589835:CKM589835 CUG589835:CUI589835 DEC589835:DEE589835 DNY589835:DOA589835 DXU589835:DXW589835 EHQ589835:EHS589835 ERM589835:ERO589835 FBI589835:FBK589835 FLE589835:FLG589835 FVA589835:FVC589835 GEW589835:GEY589835 GOS589835:GOU589835 GYO589835:GYQ589835 HIK589835:HIM589835 HSG589835:HSI589835 ICC589835:ICE589835 ILY589835:IMA589835 IVU589835:IVW589835 JFQ589835:JFS589835 JPM589835:JPO589835 JZI589835:JZK589835 KJE589835:KJG589835 KTA589835:KTC589835 LCW589835:LCY589835 LMS589835:LMU589835 LWO589835:LWQ589835 MGK589835:MGM589835 MQG589835:MQI589835 NAC589835:NAE589835 NJY589835:NKA589835 NTU589835:NTW589835 ODQ589835:ODS589835 ONM589835:ONO589835 OXI589835:OXK589835 PHE589835:PHG589835 PRA589835:PRC589835 QAW589835:QAY589835 QKS589835:QKU589835 QUO589835:QUQ589835 REK589835:REM589835 ROG589835:ROI589835 RYC589835:RYE589835 SHY589835:SIA589835 SRU589835:SRW589835 TBQ589835:TBS589835 TLM589835:TLO589835 TVI589835:TVK589835 UFE589835:UFG589835 UPA589835:UPC589835 UYW589835:UYY589835 VIS589835:VIU589835 VSO589835:VSQ589835 WCK589835:WCM589835 WMG589835:WMI589835 WWC589835:WWE589835 U655371:W655371 JQ655371:JS655371 TM655371:TO655371 ADI655371:ADK655371 ANE655371:ANG655371 AXA655371:AXC655371 BGW655371:BGY655371 BQS655371:BQU655371 CAO655371:CAQ655371 CKK655371:CKM655371 CUG655371:CUI655371 DEC655371:DEE655371 DNY655371:DOA655371 DXU655371:DXW655371 EHQ655371:EHS655371 ERM655371:ERO655371 FBI655371:FBK655371 FLE655371:FLG655371 FVA655371:FVC655371 GEW655371:GEY655371 GOS655371:GOU655371 GYO655371:GYQ655371 HIK655371:HIM655371 HSG655371:HSI655371 ICC655371:ICE655371 ILY655371:IMA655371 IVU655371:IVW655371 JFQ655371:JFS655371 JPM655371:JPO655371 JZI655371:JZK655371 KJE655371:KJG655371 KTA655371:KTC655371 LCW655371:LCY655371 LMS655371:LMU655371 LWO655371:LWQ655371 MGK655371:MGM655371 MQG655371:MQI655371 NAC655371:NAE655371 NJY655371:NKA655371 NTU655371:NTW655371 ODQ655371:ODS655371 ONM655371:ONO655371 OXI655371:OXK655371 PHE655371:PHG655371 PRA655371:PRC655371 QAW655371:QAY655371 QKS655371:QKU655371 QUO655371:QUQ655371 REK655371:REM655371 ROG655371:ROI655371 RYC655371:RYE655371 SHY655371:SIA655371 SRU655371:SRW655371 TBQ655371:TBS655371 TLM655371:TLO655371 TVI655371:TVK655371 UFE655371:UFG655371 UPA655371:UPC655371 UYW655371:UYY655371 VIS655371:VIU655371 VSO655371:VSQ655371 WCK655371:WCM655371 WMG655371:WMI655371 WWC655371:WWE655371 U720907:W720907 JQ720907:JS720907 TM720907:TO720907 ADI720907:ADK720907 ANE720907:ANG720907 AXA720907:AXC720907 BGW720907:BGY720907 BQS720907:BQU720907 CAO720907:CAQ720907 CKK720907:CKM720907 CUG720907:CUI720907 DEC720907:DEE720907 DNY720907:DOA720907 DXU720907:DXW720907 EHQ720907:EHS720907 ERM720907:ERO720907 FBI720907:FBK720907 FLE720907:FLG720907 FVA720907:FVC720907 GEW720907:GEY720907 GOS720907:GOU720907 GYO720907:GYQ720907 HIK720907:HIM720907 HSG720907:HSI720907 ICC720907:ICE720907 ILY720907:IMA720907 IVU720907:IVW720907 JFQ720907:JFS720907 JPM720907:JPO720907 JZI720907:JZK720907 KJE720907:KJG720907 KTA720907:KTC720907 LCW720907:LCY720907 LMS720907:LMU720907 LWO720907:LWQ720907 MGK720907:MGM720907 MQG720907:MQI720907 NAC720907:NAE720907 NJY720907:NKA720907 NTU720907:NTW720907 ODQ720907:ODS720907 ONM720907:ONO720907 OXI720907:OXK720907 PHE720907:PHG720907 PRA720907:PRC720907 QAW720907:QAY720907 QKS720907:QKU720907 QUO720907:QUQ720907 REK720907:REM720907 ROG720907:ROI720907 RYC720907:RYE720907 SHY720907:SIA720907 SRU720907:SRW720907 TBQ720907:TBS720907 TLM720907:TLO720907 TVI720907:TVK720907 UFE720907:UFG720907 UPA720907:UPC720907 UYW720907:UYY720907 VIS720907:VIU720907 VSO720907:VSQ720907 WCK720907:WCM720907 WMG720907:WMI720907 WWC720907:WWE720907 U786443:W786443 JQ786443:JS786443 TM786443:TO786443 ADI786443:ADK786443 ANE786443:ANG786443 AXA786443:AXC786443 BGW786443:BGY786443 BQS786443:BQU786443 CAO786443:CAQ786443 CKK786443:CKM786443 CUG786443:CUI786443 DEC786443:DEE786443 DNY786443:DOA786443 DXU786443:DXW786443 EHQ786443:EHS786443 ERM786443:ERO786443 FBI786443:FBK786443 FLE786443:FLG786443 FVA786443:FVC786443 GEW786443:GEY786443 GOS786443:GOU786443 GYO786443:GYQ786443 HIK786443:HIM786443 HSG786443:HSI786443 ICC786443:ICE786443 ILY786443:IMA786443 IVU786443:IVW786443 JFQ786443:JFS786443 JPM786443:JPO786443 JZI786443:JZK786443 KJE786443:KJG786443 KTA786443:KTC786443 LCW786443:LCY786443 LMS786443:LMU786443 LWO786443:LWQ786443 MGK786443:MGM786443 MQG786443:MQI786443 NAC786443:NAE786443 NJY786443:NKA786443 NTU786443:NTW786443 ODQ786443:ODS786443 ONM786443:ONO786443 OXI786443:OXK786443 PHE786443:PHG786443 PRA786443:PRC786443 QAW786443:QAY786443 QKS786443:QKU786443 QUO786443:QUQ786443 REK786443:REM786443 ROG786443:ROI786443 RYC786443:RYE786443 SHY786443:SIA786443 SRU786443:SRW786443 TBQ786443:TBS786443 TLM786443:TLO786443 TVI786443:TVK786443 UFE786443:UFG786443 UPA786443:UPC786443 UYW786443:UYY786443 VIS786443:VIU786443 VSO786443:VSQ786443 WCK786443:WCM786443 WMG786443:WMI786443 WWC786443:WWE786443 U851979:W851979 JQ851979:JS851979 TM851979:TO851979 ADI851979:ADK851979 ANE851979:ANG851979 AXA851979:AXC851979 BGW851979:BGY851979 BQS851979:BQU851979 CAO851979:CAQ851979 CKK851979:CKM851979 CUG851979:CUI851979 DEC851979:DEE851979 DNY851979:DOA851979 DXU851979:DXW851979 EHQ851979:EHS851979 ERM851979:ERO851979 FBI851979:FBK851979 FLE851979:FLG851979 FVA851979:FVC851979 GEW851979:GEY851979 GOS851979:GOU851979 GYO851979:GYQ851979 HIK851979:HIM851979 HSG851979:HSI851979 ICC851979:ICE851979 ILY851979:IMA851979 IVU851979:IVW851979 JFQ851979:JFS851979 JPM851979:JPO851979 JZI851979:JZK851979 KJE851979:KJG851979 KTA851979:KTC851979 LCW851979:LCY851979 LMS851979:LMU851979 LWO851979:LWQ851979 MGK851979:MGM851979 MQG851979:MQI851979 NAC851979:NAE851979 NJY851979:NKA851979 NTU851979:NTW851979 ODQ851979:ODS851979 ONM851979:ONO851979 OXI851979:OXK851979 PHE851979:PHG851979 PRA851979:PRC851979 QAW851979:QAY851979 QKS851979:QKU851979 QUO851979:QUQ851979 REK851979:REM851979 ROG851979:ROI851979 RYC851979:RYE851979 SHY851979:SIA851979 SRU851979:SRW851979 TBQ851979:TBS851979 TLM851979:TLO851979 TVI851979:TVK851979 UFE851979:UFG851979 UPA851979:UPC851979 UYW851979:UYY851979 VIS851979:VIU851979 VSO851979:VSQ851979 WCK851979:WCM851979 WMG851979:WMI851979 WWC851979:WWE851979 U917515:W917515 JQ917515:JS917515 TM917515:TO917515 ADI917515:ADK917515 ANE917515:ANG917515 AXA917515:AXC917515 BGW917515:BGY917515 BQS917515:BQU917515 CAO917515:CAQ917515 CKK917515:CKM917515 CUG917515:CUI917515 DEC917515:DEE917515 DNY917515:DOA917515 DXU917515:DXW917515 EHQ917515:EHS917515 ERM917515:ERO917515 FBI917515:FBK917515 FLE917515:FLG917515 FVA917515:FVC917515 GEW917515:GEY917515 GOS917515:GOU917515 GYO917515:GYQ917515 HIK917515:HIM917515 HSG917515:HSI917515 ICC917515:ICE917515 ILY917515:IMA917515 IVU917515:IVW917515 JFQ917515:JFS917515 JPM917515:JPO917515 JZI917515:JZK917515 KJE917515:KJG917515 KTA917515:KTC917515 LCW917515:LCY917515 LMS917515:LMU917515 LWO917515:LWQ917515 MGK917515:MGM917515 MQG917515:MQI917515 NAC917515:NAE917515 NJY917515:NKA917515 NTU917515:NTW917515 ODQ917515:ODS917515 ONM917515:ONO917515 OXI917515:OXK917515 PHE917515:PHG917515 PRA917515:PRC917515 QAW917515:QAY917515 QKS917515:QKU917515 QUO917515:QUQ917515 REK917515:REM917515 ROG917515:ROI917515 RYC917515:RYE917515 SHY917515:SIA917515 SRU917515:SRW917515 TBQ917515:TBS917515 TLM917515:TLO917515 TVI917515:TVK917515 UFE917515:UFG917515 UPA917515:UPC917515 UYW917515:UYY917515 VIS917515:VIU917515 VSO917515:VSQ917515 WCK917515:WCM917515 WMG917515:WMI917515 WWC917515:WWE917515 U983051:W983051 JQ983051:JS983051 TM983051:TO983051 ADI983051:ADK983051 ANE983051:ANG983051 AXA983051:AXC983051 BGW983051:BGY983051 BQS983051:BQU983051 CAO983051:CAQ983051 CKK983051:CKM983051 CUG983051:CUI983051 DEC983051:DEE983051 DNY983051:DOA983051 DXU983051:DXW983051 EHQ983051:EHS983051 ERM983051:ERO983051 FBI983051:FBK983051 FLE983051:FLG983051 FVA983051:FVC983051 GEW983051:GEY983051 GOS983051:GOU983051 GYO983051:GYQ983051 HIK983051:HIM983051 HSG983051:HSI983051 ICC983051:ICE983051 ILY983051:IMA983051 IVU983051:IVW983051 JFQ983051:JFS983051 JPM983051:JPO983051 JZI983051:JZK983051 KJE983051:KJG983051 KTA983051:KTC983051 LCW983051:LCY983051 LMS983051:LMU983051 LWO983051:LWQ983051 MGK983051:MGM983051 MQG983051:MQI983051 NAC983051:NAE983051 NJY983051:NKA983051 NTU983051:NTW983051 ODQ983051:ODS983051 ONM983051:ONO983051 OXI983051:OXK983051 PHE983051:PHG983051 PRA983051:PRC983051 QAW983051:QAY983051 QKS983051:QKU983051 QUO983051:QUQ983051 REK983051:REM983051 ROG983051:ROI983051 RYC983051:RYE983051 SHY983051:SIA983051 SRU983051:SRW983051 TBQ983051:TBS983051 TLM983051:TLO983051 TVI983051:TVK983051 UFE983051:UFG983051 UPA983051:UPC983051 UYW983051:UYY983051 VIS983051:VIU983051 VSO983051:VSQ983051 WCK983051:WCM983051 WMG983051:WMI983051 WWC983051:WWE983051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U65543:U65545 JQ65543:JQ65545 TM65543:TM65545 ADI65543:ADI65545 ANE65543:ANE65545 AXA65543:AXA65545 BGW65543:BGW65545 BQS65543:BQS65545 CAO65543:CAO65545 CKK65543:CKK65545 CUG65543:CUG65545 DEC65543:DEC65545 DNY65543:DNY65545 DXU65543:DXU65545 EHQ65543:EHQ65545 ERM65543:ERM65545 FBI65543:FBI65545 FLE65543:FLE65545 FVA65543:FVA65545 GEW65543:GEW65545 GOS65543:GOS65545 GYO65543:GYO65545 HIK65543:HIK65545 HSG65543:HSG65545 ICC65543:ICC65545 ILY65543:ILY65545 IVU65543:IVU65545 JFQ65543:JFQ65545 JPM65543:JPM65545 JZI65543:JZI65545 KJE65543:KJE65545 KTA65543:KTA65545 LCW65543:LCW65545 LMS65543:LMS65545 LWO65543:LWO65545 MGK65543:MGK65545 MQG65543:MQG65545 NAC65543:NAC65545 NJY65543:NJY65545 NTU65543:NTU65545 ODQ65543:ODQ65545 ONM65543:ONM65545 OXI65543:OXI65545 PHE65543:PHE65545 PRA65543:PRA65545 QAW65543:QAW65545 QKS65543:QKS65545 QUO65543:QUO65545 REK65543:REK65545 ROG65543:ROG65545 RYC65543:RYC65545 SHY65543:SHY65545 SRU65543:SRU65545 TBQ65543:TBQ65545 TLM65543:TLM65545 TVI65543:TVI65545 UFE65543:UFE65545 UPA65543:UPA65545 UYW65543:UYW65545 VIS65543:VIS65545 VSO65543:VSO65545 WCK65543:WCK65545 WMG65543:WMG65545 WWC65543:WWC65545 U131079:U131081 JQ131079:JQ131081 TM131079:TM131081 ADI131079:ADI131081 ANE131079:ANE131081 AXA131079:AXA131081 BGW131079:BGW131081 BQS131079:BQS131081 CAO131079:CAO131081 CKK131079:CKK131081 CUG131079:CUG131081 DEC131079:DEC131081 DNY131079:DNY131081 DXU131079:DXU131081 EHQ131079:EHQ131081 ERM131079:ERM131081 FBI131079:FBI131081 FLE131079:FLE131081 FVA131079:FVA131081 GEW131079:GEW131081 GOS131079:GOS131081 GYO131079:GYO131081 HIK131079:HIK131081 HSG131079:HSG131081 ICC131079:ICC131081 ILY131079:ILY131081 IVU131079:IVU131081 JFQ131079:JFQ131081 JPM131079:JPM131081 JZI131079:JZI131081 KJE131079:KJE131081 KTA131079:KTA131081 LCW131079:LCW131081 LMS131079:LMS131081 LWO131079:LWO131081 MGK131079:MGK131081 MQG131079:MQG131081 NAC131079:NAC131081 NJY131079:NJY131081 NTU131079:NTU131081 ODQ131079:ODQ131081 ONM131079:ONM131081 OXI131079:OXI131081 PHE131079:PHE131081 PRA131079:PRA131081 QAW131079:QAW131081 QKS131079:QKS131081 QUO131079:QUO131081 REK131079:REK131081 ROG131079:ROG131081 RYC131079:RYC131081 SHY131079:SHY131081 SRU131079:SRU131081 TBQ131079:TBQ131081 TLM131079:TLM131081 TVI131079:TVI131081 UFE131079:UFE131081 UPA131079:UPA131081 UYW131079:UYW131081 VIS131079:VIS131081 VSO131079:VSO131081 WCK131079:WCK131081 WMG131079:WMG131081 WWC131079:WWC131081 U196615:U196617 JQ196615:JQ196617 TM196615:TM196617 ADI196615:ADI196617 ANE196615:ANE196617 AXA196615:AXA196617 BGW196615:BGW196617 BQS196615:BQS196617 CAO196615:CAO196617 CKK196615:CKK196617 CUG196615:CUG196617 DEC196615:DEC196617 DNY196615:DNY196617 DXU196615:DXU196617 EHQ196615:EHQ196617 ERM196615:ERM196617 FBI196615:FBI196617 FLE196615:FLE196617 FVA196615:FVA196617 GEW196615:GEW196617 GOS196615:GOS196617 GYO196615:GYO196617 HIK196615:HIK196617 HSG196615:HSG196617 ICC196615:ICC196617 ILY196615:ILY196617 IVU196615:IVU196617 JFQ196615:JFQ196617 JPM196615:JPM196617 JZI196615:JZI196617 KJE196615:KJE196617 KTA196615:KTA196617 LCW196615:LCW196617 LMS196615:LMS196617 LWO196615:LWO196617 MGK196615:MGK196617 MQG196615:MQG196617 NAC196615:NAC196617 NJY196615:NJY196617 NTU196615:NTU196617 ODQ196615:ODQ196617 ONM196615:ONM196617 OXI196615:OXI196617 PHE196615:PHE196617 PRA196615:PRA196617 QAW196615:QAW196617 QKS196615:QKS196617 QUO196615:QUO196617 REK196615:REK196617 ROG196615:ROG196617 RYC196615:RYC196617 SHY196615:SHY196617 SRU196615:SRU196617 TBQ196615:TBQ196617 TLM196615:TLM196617 TVI196615:TVI196617 UFE196615:UFE196617 UPA196615:UPA196617 UYW196615:UYW196617 VIS196615:VIS196617 VSO196615:VSO196617 WCK196615:WCK196617 WMG196615:WMG196617 WWC196615:WWC196617 U262151:U262153 JQ262151:JQ262153 TM262151:TM262153 ADI262151:ADI262153 ANE262151:ANE262153 AXA262151:AXA262153 BGW262151:BGW262153 BQS262151:BQS262153 CAO262151:CAO262153 CKK262151:CKK262153 CUG262151:CUG262153 DEC262151:DEC262153 DNY262151:DNY262153 DXU262151:DXU262153 EHQ262151:EHQ262153 ERM262151:ERM262153 FBI262151:FBI262153 FLE262151:FLE262153 FVA262151:FVA262153 GEW262151:GEW262153 GOS262151:GOS262153 GYO262151:GYO262153 HIK262151:HIK262153 HSG262151:HSG262153 ICC262151:ICC262153 ILY262151:ILY262153 IVU262151:IVU262153 JFQ262151:JFQ262153 JPM262151:JPM262153 JZI262151:JZI262153 KJE262151:KJE262153 KTA262151:KTA262153 LCW262151:LCW262153 LMS262151:LMS262153 LWO262151:LWO262153 MGK262151:MGK262153 MQG262151:MQG262153 NAC262151:NAC262153 NJY262151:NJY262153 NTU262151:NTU262153 ODQ262151:ODQ262153 ONM262151:ONM262153 OXI262151:OXI262153 PHE262151:PHE262153 PRA262151:PRA262153 QAW262151:QAW262153 QKS262151:QKS262153 QUO262151:QUO262153 REK262151:REK262153 ROG262151:ROG262153 RYC262151:RYC262153 SHY262151:SHY262153 SRU262151:SRU262153 TBQ262151:TBQ262153 TLM262151:TLM262153 TVI262151:TVI262153 UFE262151:UFE262153 UPA262151:UPA262153 UYW262151:UYW262153 VIS262151:VIS262153 VSO262151:VSO262153 WCK262151:WCK262153 WMG262151:WMG262153 WWC262151:WWC262153 U327687:U327689 JQ327687:JQ327689 TM327687:TM327689 ADI327687:ADI327689 ANE327687:ANE327689 AXA327687:AXA327689 BGW327687:BGW327689 BQS327687:BQS327689 CAO327687:CAO327689 CKK327687:CKK327689 CUG327687:CUG327689 DEC327687:DEC327689 DNY327687:DNY327689 DXU327687:DXU327689 EHQ327687:EHQ327689 ERM327687:ERM327689 FBI327687:FBI327689 FLE327687:FLE327689 FVA327687:FVA327689 GEW327687:GEW327689 GOS327687:GOS327689 GYO327687:GYO327689 HIK327687:HIK327689 HSG327687:HSG327689 ICC327687:ICC327689 ILY327687:ILY327689 IVU327687:IVU327689 JFQ327687:JFQ327689 JPM327687:JPM327689 JZI327687:JZI327689 KJE327687:KJE327689 KTA327687:KTA327689 LCW327687:LCW327689 LMS327687:LMS327689 LWO327687:LWO327689 MGK327687:MGK327689 MQG327687:MQG327689 NAC327687:NAC327689 NJY327687:NJY327689 NTU327687:NTU327689 ODQ327687:ODQ327689 ONM327687:ONM327689 OXI327687:OXI327689 PHE327687:PHE327689 PRA327687:PRA327689 QAW327687:QAW327689 QKS327687:QKS327689 QUO327687:QUO327689 REK327687:REK327689 ROG327687:ROG327689 RYC327687:RYC327689 SHY327687:SHY327689 SRU327687:SRU327689 TBQ327687:TBQ327689 TLM327687:TLM327689 TVI327687:TVI327689 UFE327687:UFE327689 UPA327687:UPA327689 UYW327687:UYW327689 VIS327687:VIS327689 VSO327687:VSO327689 WCK327687:WCK327689 WMG327687:WMG327689 WWC327687:WWC327689 U393223:U393225 JQ393223:JQ393225 TM393223:TM393225 ADI393223:ADI393225 ANE393223:ANE393225 AXA393223:AXA393225 BGW393223:BGW393225 BQS393223:BQS393225 CAO393223:CAO393225 CKK393223:CKK393225 CUG393223:CUG393225 DEC393223:DEC393225 DNY393223:DNY393225 DXU393223:DXU393225 EHQ393223:EHQ393225 ERM393223:ERM393225 FBI393223:FBI393225 FLE393223:FLE393225 FVA393223:FVA393225 GEW393223:GEW393225 GOS393223:GOS393225 GYO393223:GYO393225 HIK393223:HIK393225 HSG393223:HSG393225 ICC393223:ICC393225 ILY393223:ILY393225 IVU393223:IVU393225 JFQ393223:JFQ393225 JPM393223:JPM393225 JZI393223:JZI393225 KJE393223:KJE393225 KTA393223:KTA393225 LCW393223:LCW393225 LMS393223:LMS393225 LWO393223:LWO393225 MGK393223:MGK393225 MQG393223:MQG393225 NAC393223:NAC393225 NJY393223:NJY393225 NTU393223:NTU393225 ODQ393223:ODQ393225 ONM393223:ONM393225 OXI393223:OXI393225 PHE393223:PHE393225 PRA393223:PRA393225 QAW393223:QAW393225 QKS393223:QKS393225 QUO393223:QUO393225 REK393223:REK393225 ROG393223:ROG393225 RYC393223:RYC393225 SHY393223:SHY393225 SRU393223:SRU393225 TBQ393223:TBQ393225 TLM393223:TLM393225 TVI393223:TVI393225 UFE393223:UFE393225 UPA393223:UPA393225 UYW393223:UYW393225 VIS393223:VIS393225 VSO393223:VSO393225 WCK393223:WCK393225 WMG393223:WMG393225 WWC393223:WWC393225 U458759:U458761 JQ458759:JQ458761 TM458759:TM458761 ADI458759:ADI458761 ANE458759:ANE458761 AXA458759:AXA458761 BGW458759:BGW458761 BQS458759:BQS458761 CAO458759:CAO458761 CKK458759:CKK458761 CUG458759:CUG458761 DEC458759:DEC458761 DNY458759:DNY458761 DXU458759:DXU458761 EHQ458759:EHQ458761 ERM458759:ERM458761 FBI458759:FBI458761 FLE458759:FLE458761 FVA458759:FVA458761 GEW458759:GEW458761 GOS458759:GOS458761 GYO458759:GYO458761 HIK458759:HIK458761 HSG458759:HSG458761 ICC458759:ICC458761 ILY458759:ILY458761 IVU458759:IVU458761 JFQ458759:JFQ458761 JPM458759:JPM458761 JZI458759:JZI458761 KJE458759:KJE458761 KTA458759:KTA458761 LCW458759:LCW458761 LMS458759:LMS458761 LWO458759:LWO458761 MGK458759:MGK458761 MQG458759:MQG458761 NAC458759:NAC458761 NJY458759:NJY458761 NTU458759:NTU458761 ODQ458759:ODQ458761 ONM458759:ONM458761 OXI458759:OXI458761 PHE458759:PHE458761 PRA458759:PRA458761 QAW458759:QAW458761 QKS458759:QKS458761 QUO458759:QUO458761 REK458759:REK458761 ROG458759:ROG458761 RYC458759:RYC458761 SHY458759:SHY458761 SRU458759:SRU458761 TBQ458759:TBQ458761 TLM458759:TLM458761 TVI458759:TVI458761 UFE458759:UFE458761 UPA458759:UPA458761 UYW458759:UYW458761 VIS458759:VIS458761 VSO458759:VSO458761 WCK458759:WCK458761 WMG458759:WMG458761 WWC458759:WWC458761 U524295:U524297 JQ524295:JQ524297 TM524295:TM524297 ADI524295:ADI524297 ANE524295:ANE524297 AXA524295:AXA524297 BGW524295:BGW524297 BQS524295:BQS524297 CAO524295:CAO524297 CKK524295:CKK524297 CUG524295:CUG524297 DEC524295:DEC524297 DNY524295:DNY524297 DXU524295:DXU524297 EHQ524295:EHQ524297 ERM524295:ERM524297 FBI524295:FBI524297 FLE524295:FLE524297 FVA524295:FVA524297 GEW524295:GEW524297 GOS524295:GOS524297 GYO524295:GYO524297 HIK524295:HIK524297 HSG524295:HSG524297 ICC524295:ICC524297 ILY524295:ILY524297 IVU524295:IVU524297 JFQ524295:JFQ524297 JPM524295:JPM524297 JZI524295:JZI524297 KJE524295:KJE524297 KTA524295:KTA524297 LCW524295:LCW524297 LMS524295:LMS524297 LWO524295:LWO524297 MGK524295:MGK524297 MQG524295:MQG524297 NAC524295:NAC524297 NJY524295:NJY524297 NTU524295:NTU524297 ODQ524295:ODQ524297 ONM524295:ONM524297 OXI524295:OXI524297 PHE524295:PHE524297 PRA524295:PRA524297 QAW524295:QAW524297 QKS524295:QKS524297 QUO524295:QUO524297 REK524295:REK524297 ROG524295:ROG524297 RYC524295:RYC524297 SHY524295:SHY524297 SRU524295:SRU524297 TBQ524295:TBQ524297 TLM524295:TLM524297 TVI524295:TVI524297 UFE524295:UFE524297 UPA524295:UPA524297 UYW524295:UYW524297 VIS524295:VIS524297 VSO524295:VSO524297 WCK524295:WCK524297 WMG524295:WMG524297 WWC524295:WWC524297 U589831:U589833 JQ589831:JQ589833 TM589831:TM589833 ADI589831:ADI589833 ANE589831:ANE589833 AXA589831:AXA589833 BGW589831:BGW589833 BQS589831:BQS589833 CAO589831:CAO589833 CKK589831:CKK589833 CUG589831:CUG589833 DEC589831:DEC589833 DNY589831:DNY589833 DXU589831:DXU589833 EHQ589831:EHQ589833 ERM589831:ERM589833 FBI589831:FBI589833 FLE589831:FLE589833 FVA589831:FVA589833 GEW589831:GEW589833 GOS589831:GOS589833 GYO589831:GYO589833 HIK589831:HIK589833 HSG589831:HSG589833 ICC589831:ICC589833 ILY589831:ILY589833 IVU589831:IVU589833 JFQ589831:JFQ589833 JPM589831:JPM589833 JZI589831:JZI589833 KJE589831:KJE589833 KTA589831:KTA589833 LCW589831:LCW589833 LMS589831:LMS589833 LWO589831:LWO589833 MGK589831:MGK589833 MQG589831:MQG589833 NAC589831:NAC589833 NJY589831:NJY589833 NTU589831:NTU589833 ODQ589831:ODQ589833 ONM589831:ONM589833 OXI589831:OXI589833 PHE589831:PHE589833 PRA589831:PRA589833 QAW589831:QAW589833 QKS589831:QKS589833 QUO589831:QUO589833 REK589831:REK589833 ROG589831:ROG589833 RYC589831:RYC589833 SHY589831:SHY589833 SRU589831:SRU589833 TBQ589831:TBQ589833 TLM589831:TLM589833 TVI589831:TVI589833 UFE589831:UFE589833 UPA589831:UPA589833 UYW589831:UYW589833 VIS589831:VIS589833 VSO589831:VSO589833 WCK589831:WCK589833 WMG589831:WMG589833 WWC589831:WWC589833 U655367:U655369 JQ655367:JQ655369 TM655367:TM655369 ADI655367:ADI655369 ANE655367:ANE655369 AXA655367:AXA655369 BGW655367:BGW655369 BQS655367:BQS655369 CAO655367:CAO655369 CKK655367:CKK655369 CUG655367:CUG655369 DEC655367:DEC655369 DNY655367:DNY655369 DXU655367:DXU655369 EHQ655367:EHQ655369 ERM655367:ERM655369 FBI655367:FBI655369 FLE655367:FLE655369 FVA655367:FVA655369 GEW655367:GEW655369 GOS655367:GOS655369 GYO655367:GYO655369 HIK655367:HIK655369 HSG655367:HSG655369 ICC655367:ICC655369 ILY655367:ILY655369 IVU655367:IVU655369 JFQ655367:JFQ655369 JPM655367:JPM655369 JZI655367:JZI655369 KJE655367:KJE655369 KTA655367:KTA655369 LCW655367:LCW655369 LMS655367:LMS655369 LWO655367:LWO655369 MGK655367:MGK655369 MQG655367:MQG655369 NAC655367:NAC655369 NJY655367:NJY655369 NTU655367:NTU655369 ODQ655367:ODQ655369 ONM655367:ONM655369 OXI655367:OXI655369 PHE655367:PHE655369 PRA655367:PRA655369 QAW655367:QAW655369 QKS655367:QKS655369 QUO655367:QUO655369 REK655367:REK655369 ROG655367:ROG655369 RYC655367:RYC655369 SHY655367:SHY655369 SRU655367:SRU655369 TBQ655367:TBQ655369 TLM655367:TLM655369 TVI655367:TVI655369 UFE655367:UFE655369 UPA655367:UPA655369 UYW655367:UYW655369 VIS655367:VIS655369 VSO655367:VSO655369 WCK655367:WCK655369 WMG655367:WMG655369 WWC655367:WWC655369 U720903:U720905 JQ720903:JQ720905 TM720903:TM720905 ADI720903:ADI720905 ANE720903:ANE720905 AXA720903:AXA720905 BGW720903:BGW720905 BQS720903:BQS720905 CAO720903:CAO720905 CKK720903:CKK720905 CUG720903:CUG720905 DEC720903:DEC720905 DNY720903:DNY720905 DXU720903:DXU720905 EHQ720903:EHQ720905 ERM720903:ERM720905 FBI720903:FBI720905 FLE720903:FLE720905 FVA720903:FVA720905 GEW720903:GEW720905 GOS720903:GOS720905 GYO720903:GYO720905 HIK720903:HIK720905 HSG720903:HSG720905 ICC720903:ICC720905 ILY720903:ILY720905 IVU720903:IVU720905 JFQ720903:JFQ720905 JPM720903:JPM720905 JZI720903:JZI720905 KJE720903:KJE720905 KTA720903:KTA720905 LCW720903:LCW720905 LMS720903:LMS720905 LWO720903:LWO720905 MGK720903:MGK720905 MQG720903:MQG720905 NAC720903:NAC720905 NJY720903:NJY720905 NTU720903:NTU720905 ODQ720903:ODQ720905 ONM720903:ONM720905 OXI720903:OXI720905 PHE720903:PHE720905 PRA720903:PRA720905 QAW720903:QAW720905 QKS720903:QKS720905 QUO720903:QUO720905 REK720903:REK720905 ROG720903:ROG720905 RYC720903:RYC720905 SHY720903:SHY720905 SRU720903:SRU720905 TBQ720903:TBQ720905 TLM720903:TLM720905 TVI720903:TVI720905 UFE720903:UFE720905 UPA720903:UPA720905 UYW720903:UYW720905 VIS720903:VIS720905 VSO720903:VSO720905 WCK720903:WCK720905 WMG720903:WMG720905 WWC720903:WWC720905 U786439:U786441 JQ786439:JQ786441 TM786439:TM786441 ADI786439:ADI786441 ANE786439:ANE786441 AXA786439:AXA786441 BGW786439:BGW786441 BQS786439:BQS786441 CAO786439:CAO786441 CKK786439:CKK786441 CUG786439:CUG786441 DEC786439:DEC786441 DNY786439:DNY786441 DXU786439:DXU786441 EHQ786439:EHQ786441 ERM786439:ERM786441 FBI786439:FBI786441 FLE786439:FLE786441 FVA786439:FVA786441 GEW786439:GEW786441 GOS786439:GOS786441 GYO786439:GYO786441 HIK786439:HIK786441 HSG786439:HSG786441 ICC786439:ICC786441 ILY786439:ILY786441 IVU786439:IVU786441 JFQ786439:JFQ786441 JPM786439:JPM786441 JZI786439:JZI786441 KJE786439:KJE786441 KTA786439:KTA786441 LCW786439:LCW786441 LMS786439:LMS786441 LWO786439:LWO786441 MGK786439:MGK786441 MQG786439:MQG786441 NAC786439:NAC786441 NJY786439:NJY786441 NTU786439:NTU786441 ODQ786439:ODQ786441 ONM786439:ONM786441 OXI786439:OXI786441 PHE786439:PHE786441 PRA786439:PRA786441 QAW786439:QAW786441 QKS786439:QKS786441 QUO786439:QUO786441 REK786439:REK786441 ROG786439:ROG786441 RYC786439:RYC786441 SHY786439:SHY786441 SRU786439:SRU786441 TBQ786439:TBQ786441 TLM786439:TLM786441 TVI786439:TVI786441 UFE786439:UFE786441 UPA786439:UPA786441 UYW786439:UYW786441 VIS786439:VIS786441 VSO786439:VSO786441 WCK786439:WCK786441 WMG786439:WMG786441 WWC786439:WWC786441 U851975:U851977 JQ851975:JQ851977 TM851975:TM851977 ADI851975:ADI851977 ANE851975:ANE851977 AXA851975:AXA851977 BGW851975:BGW851977 BQS851975:BQS851977 CAO851975:CAO851977 CKK851975:CKK851977 CUG851975:CUG851977 DEC851975:DEC851977 DNY851975:DNY851977 DXU851975:DXU851977 EHQ851975:EHQ851977 ERM851975:ERM851977 FBI851975:FBI851977 FLE851975:FLE851977 FVA851975:FVA851977 GEW851975:GEW851977 GOS851975:GOS851977 GYO851975:GYO851977 HIK851975:HIK851977 HSG851975:HSG851977 ICC851975:ICC851977 ILY851975:ILY851977 IVU851975:IVU851977 JFQ851975:JFQ851977 JPM851975:JPM851977 JZI851975:JZI851977 KJE851975:KJE851977 KTA851975:KTA851977 LCW851975:LCW851977 LMS851975:LMS851977 LWO851975:LWO851977 MGK851975:MGK851977 MQG851975:MQG851977 NAC851975:NAC851977 NJY851975:NJY851977 NTU851975:NTU851977 ODQ851975:ODQ851977 ONM851975:ONM851977 OXI851975:OXI851977 PHE851975:PHE851977 PRA851975:PRA851977 QAW851975:QAW851977 QKS851975:QKS851977 QUO851975:QUO851977 REK851975:REK851977 ROG851975:ROG851977 RYC851975:RYC851977 SHY851975:SHY851977 SRU851975:SRU851977 TBQ851975:TBQ851977 TLM851975:TLM851977 TVI851975:TVI851977 UFE851975:UFE851977 UPA851975:UPA851977 UYW851975:UYW851977 VIS851975:VIS851977 VSO851975:VSO851977 WCK851975:WCK851977 WMG851975:WMG851977 WWC851975:WWC851977 U917511:U917513 JQ917511:JQ917513 TM917511:TM917513 ADI917511:ADI917513 ANE917511:ANE917513 AXA917511:AXA917513 BGW917511:BGW917513 BQS917511:BQS917513 CAO917511:CAO917513 CKK917511:CKK917513 CUG917511:CUG917513 DEC917511:DEC917513 DNY917511:DNY917513 DXU917511:DXU917513 EHQ917511:EHQ917513 ERM917511:ERM917513 FBI917511:FBI917513 FLE917511:FLE917513 FVA917511:FVA917513 GEW917511:GEW917513 GOS917511:GOS917513 GYO917511:GYO917513 HIK917511:HIK917513 HSG917511:HSG917513 ICC917511:ICC917513 ILY917511:ILY917513 IVU917511:IVU917513 JFQ917511:JFQ917513 JPM917511:JPM917513 JZI917511:JZI917513 KJE917511:KJE917513 KTA917511:KTA917513 LCW917511:LCW917513 LMS917511:LMS917513 LWO917511:LWO917513 MGK917511:MGK917513 MQG917511:MQG917513 NAC917511:NAC917513 NJY917511:NJY917513 NTU917511:NTU917513 ODQ917511:ODQ917513 ONM917511:ONM917513 OXI917511:OXI917513 PHE917511:PHE917513 PRA917511:PRA917513 QAW917511:QAW917513 QKS917511:QKS917513 QUO917511:QUO917513 REK917511:REK917513 ROG917511:ROG917513 RYC917511:RYC917513 SHY917511:SHY917513 SRU917511:SRU917513 TBQ917511:TBQ917513 TLM917511:TLM917513 TVI917511:TVI917513 UFE917511:UFE917513 UPA917511:UPA917513 UYW917511:UYW917513 VIS917511:VIS917513 VSO917511:VSO917513 WCK917511:WCK917513 WMG917511:WMG917513 WWC917511:WWC917513 U983047:U983049 JQ983047:JQ983049 TM983047:TM983049 ADI983047:ADI983049 ANE983047:ANE983049 AXA983047:AXA983049 BGW983047:BGW983049 BQS983047:BQS983049 CAO983047:CAO983049 CKK983047:CKK983049 CUG983047:CUG983049 DEC983047:DEC983049 DNY983047:DNY983049 DXU983047:DXU983049 EHQ983047:EHQ983049 ERM983047:ERM983049 FBI983047:FBI983049 FLE983047:FLE983049 FVA983047:FVA983049 GEW983047:GEW983049 GOS983047:GOS983049 GYO983047:GYO983049 HIK983047:HIK983049 HSG983047:HSG983049 ICC983047:ICC983049 ILY983047:ILY983049 IVU983047:IVU983049 JFQ983047:JFQ983049 JPM983047:JPM983049 JZI983047:JZI983049 KJE983047:KJE983049 KTA983047:KTA983049 LCW983047:LCW983049 LMS983047:LMS983049 LWO983047:LWO983049 MGK983047:MGK983049 MQG983047:MQG983049 NAC983047:NAC983049 NJY983047:NJY983049 NTU983047:NTU983049 ODQ983047:ODQ983049 ONM983047:ONM983049 OXI983047:OXI983049 PHE983047:PHE983049 PRA983047:PRA983049 QAW983047:QAW983049 QKS983047:QKS983049 QUO983047:QUO983049 REK983047:REK983049 ROG983047:ROG983049 RYC983047:RYC983049 SHY983047:SHY983049 SRU983047:SRU983049 TBQ983047:TBQ983049 TLM983047:TLM983049 TVI983047:TVI983049 UFE983047:UFE983049 UPA983047:UPA983049 UYW983047:UYW983049 VIS983047:VIS983049 VSO983047:VSO983049 WCK983047:WCK983049 WMG983047:WMG983049 WWC983047:WWC983049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M65558:M65559 JI65558:JI65559 TE65558:TE65559 ADA65558:ADA65559 AMW65558:AMW65559 AWS65558:AWS65559 BGO65558:BGO65559 BQK65558:BQK65559 CAG65558:CAG65559 CKC65558:CKC65559 CTY65558:CTY65559 DDU65558:DDU65559 DNQ65558:DNQ65559 DXM65558:DXM65559 EHI65558:EHI65559 ERE65558:ERE65559 FBA65558:FBA65559 FKW65558:FKW65559 FUS65558:FUS65559 GEO65558:GEO65559 GOK65558:GOK65559 GYG65558:GYG65559 HIC65558:HIC65559 HRY65558:HRY65559 IBU65558:IBU65559 ILQ65558:ILQ65559 IVM65558:IVM65559 JFI65558:JFI65559 JPE65558:JPE65559 JZA65558:JZA65559 KIW65558:KIW65559 KSS65558:KSS65559 LCO65558:LCO65559 LMK65558:LMK65559 LWG65558:LWG65559 MGC65558:MGC65559 MPY65558:MPY65559 MZU65558:MZU65559 NJQ65558:NJQ65559 NTM65558:NTM65559 ODI65558:ODI65559 ONE65558:ONE65559 OXA65558:OXA65559 PGW65558:PGW65559 PQS65558:PQS65559 QAO65558:QAO65559 QKK65558:QKK65559 QUG65558:QUG65559 REC65558:REC65559 RNY65558:RNY65559 RXU65558:RXU65559 SHQ65558:SHQ65559 SRM65558:SRM65559 TBI65558:TBI65559 TLE65558:TLE65559 TVA65558:TVA65559 UEW65558:UEW65559 UOS65558:UOS65559 UYO65558:UYO65559 VIK65558:VIK65559 VSG65558:VSG65559 WCC65558:WCC65559 WLY65558:WLY65559 WVU65558:WVU65559 M131094:M131095 JI131094:JI131095 TE131094:TE131095 ADA131094:ADA131095 AMW131094:AMW131095 AWS131094:AWS131095 BGO131094:BGO131095 BQK131094:BQK131095 CAG131094:CAG131095 CKC131094:CKC131095 CTY131094:CTY131095 DDU131094:DDU131095 DNQ131094:DNQ131095 DXM131094:DXM131095 EHI131094:EHI131095 ERE131094:ERE131095 FBA131094:FBA131095 FKW131094:FKW131095 FUS131094:FUS131095 GEO131094:GEO131095 GOK131094:GOK131095 GYG131094:GYG131095 HIC131094:HIC131095 HRY131094:HRY131095 IBU131094:IBU131095 ILQ131094:ILQ131095 IVM131094:IVM131095 JFI131094:JFI131095 JPE131094:JPE131095 JZA131094:JZA131095 KIW131094:KIW131095 KSS131094:KSS131095 LCO131094:LCO131095 LMK131094:LMK131095 LWG131094:LWG131095 MGC131094:MGC131095 MPY131094:MPY131095 MZU131094:MZU131095 NJQ131094:NJQ131095 NTM131094:NTM131095 ODI131094:ODI131095 ONE131094:ONE131095 OXA131094:OXA131095 PGW131094:PGW131095 PQS131094:PQS131095 QAO131094:QAO131095 QKK131094:QKK131095 QUG131094:QUG131095 REC131094:REC131095 RNY131094:RNY131095 RXU131094:RXU131095 SHQ131094:SHQ131095 SRM131094:SRM131095 TBI131094:TBI131095 TLE131094:TLE131095 TVA131094:TVA131095 UEW131094:UEW131095 UOS131094:UOS131095 UYO131094:UYO131095 VIK131094:VIK131095 VSG131094:VSG131095 WCC131094:WCC131095 WLY131094:WLY131095 WVU131094:WVU131095 M196630:M196631 JI196630:JI196631 TE196630:TE196631 ADA196630:ADA196631 AMW196630:AMW196631 AWS196630:AWS196631 BGO196630:BGO196631 BQK196630:BQK196631 CAG196630:CAG196631 CKC196630:CKC196631 CTY196630:CTY196631 DDU196630:DDU196631 DNQ196630:DNQ196631 DXM196630:DXM196631 EHI196630:EHI196631 ERE196630:ERE196631 FBA196630:FBA196631 FKW196630:FKW196631 FUS196630:FUS196631 GEO196630:GEO196631 GOK196630:GOK196631 GYG196630:GYG196631 HIC196630:HIC196631 HRY196630:HRY196631 IBU196630:IBU196631 ILQ196630:ILQ196631 IVM196630:IVM196631 JFI196630:JFI196631 JPE196630:JPE196631 JZA196630:JZA196631 KIW196630:KIW196631 KSS196630:KSS196631 LCO196630:LCO196631 LMK196630:LMK196631 LWG196630:LWG196631 MGC196630:MGC196631 MPY196630:MPY196631 MZU196630:MZU196631 NJQ196630:NJQ196631 NTM196630:NTM196631 ODI196630:ODI196631 ONE196630:ONE196631 OXA196630:OXA196631 PGW196630:PGW196631 PQS196630:PQS196631 QAO196630:QAO196631 QKK196630:QKK196631 QUG196630:QUG196631 REC196630:REC196631 RNY196630:RNY196631 RXU196630:RXU196631 SHQ196630:SHQ196631 SRM196630:SRM196631 TBI196630:TBI196631 TLE196630:TLE196631 TVA196630:TVA196631 UEW196630:UEW196631 UOS196630:UOS196631 UYO196630:UYO196631 VIK196630:VIK196631 VSG196630:VSG196631 WCC196630:WCC196631 WLY196630:WLY196631 WVU196630:WVU196631 M262166:M262167 JI262166:JI262167 TE262166:TE262167 ADA262166:ADA262167 AMW262166:AMW262167 AWS262166:AWS262167 BGO262166:BGO262167 BQK262166:BQK262167 CAG262166:CAG262167 CKC262166:CKC262167 CTY262166:CTY262167 DDU262166:DDU262167 DNQ262166:DNQ262167 DXM262166:DXM262167 EHI262166:EHI262167 ERE262166:ERE262167 FBA262166:FBA262167 FKW262166:FKW262167 FUS262166:FUS262167 GEO262166:GEO262167 GOK262166:GOK262167 GYG262166:GYG262167 HIC262166:HIC262167 HRY262166:HRY262167 IBU262166:IBU262167 ILQ262166:ILQ262167 IVM262166:IVM262167 JFI262166:JFI262167 JPE262166:JPE262167 JZA262166:JZA262167 KIW262166:KIW262167 KSS262166:KSS262167 LCO262166:LCO262167 LMK262166:LMK262167 LWG262166:LWG262167 MGC262166:MGC262167 MPY262166:MPY262167 MZU262166:MZU262167 NJQ262166:NJQ262167 NTM262166:NTM262167 ODI262166:ODI262167 ONE262166:ONE262167 OXA262166:OXA262167 PGW262166:PGW262167 PQS262166:PQS262167 QAO262166:QAO262167 QKK262166:QKK262167 QUG262166:QUG262167 REC262166:REC262167 RNY262166:RNY262167 RXU262166:RXU262167 SHQ262166:SHQ262167 SRM262166:SRM262167 TBI262166:TBI262167 TLE262166:TLE262167 TVA262166:TVA262167 UEW262166:UEW262167 UOS262166:UOS262167 UYO262166:UYO262167 VIK262166:VIK262167 VSG262166:VSG262167 WCC262166:WCC262167 WLY262166:WLY262167 WVU262166:WVU262167 M327702:M327703 JI327702:JI327703 TE327702:TE327703 ADA327702:ADA327703 AMW327702:AMW327703 AWS327702:AWS327703 BGO327702:BGO327703 BQK327702:BQK327703 CAG327702:CAG327703 CKC327702:CKC327703 CTY327702:CTY327703 DDU327702:DDU327703 DNQ327702:DNQ327703 DXM327702:DXM327703 EHI327702:EHI327703 ERE327702:ERE327703 FBA327702:FBA327703 FKW327702:FKW327703 FUS327702:FUS327703 GEO327702:GEO327703 GOK327702:GOK327703 GYG327702:GYG327703 HIC327702:HIC327703 HRY327702:HRY327703 IBU327702:IBU327703 ILQ327702:ILQ327703 IVM327702:IVM327703 JFI327702:JFI327703 JPE327702:JPE327703 JZA327702:JZA327703 KIW327702:KIW327703 KSS327702:KSS327703 LCO327702:LCO327703 LMK327702:LMK327703 LWG327702:LWG327703 MGC327702:MGC327703 MPY327702:MPY327703 MZU327702:MZU327703 NJQ327702:NJQ327703 NTM327702:NTM327703 ODI327702:ODI327703 ONE327702:ONE327703 OXA327702:OXA327703 PGW327702:PGW327703 PQS327702:PQS327703 QAO327702:QAO327703 QKK327702:QKK327703 QUG327702:QUG327703 REC327702:REC327703 RNY327702:RNY327703 RXU327702:RXU327703 SHQ327702:SHQ327703 SRM327702:SRM327703 TBI327702:TBI327703 TLE327702:TLE327703 TVA327702:TVA327703 UEW327702:UEW327703 UOS327702:UOS327703 UYO327702:UYO327703 VIK327702:VIK327703 VSG327702:VSG327703 WCC327702:WCC327703 WLY327702:WLY327703 WVU327702:WVU327703 M393238:M393239 JI393238:JI393239 TE393238:TE393239 ADA393238:ADA393239 AMW393238:AMW393239 AWS393238:AWS393239 BGO393238:BGO393239 BQK393238:BQK393239 CAG393238:CAG393239 CKC393238:CKC393239 CTY393238:CTY393239 DDU393238:DDU393239 DNQ393238:DNQ393239 DXM393238:DXM393239 EHI393238:EHI393239 ERE393238:ERE393239 FBA393238:FBA393239 FKW393238:FKW393239 FUS393238:FUS393239 GEO393238:GEO393239 GOK393238:GOK393239 GYG393238:GYG393239 HIC393238:HIC393239 HRY393238:HRY393239 IBU393238:IBU393239 ILQ393238:ILQ393239 IVM393238:IVM393239 JFI393238:JFI393239 JPE393238:JPE393239 JZA393238:JZA393239 KIW393238:KIW393239 KSS393238:KSS393239 LCO393238:LCO393239 LMK393238:LMK393239 LWG393238:LWG393239 MGC393238:MGC393239 MPY393238:MPY393239 MZU393238:MZU393239 NJQ393238:NJQ393239 NTM393238:NTM393239 ODI393238:ODI393239 ONE393238:ONE393239 OXA393238:OXA393239 PGW393238:PGW393239 PQS393238:PQS393239 QAO393238:QAO393239 QKK393238:QKK393239 QUG393238:QUG393239 REC393238:REC393239 RNY393238:RNY393239 RXU393238:RXU393239 SHQ393238:SHQ393239 SRM393238:SRM393239 TBI393238:TBI393239 TLE393238:TLE393239 TVA393238:TVA393239 UEW393238:UEW393239 UOS393238:UOS393239 UYO393238:UYO393239 VIK393238:VIK393239 VSG393238:VSG393239 WCC393238:WCC393239 WLY393238:WLY393239 WVU393238:WVU393239 M458774:M458775 JI458774:JI458775 TE458774:TE458775 ADA458774:ADA458775 AMW458774:AMW458775 AWS458774:AWS458775 BGO458774:BGO458775 BQK458774:BQK458775 CAG458774:CAG458775 CKC458774:CKC458775 CTY458774:CTY458775 DDU458774:DDU458775 DNQ458774:DNQ458775 DXM458774:DXM458775 EHI458774:EHI458775 ERE458774:ERE458775 FBA458774:FBA458775 FKW458774:FKW458775 FUS458774:FUS458775 GEO458774:GEO458775 GOK458774:GOK458775 GYG458774:GYG458775 HIC458774:HIC458775 HRY458774:HRY458775 IBU458774:IBU458775 ILQ458774:ILQ458775 IVM458774:IVM458775 JFI458774:JFI458775 JPE458774:JPE458775 JZA458774:JZA458775 KIW458774:KIW458775 KSS458774:KSS458775 LCO458774:LCO458775 LMK458774:LMK458775 LWG458774:LWG458775 MGC458774:MGC458775 MPY458774:MPY458775 MZU458774:MZU458775 NJQ458774:NJQ458775 NTM458774:NTM458775 ODI458774:ODI458775 ONE458774:ONE458775 OXA458774:OXA458775 PGW458774:PGW458775 PQS458774:PQS458775 QAO458774:QAO458775 QKK458774:QKK458775 QUG458774:QUG458775 REC458774:REC458775 RNY458774:RNY458775 RXU458774:RXU458775 SHQ458774:SHQ458775 SRM458774:SRM458775 TBI458774:TBI458775 TLE458774:TLE458775 TVA458774:TVA458775 UEW458774:UEW458775 UOS458774:UOS458775 UYO458774:UYO458775 VIK458774:VIK458775 VSG458774:VSG458775 WCC458774:WCC458775 WLY458774:WLY458775 WVU458774:WVU458775 M524310:M524311 JI524310:JI524311 TE524310:TE524311 ADA524310:ADA524311 AMW524310:AMW524311 AWS524310:AWS524311 BGO524310:BGO524311 BQK524310:BQK524311 CAG524310:CAG524311 CKC524310:CKC524311 CTY524310:CTY524311 DDU524310:DDU524311 DNQ524310:DNQ524311 DXM524310:DXM524311 EHI524310:EHI524311 ERE524310:ERE524311 FBA524310:FBA524311 FKW524310:FKW524311 FUS524310:FUS524311 GEO524310:GEO524311 GOK524310:GOK524311 GYG524310:GYG524311 HIC524310:HIC524311 HRY524310:HRY524311 IBU524310:IBU524311 ILQ524310:ILQ524311 IVM524310:IVM524311 JFI524310:JFI524311 JPE524310:JPE524311 JZA524310:JZA524311 KIW524310:KIW524311 KSS524310:KSS524311 LCO524310:LCO524311 LMK524310:LMK524311 LWG524310:LWG524311 MGC524310:MGC524311 MPY524310:MPY524311 MZU524310:MZU524311 NJQ524310:NJQ524311 NTM524310:NTM524311 ODI524310:ODI524311 ONE524310:ONE524311 OXA524310:OXA524311 PGW524310:PGW524311 PQS524310:PQS524311 QAO524310:QAO524311 QKK524310:QKK524311 QUG524310:QUG524311 REC524310:REC524311 RNY524310:RNY524311 RXU524310:RXU524311 SHQ524310:SHQ524311 SRM524310:SRM524311 TBI524310:TBI524311 TLE524310:TLE524311 TVA524310:TVA524311 UEW524310:UEW524311 UOS524310:UOS524311 UYO524310:UYO524311 VIK524310:VIK524311 VSG524310:VSG524311 WCC524310:WCC524311 WLY524310:WLY524311 WVU524310:WVU524311 M589846:M589847 JI589846:JI589847 TE589846:TE589847 ADA589846:ADA589847 AMW589846:AMW589847 AWS589846:AWS589847 BGO589846:BGO589847 BQK589846:BQK589847 CAG589846:CAG589847 CKC589846:CKC589847 CTY589846:CTY589847 DDU589846:DDU589847 DNQ589846:DNQ589847 DXM589846:DXM589847 EHI589846:EHI589847 ERE589846:ERE589847 FBA589846:FBA589847 FKW589846:FKW589847 FUS589846:FUS589847 GEO589846:GEO589847 GOK589846:GOK589847 GYG589846:GYG589847 HIC589846:HIC589847 HRY589846:HRY589847 IBU589846:IBU589847 ILQ589846:ILQ589847 IVM589846:IVM589847 JFI589846:JFI589847 JPE589846:JPE589847 JZA589846:JZA589847 KIW589846:KIW589847 KSS589846:KSS589847 LCO589846:LCO589847 LMK589846:LMK589847 LWG589846:LWG589847 MGC589846:MGC589847 MPY589846:MPY589847 MZU589846:MZU589847 NJQ589846:NJQ589847 NTM589846:NTM589847 ODI589846:ODI589847 ONE589846:ONE589847 OXA589846:OXA589847 PGW589846:PGW589847 PQS589846:PQS589847 QAO589846:QAO589847 QKK589846:QKK589847 QUG589846:QUG589847 REC589846:REC589847 RNY589846:RNY589847 RXU589846:RXU589847 SHQ589846:SHQ589847 SRM589846:SRM589847 TBI589846:TBI589847 TLE589846:TLE589847 TVA589846:TVA589847 UEW589846:UEW589847 UOS589846:UOS589847 UYO589846:UYO589847 VIK589846:VIK589847 VSG589846:VSG589847 WCC589846:WCC589847 WLY589846:WLY589847 WVU589846:WVU589847 M655382:M655383 JI655382:JI655383 TE655382:TE655383 ADA655382:ADA655383 AMW655382:AMW655383 AWS655382:AWS655383 BGO655382:BGO655383 BQK655382:BQK655383 CAG655382:CAG655383 CKC655382:CKC655383 CTY655382:CTY655383 DDU655382:DDU655383 DNQ655382:DNQ655383 DXM655382:DXM655383 EHI655382:EHI655383 ERE655382:ERE655383 FBA655382:FBA655383 FKW655382:FKW655383 FUS655382:FUS655383 GEO655382:GEO655383 GOK655382:GOK655383 GYG655382:GYG655383 HIC655382:HIC655383 HRY655382:HRY655383 IBU655382:IBU655383 ILQ655382:ILQ655383 IVM655382:IVM655383 JFI655382:JFI655383 JPE655382:JPE655383 JZA655382:JZA655383 KIW655382:KIW655383 KSS655382:KSS655383 LCO655382:LCO655383 LMK655382:LMK655383 LWG655382:LWG655383 MGC655382:MGC655383 MPY655382:MPY655383 MZU655382:MZU655383 NJQ655382:NJQ655383 NTM655382:NTM655383 ODI655382:ODI655383 ONE655382:ONE655383 OXA655382:OXA655383 PGW655382:PGW655383 PQS655382:PQS655383 QAO655382:QAO655383 QKK655382:QKK655383 QUG655382:QUG655383 REC655382:REC655383 RNY655382:RNY655383 RXU655382:RXU655383 SHQ655382:SHQ655383 SRM655382:SRM655383 TBI655382:TBI655383 TLE655382:TLE655383 TVA655382:TVA655383 UEW655382:UEW655383 UOS655382:UOS655383 UYO655382:UYO655383 VIK655382:VIK655383 VSG655382:VSG655383 WCC655382:WCC655383 WLY655382:WLY655383 WVU655382:WVU655383 M720918:M720919 JI720918:JI720919 TE720918:TE720919 ADA720918:ADA720919 AMW720918:AMW720919 AWS720918:AWS720919 BGO720918:BGO720919 BQK720918:BQK720919 CAG720918:CAG720919 CKC720918:CKC720919 CTY720918:CTY720919 DDU720918:DDU720919 DNQ720918:DNQ720919 DXM720918:DXM720919 EHI720918:EHI720919 ERE720918:ERE720919 FBA720918:FBA720919 FKW720918:FKW720919 FUS720918:FUS720919 GEO720918:GEO720919 GOK720918:GOK720919 GYG720918:GYG720919 HIC720918:HIC720919 HRY720918:HRY720919 IBU720918:IBU720919 ILQ720918:ILQ720919 IVM720918:IVM720919 JFI720918:JFI720919 JPE720918:JPE720919 JZA720918:JZA720919 KIW720918:KIW720919 KSS720918:KSS720919 LCO720918:LCO720919 LMK720918:LMK720919 LWG720918:LWG720919 MGC720918:MGC720919 MPY720918:MPY720919 MZU720918:MZU720919 NJQ720918:NJQ720919 NTM720918:NTM720919 ODI720918:ODI720919 ONE720918:ONE720919 OXA720918:OXA720919 PGW720918:PGW720919 PQS720918:PQS720919 QAO720918:QAO720919 QKK720918:QKK720919 QUG720918:QUG720919 REC720918:REC720919 RNY720918:RNY720919 RXU720918:RXU720919 SHQ720918:SHQ720919 SRM720918:SRM720919 TBI720918:TBI720919 TLE720918:TLE720919 TVA720918:TVA720919 UEW720918:UEW720919 UOS720918:UOS720919 UYO720918:UYO720919 VIK720918:VIK720919 VSG720918:VSG720919 WCC720918:WCC720919 WLY720918:WLY720919 WVU720918:WVU720919 M786454:M786455 JI786454:JI786455 TE786454:TE786455 ADA786454:ADA786455 AMW786454:AMW786455 AWS786454:AWS786455 BGO786454:BGO786455 BQK786454:BQK786455 CAG786454:CAG786455 CKC786454:CKC786455 CTY786454:CTY786455 DDU786454:DDU786455 DNQ786454:DNQ786455 DXM786454:DXM786455 EHI786454:EHI786455 ERE786454:ERE786455 FBA786454:FBA786455 FKW786454:FKW786455 FUS786454:FUS786455 GEO786454:GEO786455 GOK786454:GOK786455 GYG786454:GYG786455 HIC786454:HIC786455 HRY786454:HRY786455 IBU786454:IBU786455 ILQ786454:ILQ786455 IVM786454:IVM786455 JFI786454:JFI786455 JPE786454:JPE786455 JZA786454:JZA786455 KIW786454:KIW786455 KSS786454:KSS786455 LCO786454:LCO786455 LMK786454:LMK786455 LWG786454:LWG786455 MGC786454:MGC786455 MPY786454:MPY786455 MZU786454:MZU786455 NJQ786454:NJQ786455 NTM786454:NTM786455 ODI786454:ODI786455 ONE786454:ONE786455 OXA786454:OXA786455 PGW786454:PGW786455 PQS786454:PQS786455 QAO786454:QAO786455 QKK786454:QKK786455 QUG786454:QUG786455 REC786454:REC786455 RNY786454:RNY786455 RXU786454:RXU786455 SHQ786454:SHQ786455 SRM786454:SRM786455 TBI786454:TBI786455 TLE786454:TLE786455 TVA786454:TVA786455 UEW786454:UEW786455 UOS786454:UOS786455 UYO786454:UYO786455 VIK786454:VIK786455 VSG786454:VSG786455 WCC786454:WCC786455 WLY786454:WLY786455 WVU786454:WVU786455 M851990:M851991 JI851990:JI851991 TE851990:TE851991 ADA851990:ADA851991 AMW851990:AMW851991 AWS851990:AWS851991 BGO851990:BGO851991 BQK851990:BQK851991 CAG851990:CAG851991 CKC851990:CKC851991 CTY851990:CTY851991 DDU851990:DDU851991 DNQ851990:DNQ851991 DXM851990:DXM851991 EHI851990:EHI851991 ERE851990:ERE851991 FBA851990:FBA851991 FKW851990:FKW851991 FUS851990:FUS851991 GEO851990:GEO851991 GOK851990:GOK851991 GYG851990:GYG851991 HIC851990:HIC851991 HRY851990:HRY851991 IBU851990:IBU851991 ILQ851990:ILQ851991 IVM851990:IVM851991 JFI851990:JFI851991 JPE851990:JPE851991 JZA851990:JZA851991 KIW851990:KIW851991 KSS851990:KSS851991 LCO851990:LCO851991 LMK851990:LMK851991 LWG851990:LWG851991 MGC851990:MGC851991 MPY851990:MPY851991 MZU851990:MZU851991 NJQ851990:NJQ851991 NTM851990:NTM851991 ODI851990:ODI851991 ONE851990:ONE851991 OXA851990:OXA851991 PGW851990:PGW851991 PQS851990:PQS851991 QAO851990:QAO851991 QKK851990:QKK851991 QUG851990:QUG851991 REC851990:REC851991 RNY851990:RNY851991 RXU851990:RXU851991 SHQ851990:SHQ851991 SRM851990:SRM851991 TBI851990:TBI851991 TLE851990:TLE851991 TVA851990:TVA851991 UEW851990:UEW851991 UOS851990:UOS851991 UYO851990:UYO851991 VIK851990:VIK851991 VSG851990:VSG851991 WCC851990:WCC851991 WLY851990:WLY851991 WVU851990:WVU851991 M917526:M917527 JI917526:JI917527 TE917526:TE917527 ADA917526:ADA917527 AMW917526:AMW917527 AWS917526:AWS917527 BGO917526:BGO917527 BQK917526:BQK917527 CAG917526:CAG917527 CKC917526:CKC917527 CTY917526:CTY917527 DDU917526:DDU917527 DNQ917526:DNQ917527 DXM917526:DXM917527 EHI917526:EHI917527 ERE917526:ERE917527 FBA917526:FBA917527 FKW917526:FKW917527 FUS917526:FUS917527 GEO917526:GEO917527 GOK917526:GOK917527 GYG917526:GYG917527 HIC917526:HIC917527 HRY917526:HRY917527 IBU917526:IBU917527 ILQ917526:ILQ917527 IVM917526:IVM917527 JFI917526:JFI917527 JPE917526:JPE917527 JZA917526:JZA917527 KIW917526:KIW917527 KSS917526:KSS917527 LCO917526:LCO917527 LMK917526:LMK917527 LWG917526:LWG917527 MGC917526:MGC917527 MPY917526:MPY917527 MZU917526:MZU917527 NJQ917526:NJQ917527 NTM917526:NTM917527 ODI917526:ODI917527 ONE917526:ONE917527 OXA917526:OXA917527 PGW917526:PGW917527 PQS917526:PQS917527 QAO917526:QAO917527 QKK917526:QKK917527 QUG917526:QUG917527 REC917526:REC917527 RNY917526:RNY917527 RXU917526:RXU917527 SHQ917526:SHQ917527 SRM917526:SRM917527 TBI917526:TBI917527 TLE917526:TLE917527 TVA917526:TVA917527 UEW917526:UEW917527 UOS917526:UOS917527 UYO917526:UYO917527 VIK917526:VIK917527 VSG917526:VSG917527 WCC917526:WCC917527 WLY917526:WLY917527 WVU917526:WVU917527 M983062:M983063 JI983062:JI983063 TE983062:TE983063 ADA983062:ADA983063 AMW983062:AMW983063 AWS983062:AWS983063 BGO983062:BGO983063 BQK983062:BQK983063 CAG983062:CAG983063 CKC983062:CKC983063 CTY983062:CTY983063 DDU983062:DDU983063 DNQ983062:DNQ983063 DXM983062:DXM983063 EHI983062:EHI983063 ERE983062:ERE983063 FBA983062:FBA983063 FKW983062:FKW983063 FUS983062:FUS983063 GEO983062:GEO983063 GOK983062:GOK983063 GYG983062:GYG983063 HIC983062:HIC983063 HRY983062:HRY983063 IBU983062:IBU983063 ILQ983062:ILQ983063 IVM983062:IVM983063 JFI983062:JFI983063 JPE983062:JPE983063 JZA983062:JZA983063 KIW983062:KIW983063 KSS983062:KSS983063 LCO983062:LCO983063 LMK983062:LMK983063 LWG983062:LWG983063 MGC983062:MGC983063 MPY983062:MPY983063 MZU983062:MZU983063 NJQ983062:NJQ983063 NTM983062:NTM983063 ODI983062:ODI983063 ONE983062:ONE983063 OXA983062:OXA983063 PGW983062:PGW983063 PQS983062:PQS983063 QAO983062:QAO983063 QKK983062:QKK983063 QUG983062:QUG983063 REC983062:REC983063 RNY983062:RNY983063 RXU983062:RXU983063 SHQ983062:SHQ983063 SRM983062:SRM983063 TBI983062:TBI983063 TLE983062:TLE983063 TVA983062:TVA983063 UEW983062:UEW983063 UOS983062:UOS983063 UYO983062:UYO983063 VIK983062:VIK983063 VSG983062:VSG983063 WCC983062:WCC983063 WLY983062:WLY983063 WVU983062:WVU983063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W65558:W65559 JS65558:JS65559 TO65558:TO65559 ADK65558:ADK65559 ANG65558:ANG65559 AXC65558:AXC65559 BGY65558:BGY65559 BQU65558:BQU65559 CAQ65558:CAQ65559 CKM65558:CKM65559 CUI65558:CUI65559 DEE65558:DEE65559 DOA65558:DOA65559 DXW65558:DXW65559 EHS65558:EHS65559 ERO65558:ERO65559 FBK65558:FBK65559 FLG65558:FLG65559 FVC65558:FVC65559 GEY65558:GEY65559 GOU65558:GOU65559 GYQ65558:GYQ65559 HIM65558:HIM65559 HSI65558:HSI65559 ICE65558:ICE65559 IMA65558:IMA65559 IVW65558:IVW65559 JFS65558:JFS65559 JPO65558:JPO65559 JZK65558:JZK65559 KJG65558:KJG65559 KTC65558:KTC65559 LCY65558:LCY65559 LMU65558:LMU65559 LWQ65558:LWQ65559 MGM65558:MGM65559 MQI65558:MQI65559 NAE65558:NAE65559 NKA65558:NKA65559 NTW65558:NTW65559 ODS65558:ODS65559 ONO65558:ONO65559 OXK65558:OXK65559 PHG65558:PHG65559 PRC65558:PRC65559 QAY65558:QAY65559 QKU65558:QKU65559 QUQ65558:QUQ65559 REM65558:REM65559 ROI65558:ROI65559 RYE65558:RYE65559 SIA65558:SIA65559 SRW65558:SRW65559 TBS65558:TBS65559 TLO65558:TLO65559 TVK65558:TVK65559 UFG65558:UFG65559 UPC65558:UPC65559 UYY65558:UYY65559 VIU65558:VIU65559 VSQ65558:VSQ65559 WCM65558:WCM65559 WMI65558:WMI65559 WWE65558:WWE65559 W131094:W131095 JS131094:JS131095 TO131094:TO131095 ADK131094:ADK131095 ANG131094:ANG131095 AXC131094:AXC131095 BGY131094:BGY131095 BQU131094:BQU131095 CAQ131094:CAQ131095 CKM131094:CKM131095 CUI131094:CUI131095 DEE131094:DEE131095 DOA131094:DOA131095 DXW131094:DXW131095 EHS131094:EHS131095 ERO131094:ERO131095 FBK131094:FBK131095 FLG131094:FLG131095 FVC131094:FVC131095 GEY131094:GEY131095 GOU131094:GOU131095 GYQ131094:GYQ131095 HIM131094:HIM131095 HSI131094:HSI131095 ICE131094:ICE131095 IMA131094:IMA131095 IVW131094:IVW131095 JFS131094:JFS131095 JPO131094:JPO131095 JZK131094:JZK131095 KJG131094:KJG131095 KTC131094:KTC131095 LCY131094:LCY131095 LMU131094:LMU131095 LWQ131094:LWQ131095 MGM131094:MGM131095 MQI131094:MQI131095 NAE131094:NAE131095 NKA131094:NKA131095 NTW131094:NTW131095 ODS131094:ODS131095 ONO131094:ONO131095 OXK131094:OXK131095 PHG131094:PHG131095 PRC131094:PRC131095 QAY131094:QAY131095 QKU131094:QKU131095 QUQ131094:QUQ131095 REM131094:REM131095 ROI131094:ROI131095 RYE131094:RYE131095 SIA131094:SIA131095 SRW131094:SRW131095 TBS131094:TBS131095 TLO131094:TLO131095 TVK131094:TVK131095 UFG131094:UFG131095 UPC131094:UPC131095 UYY131094:UYY131095 VIU131094:VIU131095 VSQ131094:VSQ131095 WCM131094:WCM131095 WMI131094:WMI131095 WWE131094:WWE131095 W196630:W196631 JS196630:JS196631 TO196630:TO196631 ADK196630:ADK196631 ANG196630:ANG196631 AXC196630:AXC196631 BGY196630:BGY196631 BQU196630:BQU196631 CAQ196630:CAQ196631 CKM196630:CKM196631 CUI196630:CUI196631 DEE196630:DEE196631 DOA196630:DOA196631 DXW196630:DXW196631 EHS196630:EHS196631 ERO196630:ERO196631 FBK196630:FBK196631 FLG196630:FLG196631 FVC196630:FVC196631 GEY196630:GEY196631 GOU196630:GOU196631 GYQ196630:GYQ196631 HIM196630:HIM196631 HSI196630:HSI196631 ICE196630:ICE196631 IMA196630:IMA196631 IVW196630:IVW196631 JFS196630:JFS196631 JPO196630:JPO196631 JZK196630:JZK196631 KJG196630:KJG196631 KTC196630:KTC196631 LCY196630:LCY196631 LMU196630:LMU196631 LWQ196630:LWQ196631 MGM196630:MGM196631 MQI196630:MQI196631 NAE196630:NAE196631 NKA196630:NKA196631 NTW196630:NTW196631 ODS196630:ODS196631 ONO196630:ONO196631 OXK196630:OXK196631 PHG196630:PHG196631 PRC196630:PRC196631 QAY196630:QAY196631 QKU196630:QKU196631 QUQ196630:QUQ196631 REM196630:REM196631 ROI196630:ROI196631 RYE196630:RYE196631 SIA196630:SIA196631 SRW196630:SRW196631 TBS196630:TBS196631 TLO196630:TLO196631 TVK196630:TVK196631 UFG196630:UFG196631 UPC196630:UPC196631 UYY196630:UYY196631 VIU196630:VIU196631 VSQ196630:VSQ196631 WCM196630:WCM196631 WMI196630:WMI196631 WWE196630:WWE196631 W262166:W262167 JS262166:JS262167 TO262166:TO262167 ADK262166:ADK262167 ANG262166:ANG262167 AXC262166:AXC262167 BGY262166:BGY262167 BQU262166:BQU262167 CAQ262166:CAQ262167 CKM262166:CKM262167 CUI262166:CUI262167 DEE262166:DEE262167 DOA262166:DOA262167 DXW262166:DXW262167 EHS262166:EHS262167 ERO262166:ERO262167 FBK262166:FBK262167 FLG262166:FLG262167 FVC262166:FVC262167 GEY262166:GEY262167 GOU262166:GOU262167 GYQ262166:GYQ262167 HIM262166:HIM262167 HSI262166:HSI262167 ICE262166:ICE262167 IMA262166:IMA262167 IVW262166:IVW262167 JFS262166:JFS262167 JPO262166:JPO262167 JZK262166:JZK262167 KJG262166:KJG262167 KTC262166:KTC262167 LCY262166:LCY262167 LMU262166:LMU262167 LWQ262166:LWQ262167 MGM262166:MGM262167 MQI262166:MQI262167 NAE262166:NAE262167 NKA262166:NKA262167 NTW262166:NTW262167 ODS262166:ODS262167 ONO262166:ONO262167 OXK262166:OXK262167 PHG262166:PHG262167 PRC262166:PRC262167 QAY262166:QAY262167 QKU262166:QKU262167 QUQ262166:QUQ262167 REM262166:REM262167 ROI262166:ROI262167 RYE262166:RYE262167 SIA262166:SIA262167 SRW262166:SRW262167 TBS262166:TBS262167 TLO262166:TLO262167 TVK262166:TVK262167 UFG262166:UFG262167 UPC262166:UPC262167 UYY262166:UYY262167 VIU262166:VIU262167 VSQ262166:VSQ262167 WCM262166:WCM262167 WMI262166:WMI262167 WWE262166:WWE262167 W327702:W327703 JS327702:JS327703 TO327702:TO327703 ADK327702:ADK327703 ANG327702:ANG327703 AXC327702:AXC327703 BGY327702:BGY327703 BQU327702:BQU327703 CAQ327702:CAQ327703 CKM327702:CKM327703 CUI327702:CUI327703 DEE327702:DEE327703 DOA327702:DOA327703 DXW327702:DXW327703 EHS327702:EHS327703 ERO327702:ERO327703 FBK327702:FBK327703 FLG327702:FLG327703 FVC327702:FVC327703 GEY327702:GEY327703 GOU327702:GOU327703 GYQ327702:GYQ327703 HIM327702:HIM327703 HSI327702:HSI327703 ICE327702:ICE327703 IMA327702:IMA327703 IVW327702:IVW327703 JFS327702:JFS327703 JPO327702:JPO327703 JZK327702:JZK327703 KJG327702:KJG327703 KTC327702:KTC327703 LCY327702:LCY327703 LMU327702:LMU327703 LWQ327702:LWQ327703 MGM327702:MGM327703 MQI327702:MQI327703 NAE327702:NAE327703 NKA327702:NKA327703 NTW327702:NTW327703 ODS327702:ODS327703 ONO327702:ONO327703 OXK327702:OXK327703 PHG327702:PHG327703 PRC327702:PRC327703 QAY327702:QAY327703 QKU327702:QKU327703 QUQ327702:QUQ327703 REM327702:REM327703 ROI327702:ROI327703 RYE327702:RYE327703 SIA327702:SIA327703 SRW327702:SRW327703 TBS327702:TBS327703 TLO327702:TLO327703 TVK327702:TVK327703 UFG327702:UFG327703 UPC327702:UPC327703 UYY327702:UYY327703 VIU327702:VIU327703 VSQ327702:VSQ327703 WCM327702:WCM327703 WMI327702:WMI327703 WWE327702:WWE327703 W393238:W393239 JS393238:JS393239 TO393238:TO393239 ADK393238:ADK393239 ANG393238:ANG393239 AXC393238:AXC393239 BGY393238:BGY393239 BQU393238:BQU393239 CAQ393238:CAQ393239 CKM393238:CKM393239 CUI393238:CUI393239 DEE393238:DEE393239 DOA393238:DOA393239 DXW393238:DXW393239 EHS393238:EHS393239 ERO393238:ERO393239 FBK393238:FBK393239 FLG393238:FLG393239 FVC393238:FVC393239 GEY393238:GEY393239 GOU393238:GOU393239 GYQ393238:GYQ393239 HIM393238:HIM393239 HSI393238:HSI393239 ICE393238:ICE393239 IMA393238:IMA393239 IVW393238:IVW393239 JFS393238:JFS393239 JPO393238:JPO393239 JZK393238:JZK393239 KJG393238:KJG393239 KTC393238:KTC393239 LCY393238:LCY393239 LMU393238:LMU393239 LWQ393238:LWQ393239 MGM393238:MGM393239 MQI393238:MQI393239 NAE393238:NAE393239 NKA393238:NKA393239 NTW393238:NTW393239 ODS393238:ODS393239 ONO393238:ONO393239 OXK393238:OXK393239 PHG393238:PHG393239 PRC393238:PRC393239 QAY393238:QAY393239 QKU393238:QKU393239 QUQ393238:QUQ393239 REM393238:REM393239 ROI393238:ROI393239 RYE393238:RYE393239 SIA393238:SIA393239 SRW393238:SRW393239 TBS393238:TBS393239 TLO393238:TLO393239 TVK393238:TVK393239 UFG393238:UFG393239 UPC393238:UPC393239 UYY393238:UYY393239 VIU393238:VIU393239 VSQ393238:VSQ393239 WCM393238:WCM393239 WMI393238:WMI393239 WWE393238:WWE393239 W458774:W458775 JS458774:JS458775 TO458774:TO458775 ADK458774:ADK458775 ANG458774:ANG458775 AXC458774:AXC458775 BGY458774:BGY458775 BQU458774:BQU458775 CAQ458774:CAQ458775 CKM458774:CKM458775 CUI458774:CUI458775 DEE458774:DEE458775 DOA458774:DOA458775 DXW458774:DXW458775 EHS458774:EHS458775 ERO458774:ERO458775 FBK458774:FBK458775 FLG458774:FLG458775 FVC458774:FVC458775 GEY458774:GEY458775 GOU458774:GOU458775 GYQ458774:GYQ458775 HIM458774:HIM458775 HSI458774:HSI458775 ICE458774:ICE458775 IMA458774:IMA458775 IVW458774:IVW458775 JFS458774:JFS458775 JPO458774:JPO458775 JZK458774:JZK458775 KJG458774:KJG458775 KTC458774:KTC458775 LCY458774:LCY458775 LMU458774:LMU458775 LWQ458774:LWQ458775 MGM458774:MGM458775 MQI458774:MQI458775 NAE458774:NAE458775 NKA458774:NKA458775 NTW458774:NTW458775 ODS458774:ODS458775 ONO458774:ONO458775 OXK458774:OXK458775 PHG458774:PHG458775 PRC458774:PRC458775 QAY458774:QAY458775 QKU458774:QKU458775 QUQ458774:QUQ458775 REM458774:REM458775 ROI458774:ROI458775 RYE458774:RYE458775 SIA458774:SIA458775 SRW458774:SRW458775 TBS458774:TBS458775 TLO458774:TLO458775 TVK458774:TVK458775 UFG458774:UFG458775 UPC458774:UPC458775 UYY458774:UYY458775 VIU458774:VIU458775 VSQ458774:VSQ458775 WCM458774:WCM458775 WMI458774:WMI458775 WWE458774:WWE458775 W524310:W524311 JS524310:JS524311 TO524310:TO524311 ADK524310:ADK524311 ANG524310:ANG524311 AXC524310:AXC524311 BGY524310:BGY524311 BQU524310:BQU524311 CAQ524310:CAQ524311 CKM524310:CKM524311 CUI524310:CUI524311 DEE524310:DEE524311 DOA524310:DOA524311 DXW524310:DXW524311 EHS524310:EHS524311 ERO524310:ERO524311 FBK524310:FBK524311 FLG524310:FLG524311 FVC524310:FVC524311 GEY524310:GEY524311 GOU524310:GOU524311 GYQ524310:GYQ524311 HIM524310:HIM524311 HSI524310:HSI524311 ICE524310:ICE524311 IMA524310:IMA524311 IVW524310:IVW524311 JFS524310:JFS524311 JPO524310:JPO524311 JZK524310:JZK524311 KJG524310:KJG524311 KTC524310:KTC524311 LCY524310:LCY524311 LMU524310:LMU524311 LWQ524310:LWQ524311 MGM524310:MGM524311 MQI524310:MQI524311 NAE524310:NAE524311 NKA524310:NKA524311 NTW524310:NTW524311 ODS524310:ODS524311 ONO524310:ONO524311 OXK524310:OXK524311 PHG524310:PHG524311 PRC524310:PRC524311 QAY524310:QAY524311 QKU524310:QKU524311 QUQ524310:QUQ524311 REM524310:REM524311 ROI524310:ROI524311 RYE524310:RYE524311 SIA524310:SIA524311 SRW524310:SRW524311 TBS524310:TBS524311 TLO524310:TLO524311 TVK524310:TVK524311 UFG524310:UFG524311 UPC524310:UPC524311 UYY524310:UYY524311 VIU524310:VIU524311 VSQ524310:VSQ524311 WCM524310:WCM524311 WMI524310:WMI524311 WWE524310:WWE524311 W589846:W589847 JS589846:JS589847 TO589846:TO589847 ADK589846:ADK589847 ANG589846:ANG589847 AXC589846:AXC589847 BGY589846:BGY589847 BQU589846:BQU589847 CAQ589846:CAQ589847 CKM589846:CKM589847 CUI589846:CUI589847 DEE589846:DEE589847 DOA589846:DOA589847 DXW589846:DXW589847 EHS589846:EHS589847 ERO589846:ERO589847 FBK589846:FBK589847 FLG589846:FLG589847 FVC589846:FVC589847 GEY589846:GEY589847 GOU589846:GOU589847 GYQ589846:GYQ589847 HIM589846:HIM589847 HSI589846:HSI589847 ICE589846:ICE589847 IMA589846:IMA589847 IVW589846:IVW589847 JFS589846:JFS589847 JPO589846:JPO589847 JZK589846:JZK589847 KJG589846:KJG589847 KTC589846:KTC589847 LCY589846:LCY589847 LMU589846:LMU589847 LWQ589846:LWQ589847 MGM589846:MGM589847 MQI589846:MQI589847 NAE589846:NAE589847 NKA589846:NKA589847 NTW589846:NTW589847 ODS589846:ODS589847 ONO589846:ONO589847 OXK589846:OXK589847 PHG589846:PHG589847 PRC589846:PRC589847 QAY589846:QAY589847 QKU589846:QKU589847 QUQ589846:QUQ589847 REM589846:REM589847 ROI589846:ROI589847 RYE589846:RYE589847 SIA589846:SIA589847 SRW589846:SRW589847 TBS589846:TBS589847 TLO589846:TLO589847 TVK589846:TVK589847 UFG589846:UFG589847 UPC589846:UPC589847 UYY589846:UYY589847 VIU589846:VIU589847 VSQ589846:VSQ589847 WCM589846:WCM589847 WMI589846:WMI589847 WWE589846:WWE589847 W655382:W655383 JS655382:JS655383 TO655382:TO655383 ADK655382:ADK655383 ANG655382:ANG655383 AXC655382:AXC655383 BGY655382:BGY655383 BQU655382:BQU655383 CAQ655382:CAQ655383 CKM655382:CKM655383 CUI655382:CUI655383 DEE655382:DEE655383 DOA655382:DOA655383 DXW655382:DXW655383 EHS655382:EHS655383 ERO655382:ERO655383 FBK655382:FBK655383 FLG655382:FLG655383 FVC655382:FVC655383 GEY655382:GEY655383 GOU655382:GOU655383 GYQ655382:GYQ655383 HIM655382:HIM655383 HSI655382:HSI655383 ICE655382:ICE655383 IMA655382:IMA655383 IVW655382:IVW655383 JFS655382:JFS655383 JPO655382:JPO655383 JZK655382:JZK655383 KJG655382:KJG655383 KTC655382:KTC655383 LCY655382:LCY655383 LMU655382:LMU655383 LWQ655382:LWQ655383 MGM655382:MGM655383 MQI655382:MQI655383 NAE655382:NAE655383 NKA655382:NKA655383 NTW655382:NTW655383 ODS655382:ODS655383 ONO655382:ONO655383 OXK655382:OXK655383 PHG655382:PHG655383 PRC655382:PRC655383 QAY655382:QAY655383 QKU655382:QKU655383 QUQ655382:QUQ655383 REM655382:REM655383 ROI655382:ROI655383 RYE655382:RYE655383 SIA655382:SIA655383 SRW655382:SRW655383 TBS655382:TBS655383 TLO655382:TLO655383 TVK655382:TVK655383 UFG655382:UFG655383 UPC655382:UPC655383 UYY655382:UYY655383 VIU655382:VIU655383 VSQ655382:VSQ655383 WCM655382:WCM655383 WMI655382:WMI655383 WWE655382:WWE655383 W720918:W720919 JS720918:JS720919 TO720918:TO720919 ADK720918:ADK720919 ANG720918:ANG720919 AXC720918:AXC720919 BGY720918:BGY720919 BQU720918:BQU720919 CAQ720918:CAQ720919 CKM720918:CKM720919 CUI720918:CUI720919 DEE720918:DEE720919 DOA720918:DOA720919 DXW720918:DXW720919 EHS720918:EHS720919 ERO720918:ERO720919 FBK720918:FBK720919 FLG720918:FLG720919 FVC720918:FVC720919 GEY720918:GEY720919 GOU720918:GOU720919 GYQ720918:GYQ720919 HIM720918:HIM720919 HSI720918:HSI720919 ICE720918:ICE720919 IMA720918:IMA720919 IVW720918:IVW720919 JFS720918:JFS720919 JPO720918:JPO720919 JZK720918:JZK720919 KJG720918:KJG720919 KTC720918:KTC720919 LCY720918:LCY720919 LMU720918:LMU720919 LWQ720918:LWQ720919 MGM720918:MGM720919 MQI720918:MQI720919 NAE720918:NAE720919 NKA720918:NKA720919 NTW720918:NTW720919 ODS720918:ODS720919 ONO720918:ONO720919 OXK720918:OXK720919 PHG720918:PHG720919 PRC720918:PRC720919 QAY720918:QAY720919 QKU720918:QKU720919 QUQ720918:QUQ720919 REM720918:REM720919 ROI720918:ROI720919 RYE720918:RYE720919 SIA720918:SIA720919 SRW720918:SRW720919 TBS720918:TBS720919 TLO720918:TLO720919 TVK720918:TVK720919 UFG720918:UFG720919 UPC720918:UPC720919 UYY720918:UYY720919 VIU720918:VIU720919 VSQ720918:VSQ720919 WCM720918:WCM720919 WMI720918:WMI720919 WWE720918:WWE720919 W786454:W786455 JS786454:JS786455 TO786454:TO786455 ADK786454:ADK786455 ANG786454:ANG786455 AXC786454:AXC786455 BGY786454:BGY786455 BQU786454:BQU786455 CAQ786454:CAQ786455 CKM786454:CKM786455 CUI786454:CUI786455 DEE786454:DEE786455 DOA786454:DOA786455 DXW786454:DXW786455 EHS786454:EHS786455 ERO786454:ERO786455 FBK786454:FBK786455 FLG786454:FLG786455 FVC786454:FVC786455 GEY786454:GEY786455 GOU786454:GOU786455 GYQ786454:GYQ786455 HIM786454:HIM786455 HSI786454:HSI786455 ICE786454:ICE786455 IMA786454:IMA786455 IVW786454:IVW786455 JFS786454:JFS786455 JPO786454:JPO786455 JZK786454:JZK786455 KJG786454:KJG786455 KTC786454:KTC786455 LCY786454:LCY786455 LMU786454:LMU786455 LWQ786454:LWQ786455 MGM786454:MGM786455 MQI786454:MQI786455 NAE786454:NAE786455 NKA786454:NKA786455 NTW786454:NTW786455 ODS786454:ODS786455 ONO786454:ONO786455 OXK786454:OXK786455 PHG786454:PHG786455 PRC786454:PRC786455 QAY786454:QAY786455 QKU786454:QKU786455 QUQ786454:QUQ786455 REM786454:REM786455 ROI786454:ROI786455 RYE786454:RYE786455 SIA786454:SIA786455 SRW786454:SRW786455 TBS786454:TBS786455 TLO786454:TLO786455 TVK786454:TVK786455 UFG786454:UFG786455 UPC786454:UPC786455 UYY786454:UYY786455 VIU786454:VIU786455 VSQ786454:VSQ786455 WCM786454:WCM786455 WMI786454:WMI786455 WWE786454:WWE786455 W851990:W851991 JS851990:JS851991 TO851990:TO851991 ADK851990:ADK851991 ANG851990:ANG851991 AXC851990:AXC851991 BGY851990:BGY851991 BQU851990:BQU851991 CAQ851990:CAQ851991 CKM851990:CKM851991 CUI851990:CUI851991 DEE851990:DEE851991 DOA851990:DOA851991 DXW851990:DXW851991 EHS851990:EHS851991 ERO851990:ERO851991 FBK851990:FBK851991 FLG851990:FLG851991 FVC851990:FVC851991 GEY851990:GEY851991 GOU851990:GOU851991 GYQ851990:GYQ851991 HIM851990:HIM851991 HSI851990:HSI851991 ICE851990:ICE851991 IMA851990:IMA851991 IVW851990:IVW851991 JFS851990:JFS851991 JPO851990:JPO851991 JZK851990:JZK851991 KJG851990:KJG851991 KTC851990:KTC851991 LCY851990:LCY851991 LMU851990:LMU851991 LWQ851990:LWQ851991 MGM851990:MGM851991 MQI851990:MQI851991 NAE851990:NAE851991 NKA851990:NKA851991 NTW851990:NTW851991 ODS851990:ODS851991 ONO851990:ONO851991 OXK851990:OXK851991 PHG851990:PHG851991 PRC851990:PRC851991 QAY851990:QAY851991 QKU851990:QKU851991 QUQ851990:QUQ851991 REM851990:REM851991 ROI851990:ROI851991 RYE851990:RYE851991 SIA851990:SIA851991 SRW851990:SRW851991 TBS851990:TBS851991 TLO851990:TLO851991 TVK851990:TVK851991 UFG851990:UFG851991 UPC851990:UPC851991 UYY851990:UYY851991 VIU851990:VIU851991 VSQ851990:VSQ851991 WCM851990:WCM851991 WMI851990:WMI851991 WWE851990:WWE851991 W917526:W917527 JS917526:JS917527 TO917526:TO917527 ADK917526:ADK917527 ANG917526:ANG917527 AXC917526:AXC917527 BGY917526:BGY917527 BQU917526:BQU917527 CAQ917526:CAQ917527 CKM917526:CKM917527 CUI917526:CUI917527 DEE917526:DEE917527 DOA917526:DOA917527 DXW917526:DXW917527 EHS917526:EHS917527 ERO917526:ERO917527 FBK917526:FBK917527 FLG917526:FLG917527 FVC917526:FVC917527 GEY917526:GEY917527 GOU917526:GOU917527 GYQ917526:GYQ917527 HIM917526:HIM917527 HSI917526:HSI917527 ICE917526:ICE917527 IMA917526:IMA917527 IVW917526:IVW917527 JFS917526:JFS917527 JPO917526:JPO917527 JZK917526:JZK917527 KJG917526:KJG917527 KTC917526:KTC917527 LCY917526:LCY917527 LMU917526:LMU917527 LWQ917526:LWQ917527 MGM917526:MGM917527 MQI917526:MQI917527 NAE917526:NAE917527 NKA917526:NKA917527 NTW917526:NTW917527 ODS917526:ODS917527 ONO917526:ONO917527 OXK917526:OXK917527 PHG917526:PHG917527 PRC917526:PRC917527 QAY917526:QAY917527 QKU917526:QKU917527 QUQ917526:QUQ917527 REM917526:REM917527 ROI917526:ROI917527 RYE917526:RYE917527 SIA917526:SIA917527 SRW917526:SRW917527 TBS917526:TBS917527 TLO917526:TLO917527 TVK917526:TVK917527 UFG917526:UFG917527 UPC917526:UPC917527 UYY917526:UYY917527 VIU917526:VIU917527 VSQ917526:VSQ917527 WCM917526:WCM917527 WMI917526:WMI917527 WWE917526:WWE917527 W983062:W983063 JS983062:JS983063 TO983062:TO983063 ADK983062:ADK983063 ANG983062:ANG983063 AXC983062:AXC983063 BGY983062:BGY983063 BQU983062:BQU983063 CAQ983062:CAQ983063 CKM983062:CKM983063 CUI983062:CUI983063 DEE983062:DEE983063 DOA983062:DOA983063 DXW983062:DXW983063 EHS983062:EHS983063 ERO983062:ERO983063 FBK983062:FBK983063 FLG983062:FLG983063 FVC983062:FVC983063 GEY983062:GEY983063 GOU983062:GOU983063 GYQ983062:GYQ983063 HIM983062:HIM983063 HSI983062:HSI983063 ICE983062:ICE983063 IMA983062:IMA983063 IVW983062:IVW983063 JFS983062:JFS983063 JPO983062:JPO983063 JZK983062:JZK983063 KJG983062:KJG983063 KTC983062:KTC983063 LCY983062:LCY983063 LMU983062:LMU983063 LWQ983062:LWQ983063 MGM983062:MGM983063 MQI983062:MQI983063 NAE983062:NAE983063 NKA983062:NKA983063 NTW983062:NTW983063 ODS983062:ODS983063 ONO983062:ONO983063 OXK983062:OXK983063 PHG983062:PHG983063 PRC983062:PRC983063 QAY983062:QAY983063 QKU983062:QKU983063 QUQ983062:QUQ983063 REM983062:REM983063 ROI983062:ROI983063 RYE983062:RYE983063 SIA983062:SIA983063 SRW983062:SRW983063 TBS983062:TBS983063 TLO983062:TLO983063 TVK983062:TVK983063 UFG983062:UFG983063 UPC983062:UPC983063 UYY983062:UYY983063 VIU983062:VIU983063 VSQ983062:VSQ983063 WCM983062:WCM983063 WMI983062:WMI983063 WWE983062:WWE983063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M65573:M65575 JI65573:JI65575 TE65573:TE65575 ADA65573:ADA65575 AMW65573:AMW65575 AWS65573:AWS65575 BGO65573:BGO65575 BQK65573:BQK65575 CAG65573:CAG65575 CKC65573:CKC65575 CTY65573:CTY65575 DDU65573:DDU65575 DNQ65573:DNQ65575 DXM65573:DXM65575 EHI65573:EHI65575 ERE65573:ERE65575 FBA65573:FBA65575 FKW65573:FKW65575 FUS65573:FUS65575 GEO65573:GEO65575 GOK65573:GOK65575 GYG65573:GYG65575 HIC65573:HIC65575 HRY65573:HRY65575 IBU65573:IBU65575 ILQ65573:ILQ65575 IVM65573:IVM65575 JFI65573:JFI65575 JPE65573:JPE65575 JZA65573:JZA65575 KIW65573:KIW65575 KSS65573:KSS65575 LCO65573:LCO65575 LMK65573:LMK65575 LWG65573:LWG65575 MGC65573:MGC65575 MPY65573:MPY65575 MZU65573:MZU65575 NJQ65573:NJQ65575 NTM65573:NTM65575 ODI65573:ODI65575 ONE65573:ONE65575 OXA65573:OXA65575 PGW65573:PGW65575 PQS65573:PQS65575 QAO65573:QAO65575 QKK65573:QKK65575 QUG65573:QUG65575 REC65573:REC65575 RNY65573:RNY65575 RXU65573:RXU65575 SHQ65573:SHQ65575 SRM65573:SRM65575 TBI65573:TBI65575 TLE65573:TLE65575 TVA65573:TVA65575 UEW65573:UEW65575 UOS65573:UOS65575 UYO65573:UYO65575 VIK65573:VIK65575 VSG65573:VSG65575 WCC65573:WCC65575 WLY65573:WLY65575 WVU65573:WVU65575 M131109:M131111 JI131109:JI131111 TE131109:TE131111 ADA131109:ADA131111 AMW131109:AMW131111 AWS131109:AWS131111 BGO131109:BGO131111 BQK131109:BQK131111 CAG131109:CAG131111 CKC131109:CKC131111 CTY131109:CTY131111 DDU131109:DDU131111 DNQ131109:DNQ131111 DXM131109:DXM131111 EHI131109:EHI131111 ERE131109:ERE131111 FBA131109:FBA131111 FKW131109:FKW131111 FUS131109:FUS131111 GEO131109:GEO131111 GOK131109:GOK131111 GYG131109:GYG131111 HIC131109:HIC131111 HRY131109:HRY131111 IBU131109:IBU131111 ILQ131109:ILQ131111 IVM131109:IVM131111 JFI131109:JFI131111 JPE131109:JPE131111 JZA131109:JZA131111 KIW131109:KIW131111 KSS131109:KSS131111 LCO131109:LCO131111 LMK131109:LMK131111 LWG131109:LWG131111 MGC131109:MGC131111 MPY131109:MPY131111 MZU131109:MZU131111 NJQ131109:NJQ131111 NTM131109:NTM131111 ODI131109:ODI131111 ONE131109:ONE131111 OXA131109:OXA131111 PGW131109:PGW131111 PQS131109:PQS131111 QAO131109:QAO131111 QKK131109:QKK131111 QUG131109:QUG131111 REC131109:REC131111 RNY131109:RNY131111 RXU131109:RXU131111 SHQ131109:SHQ131111 SRM131109:SRM131111 TBI131109:TBI131111 TLE131109:TLE131111 TVA131109:TVA131111 UEW131109:UEW131111 UOS131109:UOS131111 UYO131109:UYO131111 VIK131109:VIK131111 VSG131109:VSG131111 WCC131109:WCC131111 WLY131109:WLY131111 WVU131109:WVU131111 M196645:M196647 JI196645:JI196647 TE196645:TE196647 ADA196645:ADA196647 AMW196645:AMW196647 AWS196645:AWS196647 BGO196645:BGO196647 BQK196645:BQK196647 CAG196645:CAG196647 CKC196645:CKC196647 CTY196645:CTY196647 DDU196645:DDU196647 DNQ196645:DNQ196647 DXM196645:DXM196647 EHI196645:EHI196647 ERE196645:ERE196647 FBA196645:FBA196647 FKW196645:FKW196647 FUS196645:FUS196647 GEO196645:GEO196647 GOK196645:GOK196647 GYG196645:GYG196647 HIC196645:HIC196647 HRY196645:HRY196647 IBU196645:IBU196647 ILQ196645:ILQ196647 IVM196645:IVM196647 JFI196645:JFI196647 JPE196645:JPE196647 JZA196645:JZA196647 KIW196645:KIW196647 KSS196645:KSS196647 LCO196645:LCO196647 LMK196645:LMK196647 LWG196645:LWG196647 MGC196645:MGC196647 MPY196645:MPY196647 MZU196645:MZU196647 NJQ196645:NJQ196647 NTM196645:NTM196647 ODI196645:ODI196647 ONE196645:ONE196647 OXA196645:OXA196647 PGW196645:PGW196647 PQS196645:PQS196647 QAO196645:QAO196647 QKK196645:QKK196647 QUG196645:QUG196647 REC196645:REC196647 RNY196645:RNY196647 RXU196645:RXU196647 SHQ196645:SHQ196647 SRM196645:SRM196647 TBI196645:TBI196647 TLE196645:TLE196647 TVA196645:TVA196647 UEW196645:UEW196647 UOS196645:UOS196647 UYO196645:UYO196647 VIK196645:VIK196647 VSG196645:VSG196647 WCC196645:WCC196647 WLY196645:WLY196647 WVU196645:WVU196647 M262181:M262183 JI262181:JI262183 TE262181:TE262183 ADA262181:ADA262183 AMW262181:AMW262183 AWS262181:AWS262183 BGO262181:BGO262183 BQK262181:BQK262183 CAG262181:CAG262183 CKC262181:CKC262183 CTY262181:CTY262183 DDU262181:DDU262183 DNQ262181:DNQ262183 DXM262181:DXM262183 EHI262181:EHI262183 ERE262181:ERE262183 FBA262181:FBA262183 FKW262181:FKW262183 FUS262181:FUS262183 GEO262181:GEO262183 GOK262181:GOK262183 GYG262181:GYG262183 HIC262181:HIC262183 HRY262181:HRY262183 IBU262181:IBU262183 ILQ262181:ILQ262183 IVM262181:IVM262183 JFI262181:JFI262183 JPE262181:JPE262183 JZA262181:JZA262183 KIW262181:KIW262183 KSS262181:KSS262183 LCO262181:LCO262183 LMK262181:LMK262183 LWG262181:LWG262183 MGC262181:MGC262183 MPY262181:MPY262183 MZU262181:MZU262183 NJQ262181:NJQ262183 NTM262181:NTM262183 ODI262181:ODI262183 ONE262181:ONE262183 OXA262181:OXA262183 PGW262181:PGW262183 PQS262181:PQS262183 QAO262181:QAO262183 QKK262181:QKK262183 QUG262181:QUG262183 REC262181:REC262183 RNY262181:RNY262183 RXU262181:RXU262183 SHQ262181:SHQ262183 SRM262181:SRM262183 TBI262181:TBI262183 TLE262181:TLE262183 TVA262181:TVA262183 UEW262181:UEW262183 UOS262181:UOS262183 UYO262181:UYO262183 VIK262181:VIK262183 VSG262181:VSG262183 WCC262181:WCC262183 WLY262181:WLY262183 WVU262181:WVU262183 M327717:M327719 JI327717:JI327719 TE327717:TE327719 ADA327717:ADA327719 AMW327717:AMW327719 AWS327717:AWS327719 BGO327717:BGO327719 BQK327717:BQK327719 CAG327717:CAG327719 CKC327717:CKC327719 CTY327717:CTY327719 DDU327717:DDU327719 DNQ327717:DNQ327719 DXM327717:DXM327719 EHI327717:EHI327719 ERE327717:ERE327719 FBA327717:FBA327719 FKW327717:FKW327719 FUS327717:FUS327719 GEO327717:GEO327719 GOK327717:GOK327719 GYG327717:GYG327719 HIC327717:HIC327719 HRY327717:HRY327719 IBU327717:IBU327719 ILQ327717:ILQ327719 IVM327717:IVM327719 JFI327717:JFI327719 JPE327717:JPE327719 JZA327717:JZA327719 KIW327717:KIW327719 KSS327717:KSS327719 LCO327717:LCO327719 LMK327717:LMK327719 LWG327717:LWG327719 MGC327717:MGC327719 MPY327717:MPY327719 MZU327717:MZU327719 NJQ327717:NJQ327719 NTM327717:NTM327719 ODI327717:ODI327719 ONE327717:ONE327719 OXA327717:OXA327719 PGW327717:PGW327719 PQS327717:PQS327719 QAO327717:QAO327719 QKK327717:QKK327719 QUG327717:QUG327719 REC327717:REC327719 RNY327717:RNY327719 RXU327717:RXU327719 SHQ327717:SHQ327719 SRM327717:SRM327719 TBI327717:TBI327719 TLE327717:TLE327719 TVA327717:TVA327719 UEW327717:UEW327719 UOS327717:UOS327719 UYO327717:UYO327719 VIK327717:VIK327719 VSG327717:VSG327719 WCC327717:WCC327719 WLY327717:WLY327719 WVU327717:WVU327719 M393253:M393255 JI393253:JI393255 TE393253:TE393255 ADA393253:ADA393255 AMW393253:AMW393255 AWS393253:AWS393255 BGO393253:BGO393255 BQK393253:BQK393255 CAG393253:CAG393255 CKC393253:CKC393255 CTY393253:CTY393255 DDU393253:DDU393255 DNQ393253:DNQ393255 DXM393253:DXM393255 EHI393253:EHI393255 ERE393253:ERE393255 FBA393253:FBA393255 FKW393253:FKW393255 FUS393253:FUS393255 GEO393253:GEO393255 GOK393253:GOK393255 GYG393253:GYG393255 HIC393253:HIC393255 HRY393253:HRY393255 IBU393253:IBU393255 ILQ393253:ILQ393255 IVM393253:IVM393255 JFI393253:JFI393255 JPE393253:JPE393255 JZA393253:JZA393255 KIW393253:KIW393255 KSS393253:KSS393255 LCO393253:LCO393255 LMK393253:LMK393255 LWG393253:LWG393255 MGC393253:MGC393255 MPY393253:MPY393255 MZU393253:MZU393255 NJQ393253:NJQ393255 NTM393253:NTM393255 ODI393253:ODI393255 ONE393253:ONE393255 OXA393253:OXA393255 PGW393253:PGW393255 PQS393253:PQS393255 QAO393253:QAO393255 QKK393253:QKK393255 QUG393253:QUG393255 REC393253:REC393255 RNY393253:RNY393255 RXU393253:RXU393255 SHQ393253:SHQ393255 SRM393253:SRM393255 TBI393253:TBI393255 TLE393253:TLE393255 TVA393253:TVA393255 UEW393253:UEW393255 UOS393253:UOS393255 UYO393253:UYO393255 VIK393253:VIK393255 VSG393253:VSG393255 WCC393253:WCC393255 WLY393253:WLY393255 WVU393253:WVU393255 M458789:M458791 JI458789:JI458791 TE458789:TE458791 ADA458789:ADA458791 AMW458789:AMW458791 AWS458789:AWS458791 BGO458789:BGO458791 BQK458789:BQK458791 CAG458789:CAG458791 CKC458789:CKC458791 CTY458789:CTY458791 DDU458789:DDU458791 DNQ458789:DNQ458791 DXM458789:DXM458791 EHI458789:EHI458791 ERE458789:ERE458791 FBA458789:FBA458791 FKW458789:FKW458791 FUS458789:FUS458791 GEO458789:GEO458791 GOK458789:GOK458791 GYG458789:GYG458791 HIC458789:HIC458791 HRY458789:HRY458791 IBU458789:IBU458791 ILQ458789:ILQ458791 IVM458789:IVM458791 JFI458789:JFI458791 JPE458789:JPE458791 JZA458789:JZA458791 KIW458789:KIW458791 KSS458789:KSS458791 LCO458789:LCO458791 LMK458789:LMK458791 LWG458789:LWG458791 MGC458789:MGC458791 MPY458789:MPY458791 MZU458789:MZU458791 NJQ458789:NJQ458791 NTM458789:NTM458791 ODI458789:ODI458791 ONE458789:ONE458791 OXA458789:OXA458791 PGW458789:PGW458791 PQS458789:PQS458791 QAO458789:QAO458791 QKK458789:QKK458791 QUG458789:QUG458791 REC458789:REC458791 RNY458789:RNY458791 RXU458789:RXU458791 SHQ458789:SHQ458791 SRM458789:SRM458791 TBI458789:TBI458791 TLE458789:TLE458791 TVA458789:TVA458791 UEW458789:UEW458791 UOS458789:UOS458791 UYO458789:UYO458791 VIK458789:VIK458791 VSG458789:VSG458791 WCC458789:WCC458791 WLY458789:WLY458791 WVU458789:WVU458791 M524325:M524327 JI524325:JI524327 TE524325:TE524327 ADA524325:ADA524327 AMW524325:AMW524327 AWS524325:AWS524327 BGO524325:BGO524327 BQK524325:BQK524327 CAG524325:CAG524327 CKC524325:CKC524327 CTY524325:CTY524327 DDU524325:DDU524327 DNQ524325:DNQ524327 DXM524325:DXM524327 EHI524325:EHI524327 ERE524325:ERE524327 FBA524325:FBA524327 FKW524325:FKW524327 FUS524325:FUS524327 GEO524325:GEO524327 GOK524325:GOK524327 GYG524325:GYG524327 HIC524325:HIC524327 HRY524325:HRY524327 IBU524325:IBU524327 ILQ524325:ILQ524327 IVM524325:IVM524327 JFI524325:JFI524327 JPE524325:JPE524327 JZA524325:JZA524327 KIW524325:KIW524327 KSS524325:KSS524327 LCO524325:LCO524327 LMK524325:LMK524327 LWG524325:LWG524327 MGC524325:MGC524327 MPY524325:MPY524327 MZU524325:MZU524327 NJQ524325:NJQ524327 NTM524325:NTM524327 ODI524325:ODI524327 ONE524325:ONE524327 OXA524325:OXA524327 PGW524325:PGW524327 PQS524325:PQS524327 QAO524325:QAO524327 QKK524325:QKK524327 QUG524325:QUG524327 REC524325:REC524327 RNY524325:RNY524327 RXU524325:RXU524327 SHQ524325:SHQ524327 SRM524325:SRM524327 TBI524325:TBI524327 TLE524325:TLE524327 TVA524325:TVA524327 UEW524325:UEW524327 UOS524325:UOS524327 UYO524325:UYO524327 VIK524325:VIK524327 VSG524325:VSG524327 WCC524325:WCC524327 WLY524325:WLY524327 WVU524325:WVU524327 M589861:M589863 JI589861:JI589863 TE589861:TE589863 ADA589861:ADA589863 AMW589861:AMW589863 AWS589861:AWS589863 BGO589861:BGO589863 BQK589861:BQK589863 CAG589861:CAG589863 CKC589861:CKC589863 CTY589861:CTY589863 DDU589861:DDU589863 DNQ589861:DNQ589863 DXM589861:DXM589863 EHI589861:EHI589863 ERE589861:ERE589863 FBA589861:FBA589863 FKW589861:FKW589863 FUS589861:FUS589863 GEO589861:GEO589863 GOK589861:GOK589863 GYG589861:GYG589863 HIC589861:HIC589863 HRY589861:HRY589863 IBU589861:IBU589863 ILQ589861:ILQ589863 IVM589861:IVM589863 JFI589861:JFI589863 JPE589861:JPE589863 JZA589861:JZA589863 KIW589861:KIW589863 KSS589861:KSS589863 LCO589861:LCO589863 LMK589861:LMK589863 LWG589861:LWG589863 MGC589861:MGC589863 MPY589861:MPY589863 MZU589861:MZU589863 NJQ589861:NJQ589863 NTM589861:NTM589863 ODI589861:ODI589863 ONE589861:ONE589863 OXA589861:OXA589863 PGW589861:PGW589863 PQS589861:PQS589863 QAO589861:QAO589863 QKK589861:QKK589863 QUG589861:QUG589863 REC589861:REC589863 RNY589861:RNY589863 RXU589861:RXU589863 SHQ589861:SHQ589863 SRM589861:SRM589863 TBI589861:TBI589863 TLE589861:TLE589863 TVA589861:TVA589863 UEW589861:UEW589863 UOS589861:UOS589863 UYO589861:UYO589863 VIK589861:VIK589863 VSG589861:VSG589863 WCC589861:WCC589863 WLY589861:WLY589863 WVU589861:WVU589863 M655397:M655399 JI655397:JI655399 TE655397:TE655399 ADA655397:ADA655399 AMW655397:AMW655399 AWS655397:AWS655399 BGO655397:BGO655399 BQK655397:BQK655399 CAG655397:CAG655399 CKC655397:CKC655399 CTY655397:CTY655399 DDU655397:DDU655399 DNQ655397:DNQ655399 DXM655397:DXM655399 EHI655397:EHI655399 ERE655397:ERE655399 FBA655397:FBA655399 FKW655397:FKW655399 FUS655397:FUS655399 GEO655397:GEO655399 GOK655397:GOK655399 GYG655397:GYG655399 HIC655397:HIC655399 HRY655397:HRY655399 IBU655397:IBU655399 ILQ655397:ILQ655399 IVM655397:IVM655399 JFI655397:JFI655399 JPE655397:JPE655399 JZA655397:JZA655399 KIW655397:KIW655399 KSS655397:KSS655399 LCO655397:LCO655399 LMK655397:LMK655399 LWG655397:LWG655399 MGC655397:MGC655399 MPY655397:MPY655399 MZU655397:MZU655399 NJQ655397:NJQ655399 NTM655397:NTM655399 ODI655397:ODI655399 ONE655397:ONE655399 OXA655397:OXA655399 PGW655397:PGW655399 PQS655397:PQS655399 QAO655397:QAO655399 QKK655397:QKK655399 QUG655397:QUG655399 REC655397:REC655399 RNY655397:RNY655399 RXU655397:RXU655399 SHQ655397:SHQ655399 SRM655397:SRM655399 TBI655397:TBI655399 TLE655397:TLE655399 TVA655397:TVA655399 UEW655397:UEW655399 UOS655397:UOS655399 UYO655397:UYO655399 VIK655397:VIK655399 VSG655397:VSG655399 WCC655397:WCC655399 WLY655397:WLY655399 WVU655397:WVU655399 M720933:M720935 JI720933:JI720935 TE720933:TE720935 ADA720933:ADA720935 AMW720933:AMW720935 AWS720933:AWS720935 BGO720933:BGO720935 BQK720933:BQK720935 CAG720933:CAG720935 CKC720933:CKC720935 CTY720933:CTY720935 DDU720933:DDU720935 DNQ720933:DNQ720935 DXM720933:DXM720935 EHI720933:EHI720935 ERE720933:ERE720935 FBA720933:FBA720935 FKW720933:FKW720935 FUS720933:FUS720935 GEO720933:GEO720935 GOK720933:GOK720935 GYG720933:GYG720935 HIC720933:HIC720935 HRY720933:HRY720935 IBU720933:IBU720935 ILQ720933:ILQ720935 IVM720933:IVM720935 JFI720933:JFI720935 JPE720933:JPE720935 JZA720933:JZA720935 KIW720933:KIW720935 KSS720933:KSS720935 LCO720933:LCO720935 LMK720933:LMK720935 LWG720933:LWG720935 MGC720933:MGC720935 MPY720933:MPY720935 MZU720933:MZU720935 NJQ720933:NJQ720935 NTM720933:NTM720935 ODI720933:ODI720935 ONE720933:ONE720935 OXA720933:OXA720935 PGW720933:PGW720935 PQS720933:PQS720935 QAO720933:QAO720935 QKK720933:QKK720935 QUG720933:QUG720935 REC720933:REC720935 RNY720933:RNY720935 RXU720933:RXU720935 SHQ720933:SHQ720935 SRM720933:SRM720935 TBI720933:TBI720935 TLE720933:TLE720935 TVA720933:TVA720935 UEW720933:UEW720935 UOS720933:UOS720935 UYO720933:UYO720935 VIK720933:VIK720935 VSG720933:VSG720935 WCC720933:WCC720935 WLY720933:WLY720935 WVU720933:WVU720935 M786469:M786471 JI786469:JI786471 TE786469:TE786471 ADA786469:ADA786471 AMW786469:AMW786471 AWS786469:AWS786471 BGO786469:BGO786471 BQK786469:BQK786471 CAG786469:CAG786471 CKC786469:CKC786471 CTY786469:CTY786471 DDU786469:DDU786471 DNQ786469:DNQ786471 DXM786469:DXM786471 EHI786469:EHI786471 ERE786469:ERE786471 FBA786469:FBA786471 FKW786469:FKW786471 FUS786469:FUS786471 GEO786469:GEO786471 GOK786469:GOK786471 GYG786469:GYG786471 HIC786469:HIC786471 HRY786469:HRY786471 IBU786469:IBU786471 ILQ786469:ILQ786471 IVM786469:IVM786471 JFI786469:JFI786471 JPE786469:JPE786471 JZA786469:JZA786471 KIW786469:KIW786471 KSS786469:KSS786471 LCO786469:LCO786471 LMK786469:LMK786471 LWG786469:LWG786471 MGC786469:MGC786471 MPY786469:MPY786471 MZU786469:MZU786471 NJQ786469:NJQ786471 NTM786469:NTM786471 ODI786469:ODI786471 ONE786469:ONE786471 OXA786469:OXA786471 PGW786469:PGW786471 PQS786469:PQS786471 QAO786469:QAO786471 QKK786469:QKK786471 QUG786469:QUG786471 REC786469:REC786471 RNY786469:RNY786471 RXU786469:RXU786471 SHQ786469:SHQ786471 SRM786469:SRM786471 TBI786469:TBI786471 TLE786469:TLE786471 TVA786469:TVA786471 UEW786469:UEW786471 UOS786469:UOS786471 UYO786469:UYO786471 VIK786469:VIK786471 VSG786469:VSG786471 WCC786469:WCC786471 WLY786469:WLY786471 WVU786469:WVU786471 M852005:M852007 JI852005:JI852007 TE852005:TE852007 ADA852005:ADA852007 AMW852005:AMW852007 AWS852005:AWS852007 BGO852005:BGO852007 BQK852005:BQK852007 CAG852005:CAG852007 CKC852005:CKC852007 CTY852005:CTY852007 DDU852005:DDU852007 DNQ852005:DNQ852007 DXM852005:DXM852007 EHI852005:EHI852007 ERE852005:ERE852007 FBA852005:FBA852007 FKW852005:FKW852007 FUS852005:FUS852007 GEO852005:GEO852007 GOK852005:GOK852007 GYG852005:GYG852007 HIC852005:HIC852007 HRY852005:HRY852007 IBU852005:IBU852007 ILQ852005:ILQ852007 IVM852005:IVM852007 JFI852005:JFI852007 JPE852005:JPE852007 JZA852005:JZA852007 KIW852005:KIW852007 KSS852005:KSS852007 LCO852005:LCO852007 LMK852005:LMK852007 LWG852005:LWG852007 MGC852005:MGC852007 MPY852005:MPY852007 MZU852005:MZU852007 NJQ852005:NJQ852007 NTM852005:NTM852007 ODI852005:ODI852007 ONE852005:ONE852007 OXA852005:OXA852007 PGW852005:PGW852007 PQS852005:PQS852007 QAO852005:QAO852007 QKK852005:QKK852007 QUG852005:QUG852007 REC852005:REC852007 RNY852005:RNY852007 RXU852005:RXU852007 SHQ852005:SHQ852007 SRM852005:SRM852007 TBI852005:TBI852007 TLE852005:TLE852007 TVA852005:TVA852007 UEW852005:UEW852007 UOS852005:UOS852007 UYO852005:UYO852007 VIK852005:VIK852007 VSG852005:VSG852007 WCC852005:WCC852007 WLY852005:WLY852007 WVU852005:WVU852007 M917541:M917543 JI917541:JI917543 TE917541:TE917543 ADA917541:ADA917543 AMW917541:AMW917543 AWS917541:AWS917543 BGO917541:BGO917543 BQK917541:BQK917543 CAG917541:CAG917543 CKC917541:CKC917543 CTY917541:CTY917543 DDU917541:DDU917543 DNQ917541:DNQ917543 DXM917541:DXM917543 EHI917541:EHI917543 ERE917541:ERE917543 FBA917541:FBA917543 FKW917541:FKW917543 FUS917541:FUS917543 GEO917541:GEO917543 GOK917541:GOK917543 GYG917541:GYG917543 HIC917541:HIC917543 HRY917541:HRY917543 IBU917541:IBU917543 ILQ917541:ILQ917543 IVM917541:IVM917543 JFI917541:JFI917543 JPE917541:JPE917543 JZA917541:JZA917543 KIW917541:KIW917543 KSS917541:KSS917543 LCO917541:LCO917543 LMK917541:LMK917543 LWG917541:LWG917543 MGC917541:MGC917543 MPY917541:MPY917543 MZU917541:MZU917543 NJQ917541:NJQ917543 NTM917541:NTM917543 ODI917541:ODI917543 ONE917541:ONE917543 OXA917541:OXA917543 PGW917541:PGW917543 PQS917541:PQS917543 QAO917541:QAO917543 QKK917541:QKK917543 QUG917541:QUG917543 REC917541:REC917543 RNY917541:RNY917543 RXU917541:RXU917543 SHQ917541:SHQ917543 SRM917541:SRM917543 TBI917541:TBI917543 TLE917541:TLE917543 TVA917541:TVA917543 UEW917541:UEW917543 UOS917541:UOS917543 UYO917541:UYO917543 VIK917541:VIK917543 VSG917541:VSG917543 WCC917541:WCC917543 WLY917541:WLY917543 WVU917541:WVU917543 M983077:M983079 JI983077:JI983079 TE983077:TE983079 ADA983077:ADA983079 AMW983077:AMW983079 AWS983077:AWS983079 BGO983077:BGO983079 BQK983077:BQK983079 CAG983077:CAG983079 CKC983077:CKC983079 CTY983077:CTY983079 DDU983077:DDU983079 DNQ983077:DNQ983079 DXM983077:DXM983079 EHI983077:EHI983079 ERE983077:ERE983079 FBA983077:FBA983079 FKW983077:FKW983079 FUS983077:FUS983079 GEO983077:GEO983079 GOK983077:GOK983079 GYG983077:GYG983079 HIC983077:HIC983079 HRY983077:HRY983079 IBU983077:IBU983079 ILQ983077:ILQ983079 IVM983077:IVM983079 JFI983077:JFI983079 JPE983077:JPE983079 JZA983077:JZA983079 KIW983077:KIW983079 KSS983077:KSS983079 LCO983077:LCO983079 LMK983077:LMK983079 LWG983077:LWG983079 MGC983077:MGC983079 MPY983077:MPY983079 MZU983077:MZU983079 NJQ983077:NJQ983079 NTM983077:NTM983079 ODI983077:ODI983079 ONE983077:ONE983079 OXA983077:OXA983079 PGW983077:PGW983079 PQS983077:PQS983079 QAO983077:QAO983079 QKK983077:QKK983079 QUG983077:QUG983079 REC983077:REC983079 RNY983077:RNY983079 RXU983077:RXU983079 SHQ983077:SHQ983079 SRM983077:SRM983079 TBI983077:TBI983079 TLE983077:TLE983079 TVA983077:TVA983079 UEW983077:UEW983079 UOS983077:UOS983079 UYO983077:UYO983079 VIK983077:VIK983079 VSG983077:VSG983079 WCC983077:WCC983079 WLY983077:WLY983079 WVU983077:WVU983079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W65573 JS65573 TO65573 ADK65573 ANG65573 AXC65573 BGY65573 BQU65573 CAQ65573 CKM65573 CUI65573 DEE65573 DOA65573 DXW65573 EHS65573 ERO65573 FBK65573 FLG65573 FVC65573 GEY65573 GOU65573 GYQ65573 HIM65573 HSI65573 ICE65573 IMA65573 IVW65573 JFS65573 JPO65573 JZK65573 KJG65573 KTC65573 LCY65573 LMU65573 LWQ65573 MGM65573 MQI65573 NAE65573 NKA65573 NTW65573 ODS65573 ONO65573 OXK65573 PHG65573 PRC65573 QAY65573 QKU65573 QUQ65573 REM65573 ROI65573 RYE65573 SIA65573 SRW65573 TBS65573 TLO65573 TVK65573 UFG65573 UPC65573 UYY65573 VIU65573 VSQ65573 WCM65573 WMI65573 WWE65573 W131109 JS131109 TO131109 ADK131109 ANG131109 AXC131109 BGY131109 BQU131109 CAQ131109 CKM131109 CUI131109 DEE131109 DOA131109 DXW131109 EHS131109 ERO131109 FBK131109 FLG131109 FVC131109 GEY131109 GOU131109 GYQ131109 HIM131109 HSI131109 ICE131109 IMA131109 IVW131109 JFS131109 JPO131109 JZK131109 KJG131109 KTC131109 LCY131109 LMU131109 LWQ131109 MGM131109 MQI131109 NAE131109 NKA131109 NTW131109 ODS131109 ONO131109 OXK131109 PHG131109 PRC131109 QAY131109 QKU131109 QUQ131109 REM131109 ROI131109 RYE131109 SIA131109 SRW131109 TBS131109 TLO131109 TVK131109 UFG131109 UPC131109 UYY131109 VIU131109 VSQ131109 WCM131109 WMI131109 WWE131109 W196645 JS196645 TO196645 ADK196645 ANG196645 AXC196645 BGY196645 BQU196645 CAQ196645 CKM196645 CUI196645 DEE196645 DOA196645 DXW196645 EHS196645 ERO196645 FBK196645 FLG196645 FVC196645 GEY196645 GOU196645 GYQ196645 HIM196645 HSI196645 ICE196645 IMA196645 IVW196645 JFS196645 JPO196645 JZK196645 KJG196645 KTC196645 LCY196645 LMU196645 LWQ196645 MGM196645 MQI196645 NAE196645 NKA196645 NTW196645 ODS196645 ONO196645 OXK196645 PHG196645 PRC196645 QAY196645 QKU196645 QUQ196645 REM196645 ROI196645 RYE196645 SIA196645 SRW196645 TBS196645 TLO196645 TVK196645 UFG196645 UPC196645 UYY196645 VIU196645 VSQ196645 WCM196645 WMI196645 WWE196645 W262181 JS262181 TO262181 ADK262181 ANG262181 AXC262181 BGY262181 BQU262181 CAQ262181 CKM262181 CUI262181 DEE262181 DOA262181 DXW262181 EHS262181 ERO262181 FBK262181 FLG262181 FVC262181 GEY262181 GOU262181 GYQ262181 HIM262181 HSI262181 ICE262181 IMA262181 IVW262181 JFS262181 JPO262181 JZK262181 KJG262181 KTC262181 LCY262181 LMU262181 LWQ262181 MGM262181 MQI262181 NAE262181 NKA262181 NTW262181 ODS262181 ONO262181 OXK262181 PHG262181 PRC262181 QAY262181 QKU262181 QUQ262181 REM262181 ROI262181 RYE262181 SIA262181 SRW262181 TBS262181 TLO262181 TVK262181 UFG262181 UPC262181 UYY262181 VIU262181 VSQ262181 WCM262181 WMI262181 WWE262181 W327717 JS327717 TO327717 ADK327717 ANG327717 AXC327717 BGY327717 BQU327717 CAQ327717 CKM327717 CUI327717 DEE327717 DOA327717 DXW327717 EHS327717 ERO327717 FBK327717 FLG327717 FVC327717 GEY327717 GOU327717 GYQ327717 HIM327717 HSI327717 ICE327717 IMA327717 IVW327717 JFS327717 JPO327717 JZK327717 KJG327717 KTC327717 LCY327717 LMU327717 LWQ327717 MGM327717 MQI327717 NAE327717 NKA327717 NTW327717 ODS327717 ONO327717 OXK327717 PHG327717 PRC327717 QAY327717 QKU327717 QUQ327717 REM327717 ROI327717 RYE327717 SIA327717 SRW327717 TBS327717 TLO327717 TVK327717 UFG327717 UPC327717 UYY327717 VIU327717 VSQ327717 WCM327717 WMI327717 WWE327717 W393253 JS393253 TO393253 ADK393253 ANG393253 AXC393253 BGY393253 BQU393253 CAQ393253 CKM393253 CUI393253 DEE393253 DOA393253 DXW393253 EHS393253 ERO393253 FBK393253 FLG393253 FVC393253 GEY393253 GOU393253 GYQ393253 HIM393253 HSI393253 ICE393253 IMA393253 IVW393253 JFS393253 JPO393253 JZK393253 KJG393253 KTC393253 LCY393253 LMU393253 LWQ393253 MGM393253 MQI393253 NAE393253 NKA393253 NTW393253 ODS393253 ONO393253 OXK393253 PHG393253 PRC393253 QAY393253 QKU393253 QUQ393253 REM393253 ROI393253 RYE393253 SIA393253 SRW393253 TBS393253 TLO393253 TVK393253 UFG393253 UPC393253 UYY393253 VIU393253 VSQ393253 WCM393253 WMI393253 WWE393253 W458789 JS458789 TO458789 ADK458789 ANG458789 AXC458789 BGY458789 BQU458789 CAQ458789 CKM458789 CUI458789 DEE458789 DOA458789 DXW458789 EHS458789 ERO458789 FBK458789 FLG458789 FVC458789 GEY458789 GOU458789 GYQ458789 HIM458789 HSI458789 ICE458789 IMA458789 IVW458789 JFS458789 JPO458789 JZK458789 KJG458789 KTC458789 LCY458789 LMU458789 LWQ458789 MGM458789 MQI458789 NAE458789 NKA458789 NTW458789 ODS458789 ONO458789 OXK458789 PHG458789 PRC458789 QAY458789 QKU458789 QUQ458789 REM458789 ROI458789 RYE458789 SIA458789 SRW458789 TBS458789 TLO458789 TVK458789 UFG458789 UPC458789 UYY458789 VIU458789 VSQ458789 WCM458789 WMI458789 WWE458789 W524325 JS524325 TO524325 ADK524325 ANG524325 AXC524325 BGY524325 BQU524325 CAQ524325 CKM524325 CUI524325 DEE524325 DOA524325 DXW524325 EHS524325 ERO524325 FBK524325 FLG524325 FVC524325 GEY524325 GOU524325 GYQ524325 HIM524325 HSI524325 ICE524325 IMA524325 IVW524325 JFS524325 JPO524325 JZK524325 KJG524325 KTC524325 LCY524325 LMU524325 LWQ524325 MGM524325 MQI524325 NAE524325 NKA524325 NTW524325 ODS524325 ONO524325 OXK524325 PHG524325 PRC524325 QAY524325 QKU524325 QUQ524325 REM524325 ROI524325 RYE524325 SIA524325 SRW524325 TBS524325 TLO524325 TVK524325 UFG524325 UPC524325 UYY524325 VIU524325 VSQ524325 WCM524325 WMI524325 WWE524325 W589861 JS589861 TO589861 ADK589861 ANG589861 AXC589861 BGY589861 BQU589861 CAQ589861 CKM589861 CUI589861 DEE589861 DOA589861 DXW589861 EHS589861 ERO589861 FBK589861 FLG589861 FVC589861 GEY589861 GOU589861 GYQ589861 HIM589861 HSI589861 ICE589861 IMA589861 IVW589861 JFS589861 JPO589861 JZK589861 KJG589861 KTC589861 LCY589861 LMU589861 LWQ589861 MGM589861 MQI589861 NAE589861 NKA589861 NTW589861 ODS589861 ONO589861 OXK589861 PHG589861 PRC589861 QAY589861 QKU589861 QUQ589861 REM589861 ROI589861 RYE589861 SIA589861 SRW589861 TBS589861 TLO589861 TVK589861 UFG589861 UPC589861 UYY589861 VIU589861 VSQ589861 WCM589861 WMI589861 WWE589861 W655397 JS655397 TO655397 ADK655397 ANG655397 AXC655397 BGY655397 BQU655397 CAQ655397 CKM655397 CUI655397 DEE655397 DOA655397 DXW655397 EHS655397 ERO655397 FBK655397 FLG655397 FVC655397 GEY655397 GOU655397 GYQ655397 HIM655397 HSI655397 ICE655397 IMA655397 IVW655397 JFS655397 JPO655397 JZK655397 KJG655397 KTC655397 LCY655397 LMU655397 LWQ655397 MGM655397 MQI655397 NAE655397 NKA655397 NTW655397 ODS655397 ONO655397 OXK655397 PHG655397 PRC655397 QAY655397 QKU655397 QUQ655397 REM655397 ROI655397 RYE655397 SIA655397 SRW655397 TBS655397 TLO655397 TVK655397 UFG655397 UPC655397 UYY655397 VIU655397 VSQ655397 WCM655397 WMI655397 WWE655397 W720933 JS720933 TO720933 ADK720933 ANG720933 AXC720933 BGY720933 BQU720933 CAQ720933 CKM720933 CUI720933 DEE720933 DOA720933 DXW720933 EHS720933 ERO720933 FBK720933 FLG720933 FVC720933 GEY720933 GOU720933 GYQ720933 HIM720933 HSI720933 ICE720933 IMA720933 IVW720933 JFS720933 JPO720933 JZK720933 KJG720933 KTC720933 LCY720933 LMU720933 LWQ720933 MGM720933 MQI720933 NAE720933 NKA720933 NTW720933 ODS720933 ONO720933 OXK720933 PHG720933 PRC720933 QAY720933 QKU720933 QUQ720933 REM720933 ROI720933 RYE720933 SIA720933 SRW720933 TBS720933 TLO720933 TVK720933 UFG720933 UPC720933 UYY720933 VIU720933 VSQ720933 WCM720933 WMI720933 WWE720933 W786469 JS786469 TO786469 ADK786469 ANG786469 AXC786469 BGY786469 BQU786469 CAQ786469 CKM786469 CUI786469 DEE786469 DOA786469 DXW786469 EHS786469 ERO786469 FBK786469 FLG786469 FVC786469 GEY786469 GOU786469 GYQ786469 HIM786469 HSI786469 ICE786469 IMA786469 IVW786469 JFS786469 JPO786469 JZK786469 KJG786469 KTC786469 LCY786469 LMU786469 LWQ786469 MGM786469 MQI786469 NAE786469 NKA786469 NTW786469 ODS786469 ONO786469 OXK786469 PHG786469 PRC786469 QAY786469 QKU786469 QUQ786469 REM786469 ROI786469 RYE786469 SIA786469 SRW786469 TBS786469 TLO786469 TVK786469 UFG786469 UPC786469 UYY786469 VIU786469 VSQ786469 WCM786469 WMI786469 WWE786469 W852005 JS852005 TO852005 ADK852005 ANG852005 AXC852005 BGY852005 BQU852005 CAQ852005 CKM852005 CUI852005 DEE852005 DOA852005 DXW852005 EHS852005 ERO852005 FBK852005 FLG852005 FVC852005 GEY852005 GOU852005 GYQ852005 HIM852005 HSI852005 ICE852005 IMA852005 IVW852005 JFS852005 JPO852005 JZK852005 KJG852005 KTC852005 LCY852005 LMU852005 LWQ852005 MGM852005 MQI852005 NAE852005 NKA852005 NTW852005 ODS852005 ONO852005 OXK852005 PHG852005 PRC852005 QAY852005 QKU852005 QUQ852005 REM852005 ROI852005 RYE852005 SIA852005 SRW852005 TBS852005 TLO852005 TVK852005 UFG852005 UPC852005 UYY852005 VIU852005 VSQ852005 WCM852005 WMI852005 WWE852005 W917541 JS917541 TO917541 ADK917541 ANG917541 AXC917541 BGY917541 BQU917541 CAQ917541 CKM917541 CUI917541 DEE917541 DOA917541 DXW917541 EHS917541 ERO917541 FBK917541 FLG917541 FVC917541 GEY917541 GOU917541 GYQ917541 HIM917541 HSI917541 ICE917541 IMA917541 IVW917541 JFS917541 JPO917541 JZK917541 KJG917541 KTC917541 LCY917541 LMU917541 LWQ917541 MGM917541 MQI917541 NAE917541 NKA917541 NTW917541 ODS917541 ONO917541 OXK917541 PHG917541 PRC917541 QAY917541 QKU917541 QUQ917541 REM917541 ROI917541 RYE917541 SIA917541 SRW917541 TBS917541 TLO917541 TVK917541 UFG917541 UPC917541 UYY917541 VIU917541 VSQ917541 WCM917541 WMI917541 WWE917541 W983077 JS983077 TO983077 ADK983077 ANG983077 AXC983077 BGY983077 BQU983077 CAQ983077 CKM983077 CUI983077 DEE983077 DOA983077 DXW983077 EHS983077 ERO983077 FBK983077 FLG983077 FVC983077 GEY983077 GOU983077 GYQ983077 HIM983077 HSI983077 ICE983077 IMA983077 IVW983077 JFS983077 JPO983077 JZK983077 KJG983077 KTC983077 LCY983077 LMU983077 LWQ983077 MGM983077 MQI983077 NAE983077 NKA983077 NTW983077 ODS983077 ONO983077 OXK983077 PHG983077 PRC983077 QAY983077 QKU983077 QUQ983077 REM983077 ROI983077 RYE983077 SIA983077 SRW983077 TBS983077 TLO983077 TVK983077 UFG983077 UPC983077 UYY983077 VIU983077 VSQ983077 WCM983077 WMI983077 WWE983077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T65546 JP65546 TL65546 ADH65546 AND65546 AWZ65546 BGV65546 BQR65546 CAN65546 CKJ65546 CUF65546 DEB65546 DNX65546 DXT65546 EHP65546 ERL65546 FBH65546 FLD65546 FUZ65546 GEV65546 GOR65546 GYN65546 HIJ65546 HSF65546 ICB65546 ILX65546 IVT65546 JFP65546 JPL65546 JZH65546 KJD65546 KSZ65546 LCV65546 LMR65546 LWN65546 MGJ65546 MQF65546 NAB65546 NJX65546 NTT65546 ODP65546 ONL65546 OXH65546 PHD65546 PQZ65546 QAV65546 QKR65546 QUN65546 REJ65546 ROF65546 RYB65546 SHX65546 SRT65546 TBP65546 TLL65546 TVH65546 UFD65546 UOZ65546 UYV65546 VIR65546 VSN65546 WCJ65546 WMF65546 WWB65546 T131082 JP131082 TL131082 ADH131082 AND131082 AWZ131082 BGV131082 BQR131082 CAN131082 CKJ131082 CUF131082 DEB131082 DNX131082 DXT131082 EHP131082 ERL131082 FBH131082 FLD131082 FUZ131082 GEV131082 GOR131082 GYN131082 HIJ131082 HSF131082 ICB131082 ILX131082 IVT131082 JFP131082 JPL131082 JZH131082 KJD131082 KSZ131082 LCV131082 LMR131082 LWN131082 MGJ131082 MQF131082 NAB131082 NJX131082 NTT131082 ODP131082 ONL131082 OXH131082 PHD131082 PQZ131082 QAV131082 QKR131082 QUN131082 REJ131082 ROF131082 RYB131082 SHX131082 SRT131082 TBP131082 TLL131082 TVH131082 UFD131082 UOZ131082 UYV131082 VIR131082 VSN131082 WCJ131082 WMF131082 WWB131082 T196618 JP196618 TL196618 ADH196618 AND196618 AWZ196618 BGV196618 BQR196618 CAN196618 CKJ196618 CUF196618 DEB196618 DNX196618 DXT196618 EHP196618 ERL196618 FBH196618 FLD196618 FUZ196618 GEV196618 GOR196618 GYN196618 HIJ196618 HSF196618 ICB196618 ILX196618 IVT196618 JFP196618 JPL196618 JZH196618 KJD196618 KSZ196618 LCV196618 LMR196618 LWN196618 MGJ196618 MQF196618 NAB196618 NJX196618 NTT196618 ODP196618 ONL196618 OXH196618 PHD196618 PQZ196618 QAV196618 QKR196618 QUN196618 REJ196618 ROF196618 RYB196618 SHX196618 SRT196618 TBP196618 TLL196618 TVH196618 UFD196618 UOZ196618 UYV196618 VIR196618 VSN196618 WCJ196618 WMF196618 WWB196618 T262154 JP262154 TL262154 ADH262154 AND262154 AWZ262154 BGV262154 BQR262154 CAN262154 CKJ262154 CUF262154 DEB262154 DNX262154 DXT262154 EHP262154 ERL262154 FBH262154 FLD262154 FUZ262154 GEV262154 GOR262154 GYN262154 HIJ262154 HSF262154 ICB262154 ILX262154 IVT262154 JFP262154 JPL262154 JZH262154 KJD262154 KSZ262154 LCV262154 LMR262154 LWN262154 MGJ262154 MQF262154 NAB262154 NJX262154 NTT262154 ODP262154 ONL262154 OXH262154 PHD262154 PQZ262154 QAV262154 QKR262154 QUN262154 REJ262154 ROF262154 RYB262154 SHX262154 SRT262154 TBP262154 TLL262154 TVH262154 UFD262154 UOZ262154 UYV262154 VIR262154 VSN262154 WCJ262154 WMF262154 WWB262154 T327690 JP327690 TL327690 ADH327690 AND327690 AWZ327690 BGV327690 BQR327690 CAN327690 CKJ327690 CUF327690 DEB327690 DNX327690 DXT327690 EHP327690 ERL327690 FBH327690 FLD327690 FUZ327690 GEV327690 GOR327690 GYN327690 HIJ327690 HSF327690 ICB327690 ILX327690 IVT327690 JFP327690 JPL327690 JZH327690 KJD327690 KSZ327690 LCV327690 LMR327690 LWN327690 MGJ327690 MQF327690 NAB327690 NJX327690 NTT327690 ODP327690 ONL327690 OXH327690 PHD327690 PQZ327690 QAV327690 QKR327690 QUN327690 REJ327690 ROF327690 RYB327690 SHX327690 SRT327690 TBP327690 TLL327690 TVH327690 UFD327690 UOZ327690 UYV327690 VIR327690 VSN327690 WCJ327690 WMF327690 WWB327690 T393226 JP393226 TL393226 ADH393226 AND393226 AWZ393226 BGV393226 BQR393226 CAN393226 CKJ393226 CUF393226 DEB393226 DNX393226 DXT393226 EHP393226 ERL393226 FBH393226 FLD393226 FUZ393226 GEV393226 GOR393226 GYN393226 HIJ393226 HSF393226 ICB393226 ILX393226 IVT393226 JFP393226 JPL393226 JZH393226 KJD393226 KSZ393226 LCV393226 LMR393226 LWN393226 MGJ393226 MQF393226 NAB393226 NJX393226 NTT393226 ODP393226 ONL393226 OXH393226 PHD393226 PQZ393226 QAV393226 QKR393226 QUN393226 REJ393226 ROF393226 RYB393226 SHX393226 SRT393226 TBP393226 TLL393226 TVH393226 UFD393226 UOZ393226 UYV393226 VIR393226 VSN393226 WCJ393226 WMF393226 WWB393226 T458762 JP458762 TL458762 ADH458762 AND458762 AWZ458762 BGV458762 BQR458762 CAN458762 CKJ458762 CUF458762 DEB458762 DNX458762 DXT458762 EHP458762 ERL458762 FBH458762 FLD458762 FUZ458762 GEV458762 GOR458762 GYN458762 HIJ458762 HSF458762 ICB458762 ILX458762 IVT458762 JFP458762 JPL458762 JZH458762 KJD458762 KSZ458762 LCV458762 LMR458762 LWN458762 MGJ458762 MQF458762 NAB458762 NJX458762 NTT458762 ODP458762 ONL458762 OXH458762 PHD458762 PQZ458762 QAV458762 QKR458762 QUN458762 REJ458762 ROF458762 RYB458762 SHX458762 SRT458762 TBP458762 TLL458762 TVH458762 UFD458762 UOZ458762 UYV458762 VIR458762 VSN458762 WCJ458762 WMF458762 WWB458762 T524298 JP524298 TL524298 ADH524298 AND524298 AWZ524298 BGV524298 BQR524298 CAN524298 CKJ524298 CUF524298 DEB524298 DNX524298 DXT524298 EHP524298 ERL524298 FBH524298 FLD524298 FUZ524298 GEV524298 GOR524298 GYN524298 HIJ524298 HSF524298 ICB524298 ILX524298 IVT524298 JFP524298 JPL524298 JZH524298 KJD524298 KSZ524298 LCV524298 LMR524298 LWN524298 MGJ524298 MQF524298 NAB524298 NJX524298 NTT524298 ODP524298 ONL524298 OXH524298 PHD524298 PQZ524298 QAV524298 QKR524298 QUN524298 REJ524298 ROF524298 RYB524298 SHX524298 SRT524298 TBP524298 TLL524298 TVH524298 UFD524298 UOZ524298 UYV524298 VIR524298 VSN524298 WCJ524298 WMF524298 WWB524298 T589834 JP589834 TL589834 ADH589834 AND589834 AWZ589834 BGV589834 BQR589834 CAN589834 CKJ589834 CUF589834 DEB589834 DNX589834 DXT589834 EHP589834 ERL589834 FBH589834 FLD589834 FUZ589834 GEV589834 GOR589834 GYN589834 HIJ589834 HSF589834 ICB589834 ILX589834 IVT589834 JFP589834 JPL589834 JZH589834 KJD589834 KSZ589834 LCV589834 LMR589834 LWN589834 MGJ589834 MQF589834 NAB589834 NJX589834 NTT589834 ODP589834 ONL589834 OXH589834 PHD589834 PQZ589834 QAV589834 QKR589834 QUN589834 REJ589834 ROF589834 RYB589834 SHX589834 SRT589834 TBP589834 TLL589834 TVH589834 UFD589834 UOZ589834 UYV589834 VIR589834 VSN589834 WCJ589834 WMF589834 WWB589834 T655370 JP655370 TL655370 ADH655370 AND655370 AWZ655370 BGV655370 BQR655370 CAN655370 CKJ655370 CUF655370 DEB655370 DNX655370 DXT655370 EHP655370 ERL655370 FBH655370 FLD655370 FUZ655370 GEV655370 GOR655370 GYN655370 HIJ655370 HSF655370 ICB655370 ILX655370 IVT655370 JFP655370 JPL655370 JZH655370 KJD655370 KSZ655370 LCV655370 LMR655370 LWN655370 MGJ655370 MQF655370 NAB655370 NJX655370 NTT655370 ODP655370 ONL655370 OXH655370 PHD655370 PQZ655370 QAV655370 QKR655370 QUN655370 REJ655370 ROF655370 RYB655370 SHX655370 SRT655370 TBP655370 TLL655370 TVH655370 UFD655370 UOZ655370 UYV655370 VIR655370 VSN655370 WCJ655370 WMF655370 WWB655370 T720906 JP720906 TL720906 ADH720906 AND720906 AWZ720906 BGV720906 BQR720906 CAN720906 CKJ720906 CUF720906 DEB720906 DNX720906 DXT720906 EHP720906 ERL720906 FBH720906 FLD720906 FUZ720906 GEV720906 GOR720906 GYN720906 HIJ720906 HSF720906 ICB720906 ILX720906 IVT720906 JFP720906 JPL720906 JZH720906 KJD720906 KSZ720906 LCV720906 LMR720906 LWN720906 MGJ720906 MQF720906 NAB720906 NJX720906 NTT720906 ODP720906 ONL720906 OXH720906 PHD720906 PQZ720906 QAV720906 QKR720906 QUN720906 REJ720906 ROF720906 RYB720906 SHX720906 SRT720906 TBP720906 TLL720906 TVH720906 UFD720906 UOZ720906 UYV720906 VIR720906 VSN720906 WCJ720906 WMF720906 WWB720906 T786442 JP786442 TL786442 ADH786442 AND786442 AWZ786442 BGV786442 BQR786442 CAN786442 CKJ786442 CUF786442 DEB786442 DNX786442 DXT786442 EHP786442 ERL786442 FBH786442 FLD786442 FUZ786442 GEV786442 GOR786442 GYN786442 HIJ786442 HSF786442 ICB786442 ILX786442 IVT786442 JFP786442 JPL786442 JZH786442 KJD786442 KSZ786442 LCV786442 LMR786442 LWN786442 MGJ786442 MQF786442 NAB786442 NJX786442 NTT786442 ODP786442 ONL786442 OXH786442 PHD786442 PQZ786442 QAV786442 QKR786442 QUN786442 REJ786442 ROF786442 RYB786442 SHX786442 SRT786442 TBP786442 TLL786442 TVH786442 UFD786442 UOZ786442 UYV786442 VIR786442 VSN786442 WCJ786442 WMF786442 WWB786442 T851978 JP851978 TL851978 ADH851978 AND851978 AWZ851978 BGV851978 BQR851978 CAN851978 CKJ851978 CUF851978 DEB851978 DNX851978 DXT851978 EHP851978 ERL851978 FBH851978 FLD851978 FUZ851978 GEV851978 GOR851978 GYN851978 HIJ851978 HSF851978 ICB851978 ILX851978 IVT851978 JFP851978 JPL851978 JZH851978 KJD851978 KSZ851978 LCV851978 LMR851978 LWN851978 MGJ851978 MQF851978 NAB851978 NJX851978 NTT851978 ODP851978 ONL851978 OXH851978 PHD851978 PQZ851978 QAV851978 QKR851978 QUN851978 REJ851978 ROF851978 RYB851978 SHX851978 SRT851978 TBP851978 TLL851978 TVH851978 UFD851978 UOZ851978 UYV851978 VIR851978 VSN851978 WCJ851978 WMF851978 WWB851978 T917514 JP917514 TL917514 ADH917514 AND917514 AWZ917514 BGV917514 BQR917514 CAN917514 CKJ917514 CUF917514 DEB917514 DNX917514 DXT917514 EHP917514 ERL917514 FBH917514 FLD917514 FUZ917514 GEV917514 GOR917514 GYN917514 HIJ917514 HSF917514 ICB917514 ILX917514 IVT917514 JFP917514 JPL917514 JZH917514 KJD917514 KSZ917514 LCV917514 LMR917514 LWN917514 MGJ917514 MQF917514 NAB917514 NJX917514 NTT917514 ODP917514 ONL917514 OXH917514 PHD917514 PQZ917514 QAV917514 QKR917514 QUN917514 REJ917514 ROF917514 RYB917514 SHX917514 SRT917514 TBP917514 TLL917514 TVH917514 UFD917514 UOZ917514 UYV917514 VIR917514 VSN917514 WCJ917514 WMF917514 WWB917514 T983050 JP983050 TL983050 ADH983050 AND983050 AWZ983050 BGV983050 BQR983050 CAN983050 CKJ983050 CUF983050 DEB983050 DNX983050 DXT983050 EHP983050 ERL983050 FBH983050 FLD983050 FUZ983050 GEV983050 GOR983050 GYN983050 HIJ983050 HSF983050 ICB983050 ILX983050 IVT983050 JFP983050 JPL983050 JZH983050 KJD983050 KSZ983050 LCV983050 LMR983050 LWN983050 MGJ983050 MQF983050 NAB983050 NJX983050 NTT983050 ODP983050 ONL983050 OXH983050 PHD983050 PQZ983050 QAV983050 QKR983050 QUN983050 REJ983050 ROF983050 RYB983050 SHX983050 SRT983050 TBP983050 TLL983050 TVH983050 UFD983050 UOZ983050 UYV983050 VIR983050 VSN983050 WCJ983050 WMF983050 WWB983050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Y65574:Y65575 JU65574:JU65575 TQ65574:TQ65575 ADM65574:ADM65575 ANI65574:ANI65575 AXE65574:AXE65575 BHA65574:BHA65575 BQW65574:BQW65575 CAS65574:CAS65575 CKO65574:CKO65575 CUK65574:CUK65575 DEG65574:DEG65575 DOC65574:DOC65575 DXY65574:DXY65575 EHU65574:EHU65575 ERQ65574:ERQ65575 FBM65574:FBM65575 FLI65574:FLI65575 FVE65574:FVE65575 GFA65574:GFA65575 GOW65574:GOW65575 GYS65574:GYS65575 HIO65574:HIO65575 HSK65574:HSK65575 ICG65574:ICG65575 IMC65574:IMC65575 IVY65574:IVY65575 JFU65574:JFU65575 JPQ65574:JPQ65575 JZM65574:JZM65575 KJI65574:KJI65575 KTE65574:KTE65575 LDA65574:LDA65575 LMW65574:LMW65575 LWS65574:LWS65575 MGO65574:MGO65575 MQK65574:MQK65575 NAG65574:NAG65575 NKC65574:NKC65575 NTY65574:NTY65575 ODU65574:ODU65575 ONQ65574:ONQ65575 OXM65574:OXM65575 PHI65574:PHI65575 PRE65574:PRE65575 QBA65574:QBA65575 QKW65574:QKW65575 QUS65574:QUS65575 REO65574:REO65575 ROK65574:ROK65575 RYG65574:RYG65575 SIC65574:SIC65575 SRY65574:SRY65575 TBU65574:TBU65575 TLQ65574:TLQ65575 TVM65574:TVM65575 UFI65574:UFI65575 UPE65574:UPE65575 UZA65574:UZA65575 VIW65574:VIW65575 VSS65574:VSS65575 WCO65574:WCO65575 WMK65574:WMK65575 WWG65574:WWG65575 Y131110:Y131111 JU131110:JU131111 TQ131110:TQ131111 ADM131110:ADM131111 ANI131110:ANI131111 AXE131110:AXE131111 BHA131110:BHA131111 BQW131110:BQW131111 CAS131110:CAS131111 CKO131110:CKO131111 CUK131110:CUK131111 DEG131110:DEG131111 DOC131110:DOC131111 DXY131110:DXY131111 EHU131110:EHU131111 ERQ131110:ERQ131111 FBM131110:FBM131111 FLI131110:FLI131111 FVE131110:FVE131111 GFA131110:GFA131111 GOW131110:GOW131111 GYS131110:GYS131111 HIO131110:HIO131111 HSK131110:HSK131111 ICG131110:ICG131111 IMC131110:IMC131111 IVY131110:IVY131111 JFU131110:JFU131111 JPQ131110:JPQ131111 JZM131110:JZM131111 KJI131110:KJI131111 KTE131110:KTE131111 LDA131110:LDA131111 LMW131110:LMW131111 LWS131110:LWS131111 MGO131110:MGO131111 MQK131110:MQK131111 NAG131110:NAG131111 NKC131110:NKC131111 NTY131110:NTY131111 ODU131110:ODU131111 ONQ131110:ONQ131111 OXM131110:OXM131111 PHI131110:PHI131111 PRE131110:PRE131111 QBA131110:QBA131111 QKW131110:QKW131111 QUS131110:QUS131111 REO131110:REO131111 ROK131110:ROK131111 RYG131110:RYG131111 SIC131110:SIC131111 SRY131110:SRY131111 TBU131110:TBU131111 TLQ131110:TLQ131111 TVM131110:TVM131111 UFI131110:UFI131111 UPE131110:UPE131111 UZA131110:UZA131111 VIW131110:VIW131111 VSS131110:VSS131111 WCO131110:WCO131111 WMK131110:WMK131111 WWG131110:WWG131111 Y196646:Y196647 JU196646:JU196647 TQ196646:TQ196647 ADM196646:ADM196647 ANI196646:ANI196647 AXE196646:AXE196647 BHA196646:BHA196647 BQW196646:BQW196647 CAS196646:CAS196647 CKO196646:CKO196647 CUK196646:CUK196647 DEG196646:DEG196647 DOC196646:DOC196647 DXY196646:DXY196647 EHU196646:EHU196647 ERQ196646:ERQ196647 FBM196646:FBM196647 FLI196646:FLI196647 FVE196646:FVE196647 GFA196646:GFA196647 GOW196646:GOW196647 GYS196646:GYS196647 HIO196646:HIO196647 HSK196646:HSK196647 ICG196646:ICG196647 IMC196646:IMC196647 IVY196646:IVY196647 JFU196646:JFU196647 JPQ196646:JPQ196647 JZM196646:JZM196647 KJI196646:KJI196647 KTE196646:KTE196647 LDA196646:LDA196647 LMW196646:LMW196647 LWS196646:LWS196647 MGO196646:MGO196647 MQK196646:MQK196647 NAG196646:NAG196647 NKC196646:NKC196647 NTY196646:NTY196647 ODU196646:ODU196647 ONQ196646:ONQ196647 OXM196646:OXM196647 PHI196646:PHI196647 PRE196646:PRE196647 QBA196646:QBA196647 QKW196646:QKW196647 QUS196646:QUS196647 REO196646:REO196647 ROK196646:ROK196647 RYG196646:RYG196647 SIC196646:SIC196647 SRY196646:SRY196647 TBU196646:TBU196647 TLQ196646:TLQ196647 TVM196646:TVM196647 UFI196646:UFI196647 UPE196646:UPE196647 UZA196646:UZA196647 VIW196646:VIW196647 VSS196646:VSS196647 WCO196646:WCO196647 WMK196646:WMK196647 WWG196646:WWG196647 Y262182:Y262183 JU262182:JU262183 TQ262182:TQ262183 ADM262182:ADM262183 ANI262182:ANI262183 AXE262182:AXE262183 BHA262182:BHA262183 BQW262182:BQW262183 CAS262182:CAS262183 CKO262182:CKO262183 CUK262182:CUK262183 DEG262182:DEG262183 DOC262182:DOC262183 DXY262182:DXY262183 EHU262182:EHU262183 ERQ262182:ERQ262183 FBM262182:FBM262183 FLI262182:FLI262183 FVE262182:FVE262183 GFA262182:GFA262183 GOW262182:GOW262183 GYS262182:GYS262183 HIO262182:HIO262183 HSK262182:HSK262183 ICG262182:ICG262183 IMC262182:IMC262183 IVY262182:IVY262183 JFU262182:JFU262183 JPQ262182:JPQ262183 JZM262182:JZM262183 KJI262182:KJI262183 KTE262182:KTE262183 LDA262182:LDA262183 LMW262182:LMW262183 LWS262182:LWS262183 MGO262182:MGO262183 MQK262182:MQK262183 NAG262182:NAG262183 NKC262182:NKC262183 NTY262182:NTY262183 ODU262182:ODU262183 ONQ262182:ONQ262183 OXM262182:OXM262183 PHI262182:PHI262183 PRE262182:PRE262183 QBA262182:QBA262183 QKW262182:QKW262183 QUS262182:QUS262183 REO262182:REO262183 ROK262182:ROK262183 RYG262182:RYG262183 SIC262182:SIC262183 SRY262182:SRY262183 TBU262182:TBU262183 TLQ262182:TLQ262183 TVM262182:TVM262183 UFI262182:UFI262183 UPE262182:UPE262183 UZA262182:UZA262183 VIW262182:VIW262183 VSS262182:VSS262183 WCO262182:WCO262183 WMK262182:WMK262183 WWG262182:WWG262183 Y327718:Y327719 JU327718:JU327719 TQ327718:TQ327719 ADM327718:ADM327719 ANI327718:ANI327719 AXE327718:AXE327719 BHA327718:BHA327719 BQW327718:BQW327719 CAS327718:CAS327719 CKO327718:CKO327719 CUK327718:CUK327719 DEG327718:DEG327719 DOC327718:DOC327719 DXY327718:DXY327719 EHU327718:EHU327719 ERQ327718:ERQ327719 FBM327718:FBM327719 FLI327718:FLI327719 FVE327718:FVE327719 GFA327718:GFA327719 GOW327718:GOW327719 GYS327718:GYS327719 HIO327718:HIO327719 HSK327718:HSK327719 ICG327718:ICG327719 IMC327718:IMC327719 IVY327718:IVY327719 JFU327718:JFU327719 JPQ327718:JPQ327719 JZM327718:JZM327719 KJI327718:KJI327719 KTE327718:KTE327719 LDA327718:LDA327719 LMW327718:LMW327719 LWS327718:LWS327719 MGO327718:MGO327719 MQK327718:MQK327719 NAG327718:NAG327719 NKC327718:NKC327719 NTY327718:NTY327719 ODU327718:ODU327719 ONQ327718:ONQ327719 OXM327718:OXM327719 PHI327718:PHI327719 PRE327718:PRE327719 QBA327718:QBA327719 QKW327718:QKW327719 QUS327718:QUS327719 REO327718:REO327719 ROK327718:ROK327719 RYG327718:RYG327719 SIC327718:SIC327719 SRY327718:SRY327719 TBU327718:TBU327719 TLQ327718:TLQ327719 TVM327718:TVM327719 UFI327718:UFI327719 UPE327718:UPE327719 UZA327718:UZA327719 VIW327718:VIW327719 VSS327718:VSS327719 WCO327718:WCO327719 WMK327718:WMK327719 WWG327718:WWG327719 Y393254:Y393255 JU393254:JU393255 TQ393254:TQ393255 ADM393254:ADM393255 ANI393254:ANI393255 AXE393254:AXE393255 BHA393254:BHA393255 BQW393254:BQW393255 CAS393254:CAS393255 CKO393254:CKO393255 CUK393254:CUK393255 DEG393254:DEG393255 DOC393254:DOC393255 DXY393254:DXY393255 EHU393254:EHU393255 ERQ393254:ERQ393255 FBM393254:FBM393255 FLI393254:FLI393255 FVE393254:FVE393255 GFA393254:GFA393255 GOW393254:GOW393255 GYS393254:GYS393255 HIO393254:HIO393255 HSK393254:HSK393255 ICG393254:ICG393255 IMC393254:IMC393255 IVY393254:IVY393255 JFU393254:JFU393255 JPQ393254:JPQ393255 JZM393254:JZM393255 KJI393254:KJI393255 KTE393254:KTE393255 LDA393254:LDA393255 LMW393254:LMW393255 LWS393254:LWS393255 MGO393254:MGO393255 MQK393254:MQK393255 NAG393254:NAG393255 NKC393254:NKC393255 NTY393254:NTY393255 ODU393254:ODU393255 ONQ393254:ONQ393255 OXM393254:OXM393255 PHI393254:PHI393255 PRE393254:PRE393255 QBA393254:QBA393255 QKW393254:QKW393255 QUS393254:QUS393255 REO393254:REO393255 ROK393254:ROK393255 RYG393254:RYG393255 SIC393254:SIC393255 SRY393254:SRY393255 TBU393254:TBU393255 TLQ393254:TLQ393255 TVM393254:TVM393255 UFI393254:UFI393255 UPE393254:UPE393255 UZA393254:UZA393255 VIW393254:VIW393255 VSS393254:VSS393255 WCO393254:WCO393255 WMK393254:WMK393255 WWG393254:WWG393255 Y458790:Y458791 JU458790:JU458791 TQ458790:TQ458791 ADM458790:ADM458791 ANI458790:ANI458791 AXE458790:AXE458791 BHA458790:BHA458791 BQW458790:BQW458791 CAS458790:CAS458791 CKO458790:CKO458791 CUK458790:CUK458791 DEG458790:DEG458791 DOC458790:DOC458791 DXY458790:DXY458791 EHU458790:EHU458791 ERQ458790:ERQ458791 FBM458790:FBM458791 FLI458790:FLI458791 FVE458790:FVE458791 GFA458790:GFA458791 GOW458790:GOW458791 GYS458790:GYS458791 HIO458790:HIO458791 HSK458790:HSK458791 ICG458790:ICG458791 IMC458790:IMC458791 IVY458790:IVY458791 JFU458790:JFU458791 JPQ458790:JPQ458791 JZM458790:JZM458791 KJI458790:KJI458791 KTE458790:KTE458791 LDA458790:LDA458791 LMW458790:LMW458791 LWS458790:LWS458791 MGO458790:MGO458791 MQK458790:MQK458791 NAG458790:NAG458791 NKC458790:NKC458791 NTY458790:NTY458791 ODU458790:ODU458791 ONQ458790:ONQ458791 OXM458790:OXM458791 PHI458790:PHI458791 PRE458790:PRE458791 QBA458790:QBA458791 QKW458790:QKW458791 QUS458790:QUS458791 REO458790:REO458791 ROK458790:ROK458791 RYG458790:RYG458791 SIC458790:SIC458791 SRY458790:SRY458791 TBU458790:TBU458791 TLQ458790:TLQ458791 TVM458790:TVM458791 UFI458790:UFI458791 UPE458790:UPE458791 UZA458790:UZA458791 VIW458790:VIW458791 VSS458790:VSS458791 WCO458790:WCO458791 WMK458790:WMK458791 WWG458790:WWG458791 Y524326:Y524327 JU524326:JU524327 TQ524326:TQ524327 ADM524326:ADM524327 ANI524326:ANI524327 AXE524326:AXE524327 BHA524326:BHA524327 BQW524326:BQW524327 CAS524326:CAS524327 CKO524326:CKO524327 CUK524326:CUK524327 DEG524326:DEG524327 DOC524326:DOC524327 DXY524326:DXY524327 EHU524326:EHU524327 ERQ524326:ERQ524327 FBM524326:FBM524327 FLI524326:FLI524327 FVE524326:FVE524327 GFA524326:GFA524327 GOW524326:GOW524327 GYS524326:GYS524327 HIO524326:HIO524327 HSK524326:HSK524327 ICG524326:ICG524327 IMC524326:IMC524327 IVY524326:IVY524327 JFU524326:JFU524327 JPQ524326:JPQ524327 JZM524326:JZM524327 KJI524326:KJI524327 KTE524326:KTE524327 LDA524326:LDA524327 LMW524326:LMW524327 LWS524326:LWS524327 MGO524326:MGO524327 MQK524326:MQK524327 NAG524326:NAG524327 NKC524326:NKC524327 NTY524326:NTY524327 ODU524326:ODU524327 ONQ524326:ONQ524327 OXM524326:OXM524327 PHI524326:PHI524327 PRE524326:PRE524327 QBA524326:QBA524327 QKW524326:QKW524327 QUS524326:QUS524327 REO524326:REO524327 ROK524326:ROK524327 RYG524326:RYG524327 SIC524326:SIC524327 SRY524326:SRY524327 TBU524326:TBU524327 TLQ524326:TLQ524327 TVM524326:TVM524327 UFI524326:UFI524327 UPE524326:UPE524327 UZA524326:UZA524327 VIW524326:VIW524327 VSS524326:VSS524327 WCO524326:WCO524327 WMK524326:WMK524327 WWG524326:WWG524327 Y589862:Y589863 JU589862:JU589863 TQ589862:TQ589863 ADM589862:ADM589863 ANI589862:ANI589863 AXE589862:AXE589863 BHA589862:BHA589863 BQW589862:BQW589863 CAS589862:CAS589863 CKO589862:CKO589863 CUK589862:CUK589863 DEG589862:DEG589863 DOC589862:DOC589863 DXY589862:DXY589863 EHU589862:EHU589863 ERQ589862:ERQ589863 FBM589862:FBM589863 FLI589862:FLI589863 FVE589862:FVE589863 GFA589862:GFA589863 GOW589862:GOW589863 GYS589862:GYS589863 HIO589862:HIO589863 HSK589862:HSK589863 ICG589862:ICG589863 IMC589862:IMC589863 IVY589862:IVY589863 JFU589862:JFU589863 JPQ589862:JPQ589863 JZM589862:JZM589863 KJI589862:KJI589863 KTE589862:KTE589863 LDA589862:LDA589863 LMW589862:LMW589863 LWS589862:LWS589863 MGO589862:MGO589863 MQK589862:MQK589863 NAG589862:NAG589863 NKC589862:NKC589863 NTY589862:NTY589863 ODU589862:ODU589863 ONQ589862:ONQ589863 OXM589862:OXM589863 PHI589862:PHI589863 PRE589862:PRE589863 QBA589862:QBA589863 QKW589862:QKW589863 QUS589862:QUS589863 REO589862:REO589863 ROK589862:ROK589863 RYG589862:RYG589863 SIC589862:SIC589863 SRY589862:SRY589863 TBU589862:TBU589863 TLQ589862:TLQ589863 TVM589862:TVM589863 UFI589862:UFI589863 UPE589862:UPE589863 UZA589862:UZA589863 VIW589862:VIW589863 VSS589862:VSS589863 WCO589862:WCO589863 WMK589862:WMK589863 WWG589862:WWG589863 Y655398:Y655399 JU655398:JU655399 TQ655398:TQ655399 ADM655398:ADM655399 ANI655398:ANI655399 AXE655398:AXE655399 BHA655398:BHA655399 BQW655398:BQW655399 CAS655398:CAS655399 CKO655398:CKO655399 CUK655398:CUK655399 DEG655398:DEG655399 DOC655398:DOC655399 DXY655398:DXY655399 EHU655398:EHU655399 ERQ655398:ERQ655399 FBM655398:FBM655399 FLI655398:FLI655399 FVE655398:FVE655399 GFA655398:GFA655399 GOW655398:GOW655399 GYS655398:GYS655399 HIO655398:HIO655399 HSK655398:HSK655399 ICG655398:ICG655399 IMC655398:IMC655399 IVY655398:IVY655399 JFU655398:JFU655399 JPQ655398:JPQ655399 JZM655398:JZM655399 KJI655398:KJI655399 KTE655398:KTE655399 LDA655398:LDA655399 LMW655398:LMW655399 LWS655398:LWS655399 MGO655398:MGO655399 MQK655398:MQK655399 NAG655398:NAG655399 NKC655398:NKC655399 NTY655398:NTY655399 ODU655398:ODU655399 ONQ655398:ONQ655399 OXM655398:OXM655399 PHI655398:PHI655399 PRE655398:PRE655399 QBA655398:QBA655399 QKW655398:QKW655399 QUS655398:QUS655399 REO655398:REO655399 ROK655398:ROK655399 RYG655398:RYG655399 SIC655398:SIC655399 SRY655398:SRY655399 TBU655398:TBU655399 TLQ655398:TLQ655399 TVM655398:TVM655399 UFI655398:UFI655399 UPE655398:UPE655399 UZA655398:UZA655399 VIW655398:VIW655399 VSS655398:VSS655399 WCO655398:WCO655399 WMK655398:WMK655399 WWG655398:WWG655399 Y720934:Y720935 JU720934:JU720935 TQ720934:TQ720935 ADM720934:ADM720935 ANI720934:ANI720935 AXE720934:AXE720935 BHA720934:BHA720935 BQW720934:BQW720935 CAS720934:CAS720935 CKO720934:CKO720935 CUK720934:CUK720935 DEG720934:DEG720935 DOC720934:DOC720935 DXY720934:DXY720935 EHU720934:EHU720935 ERQ720934:ERQ720935 FBM720934:FBM720935 FLI720934:FLI720935 FVE720934:FVE720935 GFA720934:GFA720935 GOW720934:GOW720935 GYS720934:GYS720935 HIO720934:HIO720935 HSK720934:HSK720935 ICG720934:ICG720935 IMC720934:IMC720935 IVY720934:IVY720935 JFU720934:JFU720935 JPQ720934:JPQ720935 JZM720934:JZM720935 KJI720934:KJI720935 KTE720934:KTE720935 LDA720934:LDA720935 LMW720934:LMW720935 LWS720934:LWS720935 MGO720934:MGO720935 MQK720934:MQK720935 NAG720934:NAG720935 NKC720934:NKC720935 NTY720934:NTY720935 ODU720934:ODU720935 ONQ720934:ONQ720935 OXM720934:OXM720935 PHI720934:PHI720935 PRE720934:PRE720935 QBA720934:QBA720935 QKW720934:QKW720935 QUS720934:QUS720935 REO720934:REO720935 ROK720934:ROK720935 RYG720934:RYG720935 SIC720934:SIC720935 SRY720934:SRY720935 TBU720934:TBU720935 TLQ720934:TLQ720935 TVM720934:TVM720935 UFI720934:UFI720935 UPE720934:UPE720935 UZA720934:UZA720935 VIW720934:VIW720935 VSS720934:VSS720935 WCO720934:WCO720935 WMK720934:WMK720935 WWG720934:WWG720935 Y786470:Y786471 JU786470:JU786471 TQ786470:TQ786471 ADM786470:ADM786471 ANI786470:ANI786471 AXE786470:AXE786471 BHA786470:BHA786471 BQW786470:BQW786471 CAS786470:CAS786471 CKO786470:CKO786471 CUK786470:CUK786471 DEG786470:DEG786471 DOC786470:DOC786471 DXY786470:DXY786471 EHU786470:EHU786471 ERQ786470:ERQ786471 FBM786470:FBM786471 FLI786470:FLI786471 FVE786470:FVE786471 GFA786470:GFA786471 GOW786470:GOW786471 GYS786470:GYS786471 HIO786470:HIO786471 HSK786470:HSK786471 ICG786470:ICG786471 IMC786470:IMC786471 IVY786470:IVY786471 JFU786470:JFU786471 JPQ786470:JPQ786471 JZM786470:JZM786471 KJI786470:KJI786471 KTE786470:KTE786471 LDA786470:LDA786471 LMW786470:LMW786471 LWS786470:LWS786471 MGO786470:MGO786471 MQK786470:MQK786471 NAG786470:NAG786471 NKC786470:NKC786471 NTY786470:NTY786471 ODU786470:ODU786471 ONQ786470:ONQ786471 OXM786470:OXM786471 PHI786470:PHI786471 PRE786470:PRE786471 QBA786470:QBA786471 QKW786470:QKW786471 QUS786470:QUS786471 REO786470:REO786471 ROK786470:ROK786471 RYG786470:RYG786471 SIC786470:SIC786471 SRY786470:SRY786471 TBU786470:TBU786471 TLQ786470:TLQ786471 TVM786470:TVM786471 UFI786470:UFI786471 UPE786470:UPE786471 UZA786470:UZA786471 VIW786470:VIW786471 VSS786470:VSS786471 WCO786470:WCO786471 WMK786470:WMK786471 WWG786470:WWG786471 Y852006:Y852007 JU852006:JU852007 TQ852006:TQ852007 ADM852006:ADM852007 ANI852006:ANI852007 AXE852006:AXE852007 BHA852006:BHA852007 BQW852006:BQW852007 CAS852006:CAS852007 CKO852006:CKO852007 CUK852006:CUK852007 DEG852006:DEG852007 DOC852006:DOC852007 DXY852006:DXY852007 EHU852006:EHU852007 ERQ852006:ERQ852007 FBM852006:FBM852007 FLI852006:FLI852007 FVE852006:FVE852007 GFA852006:GFA852007 GOW852006:GOW852007 GYS852006:GYS852007 HIO852006:HIO852007 HSK852006:HSK852007 ICG852006:ICG852007 IMC852006:IMC852007 IVY852006:IVY852007 JFU852006:JFU852007 JPQ852006:JPQ852007 JZM852006:JZM852007 KJI852006:KJI852007 KTE852006:KTE852007 LDA852006:LDA852007 LMW852006:LMW852007 LWS852006:LWS852007 MGO852006:MGO852007 MQK852006:MQK852007 NAG852006:NAG852007 NKC852006:NKC852007 NTY852006:NTY852007 ODU852006:ODU852007 ONQ852006:ONQ852007 OXM852006:OXM852007 PHI852006:PHI852007 PRE852006:PRE852007 QBA852006:QBA852007 QKW852006:QKW852007 QUS852006:QUS852007 REO852006:REO852007 ROK852006:ROK852007 RYG852006:RYG852007 SIC852006:SIC852007 SRY852006:SRY852007 TBU852006:TBU852007 TLQ852006:TLQ852007 TVM852006:TVM852007 UFI852006:UFI852007 UPE852006:UPE852007 UZA852006:UZA852007 VIW852006:VIW852007 VSS852006:VSS852007 WCO852006:WCO852007 WMK852006:WMK852007 WWG852006:WWG852007 Y917542:Y917543 JU917542:JU917543 TQ917542:TQ917543 ADM917542:ADM917543 ANI917542:ANI917543 AXE917542:AXE917543 BHA917542:BHA917543 BQW917542:BQW917543 CAS917542:CAS917543 CKO917542:CKO917543 CUK917542:CUK917543 DEG917542:DEG917543 DOC917542:DOC917543 DXY917542:DXY917543 EHU917542:EHU917543 ERQ917542:ERQ917543 FBM917542:FBM917543 FLI917542:FLI917543 FVE917542:FVE917543 GFA917542:GFA917543 GOW917542:GOW917543 GYS917542:GYS917543 HIO917542:HIO917543 HSK917542:HSK917543 ICG917542:ICG917543 IMC917542:IMC917543 IVY917542:IVY917543 JFU917542:JFU917543 JPQ917542:JPQ917543 JZM917542:JZM917543 KJI917542:KJI917543 KTE917542:KTE917543 LDA917542:LDA917543 LMW917542:LMW917543 LWS917542:LWS917543 MGO917542:MGO917543 MQK917542:MQK917543 NAG917542:NAG917543 NKC917542:NKC917543 NTY917542:NTY917543 ODU917542:ODU917543 ONQ917542:ONQ917543 OXM917542:OXM917543 PHI917542:PHI917543 PRE917542:PRE917543 QBA917542:QBA917543 QKW917542:QKW917543 QUS917542:QUS917543 REO917542:REO917543 ROK917542:ROK917543 RYG917542:RYG917543 SIC917542:SIC917543 SRY917542:SRY917543 TBU917542:TBU917543 TLQ917542:TLQ917543 TVM917542:TVM917543 UFI917542:UFI917543 UPE917542:UPE917543 UZA917542:UZA917543 VIW917542:VIW917543 VSS917542:VSS917543 WCO917542:WCO917543 WMK917542:WMK917543 WWG917542:WWG917543 Y983078:Y983079 JU983078:JU983079 TQ983078:TQ983079 ADM983078:ADM983079 ANI983078:ANI983079 AXE983078:AXE983079 BHA983078:BHA983079 BQW983078:BQW983079 CAS983078:CAS983079 CKO983078:CKO983079 CUK983078:CUK983079 DEG983078:DEG983079 DOC983078:DOC983079 DXY983078:DXY983079 EHU983078:EHU983079 ERQ983078:ERQ983079 FBM983078:FBM983079 FLI983078:FLI983079 FVE983078:FVE983079 GFA983078:GFA983079 GOW983078:GOW983079 GYS983078:GYS983079 HIO983078:HIO983079 HSK983078:HSK983079 ICG983078:ICG983079 IMC983078:IMC983079 IVY983078:IVY983079 JFU983078:JFU983079 JPQ983078:JPQ983079 JZM983078:JZM983079 KJI983078:KJI983079 KTE983078:KTE983079 LDA983078:LDA983079 LMW983078:LMW983079 LWS983078:LWS983079 MGO983078:MGO983079 MQK983078:MQK983079 NAG983078:NAG983079 NKC983078:NKC983079 NTY983078:NTY983079 ODU983078:ODU983079 ONQ983078:ONQ983079 OXM983078:OXM983079 PHI983078:PHI983079 PRE983078:PRE983079 QBA983078:QBA983079 QKW983078:QKW983079 QUS983078:QUS983079 REO983078:REO983079 ROK983078:ROK983079 RYG983078:RYG983079 SIC983078:SIC983079 SRY983078:SRY983079 TBU983078:TBU983079 TLQ983078:TLQ983079 TVM983078:TVM983079 UFI983078:UFI983079 UPE983078:UPE983079 UZA983078:UZA983079 VIW983078:VIW983079 VSS983078:VSS983079 WCO983078:WCO983079 WMK983078:WMK983079 WWG983078:WWG983079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59999389629810485"/>
    <pageSetUpPr fitToPage="1"/>
  </sheetPr>
  <dimension ref="A1:W53"/>
  <sheetViews>
    <sheetView view="pageBreakPreview" topLeftCell="A55" zoomScaleNormal="100" zoomScaleSheetLayoutView="100" workbookViewId="0">
      <selection activeCell="T15" sqref="T15"/>
    </sheetView>
  </sheetViews>
  <sheetFormatPr defaultColWidth="8.09765625" defaultRowHeight="10.8" x14ac:dyDescent="0.45"/>
  <cols>
    <col min="1" max="3" width="5.5" style="62" customWidth="1"/>
    <col min="4" max="4" width="25" style="2" customWidth="1"/>
    <col min="5" max="5" width="3" style="17" customWidth="1"/>
    <col min="6" max="6" width="8.5" style="63" customWidth="1"/>
    <col min="7" max="7" width="3" style="63" customWidth="1"/>
    <col min="8" max="8" width="8.5" style="64" customWidth="1"/>
    <col min="9" max="9" width="4" style="65" customWidth="1"/>
    <col min="10" max="11" width="3" style="2" customWidth="1"/>
    <col min="12" max="12" width="8.5" style="10" customWidth="1"/>
    <col min="13" max="13" width="3.5" style="10" customWidth="1"/>
    <col min="14" max="14" width="8.5" style="11" customWidth="1"/>
    <col min="15" max="15" width="3.5" style="10" customWidth="1"/>
    <col min="16" max="16" width="8.5" style="11" customWidth="1"/>
    <col min="17" max="17" width="5.3984375" style="11" customWidth="1"/>
    <col min="18" max="20" width="8.3984375" style="2" customWidth="1"/>
    <col min="21" max="258" width="8.09765625" style="2"/>
    <col min="259" max="259" width="5.296875" style="2" customWidth="1"/>
    <col min="260" max="260" width="17.5" style="2" customWidth="1"/>
    <col min="261" max="261" width="2.5" style="2" customWidth="1"/>
    <col min="262" max="262" width="8.19921875" style="2" customWidth="1"/>
    <col min="263" max="263" width="2.09765625" style="2" customWidth="1"/>
    <col min="264" max="264" width="7.19921875" style="2" customWidth="1"/>
    <col min="265" max="265" width="3.796875" style="2" customWidth="1"/>
    <col min="266" max="266" width="1.796875" style="2" customWidth="1"/>
    <col min="267" max="267" width="4.5" style="2" customWidth="1"/>
    <col min="268" max="268" width="10.59765625" style="2" customWidth="1"/>
    <col min="269" max="269" width="2.19921875" style="2" customWidth="1"/>
    <col min="270" max="270" width="8" style="2" customWidth="1"/>
    <col min="271" max="271" width="2.19921875" style="2" customWidth="1"/>
    <col min="272" max="272" width="8" style="2" customWidth="1"/>
    <col min="273" max="273" width="5.3984375" style="2" customWidth="1"/>
    <col min="274" max="276" width="8.3984375" style="2" customWidth="1"/>
    <col min="277" max="514" width="8.09765625" style="2"/>
    <col min="515" max="515" width="5.296875" style="2" customWidth="1"/>
    <col min="516" max="516" width="17.5" style="2" customWidth="1"/>
    <col min="517" max="517" width="2.5" style="2" customWidth="1"/>
    <col min="518" max="518" width="8.19921875" style="2" customWidth="1"/>
    <col min="519" max="519" width="2.09765625" style="2" customWidth="1"/>
    <col min="520" max="520" width="7.19921875" style="2" customWidth="1"/>
    <col min="521" max="521" width="3.796875" style="2" customWidth="1"/>
    <col min="522" max="522" width="1.796875" style="2" customWidth="1"/>
    <col min="523" max="523" width="4.5" style="2" customWidth="1"/>
    <col min="524" max="524" width="10.59765625" style="2" customWidth="1"/>
    <col min="525" max="525" width="2.19921875" style="2" customWidth="1"/>
    <col min="526" max="526" width="8" style="2" customWidth="1"/>
    <col min="527" max="527" width="2.19921875" style="2" customWidth="1"/>
    <col min="528" max="528" width="8" style="2" customWidth="1"/>
    <col min="529" max="529" width="5.3984375" style="2" customWidth="1"/>
    <col min="530" max="532" width="8.3984375" style="2" customWidth="1"/>
    <col min="533" max="770" width="8.09765625" style="2"/>
    <col min="771" max="771" width="5.296875" style="2" customWidth="1"/>
    <col min="772" max="772" width="17.5" style="2" customWidth="1"/>
    <col min="773" max="773" width="2.5" style="2" customWidth="1"/>
    <col min="774" max="774" width="8.19921875" style="2" customWidth="1"/>
    <col min="775" max="775" width="2.09765625" style="2" customWidth="1"/>
    <col min="776" max="776" width="7.19921875" style="2" customWidth="1"/>
    <col min="777" max="777" width="3.796875" style="2" customWidth="1"/>
    <col min="778" max="778" width="1.796875" style="2" customWidth="1"/>
    <col min="779" max="779" width="4.5" style="2" customWidth="1"/>
    <col min="780" max="780" width="10.59765625" style="2" customWidth="1"/>
    <col min="781" max="781" width="2.19921875" style="2" customWidth="1"/>
    <col min="782" max="782" width="8" style="2" customWidth="1"/>
    <col min="783" max="783" width="2.19921875" style="2" customWidth="1"/>
    <col min="784" max="784" width="8" style="2" customWidth="1"/>
    <col min="785" max="785" width="5.3984375" style="2" customWidth="1"/>
    <col min="786" max="788" width="8.3984375" style="2" customWidth="1"/>
    <col min="789" max="1026" width="8.09765625" style="2"/>
    <col min="1027" max="1027" width="5.296875" style="2" customWidth="1"/>
    <col min="1028" max="1028" width="17.5" style="2" customWidth="1"/>
    <col min="1029" max="1029" width="2.5" style="2" customWidth="1"/>
    <col min="1030" max="1030" width="8.19921875" style="2" customWidth="1"/>
    <col min="1031" max="1031" width="2.09765625" style="2" customWidth="1"/>
    <col min="1032" max="1032" width="7.19921875" style="2" customWidth="1"/>
    <col min="1033" max="1033" width="3.796875" style="2" customWidth="1"/>
    <col min="1034" max="1034" width="1.796875" style="2" customWidth="1"/>
    <col min="1035" max="1035" width="4.5" style="2" customWidth="1"/>
    <col min="1036" max="1036" width="10.59765625" style="2" customWidth="1"/>
    <col min="1037" max="1037" width="2.19921875" style="2" customWidth="1"/>
    <col min="1038" max="1038" width="8" style="2" customWidth="1"/>
    <col min="1039" max="1039" width="2.19921875" style="2" customWidth="1"/>
    <col min="1040" max="1040" width="8" style="2" customWidth="1"/>
    <col min="1041" max="1041" width="5.3984375" style="2" customWidth="1"/>
    <col min="1042" max="1044" width="8.3984375" style="2" customWidth="1"/>
    <col min="1045" max="1282" width="8.09765625" style="2"/>
    <col min="1283" max="1283" width="5.296875" style="2" customWidth="1"/>
    <col min="1284" max="1284" width="17.5" style="2" customWidth="1"/>
    <col min="1285" max="1285" width="2.5" style="2" customWidth="1"/>
    <col min="1286" max="1286" width="8.19921875" style="2" customWidth="1"/>
    <col min="1287" max="1287" width="2.09765625" style="2" customWidth="1"/>
    <col min="1288" max="1288" width="7.19921875" style="2" customWidth="1"/>
    <col min="1289" max="1289" width="3.796875" style="2" customWidth="1"/>
    <col min="1290" max="1290" width="1.796875" style="2" customWidth="1"/>
    <col min="1291" max="1291" width="4.5" style="2" customWidth="1"/>
    <col min="1292" max="1292" width="10.59765625" style="2" customWidth="1"/>
    <col min="1293" max="1293" width="2.19921875" style="2" customWidth="1"/>
    <col min="1294" max="1294" width="8" style="2" customWidth="1"/>
    <col min="1295" max="1295" width="2.19921875" style="2" customWidth="1"/>
    <col min="1296" max="1296" width="8" style="2" customWidth="1"/>
    <col min="1297" max="1297" width="5.3984375" style="2" customWidth="1"/>
    <col min="1298" max="1300" width="8.3984375" style="2" customWidth="1"/>
    <col min="1301" max="1538" width="8.09765625" style="2"/>
    <col min="1539" max="1539" width="5.296875" style="2" customWidth="1"/>
    <col min="1540" max="1540" width="17.5" style="2" customWidth="1"/>
    <col min="1541" max="1541" width="2.5" style="2" customWidth="1"/>
    <col min="1542" max="1542" width="8.19921875" style="2" customWidth="1"/>
    <col min="1543" max="1543" width="2.09765625" style="2" customWidth="1"/>
    <col min="1544" max="1544" width="7.19921875" style="2" customWidth="1"/>
    <col min="1545" max="1545" width="3.796875" style="2" customWidth="1"/>
    <col min="1546" max="1546" width="1.796875" style="2" customWidth="1"/>
    <col min="1547" max="1547" width="4.5" style="2" customWidth="1"/>
    <col min="1548" max="1548" width="10.59765625" style="2" customWidth="1"/>
    <col min="1549" max="1549" width="2.19921875" style="2" customWidth="1"/>
    <col min="1550" max="1550" width="8" style="2" customWidth="1"/>
    <col min="1551" max="1551" width="2.19921875" style="2" customWidth="1"/>
    <col min="1552" max="1552" width="8" style="2" customWidth="1"/>
    <col min="1553" max="1553" width="5.3984375" style="2" customWidth="1"/>
    <col min="1554" max="1556" width="8.3984375" style="2" customWidth="1"/>
    <col min="1557" max="1794" width="8.09765625" style="2"/>
    <col min="1795" max="1795" width="5.296875" style="2" customWidth="1"/>
    <col min="1796" max="1796" width="17.5" style="2" customWidth="1"/>
    <col min="1797" max="1797" width="2.5" style="2" customWidth="1"/>
    <col min="1798" max="1798" width="8.19921875" style="2" customWidth="1"/>
    <col min="1799" max="1799" width="2.09765625" style="2" customWidth="1"/>
    <col min="1800" max="1800" width="7.19921875" style="2" customWidth="1"/>
    <col min="1801" max="1801" width="3.796875" style="2" customWidth="1"/>
    <col min="1802" max="1802" width="1.796875" style="2" customWidth="1"/>
    <col min="1803" max="1803" width="4.5" style="2" customWidth="1"/>
    <col min="1804" max="1804" width="10.59765625" style="2" customWidth="1"/>
    <col min="1805" max="1805" width="2.19921875" style="2" customWidth="1"/>
    <col min="1806" max="1806" width="8" style="2" customWidth="1"/>
    <col min="1807" max="1807" width="2.19921875" style="2" customWidth="1"/>
    <col min="1808" max="1808" width="8" style="2" customWidth="1"/>
    <col min="1809" max="1809" width="5.3984375" style="2" customWidth="1"/>
    <col min="1810" max="1812" width="8.3984375" style="2" customWidth="1"/>
    <col min="1813" max="2050" width="8.09765625" style="2"/>
    <col min="2051" max="2051" width="5.296875" style="2" customWidth="1"/>
    <col min="2052" max="2052" width="17.5" style="2" customWidth="1"/>
    <col min="2053" max="2053" width="2.5" style="2" customWidth="1"/>
    <col min="2054" max="2054" width="8.19921875" style="2" customWidth="1"/>
    <col min="2055" max="2055" width="2.09765625" style="2" customWidth="1"/>
    <col min="2056" max="2056" width="7.19921875" style="2" customWidth="1"/>
    <col min="2057" max="2057" width="3.796875" style="2" customWidth="1"/>
    <col min="2058" max="2058" width="1.796875" style="2" customWidth="1"/>
    <col min="2059" max="2059" width="4.5" style="2" customWidth="1"/>
    <col min="2060" max="2060" width="10.59765625" style="2" customWidth="1"/>
    <col min="2061" max="2061" width="2.19921875" style="2" customWidth="1"/>
    <col min="2062" max="2062" width="8" style="2" customWidth="1"/>
    <col min="2063" max="2063" width="2.19921875" style="2" customWidth="1"/>
    <col min="2064" max="2064" width="8" style="2" customWidth="1"/>
    <col min="2065" max="2065" width="5.3984375" style="2" customWidth="1"/>
    <col min="2066" max="2068" width="8.3984375" style="2" customWidth="1"/>
    <col min="2069" max="2306" width="8.09765625" style="2"/>
    <col min="2307" max="2307" width="5.296875" style="2" customWidth="1"/>
    <col min="2308" max="2308" width="17.5" style="2" customWidth="1"/>
    <col min="2309" max="2309" width="2.5" style="2" customWidth="1"/>
    <col min="2310" max="2310" width="8.19921875" style="2" customWidth="1"/>
    <col min="2311" max="2311" width="2.09765625" style="2" customWidth="1"/>
    <col min="2312" max="2312" width="7.19921875" style="2" customWidth="1"/>
    <col min="2313" max="2313" width="3.796875" style="2" customWidth="1"/>
    <col min="2314" max="2314" width="1.796875" style="2" customWidth="1"/>
    <col min="2315" max="2315" width="4.5" style="2" customWidth="1"/>
    <col min="2316" max="2316" width="10.59765625" style="2" customWidth="1"/>
    <col min="2317" max="2317" width="2.19921875" style="2" customWidth="1"/>
    <col min="2318" max="2318" width="8" style="2" customWidth="1"/>
    <col min="2319" max="2319" width="2.19921875" style="2" customWidth="1"/>
    <col min="2320" max="2320" width="8" style="2" customWidth="1"/>
    <col min="2321" max="2321" width="5.3984375" style="2" customWidth="1"/>
    <col min="2322" max="2324" width="8.3984375" style="2" customWidth="1"/>
    <col min="2325" max="2562" width="8.09765625" style="2"/>
    <col min="2563" max="2563" width="5.296875" style="2" customWidth="1"/>
    <col min="2564" max="2564" width="17.5" style="2" customWidth="1"/>
    <col min="2565" max="2565" width="2.5" style="2" customWidth="1"/>
    <col min="2566" max="2566" width="8.19921875" style="2" customWidth="1"/>
    <col min="2567" max="2567" width="2.09765625" style="2" customWidth="1"/>
    <col min="2568" max="2568" width="7.19921875" style="2" customWidth="1"/>
    <col min="2569" max="2569" width="3.796875" style="2" customWidth="1"/>
    <col min="2570" max="2570" width="1.796875" style="2" customWidth="1"/>
    <col min="2571" max="2571" width="4.5" style="2" customWidth="1"/>
    <col min="2572" max="2572" width="10.59765625" style="2" customWidth="1"/>
    <col min="2573" max="2573" width="2.19921875" style="2" customWidth="1"/>
    <col min="2574" max="2574" width="8" style="2" customWidth="1"/>
    <col min="2575" max="2575" width="2.19921875" style="2" customWidth="1"/>
    <col min="2576" max="2576" width="8" style="2" customWidth="1"/>
    <col min="2577" max="2577" width="5.3984375" style="2" customWidth="1"/>
    <col min="2578" max="2580" width="8.3984375" style="2" customWidth="1"/>
    <col min="2581" max="2818" width="8.09765625" style="2"/>
    <col min="2819" max="2819" width="5.296875" style="2" customWidth="1"/>
    <col min="2820" max="2820" width="17.5" style="2" customWidth="1"/>
    <col min="2821" max="2821" width="2.5" style="2" customWidth="1"/>
    <col min="2822" max="2822" width="8.19921875" style="2" customWidth="1"/>
    <col min="2823" max="2823" width="2.09765625" style="2" customWidth="1"/>
    <col min="2824" max="2824" width="7.19921875" style="2" customWidth="1"/>
    <col min="2825" max="2825" width="3.796875" style="2" customWidth="1"/>
    <col min="2826" max="2826" width="1.796875" style="2" customWidth="1"/>
    <col min="2827" max="2827" width="4.5" style="2" customWidth="1"/>
    <col min="2828" max="2828" width="10.59765625" style="2" customWidth="1"/>
    <col min="2829" max="2829" width="2.19921875" style="2" customWidth="1"/>
    <col min="2830" max="2830" width="8" style="2" customWidth="1"/>
    <col min="2831" max="2831" width="2.19921875" style="2" customWidth="1"/>
    <col min="2832" max="2832" width="8" style="2" customWidth="1"/>
    <col min="2833" max="2833" width="5.3984375" style="2" customWidth="1"/>
    <col min="2834" max="2836" width="8.3984375" style="2" customWidth="1"/>
    <col min="2837" max="3074" width="8.09765625" style="2"/>
    <col min="3075" max="3075" width="5.296875" style="2" customWidth="1"/>
    <col min="3076" max="3076" width="17.5" style="2" customWidth="1"/>
    <col min="3077" max="3077" width="2.5" style="2" customWidth="1"/>
    <col min="3078" max="3078" width="8.19921875" style="2" customWidth="1"/>
    <col min="3079" max="3079" width="2.09765625" style="2" customWidth="1"/>
    <col min="3080" max="3080" width="7.19921875" style="2" customWidth="1"/>
    <col min="3081" max="3081" width="3.796875" style="2" customWidth="1"/>
    <col min="3082" max="3082" width="1.796875" style="2" customWidth="1"/>
    <col min="3083" max="3083" width="4.5" style="2" customWidth="1"/>
    <col min="3084" max="3084" width="10.59765625" style="2" customWidth="1"/>
    <col min="3085" max="3085" width="2.19921875" style="2" customWidth="1"/>
    <col min="3086" max="3086" width="8" style="2" customWidth="1"/>
    <col min="3087" max="3087" width="2.19921875" style="2" customWidth="1"/>
    <col min="3088" max="3088" width="8" style="2" customWidth="1"/>
    <col min="3089" max="3089" width="5.3984375" style="2" customWidth="1"/>
    <col min="3090" max="3092" width="8.3984375" style="2" customWidth="1"/>
    <col min="3093" max="3330" width="8.09765625" style="2"/>
    <col min="3331" max="3331" width="5.296875" style="2" customWidth="1"/>
    <col min="3332" max="3332" width="17.5" style="2" customWidth="1"/>
    <col min="3333" max="3333" width="2.5" style="2" customWidth="1"/>
    <col min="3334" max="3334" width="8.19921875" style="2" customWidth="1"/>
    <col min="3335" max="3335" width="2.09765625" style="2" customWidth="1"/>
    <col min="3336" max="3336" width="7.19921875" style="2" customWidth="1"/>
    <col min="3337" max="3337" width="3.796875" style="2" customWidth="1"/>
    <col min="3338" max="3338" width="1.796875" style="2" customWidth="1"/>
    <col min="3339" max="3339" width="4.5" style="2" customWidth="1"/>
    <col min="3340" max="3340" width="10.59765625" style="2" customWidth="1"/>
    <col min="3341" max="3341" width="2.19921875" style="2" customWidth="1"/>
    <col min="3342" max="3342" width="8" style="2" customWidth="1"/>
    <col min="3343" max="3343" width="2.19921875" style="2" customWidth="1"/>
    <col min="3344" max="3344" width="8" style="2" customWidth="1"/>
    <col min="3345" max="3345" width="5.3984375" style="2" customWidth="1"/>
    <col min="3346" max="3348" width="8.3984375" style="2" customWidth="1"/>
    <col min="3349" max="3586" width="8.09765625" style="2"/>
    <col min="3587" max="3587" width="5.296875" style="2" customWidth="1"/>
    <col min="3588" max="3588" width="17.5" style="2" customWidth="1"/>
    <col min="3589" max="3589" width="2.5" style="2" customWidth="1"/>
    <col min="3590" max="3590" width="8.19921875" style="2" customWidth="1"/>
    <col min="3591" max="3591" width="2.09765625" style="2" customWidth="1"/>
    <col min="3592" max="3592" width="7.19921875" style="2" customWidth="1"/>
    <col min="3593" max="3593" width="3.796875" style="2" customWidth="1"/>
    <col min="3594" max="3594" width="1.796875" style="2" customWidth="1"/>
    <col min="3595" max="3595" width="4.5" style="2" customWidth="1"/>
    <col min="3596" max="3596" width="10.59765625" style="2" customWidth="1"/>
    <col min="3597" max="3597" width="2.19921875" style="2" customWidth="1"/>
    <col min="3598" max="3598" width="8" style="2" customWidth="1"/>
    <col min="3599" max="3599" width="2.19921875" style="2" customWidth="1"/>
    <col min="3600" max="3600" width="8" style="2" customWidth="1"/>
    <col min="3601" max="3601" width="5.3984375" style="2" customWidth="1"/>
    <col min="3602" max="3604" width="8.3984375" style="2" customWidth="1"/>
    <col min="3605" max="3842" width="8.09765625" style="2"/>
    <col min="3843" max="3843" width="5.296875" style="2" customWidth="1"/>
    <col min="3844" max="3844" width="17.5" style="2" customWidth="1"/>
    <col min="3845" max="3845" width="2.5" style="2" customWidth="1"/>
    <col min="3846" max="3846" width="8.19921875" style="2" customWidth="1"/>
    <col min="3847" max="3847" width="2.09765625" style="2" customWidth="1"/>
    <col min="3848" max="3848" width="7.19921875" style="2" customWidth="1"/>
    <col min="3849" max="3849" width="3.796875" style="2" customWidth="1"/>
    <col min="3850" max="3850" width="1.796875" style="2" customWidth="1"/>
    <col min="3851" max="3851" width="4.5" style="2" customWidth="1"/>
    <col min="3852" max="3852" width="10.59765625" style="2" customWidth="1"/>
    <col min="3853" max="3853" width="2.19921875" style="2" customWidth="1"/>
    <col min="3854" max="3854" width="8" style="2" customWidth="1"/>
    <col min="3855" max="3855" width="2.19921875" style="2" customWidth="1"/>
    <col min="3856" max="3856" width="8" style="2" customWidth="1"/>
    <col min="3857" max="3857" width="5.3984375" style="2" customWidth="1"/>
    <col min="3858" max="3860" width="8.3984375" style="2" customWidth="1"/>
    <col min="3861" max="4098" width="8.09765625" style="2"/>
    <col min="4099" max="4099" width="5.296875" style="2" customWidth="1"/>
    <col min="4100" max="4100" width="17.5" style="2" customWidth="1"/>
    <col min="4101" max="4101" width="2.5" style="2" customWidth="1"/>
    <col min="4102" max="4102" width="8.19921875" style="2" customWidth="1"/>
    <col min="4103" max="4103" width="2.09765625" style="2" customWidth="1"/>
    <col min="4104" max="4104" width="7.19921875" style="2" customWidth="1"/>
    <col min="4105" max="4105" width="3.796875" style="2" customWidth="1"/>
    <col min="4106" max="4106" width="1.796875" style="2" customWidth="1"/>
    <col min="4107" max="4107" width="4.5" style="2" customWidth="1"/>
    <col min="4108" max="4108" width="10.59765625" style="2" customWidth="1"/>
    <col min="4109" max="4109" width="2.19921875" style="2" customWidth="1"/>
    <col min="4110" max="4110" width="8" style="2" customWidth="1"/>
    <col min="4111" max="4111" width="2.19921875" style="2" customWidth="1"/>
    <col min="4112" max="4112" width="8" style="2" customWidth="1"/>
    <col min="4113" max="4113" width="5.3984375" style="2" customWidth="1"/>
    <col min="4114" max="4116" width="8.3984375" style="2" customWidth="1"/>
    <col min="4117" max="4354" width="8.09765625" style="2"/>
    <col min="4355" max="4355" width="5.296875" style="2" customWidth="1"/>
    <col min="4356" max="4356" width="17.5" style="2" customWidth="1"/>
    <col min="4357" max="4357" width="2.5" style="2" customWidth="1"/>
    <col min="4358" max="4358" width="8.19921875" style="2" customWidth="1"/>
    <col min="4359" max="4359" width="2.09765625" style="2" customWidth="1"/>
    <col min="4360" max="4360" width="7.19921875" style="2" customWidth="1"/>
    <col min="4361" max="4361" width="3.796875" style="2" customWidth="1"/>
    <col min="4362" max="4362" width="1.796875" style="2" customWidth="1"/>
    <col min="4363" max="4363" width="4.5" style="2" customWidth="1"/>
    <col min="4364" max="4364" width="10.59765625" style="2" customWidth="1"/>
    <col min="4365" max="4365" width="2.19921875" style="2" customWidth="1"/>
    <col min="4366" max="4366" width="8" style="2" customWidth="1"/>
    <col min="4367" max="4367" width="2.19921875" style="2" customWidth="1"/>
    <col min="4368" max="4368" width="8" style="2" customWidth="1"/>
    <col min="4369" max="4369" width="5.3984375" style="2" customWidth="1"/>
    <col min="4370" max="4372" width="8.3984375" style="2" customWidth="1"/>
    <col min="4373" max="4610" width="8.09765625" style="2"/>
    <col min="4611" max="4611" width="5.296875" style="2" customWidth="1"/>
    <col min="4612" max="4612" width="17.5" style="2" customWidth="1"/>
    <col min="4613" max="4613" width="2.5" style="2" customWidth="1"/>
    <col min="4614" max="4614" width="8.19921875" style="2" customWidth="1"/>
    <col min="4615" max="4615" width="2.09765625" style="2" customWidth="1"/>
    <col min="4616" max="4616" width="7.19921875" style="2" customWidth="1"/>
    <col min="4617" max="4617" width="3.796875" style="2" customWidth="1"/>
    <col min="4618" max="4618" width="1.796875" style="2" customWidth="1"/>
    <col min="4619" max="4619" width="4.5" style="2" customWidth="1"/>
    <col min="4620" max="4620" width="10.59765625" style="2" customWidth="1"/>
    <col min="4621" max="4621" width="2.19921875" style="2" customWidth="1"/>
    <col min="4622" max="4622" width="8" style="2" customWidth="1"/>
    <col min="4623" max="4623" width="2.19921875" style="2" customWidth="1"/>
    <col min="4624" max="4624" width="8" style="2" customWidth="1"/>
    <col min="4625" max="4625" width="5.3984375" style="2" customWidth="1"/>
    <col min="4626" max="4628" width="8.3984375" style="2" customWidth="1"/>
    <col min="4629" max="4866" width="8.09765625" style="2"/>
    <col min="4867" max="4867" width="5.296875" style="2" customWidth="1"/>
    <col min="4868" max="4868" width="17.5" style="2" customWidth="1"/>
    <col min="4869" max="4869" width="2.5" style="2" customWidth="1"/>
    <col min="4870" max="4870" width="8.19921875" style="2" customWidth="1"/>
    <col min="4871" max="4871" width="2.09765625" style="2" customWidth="1"/>
    <col min="4872" max="4872" width="7.19921875" style="2" customWidth="1"/>
    <col min="4873" max="4873" width="3.796875" style="2" customWidth="1"/>
    <col min="4874" max="4874" width="1.796875" style="2" customWidth="1"/>
    <col min="4875" max="4875" width="4.5" style="2" customWidth="1"/>
    <col min="4876" max="4876" width="10.59765625" style="2" customWidth="1"/>
    <col min="4877" max="4877" width="2.19921875" style="2" customWidth="1"/>
    <col min="4878" max="4878" width="8" style="2" customWidth="1"/>
    <col min="4879" max="4879" width="2.19921875" style="2" customWidth="1"/>
    <col min="4880" max="4880" width="8" style="2" customWidth="1"/>
    <col min="4881" max="4881" width="5.3984375" style="2" customWidth="1"/>
    <col min="4882" max="4884" width="8.3984375" style="2" customWidth="1"/>
    <col min="4885" max="5122" width="8.09765625" style="2"/>
    <col min="5123" max="5123" width="5.296875" style="2" customWidth="1"/>
    <col min="5124" max="5124" width="17.5" style="2" customWidth="1"/>
    <col min="5125" max="5125" width="2.5" style="2" customWidth="1"/>
    <col min="5126" max="5126" width="8.19921875" style="2" customWidth="1"/>
    <col min="5127" max="5127" width="2.09765625" style="2" customWidth="1"/>
    <col min="5128" max="5128" width="7.19921875" style="2" customWidth="1"/>
    <col min="5129" max="5129" width="3.796875" style="2" customWidth="1"/>
    <col min="5130" max="5130" width="1.796875" style="2" customWidth="1"/>
    <col min="5131" max="5131" width="4.5" style="2" customWidth="1"/>
    <col min="5132" max="5132" width="10.59765625" style="2" customWidth="1"/>
    <col min="5133" max="5133" width="2.19921875" style="2" customWidth="1"/>
    <col min="5134" max="5134" width="8" style="2" customWidth="1"/>
    <col min="5135" max="5135" width="2.19921875" style="2" customWidth="1"/>
    <col min="5136" max="5136" width="8" style="2" customWidth="1"/>
    <col min="5137" max="5137" width="5.3984375" style="2" customWidth="1"/>
    <col min="5138" max="5140" width="8.3984375" style="2" customWidth="1"/>
    <col min="5141" max="5378" width="8.09765625" style="2"/>
    <col min="5379" max="5379" width="5.296875" style="2" customWidth="1"/>
    <col min="5380" max="5380" width="17.5" style="2" customWidth="1"/>
    <col min="5381" max="5381" width="2.5" style="2" customWidth="1"/>
    <col min="5382" max="5382" width="8.19921875" style="2" customWidth="1"/>
    <col min="5383" max="5383" width="2.09765625" style="2" customWidth="1"/>
    <col min="5384" max="5384" width="7.19921875" style="2" customWidth="1"/>
    <col min="5385" max="5385" width="3.796875" style="2" customWidth="1"/>
    <col min="5386" max="5386" width="1.796875" style="2" customWidth="1"/>
    <col min="5387" max="5387" width="4.5" style="2" customWidth="1"/>
    <col min="5388" max="5388" width="10.59765625" style="2" customWidth="1"/>
    <col min="5389" max="5389" width="2.19921875" style="2" customWidth="1"/>
    <col min="5390" max="5390" width="8" style="2" customWidth="1"/>
    <col min="5391" max="5391" width="2.19921875" style="2" customWidth="1"/>
    <col min="5392" max="5392" width="8" style="2" customWidth="1"/>
    <col min="5393" max="5393" width="5.3984375" style="2" customWidth="1"/>
    <col min="5394" max="5396" width="8.3984375" style="2" customWidth="1"/>
    <col min="5397" max="5634" width="8.09765625" style="2"/>
    <col min="5635" max="5635" width="5.296875" style="2" customWidth="1"/>
    <col min="5636" max="5636" width="17.5" style="2" customWidth="1"/>
    <col min="5637" max="5637" width="2.5" style="2" customWidth="1"/>
    <col min="5638" max="5638" width="8.19921875" style="2" customWidth="1"/>
    <col min="5639" max="5639" width="2.09765625" style="2" customWidth="1"/>
    <col min="5640" max="5640" width="7.19921875" style="2" customWidth="1"/>
    <col min="5641" max="5641" width="3.796875" style="2" customWidth="1"/>
    <col min="5642" max="5642" width="1.796875" style="2" customWidth="1"/>
    <col min="5643" max="5643" width="4.5" style="2" customWidth="1"/>
    <col min="5644" max="5644" width="10.59765625" style="2" customWidth="1"/>
    <col min="5645" max="5645" width="2.19921875" style="2" customWidth="1"/>
    <col min="5646" max="5646" width="8" style="2" customWidth="1"/>
    <col min="5647" max="5647" width="2.19921875" style="2" customWidth="1"/>
    <col min="5648" max="5648" width="8" style="2" customWidth="1"/>
    <col min="5649" max="5649" width="5.3984375" style="2" customWidth="1"/>
    <col min="5650" max="5652" width="8.3984375" style="2" customWidth="1"/>
    <col min="5653" max="5890" width="8.09765625" style="2"/>
    <col min="5891" max="5891" width="5.296875" style="2" customWidth="1"/>
    <col min="5892" max="5892" width="17.5" style="2" customWidth="1"/>
    <col min="5893" max="5893" width="2.5" style="2" customWidth="1"/>
    <col min="5894" max="5894" width="8.19921875" style="2" customWidth="1"/>
    <col min="5895" max="5895" width="2.09765625" style="2" customWidth="1"/>
    <col min="5896" max="5896" width="7.19921875" style="2" customWidth="1"/>
    <col min="5897" max="5897" width="3.796875" style="2" customWidth="1"/>
    <col min="5898" max="5898" width="1.796875" style="2" customWidth="1"/>
    <col min="5899" max="5899" width="4.5" style="2" customWidth="1"/>
    <col min="5900" max="5900" width="10.59765625" style="2" customWidth="1"/>
    <col min="5901" max="5901" width="2.19921875" style="2" customWidth="1"/>
    <col min="5902" max="5902" width="8" style="2" customWidth="1"/>
    <col min="5903" max="5903" width="2.19921875" style="2" customWidth="1"/>
    <col min="5904" max="5904" width="8" style="2" customWidth="1"/>
    <col min="5905" max="5905" width="5.3984375" style="2" customWidth="1"/>
    <col min="5906" max="5908" width="8.3984375" style="2" customWidth="1"/>
    <col min="5909" max="6146" width="8.09765625" style="2"/>
    <col min="6147" max="6147" width="5.296875" style="2" customWidth="1"/>
    <col min="6148" max="6148" width="17.5" style="2" customWidth="1"/>
    <col min="6149" max="6149" width="2.5" style="2" customWidth="1"/>
    <col min="6150" max="6150" width="8.19921875" style="2" customWidth="1"/>
    <col min="6151" max="6151" width="2.09765625" style="2" customWidth="1"/>
    <col min="6152" max="6152" width="7.19921875" style="2" customWidth="1"/>
    <col min="6153" max="6153" width="3.796875" style="2" customWidth="1"/>
    <col min="6154" max="6154" width="1.796875" style="2" customWidth="1"/>
    <col min="6155" max="6155" width="4.5" style="2" customWidth="1"/>
    <col min="6156" max="6156" width="10.59765625" style="2" customWidth="1"/>
    <col min="6157" max="6157" width="2.19921875" style="2" customWidth="1"/>
    <col min="6158" max="6158" width="8" style="2" customWidth="1"/>
    <col min="6159" max="6159" width="2.19921875" style="2" customWidth="1"/>
    <col min="6160" max="6160" width="8" style="2" customWidth="1"/>
    <col min="6161" max="6161" width="5.3984375" style="2" customWidth="1"/>
    <col min="6162" max="6164" width="8.3984375" style="2" customWidth="1"/>
    <col min="6165" max="6402" width="8.09765625" style="2"/>
    <col min="6403" max="6403" width="5.296875" style="2" customWidth="1"/>
    <col min="6404" max="6404" width="17.5" style="2" customWidth="1"/>
    <col min="6405" max="6405" width="2.5" style="2" customWidth="1"/>
    <col min="6406" max="6406" width="8.19921875" style="2" customWidth="1"/>
    <col min="6407" max="6407" width="2.09765625" style="2" customWidth="1"/>
    <col min="6408" max="6408" width="7.19921875" style="2" customWidth="1"/>
    <col min="6409" max="6409" width="3.796875" style="2" customWidth="1"/>
    <col min="6410" max="6410" width="1.796875" style="2" customWidth="1"/>
    <col min="6411" max="6411" width="4.5" style="2" customWidth="1"/>
    <col min="6412" max="6412" width="10.59765625" style="2" customWidth="1"/>
    <col min="6413" max="6413" width="2.19921875" style="2" customWidth="1"/>
    <col min="6414" max="6414" width="8" style="2" customWidth="1"/>
    <col min="6415" max="6415" width="2.19921875" style="2" customWidth="1"/>
    <col min="6416" max="6416" width="8" style="2" customWidth="1"/>
    <col min="6417" max="6417" width="5.3984375" style="2" customWidth="1"/>
    <col min="6418" max="6420" width="8.3984375" style="2" customWidth="1"/>
    <col min="6421" max="6658" width="8.09765625" style="2"/>
    <col min="6659" max="6659" width="5.296875" style="2" customWidth="1"/>
    <col min="6660" max="6660" width="17.5" style="2" customWidth="1"/>
    <col min="6661" max="6661" width="2.5" style="2" customWidth="1"/>
    <col min="6662" max="6662" width="8.19921875" style="2" customWidth="1"/>
    <col min="6663" max="6663" width="2.09765625" style="2" customWidth="1"/>
    <col min="6664" max="6664" width="7.19921875" style="2" customWidth="1"/>
    <col min="6665" max="6665" width="3.796875" style="2" customWidth="1"/>
    <col min="6666" max="6666" width="1.796875" style="2" customWidth="1"/>
    <col min="6667" max="6667" width="4.5" style="2" customWidth="1"/>
    <col min="6668" max="6668" width="10.59765625" style="2" customWidth="1"/>
    <col min="6669" max="6669" width="2.19921875" style="2" customWidth="1"/>
    <col min="6670" max="6670" width="8" style="2" customWidth="1"/>
    <col min="6671" max="6671" width="2.19921875" style="2" customWidth="1"/>
    <col min="6672" max="6672" width="8" style="2" customWidth="1"/>
    <col min="6673" max="6673" width="5.3984375" style="2" customWidth="1"/>
    <col min="6674" max="6676" width="8.3984375" style="2" customWidth="1"/>
    <col min="6677" max="6914" width="8.09765625" style="2"/>
    <col min="6915" max="6915" width="5.296875" style="2" customWidth="1"/>
    <col min="6916" max="6916" width="17.5" style="2" customWidth="1"/>
    <col min="6917" max="6917" width="2.5" style="2" customWidth="1"/>
    <col min="6918" max="6918" width="8.19921875" style="2" customWidth="1"/>
    <col min="6919" max="6919" width="2.09765625" style="2" customWidth="1"/>
    <col min="6920" max="6920" width="7.19921875" style="2" customWidth="1"/>
    <col min="6921" max="6921" width="3.796875" style="2" customWidth="1"/>
    <col min="6922" max="6922" width="1.796875" style="2" customWidth="1"/>
    <col min="6923" max="6923" width="4.5" style="2" customWidth="1"/>
    <col min="6924" max="6924" width="10.59765625" style="2" customWidth="1"/>
    <col min="6925" max="6925" width="2.19921875" style="2" customWidth="1"/>
    <col min="6926" max="6926" width="8" style="2" customWidth="1"/>
    <col min="6927" max="6927" width="2.19921875" style="2" customWidth="1"/>
    <col min="6928" max="6928" width="8" style="2" customWidth="1"/>
    <col min="6929" max="6929" width="5.3984375" style="2" customWidth="1"/>
    <col min="6930" max="6932" width="8.3984375" style="2" customWidth="1"/>
    <col min="6933" max="7170" width="8.09765625" style="2"/>
    <col min="7171" max="7171" width="5.296875" style="2" customWidth="1"/>
    <col min="7172" max="7172" width="17.5" style="2" customWidth="1"/>
    <col min="7173" max="7173" width="2.5" style="2" customWidth="1"/>
    <col min="7174" max="7174" width="8.19921875" style="2" customWidth="1"/>
    <col min="7175" max="7175" width="2.09765625" style="2" customWidth="1"/>
    <col min="7176" max="7176" width="7.19921875" style="2" customWidth="1"/>
    <col min="7177" max="7177" width="3.796875" style="2" customWidth="1"/>
    <col min="7178" max="7178" width="1.796875" style="2" customWidth="1"/>
    <col min="7179" max="7179" width="4.5" style="2" customWidth="1"/>
    <col min="7180" max="7180" width="10.59765625" style="2" customWidth="1"/>
    <col min="7181" max="7181" width="2.19921875" style="2" customWidth="1"/>
    <col min="7182" max="7182" width="8" style="2" customWidth="1"/>
    <col min="7183" max="7183" width="2.19921875" style="2" customWidth="1"/>
    <col min="7184" max="7184" width="8" style="2" customWidth="1"/>
    <col min="7185" max="7185" width="5.3984375" style="2" customWidth="1"/>
    <col min="7186" max="7188" width="8.3984375" style="2" customWidth="1"/>
    <col min="7189" max="7426" width="8.09765625" style="2"/>
    <col min="7427" max="7427" width="5.296875" style="2" customWidth="1"/>
    <col min="7428" max="7428" width="17.5" style="2" customWidth="1"/>
    <col min="7429" max="7429" width="2.5" style="2" customWidth="1"/>
    <col min="7430" max="7430" width="8.19921875" style="2" customWidth="1"/>
    <col min="7431" max="7431" width="2.09765625" style="2" customWidth="1"/>
    <col min="7432" max="7432" width="7.19921875" style="2" customWidth="1"/>
    <col min="7433" max="7433" width="3.796875" style="2" customWidth="1"/>
    <col min="7434" max="7434" width="1.796875" style="2" customWidth="1"/>
    <col min="7435" max="7435" width="4.5" style="2" customWidth="1"/>
    <col min="7436" max="7436" width="10.59765625" style="2" customWidth="1"/>
    <col min="7437" max="7437" width="2.19921875" style="2" customWidth="1"/>
    <col min="7438" max="7438" width="8" style="2" customWidth="1"/>
    <col min="7439" max="7439" width="2.19921875" style="2" customWidth="1"/>
    <col min="7440" max="7440" width="8" style="2" customWidth="1"/>
    <col min="7441" max="7441" width="5.3984375" style="2" customWidth="1"/>
    <col min="7442" max="7444" width="8.3984375" style="2" customWidth="1"/>
    <col min="7445" max="7682" width="8.09765625" style="2"/>
    <col min="7683" max="7683" width="5.296875" style="2" customWidth="1"/>
    <col min="7684" max="7684" width="17.5" style="2" customWidth="1"/>
    <col min="7685" max="7685" width="2.5" style="2" customWidth="1"/>
    <col min="7686" max="7686" width="8.19921875" style="2" customWidth="1"/>
    <col min="7687" max="7687" width="2.09765625" style="2" customWidth="1"/>
    <col min="7688" max="7688" width="7.19921875" style="2" customWidth="1"/>
    <col min="7689" max="7689" width="3.796875" style="2" customWidth="1"/>
    <col min="7690" max="7690" width="1.796875" style="2" customWidth="1"/>
    <col min="7691" max="7691" width="4.5" style="2" customWidth="1"/>
    <col min="7692" max="7692" width="10.59765625" style="2" customWidth="1"/>
    <col min="7693" max="7693" width="2.19921875" style="2" customWidth="1"/>
    <col min="7694" max="7694" width="8" style="2" customWidth="1"/>
    <col min="7695" max="7695" width="2.19921875" style="2" customWidth="1"/>
    <col min="7696" max="7696" width="8" style="2" customWidth="1"/>
    <col min="7697" max="7697" width="5.3984375" style="2" customWidth="1"/>
    <col min="7698" max="7700" width="8.3984375" style="2" customWidth="1"/>
    <col min="7701" max="7938" width="8.09765625" style="2"/>
    <col min="7939" max="7939" width="5.296875" style="2" customWidth="1"/>
    <col min="7940" max="7940" width="17.5" style="2" customWidth="1"/>
    <col min="7941" max="7941" width="2.5" style="2" customWidth="1"/>
    <col min="7942" max="7942" width="8.19921875" style="2" customWidth="1"/>
    <col min="7943" max="7943" width="2.09765625" style="2" customWidth="1"/>
    <col min="7944" max="7944" width="7.19921875" style="2" customWidth="1"/>
    <col min="7945" max="7945" width="3.796875" style="2" customWidth="1"/>
    <col min="7946" max="7946" width="1.796875" style="2" customWidth="1"/>
    <col min="7947" max="7947" width="4.5" style="2" customWidth="1"/>
    <col min="7948" max="7948" width="10.59765625" style="2" customWidth="1"/>
    <col min="7949" max="7949" width="2.19921875" style="2" customWidth="1"/>
    <col min="7950" max="7950" width="8" style="2" customWidth="1"/>
    <col min="7951" max="7951" width="2.19921875" style="2" customWidth="1"/>
    <col min="7952" max="7952" width="8" style="2" customWidth="1"/>
    <col min="7953" max="7953" width="5.3984375" style="2" customWidth="1"/>
    <col min="7954" max="7956" width="8.3984375" style="2" customWidth="1"/>
    <col min="7957" max="8194" width="8.09765625" style="2"/>
    <col min="8195" max="8195" width="5.296875" style="2" customWidth="1"/>
    <col min="8196" max="8196" width="17.5" style="2" customWidth="1"/>
    <col min="8197" max="8197" width="2.5" style="2" customWidth="1"/>
    <col min="8198" max="8198" width="8.19921875" style="2" customWidth="1"/>
    <col min="8199" max="8199" width="2.09765625" style="2" customWidth="1"/>
    <col min="8200" max="8200" width="7.19921875" style="2" customWidth="1"/>
    <col min="8201" max="8201" width="3.796875" style="2" customWidth="1"/>
    <col min="8202" max="8202" width="1.796875" style="2" customWidth="1"/>
    <col min="8203" max="8203" width="4.5" style="2" customWidth="1"/>
    <col min="8204" max="8204" width="10.59765625" style="2" customWidth="1"/>
    <col min="8205" max="8205" width="2.19921875" style="2" customWidth="1"/>
    <col min="8206" max="8206" width="8" style="2" customWidth="1"/>
    <col min="8207" max="8207" width="2.19921875" style="2" customWidth="1"/>
    <col min="8208" max="8208" width="8" style="2" customWidth="1"/>
    <col min="8209" max="8209" width="5.3984375" style="2" customWidth="1"/>
    <col min="8210" max="8212" width="8.3984375" style="2" customWidth="1"/>
    <col min="8213" max="8450" width="8.09765625" style="2"/>
    <col min="8451" max="8451" width="5.296875" style="2" customWidth="1"/>
    <col min="8452" max="8452" width="17.5" style="2" customWidth="1"/>
    <col min="8453" max="8453" width="2.5" style="2" customWidth="1"/>
    <col min="8454" max="8454" width="8.19921875" style="2" customWidth="1"/>
    <col min="8455" max="8455" width="2.09765625" style="2" customWidth="1"/>
    <col min="8456" max="8456" width="7.19921875" style="2" customWidth="1"/>
    <col min="8457" max="8457" width="3.796875" style="2" customWidth="1"/>
    <col min="8458" max="8458" width="1.796875" style="2" customWidth="1"/>
    <col min="8459" max="8459" width="4.5" style="2" customWidth="1"/>
    <col min="8460" max="8460" width="10.59765625" style="2" customWidth="1"/>
    <col min="8461" max="8461" width="2.19921875" style="2" customWidth="1"/>
    <col min="8462" max="8462" width="8" style="2" customWidth="1"/>
    <col min="8463" max="8463" width="2.19921875" style="2" customWidth="1"/>
    <col min="8464" max="8464" width="8" style="2" customWidth="1"/>
    <col min="8465" max="8465" width="5.3984375" style="2" customWidth="1"/>
    <col min="8466" max="8468" width="8.3984375" style="2" customWidth="1"/>
    <col min="8469" max="8706" width="8.09765625" style="2"/>
    <col min="8707" max="8707" width="5.296875" style="2" customWidth="1"/>
    <col min="8708" max="8708" width="17.5" style="2" customWidth="1"/>
    <col min="8709" max="8709" width="2.5" style="2" customWidth="1"/>
    <col min="8710" max="8710" width="8.19921875" style="2" customWidth="1"/>
    <col min="8711" max="8711" width="2.09765625" style="2" customWidth="1"/>
    <col min="8712" max="8712" width="7.19921875" style="2" customWidth="1"/>
    <col min="8713" max="8713" width="3.796875" style="2" customWidth="1"/>
    <col min="8714" max="8714" width="1.796875" style="2" customWidth="1"/>
    <col min="8715" max="8715" width="4.5" style="2" customWidth="1"/>
    <col min="8716" max="8716" width="10.59765625" style="2" customWidth="1"/>
    <col min="8717" max="8717" width="2.19921875" style="2" customWidth="1"/>
    <col min="8718" max="8718" width="8" style="2" customWidth="1"/>
    <col min="8719" max="8719" width="2.19921875" style="2" customWidth="1"/>
    <col min="8720" max="8720" width="8" style="2" customWidth="1"/>
    <col min="8721" max="8721" width="5.3984375" style="2" customWidth="1"/>
    <col min="8722" max="8724" width="8.3984375" style="2" customWidth="1"/>
    <col min="8725" max="8962" width="8.09765625" style="2"/>
    <col min="8963" max="8963" width="5.296875" style="2" customWidth="1"/>
    <col min="8964" max="8964" width="17.5" style="2" customWidth="1"/>
    <col min="8965" max="8965" width="2.5" style="2" customWidth="1"/>
    <col min="8966" max="8966" width="8.19921875" style="2" customWidth="1"/>
    <col min="8967" max="8967" width="2.09765625" style="2" customWidth="1"/>
    <col min="8968" max="8968" width="7.19921875" style="2" customWidth="1"/>
    <col min="8969" max="8969" width="3.796875" style="2" customWidth="1"/>
    <col min="8970" max="8970" width="1.796875" style="2" customWidth="1"/>
    <col min="8971" max="8971" width="4.5" style="2" customWidth="1"/>
    <col min="8972" max="8972" width="10.59765625" style="2" customWidth="1"/>
    <col min="8973" max="8973" width="2.19921875" style="2" customWidth="1"/>
    <col min="8974" max="8974" width="8" style="2" customWidth="1"/>
    <col min="8975" max="8975" width="2.19921875" style="2" customWidth="1"/>
    <col min="8976" max="8976" width="8" style="2" customWidth="1"/>
    <col min="8977" max="8977" width="5.3984375" style="2" customWidth="1"/>
    <col min="8978" max="8980" width="8.3984375" style="2" customWidth="1"/>
    <col min="8981" max="9218" width="8.09765625" style="2"/>
    <col min="9219" max="9219" width="5.296875" style="2" customWidth="1"/>
    <col min="9220" max="9220" width="17.5" style="2" customWidth="1"/>
    <col min="9221" max="9221" width="2.5" style="2" customWidth="1"/>
    <col min="9222" max="9222" width="8.19921875" style="2" customWidth="1"/>
    <col min="9223" max="9223" width="2.09765625" style="2" customWidth="1"/>
    <col min="9224" max="9224" width="7.19921875" style="2" customWidth="1"/>
    <col min="9225" max="9225" width="3.796875" style="2" customWidth="1"/>
    <col min="9226" max="9226" width="1.796875" style="2" customWidth="1"/>
    <col min="9227" max="9227" width="4.5" style="2" customWidth="1"/>
    <col min="9228" max="9228" width="10.59765625" style="2" customWidth="1"/>
    <col min="9229" max="9229" width="2.19921875" style="2" customWidth="1"/>
    <col min="9230" max="9230" width="8" style="2" customWidth="1"/>
    <col min="9231" max="9231" width="2.19921875" style="2" customWidth="1"/>
    <col min="9232" max="9232" width="8" style="2" customWidth="1"/>
    <col min="9233" max="9233" width="5.3984375" style="2" customWidth="1"/>
    <col min="9234" max="9236" width="8.3984375" style="2" customWidth="1"/>
    <col min="9237" max="9474" width="8.09765625" style="2"/>
    <col min="9475" max="9475" width="5.296875" style="2" customWidth="1"/>
    <col min="9476" max="9476" width="17.5" style="2" customWidth="1"/>
    <col min="9477" max="9477" width="2.5" style="2" customWidth="1"/>
    <col min="9478" max="9478" width="8.19921875" style="2" customWidth="1"/>
    <col min="9479" max="9479" width="2.09765625" style="2" customWidth="1"/>
    <col min="9480" max="9480" width="7.19921875" style="2" customWidth="1"/>
    <col min="9481" max="9481" width="3.796875" style="2" customWidth="1"/>
    <col min="9482" max="9482" width="1.796875" style="2" customWidth="1"/>
    <col min="9483" max="9483" width="4.5" style="2" customWidth="1"/>
    <col min="9484" max="9484" width="10.59765625" style="2" customWidth="1"/>
    <col min="9485" max="9485" width="2.19921875" style="2" customWidth="1"/>
    <col min="9486" max="9486" width="8" style="2" customWidth="1"/>
    <col min="9487" max="9487" width="2.19921875" style="2" customWidth="1"/>
    <col min="9488" max="9488" width="8" style="2" customWidth="1"/>
    <col min="9489" max="9489" width="5.3984375" style="2" customWidth="1"/>
    <col min="9490" max="9492" width="8.3984375" style="2" customWidth="1"/>
    <col min="9493" max="9730" width="8.09765625" style="2"/>
    <col min="9731" max="9731" width="5.296875" style="2" customWidth="1"/>
    <col min="9732" max="9732" width="17.5" style="2" customWidth="1"/>
    <col min="9733" max="9733" width="2.5" style="2" customWidth="1"/>
    <col min="9734" max="9734" width="8.19921875" style="2" customWidth="1"/>
    <col min="9735" max="9735" width="2.09765625" style="2" customWidth="1"/>
    <col min="9736" max="9736" width="7.19921875" style="2" customWidth="1"/>
    <col min="9737" max="9737" width="3.796875" style="2" customWidth="1"/>
    <col min="9738" max="9738" width="1.796875" style="2" customWidth="1"/>
    <col min="9739" max="9739" width="4.5" style="2" customWidth="1"/>
    <col min="9740" max="9740" width="10.59765625" style="2" customWidth="1"/>
    <col min="9741" max="9741" width="2.19921875" style="2" customWidth="1"/>
    <col min="9742" max="9742" width="8" style="2" customWidth="1"/>
    <col min="9743" max="9743" width="2.19921875" style="2" customWidth="1"/>
    <col min="9744" max="9744" width="8" style="2" customWidth="1"/>
    <col min="9745" max="9745" width="5.3984375" style="2" customWidth="1"/>
    <col min="9746" max="9748" width="8.3984375" style="2" customWidth="1"/>
    <col min="9749" max="9986" width="8.09765625" style="2"/>
    <col min="9987" max="9987" width="5.296875" style="2" customWidth="1"/>
    <col min="9988" max="9988" width="17.5" style="2" customWidth="1"/>
    <col min="9989" max="9989" width="2.5" style="2" customWidth="1"/>
    <col min="9990" max="9990" width="8.19921875" style="2" customWidth="1"/>
    <col min="9991" max="9991" width="2.09765625" style="2" customWidth="1"/>
    <col min="9992" max="9992" width="7.19921875" style="2" customWidth="1"/>
    <col min="9993" max="9993" width="3.796875" style="2" customWidth="1"/>
    <col min="9994" max="9994" width="1.796875" style="2" customWidth="1"/>
    <col min="9995" max="9995" width="4.5" style="2" customWidth="1"/>
    <col min="9996" max="9996" width="10.59765625" style="2" customWidth="1"/>
    <col min="9997" max="9997" width="2.19921875" style="2" customWidth="1"/>
    <col min="9998" max="9998" width="8" style="2" customWidth="1"/>
    <col min="9999" max="9999" width="2.19921875" style="2" customWidth="1"/>
    <col min="10000" max="10000" width="8" style="2" customWidth="1"/>
    <col min="10001" max="10001" width="5.3984375" style="2" customWidth="1"/>
    <col min="10002" max="10004" width="8.3984375" style="2" customWidth="1"/>
    <col min="10005" max="10242" width="8.09765625" style="2"/>
    <col min="10243" max="10243" width="5.296875" style="2" customWidth="1"/>
    <col min="10244" max="10244" width="17.5" style="2" customWidth="1"/>
    <col min="10245" max="10245" width="2.5" style="2" customWidth="1"/>
    <col min="10246" max="10246" width="8.19921875" style="2" customWidth="1"/>
    <col min="10247" max="10247" width="2.09765625" style="2" customWidth="1"/>
    <col min="10248" max="10248" width="7.19921875" style="2" customWidth="1"/>
    <col min="10249" max="10249" width="3.796875" style="2" customWidth="1"/>
    <col min="10250" max="10250" width="1.796875" style="2" customWidth="1"/>
    <col min="10251" max="10251" width="4.5" style="2" customWidth="1"/>
    <col min="10252" max="10252" width="10.59765625" style="2" customWidth="1"/>
    <col min="10253" max="10253" width="2.19921875" style="2" customWidth="1"/>
    <col min="10254" max="10254" width="8" style="2" customWidth="1"/>
    <col min="10255" max="10255" width="2.19921875" style="2" customWidth="1"/>
    <col min="10256" max="10256" width="8" style="2" customWidth="1"/>
    <col min="10257" max="10257" width="5.3984375" style="2" customWidth="1"/>
    <col min="10258" max="10260" width="8.3984375" style="2" customWidth="1"/>
    <col min="10261" max="10498" width="8.09765625" style="2"/>
    <col min="10499" max="10499" width="5.296875" style="2" customWidth="1"/>
    <col min="10500" max="10500" width="17.5" style="2" customWidth="1"/>
    <col min="10501" max="10501" width="2.5" style="2" customWidth="1"/>
    <col min="10502" max="10502" width="8.19921875" style="2" customWidth="1"/>
    <col min="10503" max="10503" width="2.09765625" style="2" customWidth="1"/>
    <col min="10504" max="10504" width="7.19921875" style="2" customWidth="1"/>
    <col min="10505" max="10505" width="3.796875" style="2" customWidth="1"/>
    <col min="10506" max="10506" width="1.796875" style="2" customWidth="1"/>
    <col min="10507" max="10507" width="4.5" style="2" customWidth="1"/>
    <col min="10508" max="10508" width="10.59765625" style="2" customWidth="1"/>
    <col min="10509" max="10509" width="2.19921875" style="2" customWidth="1"/>
    <col min="10510" max="10510" width="8" style="2" customWidth="1"/>
    <col min="10511" max="10511" width="2.19921875" style="2" customWidth="1"/>
    <col min="10512" max="10512" width="8" style="2" customWidth="1"/>
    <col min="10513" max="10513" width="5.3984375" style="2" customWidth="1"/>
    <col min="10514" max="10516" width="8.3984375" style="2" customWidth="1"/>
    <col min="10517" max="10754" width="8.09765625" style="2"/>
    <col min="10755" max="10755" width="5.296875" style="2" customWidth="1"/>
    <col min="10756" max="10756" width="17.5" style="2" customWidth="1"/>
    <col min="10757" max="10757" width="2.5" style="2" customWidth="1"/>
    <col min="10758" max="10758" width="8.19921875" style="2" customWidth="1"/>
    <col min="10759" max="10759" width="2.09765625" style="2" customWidth="1"/>
    <col min="10760" max="10760" width="7.19921875" style="2" customWidth="1"/>
    <col min="10761" max="10761" width="3.796875" style="2" customWidth="1"/>
    <col min="10762" max="10762" width="1.796875" style="2" customWidth="1"/>
    <col min="10763" max="10763" width="4.5" style="2" customWidth="1"/>
    <col min="10764" max="10764" width="10.59765625" style="2" customWidth="1"/>
    <col min="10765" max="10765" width="2.19921875" style="2" customWidth="1"/>
    <col min="10766" max="10766" width="8" style="2" customWidth="1"/>
    <col min="10767" max="10767" width="2.19921875" style="2" customWidth="1"/>
    <col min="10768" max="10768" width="8" style="2" customWidth="1"/>
    <col min="10769" max="10769" width="5.3984375" style="2" customWidth="1"/>
    <col min="10770" max="10772" width="8.3984375" style="2" customWidth="1"/>
    <col min="10773" max="11010" width="8.09765625" style="2"/>
    <col min="11011" max="11011" width="5.296875" style="2" customWidth="1"/>
    <col min="11012" max="11012" width="17.5" style="2" customWidth="1"/>
    <col min="11013" max="11013" width="2.5" style="2" customWidth="1"/>
    <col min="11014" max="11014" width="8.19921875" style="2" customWidth="1"/>
    <col min="11015" max="11015" width="2.09765625" style="2" customWidth="1"/>
    <col min="11016" max="11016" width="7.19921875" style="2" customWidth="1"/>
    <col min="11017" max="11017" width="3.796875" style="2" customWidth="1"/>
    <col min="11018" max="11018" width="1.796875" style="2" customWidth="1"/>
    <col min="11019" max="11019" width="4.5" style="2" customWidth="1"/>
    <col min="11020" max="11020" width="10.59765625" style="2" customWidth="1"/>
    <col min="11021" max="11021" width="2.19921875" style="2" customWidth="1"/>
    <col min="11022" max="11022" width="8" style="2" customWidth="1"/>
    <col min="11023" max="11023" width="2.19921875" style="2" customWidth="1"/>
    <col min="11024" max="11024" width="8" style="2" customWidth="1"/>
    <col min="11025" max="11025" width="5.3984375" style="2" customWidth="1"/>
    <col min="11026" max="11028" width="8.3984375" style="2" customWidth="1"/>
    <col min="11029" max="11266" width="8.09765625" style="2"/>
    <col min="11267" max="11267" width="5.296875" style="2" customWidth="1"/>
    <col min="11268" max="11268" width="17.5" style="2" customWidth="1"/>
    <col min="11269" max="11269" width="2.5" style="2" customWidth="1"/>
    <col min="11270" max="11270" width="8.19921875" style="2" customWidth="1"/>
    <col min="11271" max="11271" width="2.09765625" style="2" customWidth="1"/>
    <col min="11272" max="11272" width="7.19921875" style="2" customWidth="1"/>
    <col min="11273" max="11273" width="3.796875" style="2" customWidth="1"/>
    <col min="11274" max="11274" width="1.796875" style="2" customWidth="1"/>
    <col min="11275" max="11275" width="4.5" style="2" customWidth="1"/>
    <col min="11276" max="11276" width="10.59765625" style="2" customWidth="1"/>
    <col min="11277" max="11277" width="2.19921875" style="2" customWidth="1"/>
    <col min="11278" max="11278" width="8" style="2" customWidth="1"/>
    <col min="11279" max="11279" width="2.19921875" style="2" customWidth="1"/>
    <col min="11280" max="11280" width="8" style="2" customWidth="1"/>
    <col min="11281" max="11281" width="5.3984375" style="2" customWidth="1"/>
    <col min="11282" max="11284" width="8.3984375" style="2" customWidth="1"/>
    <col min="11285" max="11522" width="8.09765625" style="2"/>
    <col min="11523" max="11523" width="5.296875" style="2" customWidth="1"/>
    <col min="11524" max="11524" width="17.5" style="2" customWidth="1"/>
    <col min="11525" max="11525" width="2.5" style="2" customWidth="1"/>
    <col min="11526" max="11526" width="8.19921875" style="2" customWidth="1"/>
    <col min="11527" max="11527" width="2.09765625" style="2" customWidth="1"/>
    <col min="11528" max="11528" width="7.19921875" style="2" customWidth="1"/>
    <col min="11529" max="11529" width="3.796875" style="2" customWidth="1"/>
    <col min="11530" max="11530" width="1.796875" style="2" customWidth="1"/>
    <col min="11531" max="11531" width="4.5" style="2" customWidth="1"/>
    <col min="11532" max="11532" width="10.59765625" style="2" customWidth="1"/>
    <col min="11533" max="11533" width="2.19921875" style="2" customWidth="1"/>
    <col min="11534" max="11534" width="8" style="2" customWidth="1"/>
    <col min="11535" max="11535" width="2.19921875" style="2" customWidth="1"/>
    <col min="11536" max="11536" width="8" style="2" customWidth="1"/>
    <col min="11537" max="11537" width="5.3984375" style="2" customWidth="1"/>
    <col min="11538" max="11540" width="8.3984375" style="2" customWidth="1"/>
    <col min="11541" max="11778" width="8.09765625" style="2"/>
    <col min="11779" max="11779" width="5.296875" style="2" customWidth="1"/>
    <col min="11780" max="11780" width="17.5" style="2" customWidth="1"/>
    <col min="11781" max="11781" width="2.5" style="2" customWidth="1"/>
    <col min="11782" max="11782" width="8.19921875" style="2" customWidth="1"/>
    <col min="11783" max="11783" width="2.09765625" style="2" customWidth="1"/>
    <col min="11784" max="11784" width="7.19921875" style="2" customWidth="1"/>
    <col min="11785" max="11785" width="3.796875" style="2" customWidth="1"/>
    <col min="11786" max="11786" width="1.796875" style="2" customWidth="1"/>
    <col min="11787" max="11787" width="4.5" style="2" customWidth="1"/>
    <col min="11788" max="11788" width="10.59765625" style="2" customWidth="1"/>
    <col min="11789" max="11789" width="2.19921875" style="2" customWidth="1"/>
    <col min="11790" max="11790" width="8" style="2" customWidth="1"/>
    <col min="11791" max="11791" width="2.19921875" style="2" customWidth="1"/>
    <col min="11792" max="11792" width="8" style="2" customWidth="1"/>
    <col min="11793" max="11793" width="5.3984375" style="2" customWidth="1"/>
    <col min="11794" max="11796" width="8.3984375" style="2" customWidth="1"/>
    <col min="11797" max="12034" width="8.09765625" style="2"/>
    <col min="12035" max="12035" width="5.296875" style="2" customWidth="1"/>
    <col min="12036" max="12036" width="17.5" style="2" customWidth="1"/>
    <col min="12037" max="12037" width="2.5" style="2" customWidth="1"/>
    <col min="12038" max="12038" width="8.19921875" style="2" customWidth="1"/>
    <col min="12039" max="12039" width="2.09765625" style="2" customWidth="1"/>
    <col min="12040" max="12040" width="7.19921875" style="2" customWidth="1"/>
    <col min="12041" max="12041" width="3.796875" style="2" customWidth="1"/>
    <col min="12042" max="12042" width="1.796875" style="2" customWidth="1"/>
    <col min="12043" max="12043" width="4.5" style="2" customWidth="1"/>
    <col min="12044" max="12044" width="10.59765625" style="2" customWidth="1"/>
    <col min="12045" max="12045" width="2.19921875" style="2" customWidth="1"/>
    <col min="12046" max="12046" width="8" style="2" customWidth="1"/>
    <col min="12047" max="12047" width="2.19921875" style="2" customWidth="1"/>
    <col min="12048" max="12048" width="8" style="2" customWidth="1"/>
    <col min="12049" max="12049" width="5.3984375" style="2" customWidth="1"/>
    <col min="12050" max="12052" width="8.3984375" style="2" customWidth="1"/>
    <col min="12053" max="12290" width="8.09765625" style="2"/>
    <col min="12291" max="12291" width="5.296875" style="2" customWidth="1"/>
    <col min="12292" max="12292" width="17.5" style="2" customWidth="1"/>
    <col min="12293" max="12293" width="2.5" style="2" customWidth="1"/>
    <col min="12294" max="12294" width="8.19921875" style="2" customWidth="1"/>
    <col min="12295" max="12295" width="2.09765625" style="2" customWidth="1"/>
    <col min="12296" max="12296" width="7.19921875" style="2" customWidth="1"/>
    <col min="12297" max="12297" width="3.796875" style="2" customWidth="1"/>
    <col min="12298" max="12298" width="1.796875" style="2" customWidth="1"/>
    <col min="12299" max="12299" width="4.5" style="2" customWidth="1"/>
    <col min="12300" max="12300" width="10.59765625" style="2" customWidth="1"/>
    <col min="12301" max="12301" width="2.19921875" style="2" customWidth="1"/>
    <col min="12302" max="12302" width="8" style="2" customWidth="1"/>
    <col min="12303" max="12303" width="2.19921875" style="2" customWidth="1"/>
    <col min="12304" max="12304" width="8" style="2" customWidth="1"/>
    <col min="12305" max="12305" width="5.3984375" style="2" customWidth="1"/>
    <col min="12306" max="12308" width="8.3984375" style="2" customWidth="1"/>
    <col min="12309" max="12546" width="8.09765625" style="2"/>
    <col min="12547" max="12547" width="5.296875" style="2" customWidth="1"/>
    <col min="12548" max="12548" width="17.5" style="2" customWidth="1"/>
    <col min="12549" max="12549" width="2.5" style="2" customWidth="1"/>
    <col min="12550" max="12550" width="8.19921875" style="2" customWidth="1"/>
    <col min="12551" max="12551" width="2.09765625" style="2" customWidth="1"/>
    <col min="12552" max="12552" width="7.19921875" style="2" customWidth="1"/>
    <col min="12553" max="12553" width="3.796875" style="2" customWidth="1"/>
    <col min="12554" max="12554" width="1.796875" style="2" customWidth="1"/>
    <col min="12555" max="12555" width="4.5" style="2" customWidth="1"/>
    <col min="12556" max="12556" width="10.59765625" style="2" customWidth="1"/>
    <col min="12557" max="12557" width="2.19921875" style="2" customWidth="1"/>
    <col min="12558" max="12558" width="8" style="2" customWidth="1"/>
    <col min="12559" max="12559" width="2.19921875" style="2" customWidth="1"/>
    <col min="12560" max="12560" width="8" style="2" customWidth="1"/>
    <col min="12561" max="12561" width="5.3984375" style="2" customWidth="1"/>
    <col min="12562" max="12564" width="8.3984375" style="2" customWidth="1"/>
    <col min="12565" max="12802" width="8.09765625" style="2"/>
    <col min="12803" max="12803" width="5.296875" style="2" customWidth="1"/>
    <col min="12804" max="12804" width="17.5" style="2" customWidth="1"/>
    <col min="12805" max="12805" width="2.5" style="2" customWidth="1"/>
    <col min="12806" max="12806" width="8.19921875" style="2" customWidth="1"/>
    <col min="12807" max="12807" width="2.09765625" style="2" customWidth="1"/>
    <col min="12808" max="12808" width="7.19921875" style="2" customWidth="1"/>
    <col min="12809" max="12809" width="3.796875" style="2" customWidth="1"/>
    <col min="12810" max="12810" width="1.796875" style="2" customWidth="1"/>
    <col min="12811" max="12811" width="4.5" style="2" customWidth="1"/>
    <col min="12812" max="12812" width="10.59765625" style="2" customWidth="1"/>
    <col min="12813" max="12813" width="2.19921875" style="2" customWidth="1"/>
    <col min="12814" max="12814" width="8" style="2" customWidth="1"/>
    <col min="12815" max="12815" width="2.19921875" style="2" customWidth="1"/>
    <col min="12816" max="12816" width="8" style="2" customWidth="1"/>
    <col min="12817" max="12817" width="5.3984375" style="2" customWidth="1"/>
    <col min="12818" max="12820" width="8.3984375" style="2" customWidth="1"/>
    <col min="12821" max="13058" width="8.09765625" style="2"/>
    <col min="13059" max="13059" width="5.296875" style="2" customWidth="1"/>
    <col min="13060" max="13060" width="17.5" style="2" customWidth="1"/>
    <col min="13061" max="13061" width="2.5" style="2" customWidth="1"/>
    <col min="13062" max="13062" width="8.19921875" style="2" customWidth="1"/>
    <col min="13063" max="13063" width="2.09765625" style="2" customWidth="1"/>
    <col min="13064" max="13064" width="7.19921875" style="2" customWidth="1"/>
    <col min="13065" max="13065" width="3.796875" style="2" customWidth="1"/>
    <col min="13066" max="13066" width="1.796875" style="2" customWidth="1"/>
    <col min="13067" max="13067" width="4.5" style="2" customWidth="1"/>
    <col min="13068" max="13068" width="10.59765625" style="2" customWidth="1"/>
    <col min="13069" max="13069" width="2.19921875" style="2" customWidth="1"/>
    <col min="13070" max="13070" width="8" style="2" customWidth="1"/>
    <col min="13071" max="13071" width="2.19921875" style="2" customWidth="1"/>
    <col min="13072" max="13072" width="8" style="2" customWidth="1"/>
    <col min="13073" max="13073" width="5.3984375" style="2" customWidth="1"/>
    <col min="13074" max="13076" width="8.3984375" style="2" customWidth="1"/>
    <col min="13077" max="13314" width="8.09765625" style="2"/>
    <col min="13315" max="13315" width="5.296875" style="2" customWidth="1"/>
    <col min="13316" max="13316" width="17.5" style="2" customWidth="1"/>
    <col min="13317" max="13317" width="2.5" style="2" customWidth="1"/>
    <col min="13318" max="13318" width="8.19921875" style="2" customWidth="1"/>
    <col min="13319" max="13319" width="2.09765625" style="2" customWidth="1"/>
    <col min="13320" max="13320" width="7.19921875" style="2" customWidth="1"/>
    <col min="13321" max="13321" width="3.796875" style="2" customWidth="1"/>
    <col min="13322" max="13322" width="1.796875" style="2" customWidth="1"/>
    <col min="13323" max="13323" width="4.5" style="2" customWidth="1"/>
    <col min="13324" max="13324" width="10.59765625" style="2" customWidth="1"/>
    <col min="13325" max="13325" width="2.19921875" style="2" customWidth="1"/>
    <col min="13326" max="13326" width="8" style="2" customWidth="1"/>
    <col min="13327" max="13327" width="2.19921875" style="2" customWidth="1"/>
    <col min="13328" max="13328" width="8" style="2" customWidth="1"/>
    <col min="13329" max="13329" width="5.3984375" style="2" customWidth="1"/>
    <col min="13330" max="13332" width="8.3984375" style="2" customWidth="1"/>
    <col min="13333" max="13570" width="8.09765625" style="2"/>
    <col min="13571" max="13571" width="5.296875" style="2" customWidth="1"/>
    <col min="13572" max="13572" width="17.5" style="2" customWidth="1"/>
    <col min="13573" max="13573" width="2.5" style="2" customWidth="1"/>
    <col min="13574" max="13574" width="8.19921875" style="2" customWidth="1"/>
    <col min="13575" max="13575" width="2.09765625" style="2" customWidth="1"/>
    <col min="13576" max="13576" width="7.19921875" style="2" customWidth="1"/>
    <col min="13577" max="13577" width="3.796875" style="2" customWidth="1"/>
    <col min="13578" max="13578" width="1.796875" style="2" customWidth="1"/>
    <col min="13579" max="13579" width="4.5" style="2" customWidth="1"/>
    <col min="13580" max="13580" width="10.59765625" style="2" customWidth="1"/>
    <col min="13581" max="13581" width="2.19921875" style="2" customWidth="1"/>
    <col min="13582" max="13582" width="8" style="2" customWidth="1"/>
    <col min="13583" max="13583" width="2.19921875" style="2" customWidth="1"/>
    <col min="13584" max="13584" width="8" style="2" customWidth="1"/>
    <col min="13585" max="13585" width="5.3984375" style="2" customWidth="1"/>
    <col min="13586" max="13588" width="8.3984375" style="2" customWidth="1"/>
    <col min="13589" max="13826" width="8.09765625" style="2"/>
    <col min="13827" max="13827" width="5.296875" style="2" customWidth="1"/>
    <col min="13828" max="13828" width="17.5" style="2" customWidth="1"/>
    <col min="13829" max="13829" width="2.5" style="2" customWidth="1"/>
    <col min="13830" max="13830" width="8.19921875" style="2" customWidth="1"/>
    <col min="13831" max="13831" width="2.09765625" style="2" customWidth="1"/>
    <col min="13832" max="13832" width="7.19921875" style="2" customWidth="1"/>
    <col min="13833" max="13833" width="3.796875" style="2" customWidth="1"/>
    <col min="13834" max="13834" width="1.796875" style="2" customWidth="1"/>
    <col min="13835" max="13835" width="4.5" style="2" customWidth="1"/>
    <col min="13836" max="13836" width="10.59765625" style="2" customWidth="1"/>
    <col min="13837" max="13837" width="2.19921875" style="2" customWidth="1"/>
    <col min="13838" max="13838" width="8" style="2" customWidth="1"/>
    <col min="13839" max="13839" width="2.19921875" style="2" customWidth="1"/>
    <col min="13840" max="13840" width="8" style="2" customWidth="1"/>
    <col min="13841" max="13841" width="5.3984375" style="2" customWidth="1"/>
    <col min="13842" max="13844" width="8.3984375" style="2" customWidth="1"/>
    <col min="13845" max="14082" width="8.09765625" style="2"/>
    <col min="14083" max="14083" width="5.296875" style="2" customWidth="1"/>
    <col min="14084" max="14084" width="17.5" style="2" customWidth="1"/>
    <col min="14085" max="14085" width="2.5" style="2" customWidth="1"/>
    <col min="14086" max="14086" width="8.19921875" style="2" customWidth="1"/>
    <col min="14087" max="14087" width="2.09765625" style="2" customWidth="1"/>
    <col min="14088" max="14088" width="7.19921875" style="2" customWidth="1"/>
    <col min="14089" max="14089" width="3.796875" style="2" customWidth="1"/>
    <col min="14090" max="14090" width="1.796875" style="2" customWidth="1"/>
    <col min="14091" max="14091" width="4.5" style="2" customWidth="1"/>
    <col min="14092" max="14092" width="10.59765625" style="2" customWidth="1"/>
    <col min="14093" max="14093" width="2.19921875" style="2" customWidth="1"/>
    <col min="14094" max="14094" width="8" style="2" customWidth="1"/>
    <col min="14095" max="14095" width="2.19921875" style="2" customWidth="1"/>
    <col min="14096" max="14096" width="8" style="2" customWidth="1"/>
    <col min="14097" max="14097" width="5.3984375" style="2" customWidth="1"/>
    <col min="14098" max="14100" width="8.3984375" style="2" customWidth="1"/>
    <col min="14101" max="14338" width="8.09765625" style="2"/>
    <col min="14339" max="14339" width="5.296875" style="2" customWidth="1"/>
    <col min="14340" max="14340" width="17.5" style="2" customWidth="1"/>
    <col min="14341" max="14341" width="2.5" style="2" customWidth="1"/>
    <col min="14342" max="14342" width="8.19921875" style="2" customWidth="1"/>
    <col min="14343" max="14343" width="2.09765625" style="2" customWidth="1"/>
    <col min="14344" max="14344" width="7.19921875" style="2" customWidth="1"/>
    <col min="14345" max="14345" width="3.796875" style="2" customWidth="1"/>
    <col min="14346" max="14346" width="1.796875" style="2" customWidth="1"/>
    <col min="14347" max="14347" width="4.5" style="2" customWidth="1"/>
    <col min="14348" max="14348" width="10.59765625" style="2" customWidth="1"/>
    <col min="14349" max="14349" width="2.19921875" style="2" customWidth="1"/>
    <col min="14350" max="14350" width="8" style="2" customWidth="1"/>
    <col min="14351" max="14351" width="2.19921875" style="2" customWidth="1"/>
    <col min="14352" max="14352" width="8" style="2" customWidth="1"/>
    <col min="14353" max="14353" width="5.3984375" style="2" customWidth="1"/>
    <col min="14354" max="14356" width="8.3984375" style="2" customWidth="1"/>
    <col min="14357" max="14594" width="8.09765625" style="2"/>
    <col min="14595" max="14595" width="5.296875" style="2" customWidth="1"/>
    <col min="14596" max="14596" width="17.5" style="2" customWidth="1"/>
    <col min="14597" max="14597" width="2.5" style="2" customWidth="1"/>
    <col min="14598" max="14598" width="8.19921875" style="2" customWidth="1"/>
    <col min="14599" max="14599" width="2.09765625" style="2" customWidth="1"/>
    <col min="14600" max="14600" width="7.19921875" style="2" customWidth="1"/>
    <col min="14601" max="14601" width="3.796875" style="2" customWidth="1"/>
    <col min="14602" max="14602" width="1.796875" style="2" customWidth="1"/>
    <col min="14603" max="14603" width="4.5" style="2" customWidth="1"/>
    <col min="14604" max="14604" width="10.59765625" style="2" customWidth="1"/>
    <col min="14605" max="14605" width="2.19921875" style="2" customWidth="1"/>
    <col min="14606" max="14606" width="8" style="2" customWidth="1"/>
    <col min="14607" max="14607" width="2.19921875" style="2" customWidth="1"/>
    <col min="14608" max="14608" width="8" style="2" customWidth="1"/>
    <col min="14609" max="14609" width="5.3984375" style="2" customWidth="1"/>
    <col min="14610" max="14612" width="8.3984375" style="2" customWidth="1"/>
    <col min="14613" max="14850" width="8.09765625" style="2"/>
    <col min="14851" max="14851" width="5.296875" style="2" customWidth="1"/>
    <col min="14852" max="14852" width="17.5" style="2" customWidth="1"/>
    <col min="14853" max="14853" width="2.5" style="2" customWidth="1"/>
    <col min="14854" max="14854" width="8.19921875" style="2" customWidth="1"/>
    <col min="14855" max="14855" width="2.09765625" style="2" customWidth="1"/>
    <col min="14856" max="14856" width="7.19921875" style="2" customWidth="1"/>
    <col min="14857" max="14857" width="3.796875" style="2" customWidth="1"/>
    <col min="14858" max="14858" width="1.796875" style="2" customWidth="1"/>
    <col min="14859" max="14859" width="4.5" style="2" customWidth="1"/>
    <col min="14860" max="14860" width="10.59765625" style="2" customWidth="1"/>
    <col min="14861" max="14861" width="2.19921875" style="2" customWidth="1"/>
    <col min="14862" max="14862" width="8" style="2" customWidth="1"/>
    <col min="14863" max="14863" width="2.19921875" style="2" customWidth="1"/>
    <col min="14864" max="14864" width="8" style="2" customWidth="1"/>
    <col min="14865" max="14865" width="5.3984375" style="2" customWidth="1"/>
    <col min="14866" max="14868" width="8.3984375" style="2" customWidth="1"/>
    <col min="14869" max="15106" width="8.09765625" style="2"/>
    <col min="15107" max="15107" width="5.296875" style="2" customWidth="1"/>
    <col min="15108" max="15108" width="17.5" style="2" customWidth="1"/>
    <col min="15109" max="15109" width="2.5" style="2" customWidth="1"/>
    <col min="15110" max="15110" width="8.19921875" style="2" customWidth="1"/>
    <col min="15111" max="15111" width="2.09765625" style="2" customWidth="1"/>
    <col min="15112" max="15112" width="7.19921875" style="2" customWidth="1"/>
    <col min="15113" max="15113" width="3.796875" style="2" customWidth="1"/>
    <col min="15114" max="15114" width="1.796875" style="2" customWidth="1"/>
    <col min="15115" max="15115" width="4.5" style="2" customWidth="1"/>
    <col min="15116" max="15116" width="10.59765625" style="2" customWidth="1"/>
    <col min="15117" max="15117" width="2.19921875" style="2" customWidth="1"/>
    <col min="15118" max="15118" width="8" style="2" customWidth="1"/>
    <col min="15119" max="15119" width="2.19921875" style="2" customWidth="1"/>
    <col min="15120" max="15120" width="8" style="2" customWidth="1"/>
    <col min="15121" max="15121" width="5.3984375" style="2" customWidth="1"/>
    <col min="15122" max="15124" width="8.3984375" style="2" customWidth="1"/>
    <col min="15125" max="15362" width="8.09765625" style="2"/>
    <col min="15363" max="15363" width="5.296875" style="2" customWidth="1"/>
    <col min="15364" max="15364" width="17.5" style="2" customWidth="1"/>
    <col min="15365" max="15365" width="2.5" style="2" customWidth="1"/>
    <col min="15366" max="15366" width="8.19921875" style="2" customWidth="1"/>
    <col min="15367" max="15367" width="2.09765625" style="2" customWidth="1"/>
    <col min="15368" max="15368" width="7.19921875" style="2" customWidth="1"/>
    <col min="15369" max="15369" width="3.796875" style="2" customWidth="1"/>
    <col min="15370" max="15370" width="1.796875" style="2" customWidth="1"/>
    <col min="15371" max="15371" width="4.5" style="2" customWidth="1"/>
    <col min="15372" max="15372" width="10.59765625" style="2" customWidth="1"/>
    <col min="15373" max="15373" width="2.19921875" style="2" customWidth="1"/>
    <col min="15374" max="15374" width="8" style="2" customWidth="1"/>
    <col min="15375" max="15375" width="2.19921875" style="2" customWidth="1"/>
    <col min="15376" max="15376" width="8" style="2" customWidth="1"/>
    <col min="15377" max="15377" width="5.3984375" style="2" customWidth="1"/>
    <col min="15378" max="15380" width="8.3984375" style="2" customWidth="1"/>
    <col min="15381" max="15618" width="8.09765625" style="2"/>
    <col min="15619" max="15619" width="5.296875" style="2" customWidth="1"/>
    <col min="15620" max="15620" width="17.5" style="2" customWidth="1"/>
    <col min="15621" max="15621" width="2.5" style="2" customWidth="1"/>
    <col min="15622" max="15622" width="8.19921875" style="2" customWidth="1"/>
    <col min="15623" max="15623" width="2.09765625" style="2" customWidth="1"/>
    <col min="15624" max="15624" width="7.19921875" style="2" customWidth="1"/>
    <col min="15625" max="15625" width="3.796875" style="2" customWidth="1"/>
    <col min="15626" max="15626" width="1.796875" style="2" customWidth="1"/>
    <col min="15627" max="15627" width="4.5" style="2" customWidth="1"/>
    <col min="15628" max="15628" width="10.59765625" style="2" customWidth="1"/>
    <col min="15629" max="15629" width="2.19921875" style="2" customWidth="1"/>
    <col min="15630" max="15630" width="8" style="2" customWidth="1"/>
    <col min="15631" max="15631" width="2.19921875" style="2" customWidth="1"/>
    <col min="15632" max="15632" width="8" style="2" customWidth="1"/>
    <col min="15633" max="15633" width="5.3984375" style="2" customWidth="1"/>
    <col min="15634" max="15636" width="8.3984375" style="2" customWidth="1"/>
    <col min="15637" max="15874" width="8.09765625" style="2"/>
    <col min="15875" max="15875" width="5.296875" style="2" customWidth="1"/>
    <col min="15876" max="15876" width="17.5" style="2" customWidth="1"/>
    <col min="15877" max="15877" width="2.5" style="2" customWidth="1"/>
    <col min="15878" max="15878" width="8.19921875" style="2" customWidth="1"/>
    <col min="15879" max="15879" width="2.09765625" style="2" customWidth="1"/>
    <col min="15880" max="15880" width="7.19921875" style="2" customWidth="1"/>
    <col min="15881" max="15881" width="3.796875" style="2" customWidth="1"/>
    <col min="15882" max="15882" width="1.796875" style="2" customWidth="1"/>
    <col min="15883" max="15883" width="4.5" style="2" customWidth="1"/>
    <col min="15884" max="15884" width="10.59765625" style="2" customWidth="1"/>
    <col min="15885" max="15885" width="2.19921875" style="2" customWidth="1"/>
    <col min="15886" max="15886" width="8" style="2" customWidth="1"/>
    <col min="15887" max="15887" width="2.19921875" style="2" customWidth="1"/>
    <col min="15888" max="15888" width="8" style="2" customWidth="1"/>
    <col min="15889" max="15889" width="5.3984375" style="2" customWidth="1"/>
    <col min="15890" max="15892" width="8.3984375" style="2" customWidth="1"/>
    <col min="15893" max="16130" width="8.09765625" style="2"/>
    <col min="16131" max="16131" width="5.296875" style="2" customWidth="1"/>
    <col min="16132" max="16132" width="17.5" style="2" customWidth="1"/>
    <col min="16133" max="16133" width="2.5" style="2" customWidth="1"/>
    <col min="16134" max="16134" width="8.19921875" style="2" customWidth="1"/>
    <col min="16135" max="16135" width="2.09765625" style="2" customWidth="1"/>
    <col min="16136" max="16136" width="7.19921875" style="2" customWidth="1"/>
    <col min="16137" max="16137" width="3.796875" style="2" customWidth="1"/>
    <col min="16138" max="16138" width="1.796875" style="2" customWidth="1"/>
    <col min="16139" max="16139" width="4.5" style="2" customWidth="1"/>
    <col min="16140" max="16140" width="10.59765625" style="2" customWidth="1"/>
    <col min="16141" max="16141" width="2.19921875" style="2" customWidth="1"/>
    <col min="16142" max="16142" width="8" style="2" customWidth="1"/>
    <col min="16143" max="16143" width="2.19921875" style="2" customWidth="1"/>
    <col min="16144" max="16144" width="8" style="2" customWidth="1"/>
    <col min="16145" max="16145" width="5.3984375" style="2" customWidth="1"/>
    <col min="16146" max="16148" width="8.3984375" style="2" customWidth="1"/>
    <col min="16149" max="16384" width="8.09765625" style="2"/>
  </cols>
  <sheetData>
    <row r="1" spans="1:17" ht="27" customHeight="1" x14ac:dyDescent="0.45">
      <c r="A1" s="955" t="s">
        <v>15</v>
      </c>
      <c r="B1" s="956"/>
      <c r="C1" s="956"/>
      <c r="D1" s="956"/>
      <c r="E1" s="956"/>
      <c r="F1" s="956"/>
      <c r="G1" s="1"/>
      <c r="H1" s="957" t="s">
        <v>16</v>
      </c>
      <c r="I1" s="957"/>
      <c r="J1" s="958"/>
      <c r="K1" s="958"/>
      <c r="L1" s="958"/>
      <c r="M1" s="958"/>
      <c r="N1" s="958"/>
      <c r="O1" s="958"/>
      <c r="P1" s="958"/>
      <c r="Q1" s="958"/>
    </row>
    <row r="2" spans="1:17" ht="27" customHeight="1" x14ac:dyDescent="0.45">
      <c r="A2" s="956"/>
      <c r="B2" s="956"/>
      <c r="C2" s="956"/>
      <c r="D2" s="956"/>
      <c r="E2" s="956"/>
      <c r="F2" s="956"/>
      <c r="G2" s="1"/>
      <c r="H2" s="957" t="s">
        <v>17</v>
      </c>
      <c r="I2" s="957"/>
      <c r="J2" s="959"/>
      <c r="K2" s="959"/>
      <c r="L2" s="959"/>
      <c r="M2" s="959"/>
      <c r="N2" s="959"/>
      <c r="O2" s="959"/>
      <c r="P2" s="959"/>
      <c r="Q2" s="959"/>
    </row>
    <row r="3" spans="1:17" ht="51" customHeight="1" x14ac:dyDescent="0.45">
      <c r="A3" s="954" t="s">
        <v>18</v>
      </c>
      <c r="B3" s="954"/>
      <c r="C3" s="954"/>
      <c r="D3" s="954"/>
      <c r="E3" s="954"/>
      <c r="F3" s="954"/>
      <c r="G3" s="954"/>
      <c r="H3" s="954"/>
      <c r="I3" s="954"/>
      <c r="J3" s="954"/>
      <c r="K3" s="954"/>
      <c r="L3" s="954"/>
      <c r="M3" s="954"/>
      <c r="N3" s="954"/>
      <c r="O3" s="954"/>
      <c r="P3" s="954"/>
      <c r="Q3" s="954"/>
    </row>
    <row r="4" spans="1:17" ht="192" customHeight="1" x14ac:dyDescent="0.15">
      <c r="A4" s="941"/>
      <c r="B4" s="941"/>
      <c r="C4" s="941"/>
      <c r="D4" s="941"/>
      <c r="E4" s="941"/>
      <c r="F4" s="941"/>
      <c r="G4" s="941"/>
      <c r="H4" s="941"/>
      <c r="I4" s="941"/>
      <c r="J4" s="3"/>
      <c r="L4" s="4"/>
      <c r="M4" s="4"/>
      <c r="N4" s="5"/>
      <c r="O4" s="4"/>
      <c r="P4" s="5"/>
      <c r="Q4" s="5"/>
    </row>
    <row r="5" spans="1:17" ht="6" customHeight="1" x14ac:dyDescent="0.45">
      <c r="A5" s="6"/>
      <c r="B5" s="6"/>
      <c r="C5" s="6"/>
      <c r="D5" s="7"/>
      <c r="E5" s="8"/>
      <c r="F5" s="9"/>
      <c r="G5" s="9"/>
      <c r="H5" s="9"/>
      <c r="I5" s="9"/>
    </row>
    <row r="6" spans="1:17" ht="18" customHeight="1" x14ac:dyDescent="0.45">
      <c r="A6" s="6"/>
      <c r="B6" s="6"/>
      <c r="C6" s="6"/>
      <c r="D6" s="7"/>
      <c r="E6" s="8"/>
      <c r="F6" s="942"/>
      <c r="G6" s="942"/>
      <c r="H6" s="942"/>
      <c r="I6" s="942"/>
    </row>
    <row r="7" spans="1:17" ht="6" customHeight="1" x14ac:dyDescent="0.45">
      <c r="A7" s="6"/>
      <c r="B7" s="6"/>
      <c r="C7" s="6"/>
      <c r="D7" s="7"/>
      <c r="E7" s="8"/>
      <c r="F7" s="9"/>
      <c r="G7" s="9"/>
      <c r="H7" s="9"/>
      <c r="I7" s="9"/>
    </row>
    <row r="8" spans="1:17" ht="48" customHeight="1" thickBot="1" x14ac:dyDescent="0.5">
      <c r="A8" s="943" t="s">
        <v>19</v>
      </c>
      <c r="B8" s="943"/>
      <c r="C8" s="943"/>
      <c r="D8" s="943"/>
      <c r="E8" s="943"/>
      <c r="F8" s="943"/>
      <c r="G8" s="943"/>
      <c r="H8" s="943"/>
      <c r="I8" s="943"/>
      <c r="K8" s="944" t="s">
        <v>20</v>
      </c>
      <c r="L8" s="944"/>
      <c r="M8" s="944"/>
      <c r="N8" s="944"/>
      <c r="O8" s="944"/>
      <c r="P8" s="944"/>
    </row>
    <row r="9" spans="1:17" ht="16.8" customHeight="1" thickBot="1" x14ac:dyDescent="0.5">
      <c r="A9" s="924" t="s">
        <v>21</v>
      </c>
      <c r="B9" s="927" t="s">
        <v>22</v>
      </c>
      <c r="C9" s="928"/>
      <c r="D9" s="12" t="s">
        <v>23</v>
      </c>
      <c r="E9" s="13" t="s">
        <v>24</v>
      </c>
      <c r="F9" s="14" t="s">
        <v>25</v>
      </c>
      <c r="G9" s="14"/>
      <c r="H9" s="15"/>
      <c r="I9" s="16" t="s">
        <v>26</v>
      </c>
      <c r="K9" s="17"/>
      <c r="L9" s="945"/>
      <c r="M9" s="947" t="s">
        <v>27</v>
      </c>
      <c r="N9" s="948"/>
      <c r="O9" s="948"/>
      <c r="P9" s="949"/>
    </row>
    <row r="10" spans="1:17" ht="16.8" customHeight="1" thickTop="1" thickBot="1" x14ac:dyDescent="0.5">
      <c r="A10" s="925"/>
      <c r="B10" s="929"/>
      <c r="C10" s="930"/>
      <c r="D10" s="17" t="s">
        <v>28</v>
      </c>
      <c r="F10" s="18" t="s">
        <v>29</v>
      </c>
      <c r="G10" s="18" t="s">
        <v>30</v>
      </c>
      <c r="H10" s="19" t="str">
        <f>IFERROR(ROUNDDOWN(H9/B11,1),"")</f>
        <v/>
      </c>
      <c r="I10" s="20" t="s">
        <v>31</v>
      </c>
      <c r="K10" s="21"/>
      <c r="L10" s="946"/>
      <c r="M10" s="950" t="s">
        <v>32</v>
      </c>
      <c r="N10" s="951"/>
      <c r="O10" s="952" t="s">
        <v>33</v>
      </c>
      <c r="P10" s="953"/>
    </row>
    <row r="11" spans="1:17" ht="16.8" customHeight="1" thickTop="1" thickBot="1" x14ac:dyDescent="0.5">
      <c r="A11" s="925"/>
      <c r="B11" s="931"/>
      <c r="C11" s="933" t="s">
        <v>34</v>
      </c>
      <c r="D11" s="22" t="s">
        <v>35</v>
      </c>
      <c r="E11" s="17" t="s">
        <v>24</v>
      </c>
      <c r="F11" s="18" t="s">
        <v>36</v>
      </c>
      <c r="G11" s="18"/>
      <c r="H11" s="15"/>
      <c r="I11" s="23" t="s">
        <v>26</v>
      </c>
      <c r="L11" s="24" t="s">
        <v>37</v>
      </c>
      <c r="M11" s="25" t="s">
        <v>30</v>
      </c>
      <c r="N11" s="26" t="str">
        <f>H10</f>
        <v/>
      </c>
      <c r="O11" s="25" t="s">
        <v>38</v>
      </c>
      <c r="P11" s="26" t="str">
        <f>H12</f>
        <v/>
      </c>
    </row>
    <row r="12" spans="1:17" ht="16.8" customHeight="1" thickTop="1" thickBot="1" x14ac:dyDescent="0.5">
      <c r="A12" s="926"/>
      <c r="B12" s="932"/>
      <c r="C12" s="934"/>
      <c r="D12" s="17" t="s">
        <v>28</v>
      </c>
      <c r="E12" s="27"/>
      <c r="F12" s="28" t="s">
        <v>39</v>
      </c>
      <c r="G12" s="18" t="s">
        <v>38</v>
      </c>
      <c r="H12" s="19" t="str">
        <f>IFERROR(ROUNDDOWN(H11/B11,1),"")</f>
        <v/>
      </c>
      <c r="I12" s="29" t="s">
        <v>31</v>
      </c>
      <c r="L12" s="24" t="s">
        <v>40</v>
      </c>
      <c r="M12" s="25" t="s">
        <v>41</v>
      </c>
      <c r="N12" s="26" t="str">
        <f>H14</f>
        <v/>
      </c>
      <c r="O12" s="25" t="s">
        <v>42</v>
      </c>
      <c r="P12" s="26" t="str">
        <f>H16</f>
        <v/>
      </c>
    </row>
    <row r="13" spans="1:17" ht="16.8" customHeight="1" thickBot="1" x14ac:dyDescent="0.5">
      <c r="A13" s="924" t="s">
        <v>43</v>
      </c>
      <c r="B13" s="927" t="s">
        <v>22</v>
      </c>
      <c r="C13" s="928"/>
      <c r="D13" s="12" t="s">
        <v>23</v>
      </c>
      <c r="E13" s="13" t="s">
        <v>24</v>
      </c>
      <c r="F13" s="14" t="s">
        <v>44</v>
      </c>
      <c r="G13" s="14"/>
      <c r="H13" s="15"/>
      <c r="I13" s="16" t="s">
        <v>26</v>
      </c>
      <c r="K13" s="30"/>
      <c r="L13" s="24" t="s">
        <v>45</v>
      </c>
      <c r="M13" s="25" t="s">
        <v>46</v>
      </c>
      <c r="N13" s="26" t="str">
        <f>H18</f>
        <v/>
      </c>
      <c r="O13" s="25" t="s">
        <v>47</v>
      </c>
      <c r="P13" s="26" t="str">
        <f>H20</f>
        <v/>
      </c>
      <c r="Q13" s="30"/>
    </row>
    <row r="14" spans="1:17" ht="16.8" customHeight="1" thickTop="1" thickBot="1" x14ac:dyDescent="0.5">
      <c r="A14" s="925"/>
      <c r="B14" s="929"/>
      <c r="C14" s="930"/>
      <c r="D14" s="17" t="s">
        <v>28</v>
      </c>
      <c r="F14" s="18" t="s">
        <v>48</v>
      </c>
      <c r="G14" s="18" t="s">
        <v>41</v>
      </c>
      <c r="H14" s="19" t="str">
        <f>IFERROR(ROUNDDOWN(H13/B15,1),"")</f>
        <v/>
      </c>
      <c r="I14" s="20" t="s">
        <v>31</v>
      </c>
      <c r="K14" s="30"/>
      <c r="L14" s="24" t="s">
        <v>49</v>
      </c>
      <c r="M14" s="25" t="s">
        <v>50</v>
      </c>
      <c r="N14" s="26" t="str">
        <f>H22</f>
        <v/>
      </c>
      <c r="O14" s="25" t="s">
        <v>51</v>
      </c>
      <c r="P14" s="26" t="str">
        <f>H24</f>
        <v/>
      </c>
      <c r="Q14" s="30"/>
    </row>
    <row r="15" spans="1:17" ht="16.8" customHeight="1" thickTop="1" thickBot="1" x14ac:dyDescent="0.5">
      <c r="A15" s="925"/>
      <c r="B15" s="931"/>
      <c r="C15" s="933" t="s">
        <v>34</v>
      </c>
      <c r="D15" s="31" t="s">
        <v>35</v>
      </c>
      <c r="E15" s="17" t="s">
        <v>24</v>
      </c>
      <c r="F15" s="18" t="s">
        <v>36</v>
      </c>
      <c r="G15" s="18"/>
      <c r="H15" s="15"/>
      <c r="I15" s="23" t="s">
        <v>26</v>
      </c>
      <c r="K15" s="30"/>
      <c r="L15" s="24" t="s">
        <v>52</v>
      </c>
      <c r="M15" s="25" t="s">
        <v>53</v>
      </c>
      <c r="N15" s="26" t="str">
        <f>H26</f>
        <v/>
      </c>
      <c r="O15" s="25" t="s">
        <v>54</v>
      </c>
      <c r="P15" s="26" t="str">
        <f>H28</f>
        <v/>
      </c>
      <c r="Q15" s="30"/>
    </row>
    <row r="16" spans="1:17" ht="16.8" customHeight="1" thickTop="1" thickBot="1" x14ac:dyDescent="0.5">
      <c r="A16" s="926"/>
      <c r="B16" s="932"/>
      <c r="C16" s="934"/>
      <c r="D16" s="27" t="s">
        <v>28</v>
      </c>
      <c r="E16" s="27"/>
      <c r="F16" s="28" t="s">
        <v>55</v>
      </c>
      <c r="G16" s="18" t="s">
        <v>42</v>
      </c>
      <c r="H16" s="19" t="str">
        <f>IFERROR(ROUNDDOWN(H15/B15,1),"")</f>
        <v/>
      </c>
      <c r="I16" s="29" t="s">
        <v>31</v>
      </c>
      <c r="K16" s="30"/>
      <c r="L16" s="24" t="s">
        <v>56</v>
      </c>
      <c r="M16" s="25" t="s">
        <v>57</v>
      </c>
      <c r="N16" s="26" t="str">
        <f>H30</f>
        <v/>
      </c>
      <c r="O16" s="25" t="s">
        <v>58</v>
      </c>
      <c r="P16" s="26" t="str">
        <f>H32</f>
        <v/>
      </c>
      <c r="Q16" s="30"/>
    </row>
    <row r="17" spans="1:17" ht="16.8" customHeight="1" thickBot="1" x14ac:dyDescent="0.5">
      <c r="A17" s="924" t="s">
        <v>45</v>
      </c>
      <c r="B17" s="927" t="s">
        <v>22</v>
      </c>
      <c r="C17" s="928"/>
      <c r="D17" s="12" t="s">
        <v>23</v>
      </c>
      <c r="E17" s="13" t="s">
        <v>24</v>
      </c>
      <c r="F17" s="14" t="s">
        <v>44</v>
      </c>
      <c r="G17" s="14"/>
      <c r="H17" s="15"/>
      <c r="I17" s="16" t="s">
        <v>26</v>
      </c>
      <c r="K17" s="30"/>
      <c r="L17" s="24" t="s">
        <v>59</v>
      </c>
      <c r="M17" s="25" t="s">
        <v>60</v>
      </c>
      <c r="N17" s="26" t="str">
        <f>H34</f>
        <v/>
      </c>
      <c r="O17" s="25" t="s">
        <v>61</v>
      </c>
      <c r="P17" s="26" t="str">
        <f>H36</f>
        <v/>
      </c>
      <c r="Q17" s="30"/>
    </row>
    <row r="18" spans="1:17" ht="16.8" customHeight="1" thickTop="1" thickBot="1" x14ac:dyDescent="0.5">
      <c r="A18" s="925"/>
      <c r="B18" s="929"/>
      <c r="C18" s="930"/>
      <c r="D18" s="17" t="s">
        <v>28</v>
      </c>
      <c r="F18" s="18" t="s">
        <v>48</v>
      </c>
      <c r="G18" s="18" t="s">
        <v>46</v>
      </c>
      <c r="H18" s="19" t="str">
        <f>IFERROR(ROUNDDOWN(H17/B19,1),"")</f>
        <v/>
      </c>
      <c r="I18" s="20" t="s">
        <v>31</v>
      </c>
      <c r="K18" s="30"/>
      <c r="L18" s="24" t="s">
        <v>62</v>
      </c>
      <c r="M18" s="25" t="s">
        <v>63</v>
      </c>
      <c r="N18" s="26" t="str">
        <f>H38</f>
        <v/>
      </c>
      <c r="O18" s="25" t="s">
        <v>64</v>
      </c>
      <c r="P18" s="26" t="str">
        <f>H40</f>
        <v/>
      </c>
      <c r="Q18" s="30"/>
    </row>
    <row r="19" spans="1:17" ht="16.8" customHeight="1" thickTop="1" thickBot="1" x14ac:dyDescent="0.5">
      <c r="A19" s="925"/>
      <c r="B19" s="931"/>
      <c r="C19" s="933" t="s">
        <v>34</v>
      </c>
      <c r="D19" s="31" t="s">
        <v>35</v>
      </c>
      <c r="E19" s="17" t="s">
        <v>24</v>
      </c>
      <c r="F19" s="18" t="s">
        <v>36</v>
      </c>
      <c r="G19" s="18"/>
      <c r="H19" s="15"/>
      <c r="I19" s="23" t="s">
        <v>26</v>
      </c>
      <c r="K19" s="30"/>
      <c r="L19" s="24" t="s">
        <v>65</v>
      </c>
      <c r="M19" s="25" t="s">
        <v>66</v>
      </c>
      <c r="N19" s="26" t="str">
        <f>H42</f>
        <v/>
      </c>
      <c r="O19" s="25" t="s">
        <v>67</v>
      </c>
      <c r="P19" s="26" t="str">
        <f>H44</f>
        <v/>
      </c>
      <c r="Q19" s="30"/>
    </row>
    <row r="20" spans="1:17" ht="16.8" customHeight="1" thickTop="1" thickBot="1" x14ac:dyDescent="0.5">
      <c r="A20" s="926"/>
      <c r="B20" s="932"/>
      <c r="C20" s="934"/>
      <c r="D20" s="27" t="s">
        <v>28</v>
      </c>
      <c r="E20" s="27"/>
      <c r="F20" s="28" t="s">
        <v>55</v>
      </c>
      <c r="G20" s="18" t="s">
        <v>47</v>
      </c>
      <c r="H20" s="19" t="str">
        <f>IFERROR(ROUNDDOWN(H19/B19,1),"")</f>
        <v/>
      </c>
      <c r="I20" s="29" t="s">
        <v>31</v>
      </c>
      <c r="K20" s="30"/>
      <c r="L20" s="24" t="s">
        <v>68</v>
      </c>
      <c r="M20" s="25" t="s">
        <v>69</v>
      </c>
      <c r="N20" s="26" t="str">
        <f>H46</f>
        <v/>
      </c>
      <c r="O20" s="25" t="s">
        <v>70</v>
      </c>
      <c r="P20" s="26" t="str">
        <f>H48</f>
        <v/>
      </c>
      <c r="Q20" s="30"/>
    </row>
    <row r="21" spans="1:17" ht="16.8" customHeight="1" thickBot="1" x14ac:dyDescent="0.5">
      <c r="A21" s="924" t="s">
        <v>71</v>
      </c>
      <c r="B21" s="927" t="s">
        <v>22</v>
      </c>
      <c r="C21" s="928"/>
      <c r="D21" s="12" t="s">
        <v>23</v>
      </c>
      <c r="E21" s="13" t="s">
        <v>24</v>
      </c>
      <c r="F21" s="14" t="s">
        <v>44</v>
      </c>
      <c r="G21" s="14"/>
      <c r="H21" s="15"/>
      <c r="I21" s="16" t="s">
        <v>26</v>
      </c>
      <c r="K21" s="30"/>
      <c r="L21" s="24" t="s">
        <v>72</v>
      </c>
      <c r="M21" s="32" t="s">
        <v>73</v>
      </c>
      <c r="N21" s="33" t="str">
        <f>H50</f>
        <v/>
      </c>
      <c r="O21" s="32" t="s">
        <v>74</v>
      </c>
      <c r="P21" s="33" t="str">
        <f>H52</f>
        <v/>
      </c>
      <c r="Q21" s="30"/>
    </row>
    <row r="22" spans="1:17" ht="16.8" customHeight="1" thickTop="1" thickBot="1" x14ac:dyDescent="0.5">
      <c r="A22" s="925"/>
      <c r="B22" s="929"/>
      <c r="C22" s="930"/>
      <c r="D22" s="17" t="s">
        <v>28</v>
      </c>
      <c r="F22" s="18" t="s">
        <v>48</v>
      </c>
      <c r="G22" s="18" t="s">
        <v>50</v>
      </c>
      <c r="H22" s="19" t="str">
        <f>IFERROR(ROUNDDOWN(H21/B23,1),"")</f>
        <v/>
      </c>
      <c r="I22" s="20" t="s">
        <v>31</v>
      </c>
      <c r="K22" s="30"/>
      <c r="L22" s="34" t="s">
        <v>75</v>
      </c>
      <c r="M22" s="35" t="s">
        <v>76</v>
      </c>
      <c r="N22" s="36" t="str">
        <f>IF(SUM(N11:N21)=0,"",SUM(N11:N21))</f>
        <v/>
      </c>
      <c r="O22" s="35" t="s">
        <v>77</v>
      </c>
      <c r="P22" s="36" t="str">
        <f>IF(SUM(P11:P21)=0,"",SUM(P11:P21))</f>
        <v/>
      </c>
      <c r="Q22" s="30"/>
    </row>
    <row r="23" spans="1:17" ht="16.8" customHeight="1" thickTop="1" thickBot="1" x14ac:dyDescent="0.5">
      <c r="A23" s="925"/>
      <c r="B23" s="931"/>
      <c r="C23" s="933" t="s">
        <v>34</v>
      </c>
      <c r="D23" s="31" t="s">
        <v>35</v>
      </c>
      <c r="E23" s="17" t="s">
        <v>24</v>
      </c>
      <c r="F23" s="18" t="s">
        <v>36</v>
      </c>
      <c r="G23" s="18"/>
      <c r="H23" s="15"/>
      <c r="I23" s="23" t="s">
        <v>26</v>
      </c>
      <c r="K23" s="30"/>
      <c r="L23" s="37"/>
      <c r="M23" s="37"/>
      <c r="N23" s="30"/>
      <c r="O23" s="37"/>
      <c r="P23" s="30"/>
      <c r="Q23" s="30"/>
    </row>
    <row r="24" spans="1:17" ht="16.8" customHeight="1" thickTop="1" thickBot="1" x14ac:dyDescent="0.5">
      <c r="A24" s="926"/>
      <c r="B24" s="932"/>
      <c r="C24" s="934"/>
      <c r="D24" s="27" t="s">
        <v>28</v>
      </c>
      <c r="E24" s="27"/>
      <c r="F24" s="28" t="s">
        <v>55</v>
      </c>
      <c r="G24" s="18" t="s">
        <v>51</v>
      </c>
      <c r="H24" s="19" t="str">
        <f>IFERROR(ROUNDDOWN(H23/B23,1),"")</f>
        <v/>
      </c>
      <c r="I24" s="29" t="s">
        <v>31</v>
      </c>
      <c r="K24" s="30"/>
      <c r="L24" s="2"/>
      <c r="M24" s="940" t="s">
        <v>78</v>
      </c>
      <c r="N24" s="940"/>
      <c r="O24" s="939" t="s">
        <v>79</v>
      </c>
      <c r="P24" s="939"/>
      <c r="Q24" s="2"/>
    </row>
    <row r="25" spans="1:17" ht="16.8" customHeight="1" thickBot="1" x14ac:dyDescent="0.5">
      <c r="A25" s="924" t="s">
        <v>80</v>
      </c>
      <c r="B25" s="927" t="s">
        <v>22</v>
      </c>
      <c r="C25" s="928"/>
      <c r="D25" s="12" t="s">
        <v>23</v>
      </c>
      <c r="E25" s="13" t="s">
        <v>24</v>
      </c>
      <c r="F25" s="14" t="s">
        <v>44</v>
      </c>
      <c r="G25" s="14"/>
      <c r="H25" s="15"/>
      <c r="I25" s="16" t="s">
        <v>26</v>
      </c>
      <c r="K25" s="30"/>
      <c r="L25" s="2"/>
      <c r="M25" s="2"/>
      <c r="N25" s="2"/>
      <c r="O25" s="2"/>
      <c r="P25" s="2"/>
      <c r="Q25" s="2"/>
    </row>
    <row r="26" spans="1:17" ht="16.8" customHeight="1" thickTop="1" thickBot="1" x14ac:dyDescent="0.5">
      <c r="A26" s="925"/>
      <c r="B26" s="929"/>
      <c r="C26" s="930"/>
      <c r="D26" s="17" t="s">
        <v>28</v>
      </c>
      <c r="F26" s="18" t="s">
        <v>48</v>
      </c>
      <c r="G26" s="18" t="s">
        <v>53</v>
      </c>
      <c r="H26" s="19" t="str">
        <f>IFERROR(ROUNDDOWN(H25/B27,1),"")</f>
        <v/>
      </c>
      <c r="I26" s="20" t="s">
        <v>31</v>
      </c>
      <c r="L26" s="38" t="s">
        <v>81</v>
      </c>
      <c r="M26" s="39" t="s">
        <v>82</v>
      </c>
      <c r="N26" s="40"/>
      <c r="O26" s="41" t="s">
        <v>83</v>
      </c>
      <c r="P26" s="42"/>
      <c r="Q26" s="2"/>
    </row>
    <row r="27" spans="1:17" ht="16.8" customHeight="1" thickTop="1" thickBot="1" x14ac:dyDescent="0.5">
      <c r="A27" s="925"/>
      <c r="B27" s="931"/>
      <c r="C27" s="933" t="s">
        <v>34</v>
      </c>
      <c r="D27" s="31" t="s">
        <v>35</v>
      </c>
      <c r="E27" s="17" t="s">
        <v>24</v>
      </c>
      <c r="F27" s="18" t="s">
        <v>36</v>
      </c>
      <c r="G27" s="18"/>
      <c r="H27" s="15"/>
      <c r="I27" s="23" t="s">
        <v>26</v>
      </c>
      <c r="L27" s="17"/>
      <c r="M27" s="17"/>
      <c r="N27" s="2"/>
      <c r="O27" s="17"/>
      <c r="P27" s="2"/>
      <c r="Q27" s="2"/>
    </row>
    <row r="28" spans="1:17" ht="16.8" customHeight="1" thickTop="1" thickBot="1" x14ac:dyDescent="0.5">
      <c r="A28" s="926"/>
      <c r="B28" s="932"/>
      <c r="C28" s="934"/>
      <c r="D28" s="27" t="s">
        <v>28</v>
      </c>
      <c r="E28" s="27"/>
      <c r="F28" s="28" t="s">
        <v>55</v>
      </c>
      <c r="G28" s="18" t="s">
        <v>54</v>
      </c>
      <c r="H28" s="19" t="str">
        <f>IFERROR(ROUNDDOWN(H27/B27,1),"")</f>
        <v/>
      </c>
      <c r="I28" s="29" t="s">
        <v>31</v>
      </c>
      <c r="L28" s="37"/>
      <c r="M28" s="37"/>
      <c r="N28" s="30"/>
      <c r="O28" s="37"/>
      <c r="P28" s="30"/>
      <c r="Q28" s="30"/>
    </row>
    <row r="29" spans="1:17" ht="16.8" customHeight="1" thickBot="1" x14ac:dyDescent="0.5">
      <c r="A29" s="924" t="s">
        <v>84</v>
      </c>
      <c r="B29" s="927" t="s">
        <v>22</v>
      </c>
      <c r="C29" s="928"/>
      <c r="D29" s="12" t="s">
        <v>23</v>
      </c>
      <c r="E29" s="13" t="s">
        <v>24</v>
      </c>
      <c r="F29" s="14" t="s">
        <v>44</v>
      </c>
      <c r="G29" s="14"/>
      <c r="H29" s="15"/>
      <c r="I29" s="16" t="s">
        <v>26</v>
      </c>
      <c r="K29"/>
      <c r="L29"/>
      <c r="M29"/>
      <c r="N29"/>
      <c r="O29"/>
      <c r="P29"/>
      <c r="Q29"/>
    </row>
    <row r="30" spans="1:17" ht="16.8" customHeight="1" thickTop="1" thickBot="1" x14ac:dyDescent="0.5">
      <c r="A30" s="925"/>
      <c r="B30" s="929"/>
      <c r="C30" s="930"/>
      <c r="D30" s="17" t="s">
        <v>28</v>
      </c>
      <c r="F30" s="18" t="s">
        <v>48</v>
      </c>
      <c r="G30" s="18" t="s">
        <v>57</v>
      </c>
      <c r="H30" s="19" t="str">
        <f>IFERROR(ROUNDDOWN(H29/B31,1),"")</f>
        <v/>
      </c>
      <c r="I30" s="20" t="s">
        <v>31</v>
      </c>
      <c r="K30"/>
      <c r="L30"/>
      <c r="M30"/>
      <c r="N30"/>
      <c r="O30"/>
      <c r="P30"/>
      <c r="Q30"/>
    </row>
    <row r="31" spans="1:17" ht="16.8" customHeight="1" thickTop="1" thickBot="1" x14ac:dyDescent="0.5">
      <c r="A31" s="925"/>
      <c r="B31" s="931"/>
      <c r="C31" s="933" t="s">
        <v>34</v>
      </c>
      <c r="D31" s="31" t="s">
        <v>35</v>
      </c>
      <c r="E31" s="17" t="s">
        <v>24</v>
      </c>
      <c r="F31" s="18" t="s">
        <v>36</v>
      </c>
      <c r="G31" s="18"/>
      <c r="H31" s="15"/>
      <c r="I31" s="23" t="s">
        <v>26</v>
      </c>
      <c r="L31" s="935" t="s">
        <v>85</v>
      </c>
      <c r="M31" s="935"/>
      <c r="N31" s="935"/>
      <c r="O31" s="37"/>
      <c r="P31" s="30"/>
      <c r="Q31" s="30"/>
    </row>
    <row r="32" spans="1:17" ht="16.8" customHeight="1" thickTop="1" thickBot="1" x14ac:dyDescent="0.5">
      <c r="A32" s="926"/>
      <c r="B32" s="932"/>
      <c r="C32" s="934"/>
      <c r="D32" s="27" t="s">
        <v>28</v>
      </c>
      <c r="E32" s="27"/>
      <c r="F32" s="28" t="s">
        <v>55</v>
      </c>
      <c r="G32" s="18" t="s">
        <v>58</v>
      </c>
      <c r="H32" s="19" t="str">
        <f>IFERROR(ROUNDDOWN(H31/B31,1),"")</f>
        <v/>
      </c>
      <c r="I32" s="29" t="s">
        <v>31</v>
      </c>
      <c r="K32" s="43" t="s">
        <v>86</v>
      </c>
      <c r="L32" s="19" t="str">
        <f>IF(P26=0,"",ROUNDDOWN(P26,1))</f>
        <v/>
      </c>
      <c r="M32" s="11"/>
      <c r="N32" s="11" t="s">
        <v>31</v>
      </c>
      <c r="O32" s="11"/>
      <c r="Q32" s="44"/>
    </row>
    <row r="33" spans="1:23" ht="16.8" customHeight="1" thickTop="1" thickBot="1" x14ac:dyDescent="0.5">
      <c r="A33" s="924" t="s">
        <v>87</v>
      </c>
      <c r="B33" s="927" t="s">
        <v>22</v>
      </c>
      <c r="C33" s="928"/>
      <c r="D33" s="12" t="s">
        <v>23</v>
      </c>
      <c r="E33" s="13" t="s">
        <v>24</v>
      </c>
      <c r="F33" s="14" t="s">
        <v>44</v>
      </c>
      <c r="G33" s="14"/>
      <c r="H33" s="15"/>
      <c r="I33" s="16" t="s">
        <v>26</v>
      </c>
      <c r="K33" s="43"/>
      <c r="L33" s="45"/>
      <c r="M33" s="45"/>
      <c r="N33" s="936" t="s">
        <v>88</v>
      </c>
      <c r="O33" s="937"/>
      <c r="P33" s="46" t="str">
        <f>IF(L32="","",IFERROR(ROUNDDOWN(L32/L34*100,1),0))</f>
        <v/>
      </c>
      <c r="Q33" s="47" t="s">
        <v>89</v>
      </c>
    </row>
    <row r="34" spans="1:23" ht="16.8" customHeight="1" thickTop="1" thickBot="1" x14ac:dyDescent="0.5">
      <c r="A34" s="925"/>
      <c r="B34" s="929"/>
      <c r="C34" s="930"/>
      <c r="D34" s="17" t="s">
        <v>28</v>
      </c>
      <c r="F34" s="18" t="s">
        <v>48</v>
      </c>
      <c r="G34" s="18" t="s">
        <v>60</v>
      </c>
      <c r="H34" s="19" t="str">
        <f>IFERROR(ROUNDDOWN(H33/B35,1),"")</f>
        <v/>
      </c>
      <c r="I34" s="20" t="s">
        <v>31</v>
      </c>
      <c r="K34" s="48" t="s">
        <v>90</v>
      </c>
      <c r="L34" s="49" t="str">
        <f>IF(N26=0,"",ROUNDDOWN(N26,1))</f>
        <v/>
      </c>
      <c r="M34" s="50"/>
      <c r="N34" s="51" t="s">
        <v>31</v>
      </c>
      <c r="O34" s="50"/>
      <c r="P34" s="51"/>
      <c r="Q34" s="51"/>
    </row>
    <row r="35" spans="1:23" ht="16.8" customHeight="1" thickTop="1" thickBot="1" x14ac:dyDescent="0.5">
      <c r="A35" s="925"/>
      <c r="B35" s="931"/>
      <c r="C35" s="933" t="s">
        <v>34</v>
      </c>
      <c r="D35" s="31" t="s">
        <v>35</v>
      </c>
      <c r="E35" s="17" t="s">
        <v>24</v>
      </c>
      <c r="F35" s="18" t="s">
        <v>36</v>
      </c>
      <c r="G35" s="18"/>
      <c r="H35" s="15"/>
      <c r="I35" s="23" t="s">
        <v>26</v>
      </c>
      <c r="K35" s="30"/>
      <c r="L35" s="30"/>
      <c r="M35" s="30"/>
      <c r="N35" s="30"/>
      <c r="O35" s="30"/>
      <c r="Q35" s="30"/>
    </row>
    <row r="36" spans="1:23" ht="16.8" customHeight="1" thickTop="1" thickBot="1" x14ac:dyDescent="0.5">
      <c r="A36" s="926"/>
      <c r="B36" s="932"/>
      <c r="C36" s="934"/>
      <c r="D36" s="27" t="s">
        <v>28</v>
      </c>
      <c r="E36" s="27"/>
      <c r="F36" s="28" t="s">
        <v>55</v>
      </c>
      <c r="G36" s="18" t="s">
        <v>61</v>
      </c>
      <c r="H36" s="19" t="str">
        <f>IFERROR(ROUNDDOWN(H35/B35,1),"")</f>
        <v/>
      </c>
      <c r="I36" s="29" t="s">
        <v>31</v>
      </c>
      <c r="L36" s="938" t="s">
        <v>91</v>
      </c>
      <c r="M36" s="938"/>
      <c r="N36" s="938"/>
      <c r="O36" s="938"/>
      <c r="P36" s="938"/>
      <c r="Q36" s="938"/>
    </row>
    <row r="37" spans="1:23" ht="16.8" customHeight="1" thickBot="1" x14ac:dyDescent="0.5">
      <c r="A37" s="924" t="s">
        <v>92</v>
      </c>
      <c r="B37" s="927" t="s">
        <v>22</v>
      </c>
      <c r="C37" s="928"/>
      <c r="D37" s="12" t="s">
        <v>23</v>
      </c>
      <c r="E37" s="13" t="s">
        <v>24</v>
      </c>
      <c r="F37" s="14" t="s">
        <v>44</v>
      </c>
      <c r="G37" s="14"/>
      <c r="H37" s="15"/>
      <c r="I37" s="16" t="s">
        <v>26</v>
      </c>
      <c r="L37" s="938"/>
      <c r="M37" s="938"/>
      <c r="N37" s="938"/>
      <c r="O37" s="938"/>
      <c r="P37" s="938"/>
      <c r="Q37" s="938"/>
      <c r="R37" s="52"/>
    </row>
    <row r="38" spans="1:23" ht="16.8" customHeight="1" thickTop="1" thickBot="1" x14ac:dyDescent="0.5">
      <c r="A38" s="925"/>
      <c r="B38" s="929"/>
      <c r="C38" s="930"/>
      <c r="D38" s="17" t="s">
        <v>28</v>
      </c>
      <c r="F38" s="18" t="s">
        <v>48</v>
      </c>
      <c r="G38" s="18" t="s">
        <v>63</v>
      </c>
      <c r="H38" s="19" t="str">
        <f>IFERROR(ROUNDDOWN(H37/B39,1),"")</f>
        <v/>
      </c>
      <c r="I38" s="20" t="s">
        <v>31</v>
      </c>
      <c r="K38" s="30"/>
      <c r="L38" s="53"/>
      <c r="M38" s="53"/>
      <c r="N38" s="53"/>
      <c r="O38" s="53"/>
      <c r="P38" s="53"/>
      <c r="Q38" s="53"/>
      <c r="R38" s="52"/>
    </row>
    <row r="39" spans="1:23" ht="16.8" customHeight="1" thickTop="1" thickBot="1" x14ac:dyDescent="0.5">
      <c r="A39" s="925"/>
      <c r="B39" s="931"/>
      <c r="C39" s="933" t="s">
        <v>34</v>
      </c>
      <c r="D39" s="31" t="s">
        <v>35</v>
      </c>
      <c r="E39" s="17" t="s">
        <v>24</v>
      </c>
      <c r="F39" s="18" t="s">
        <v>36</v>
      </c>
      <c r="G39" s="18"/>
      <c r="H39" s="15"/>
      <c r="I39" s="23" t="s">
        <v>26</v>
      </c>
      <c r="K39" s="30"/>
      <c r="L39" s="53"/>
      <c r="M39" s="53"/>
      <c r="N39" s="53"/>
      <c r="O39" s="53"/>
      <c r="P39" s="53"/>
      <c r="Q39" s="53"/>
      <c r="R39" s="54"/>
    </row>
    <row r="40" spans="1:23" ht="16.8" customHeight="1" thickTop="1" thickBot="1" x14ac:dyDescent="0.5">
      <c r="A40" s="926"/>
      <c r="B40" s="932"/>
      <c r="C40" s="934"/>
      <c r="D40" s="27" t="s">
        <v>28</v>
      </c>
      <c r="E40" s="27"/>
      <c r="F40" s="28" t="s">
        <v>55</v>
      </c>
      <c r="G40" s="18" t="s">
        <v>64</v>
      </c>
      <c r="H40" s="19" t="str">
        <f>IFERROR(ROUNDDOWN(H39/B39,1),"")</f>
        <v/>
      </c>
      <c r="I40" s="29" t="s">
        <v>31</v>
      </c>
      <c r="K40" s="30"/>
      <c r="L40" s="55"/>
      <c r="M40" s="55"/>
      <c r="N40" s="55"/>
      <c r="O40" s="55"/>
      <c r="P40" s="55"/>
      <c r="Q40" s="55"/>
      <c r="R40" s="56"/>
      <c r="S40" s="56"/>
      <c r="T40" s="56"/>
      <c r="U40" s="57"/>
      <c r="V40" s="54"/>
      <c r="W40" s="54"/>
    </row>
    <row r="41" spans="1:23" ht="16.8" customHeight="1" thickBot="1" x14ac:dyDescent="0.5">
      <c r="A41" s="924" t="s">
        <v>93</v>
      </c>
      <c r="B41" s="927" t="s">
        <v>22</v>
      </c>
      <c r="C41" s="928"/>
      <c r="D41" s="12" t="s">
        <v>23</v>
      </c>
      <c r="E41" s="13" t="s">
        <v>24</v>
      </c>
      <c r="F41" s="14" t="s">
        <v>44</v>
      </c>
      <c r="G41" s="14"/>
      <c r="H41" s="15"/>
      <c r="I41" s="16" t="s">
        <v>26</v>
      </c>
      <c r="K41" s="30"/>
      <c r="L41" s="53"/>
      <c r="M41" s="53"/>
      <c r="N41" s="53"/>
      <c r="O41" s="53"/>
      <c r="P41" s="53"/>
      <c r="Q41" s="53"/>
      <c r="R41" s="58"/>
      <c r="S41" s="58"/>
      <c r="T41" s="58"/>
      <c r="U41" s="58"/>
      <c r="V41" s="58"/>
      <c r="W41" s="59"/>
    </row>
    <row r="42" spans="1:23" ht="16.8" customHeight="1" thickTop="1" thickBot="1" x14ac:dyDescent="0.5">
      <c r="A42" s="925"/>
      <c r="B42" s="929"/>
      <c r="C42" s="930"/>
      <c r="D42" s="17" t="s">
        <v>28</v>
      </c>
      <c r="F42" s="18" t="s">
        <v>48</v>
      </c>
      <c r="G42" s="18" t="s">
        <v>66</v>
      </c>
      <c r="H42" s="19" t="str">
        <f>IFERROR(ROUNDDOWN(H41/B43,1),"")</f>
        <v/>
      </c>
      <c r="I42" s="20" t="s">
        <v>31</v>
      </c>
      <c r="K42" s="30"/>
      <c r="L42" s="53"/>
      <c r="M42" s="53"/>
      <c r="N42" s="53"/>
      <c r="O42" s="53"/>
      <c r="P42" s="53"/>
      <c r="Q42" s="53"/>
      <c r="R42" s="37"/>
      <c r="S42" s="37"/>
      <c r="T42" s="30"/>
      <c r="U42" s="37"/>
      <c r="V42" s="30"/>
      <c r="W42" s="30"/>
    </row>
    <row r="43" spans="1:23" ht="16.8" customHeight="1" thickTop="1" thickBot="1" x14ac:dyDescent="0.5">
      <c r="A43" s="925"/>
      <c r="B43" s="931"/>
      <c r="C43" s="933" t="s">
        <v>34</v>
      </c>
      <c r="D43" s="31" t="s">
        <v>35</v>
      </c>
      <c r="E43" s="17" t="s">
        <v>24</v>
      </c>
      <c r="F43" s="18" t="s">
        <v>36</v>
      </c>
      <c r="G43" s="18"/>
      <c r="H43" s="15"/>
      <c r="I43" s="23" t="s">
        <v>26</v>
      </c>
      <c r="K43" s="30"/>
      <c r="L43" s="37"/>
      <c r="M43" s="37"/>
      <c r="N43" s="30"/>
      <c r="O43" s="37"/>
      <c r="P43" s="30"/>
      <c r="Q43" s="30"/>
      <c r="R43" s="37"/>
      <c r="S43" s="37"/>
      <c r="T43" s="30"/>
      <c r="U43" s="37"/>
      <c r="V43" s="30"/>
      <c r="W43" s="30"/>
    </row>
    <row r="44" spans="1:23" ht="16.8" customHeight="1" thickTop="1" thickBot="1" x14ac:dyDescent="0.5">
      <c r="A44" s="926"/>
      <c r="B44" s="932"/>
      <c r="C44" s="934"/>
      <c r="D44" s="27" t="s">
        <v>28</v>
      </c>
      <c r="E44" s="27"/>
      <c r="F44" s="28" t="s">
        <v>55</v>
      </c>
      <c r="G44" s="18" t="s">
        <v>67</v>
      </c>
      <c r="H44" s="19" t="str">
        <f>IFERROR(ROUNDDOWN(H43/B43,1),"")</f>
        <v/>
      </c>
      <c r="I44" s="29" t="s">
        <v>31</v>
      </c>
      <c r="K44" s="30"/>
      <c r="L44" s="37"/>
      <c r="M44" s="37"/>
      <c r="N44" s="30"/>
      <c r="O44" s="37"/>
      <c r="P44" s="30"/>
      <c r="Q44" s="30"/>
      <c r="R44" s="37"/>
      <c r="S44" s="37"/>
      <c r="T44" s="30"/>
      <c r="U44" s="37"/>
      <c r="V44" s="30"/>
      <c r="W44" s="30"/>
    </row>
    <row r="45" spans="1:23" ht="16.8" customHeight="1" thickBot="1" x14ac:dyDescent="0.5">
      <c r="A45" s="924" t="s">
        <v>94</v>
      </c>
      <c r="B45" s="927" t="s">
        <v>22</v>
      </c>
      <c r="C45" s="928"/>
      <c r="D45" s="12" t="s">
        <v>23</v>
      </c>
      <c r="E45" s="13" t="s">
        <v>24</v>
      </c>
      <c r="F45" s="14" t="s">
        <v>44</v>
      </c>
      <c r="G45" s="14"/>
      <c r="H45" s="60"/>
      <c r="I45" s="16" t="s">
        <v>26</v>
      </c>
      <c r="K45" s="30"/>
      <c r="L45" s="37"/>
      <c r="M45" s="37"/>
      <c r="N45" s="30"/>
      <c r="O45" s="37"/>
      <c r="P45" s="30"/>
      <c r="Q45" s="30"/>
      <c r="R45" s="37"/>
      <c r="S45" s="37"/>
      <c r="T45" s="30"/>
      <c r="U45" s="37"/>
      <c r="V45" s="30"/>
      <c r="W45" s="30"/>
    </row>
    <row r="46" spans="1:23" ht="16.8" customHeight="1" thickTop="1" thickBot="1" x14ac:dyDescent="0.5">
      <c r="A46" s="925"/>
      <c r="B46" s="929"/>
      <c r="C46" s="930"/>
      <c r="D46" s="17" t="s">
        <v>28</v>
      </c>
      <c r="F46" s="18" t="s">
        <v>48</v>
      </c>
      <c r="G46" s="18" t="s">
        <v>69</v>
      </c>
      <c r="H46" s="19" t="str">
        <f>IFERROR(ROUNDDOWN(H45/B47,1),"")</f>
        <v/>
      </c>
      <c r="I46" s="20" t="s">
        <v>31</v>
      </c>
      <c r="K46" s="30"/>
      <c r="L46" s="37"/>
      <c r="M46" s="37"/>
      <c r="N46" s="30"/>
      <c r="O46" s="37"/>
      <c r="P46" s="30"/>
      <c r="Q46" s="30"/>
      <c r="R46" s="37"/>
      <c r="S46" s="37"/>
      <c r="T46" s="30"/>
      <c r="U46" s="37"/>
      <c r="V46" s="30"/>
      <c r="W46" s="30"/>
    </row>
    <row r="47" spans="1:23" ht="16.8" customHeight="1" thickTop="1" thickBot="1" x14ac:dyDescent="0.5">
      <c r="A47" s="925"/>
      <c r="B47" s="931"/>
      <c r="C47" s="933" t="s">
        <v>34</v>
      </c>
      <c r="D47" s="31" t="s">
        <v>35</v>
      </c>
      <c r="E47" s="17" t="s">
        <v>24</v>
      </c>
      <c r="F47" s="18" t="s">
        <v>36</v>
      </c>
      <c r="G47" s="18"/>
      <c r="H47" s="15"/>
      <c r="I47" s="23" t="s">
        <v>26</v>
      </c>
      <c r="K47" s="30"/>
      <c r="L47" s="37"/>
      <c r="M47" s="37"/>
      <c r="N47" s="30"/>
      <c r="O47" s="37"/>
      <c r="P47" s="30"/>
      <c r="Q47" s="30"/>
    </row>
    <row r="48" spans="1:23" ht="16.8" customHeight="1" thickTop="1" thickBot="1" x14ac:dyDescent="0.5">
      <c r="A48" s="926"/>
      <c r="B48" s="932"/>
      <c r="C48" s="934"/>
      <c r="D48" s="27" t="s">
        <v>28</v>
      </c>
      <c r="E48" s="27"/>
      <c r="F48" s="28" t="s">
        <v>55</v>
      </c>
      <c r="G48" s="18" t="s">
        <v>70</v>
      </c>
      <c r="H48" s="19" t="str">
        <f>IFERROR(ROUNDDOWN(H47/B47,1),"")</f>
        <v/>
      </c>
      <c r="I48" s="29" t="s">
        <v>31</v>
      </c>
      <c r="K48" s="30"/>
      <c r="L48" s="37"/>
      <c r="M48" s="37"/>
      <c r="N48" s="30"/>
      <c r="O48" s="37"/>
      <c r="P48" s="30"/>
      <c r="Q48" s="30"/>
    </row>
    <row r="49" spans="1:17" ht="16.8" customHeight="1" thickBot="1" x14ac:dyDescent="0.5">
      <c r="A49" s="924" t="s">
        <v>95</v>
      </c>
      <c r="B49" s="927" t="s">
        <v>22</v>
      </c>
      <c r="C49" s="928"/>
      <c r="D49" s="12" t="s">
        <v>23</v>
      </c>
      <c r="E49" s="13" t="s">
        <v>24</v>
      </c>
      <c r="F49" s="14" t="s">
        <v>44</v>
      </c>
      <c r="G49" s="14"/>
      <c r="H49" s="15"/>
      <c r="I49" s="16" t="s">
        <v>26</v>
      </c>
      <c r="K49" s="30"/>
      <c r="L49" s="37"/>
      <c r="M49" s="37"/>
      <c r="N49" s="30"/>
      <c r="O49" s="37"/>
      <c r="P49" s="30"/>
      <c r="Q49" s="30"/>
    </row>
    <row r="50" spans="1:17" ht="16.8" customHeight="1" thickTop="1" thickBot="1" x14ac:dyDescent="0.5">
      <c r="A50" s="925"/>
      <c r="B50" s="929"/>
      <c r="C50" s="930"/>
      <c r="D50" s="17" t="s">
        <v>28</v>
      </c>
      <c r="F50" s="18" t="s">
        <v>48</v>
      </c>
      <c r="G50" s="18" t="s">
        <v>73</v>
      </c>
      <c r="H50" s="19" t="str">
        <f>IFERROR(ROUNDDOWN(H49/B51,1),"")</f>
        <v/>
      </c>
      <c r="I50" s="20" t="s">
        <v>31</v>
      </c>
      <c r="K50" s="30"/>
    </row>
    <row r="51" spans="1:17" ht="16.8" customHeight="1" thickTop="1" thickBot="1" x14ac:dyDescent="0.5">
      <c r="A51" s="925"/>
      <c r="B51" s="931"/>
      <c r="C51" s="933" t="s">
        <v>34</v>
      </c>
      <c r="D51" s="31" t="s">
        <v>35</v>
      </c>
      <c r="E51" s="17" t="s">
        <v>24</v>
      </c>
      <c r="F51" s="18" t="s">
        <v>36</v>
      </c>
      <c r="G51" s="18"/>
      <c r="H51" s="15"/>
      <c r="I51" s="23" t="s">
        <v>26</v>
      </c>
      <c r="K51" s="30"/>
    </row>
    <row r="52" spans="1:17" ht="16.8" customHeight="1" thickTop="1" thickBot="1" x14ac:dyDescent="0.5">
      <c r="A52" s="926"/>
      <c r="B52" s="932"/>
      <c r="C52" s="934"/>
      <c r="D52" s="27" t="s">
        <v>28</v>
      </c>
      <c r="E52" s="27"/>
      <c r="F52" s="28" t="s">
        <v>55</v>
      </c>
      <c r="G52" s="61" t="s">
        <v>74</v>
      </c>
      <c r="H52" s="19" t="str">
        <f>IFERROR(ROUNDDOWN(H51/B51,1),"")</f>
        <v/>
      </c>
      <c r="I52" s="29" t="s">
        <v>31</v>
      </c>
      <c r="K52" s="30"/>
    </row>
    <row r="53" spans="1:17" ht="6.75" customHeight="1" x14ac:dyDescent="0.45">
      <c r="K53" s="30"/>
    </row>
  </sheetData>
  <mergeCells count="63">
    <mergeCell ref="A3:Q3"/>
    <mergeCell ref="A1:F2"/>
    <mergeCell ref="H1:I1"/>
    <mergeCell ref="J1:Q1"/>
    <mergeCell ref="H2:I2"/>
    <mergeCell ref="J2:Q2"/>
    <mergeCell ref="A4:I4"/>
    <mergeCell ref="F6:I6"/>
    <mergeCell ref="A8:I8"/>
    <mergeCell ref="K8:P8"/>
    <mergeCell ref="A9:A12"/>
    <mergeCell ref="B9:C10"/>
    <mergeCell ref="L9:L10"/>
    <mergeCell ref="M9:P9"/>
    <mergeCell ref="M10:N10"/>
    <mergeCell ref="O10:P10"/>
    <mergeCell ref="B11:B12"/>
    <mergeCell ref="C11:C12"/>
    <mergeCell ref="A13:A16"/>
    <mergeCell ref="B13:C14"/>
    <mergeCell ref="B15:B16"/>
    <mergeCell ref="C15:C16"/>
    <mergeCell ref="A17:A20"/>
    <mergeCell ref="B17:C18"/>
    <mergeCell ref="B19:B20"/>
    <mergeCell ref="C19:C20"/>
    <mergeCell ref="O24:P24"/>
    <mergeCell ref="A25:A28"/>
    <mergeCell ref="B25:C26"/>
    <mergeCell ref="B27:B28"/>
    <mergeCell ref="C27:C28"/>
    <mergeCell ref="A21:A24"/>
    <mergeCell ref="B21:C22"/>
    <mergeCell ref="B23:B24"/>
    <mergeCell ref="C23:C24"/>
    <mergeCell ref="M24:N24"/>
    <mergeCell ref="L31:N31"/>
    <mergeCell ref="A33:A36"/>
    <mergeCell ref="B33:C34"/>
    <mergeCell ref="N33:O33"/>
    <mergeCell ref="B35:B36"/>
    <mergeCell ref="C35:C36"/>
    <mergeCell ref="L36:Q37"/>
    <mergeCell ref="A41:A44"/>
    <mergeCell ref="B41:C42"/>
    <mergeCell ref="B43:B44"/>
    <mergeCell ref="C43:C44"/>
    <mergeCell ref="A29:A32"/>
    <mergeCell ref="B29:C30"/>
    <mergeCell ref="B31:B32"/>
    <mergeCell ref="C31:C32"/>
    <mergeCell ref="A37:A40"/>
    <mergeCell ref="B37:C38"/>
    <mergeCell ref="B39:B40"/>
    <mergeCell ref="C39:C40"/>
    <mergeCell ref="A45:A48"/>
    <mergeCell ref="B45:C46"/>
    <mergeCell ref="B47:B48"/>
    <mergeCell ref="C47:C48"/>
    <mergeCell ref="A49:A52"/>
    <mergeCell ref="B49:C50"/>
    <mergeCell ref="B51:B52"/>
    <mergeCell ref="C51:C52"/>
  </mergeCells>
  <phoneticPr fontId="2"/>
  <pageMargins left="0.41" right="0.25" top="0.45" bottom="0.39" header="0.24" footer="0.3"/>
  <pageSetup paperSize="9" scale="68" orientation="portrait" r:id="rId1"/>
  <headerFooter alignWithMargins="0">
    <oddHeader>&amp;R&amp;A</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59999389629810485"/>
    <pageSetUpPr fitToPage="1"/>
  </sheetPr>
  <dimension ref="A1:T53"/>
  <sheetViews>
    <sheetView view="pageBreakPreview" topLeftCell="A43" zoomScaleNormal="100" zoomScaleSheetLayoutView="100" workbookViewId="0">
      <selection activeCell="T13" sqref="T13"/>
    </sheetView>
  </sheetViews>
  <sheetFormatPr defaultColWidth="8.09765625" defaultRowHeight="10.8" x14ac:dyDescent="0.45"/>
  <cols>
    <col min="1" max="3" width="5.5" style="62" customWidth="1"/>
    <col min="4" max="4" width="25" style="2" customWidth="1"/>
    <col min="5" max="5" width="3" style="17" customWidth="1"/>
    <col min="6" max="6" width="8.5" style="63" customWidth="1"/>
    <col min="7" max="7" width="3" style="63" customWidth="1"/>
    <col min="8" max="8" width="8.5" style="64" customWidth="1"/>
    <col min="9" max="9" width="4" style="65" customWidth="1"/>
    <col min="10" max="11" width="3" style="2" customWidth="1"/>
    <col min="12" max="12" width="8.5" style="10" customWidth="1"/>
    <col min="13" max="13" width="3.5" style="10" customWidth="1"/>
    <col min="14" max="14" width="8.5" style="11" customWidth="1"/>
    <col min="15" max="15" width="3.5" style="10" customWidth="1"/>
    <col min="16" max="16" width="8.5" style="11" customWidth="1"/>
    <col min="17" max="17" width="5" style="11" customWidth="1"/>
    <col min="18" max="19" width="8.3984375" style="44" customWidth="1"/>
    <col min="20" max="23" width="8.3984375" style="2" customWidth="1"/>
    <col min="24" max="258" width="8.09765625" style="2"/>
    <col min="259" max="259" width="5.296875" style="2" customWidth="1"/>
    <col min="260" max="260" width="22.8984375" style="2" bestFit="1" customWidth="1"/>
    <col min="261" max="261" width="2.5" style="2" customWidth="1"/>
    <col min="262" max="262" width="8.19921875" style="2" customWidth="1"/>
    <col min="263" max="263" width="2.09765625" style="2" customWidth="1"/>
    <col min="264" max="264" width="7.19921875" style="2" customWidth="1"/>
    <col min="265" max="265" width="3.796875" style="2" customWidth="1"/>
    <col min="266" max="266" width="1.796875" style="2" customWidth="1"/>
    <col min="267" max="267" width="4.5" style="2" customWidth="1"/>
    <col min="268" max="268" width="10.59765625" style="2" customWidth="1"/>
    <col min="269" max="269" width="2.19921875" style="2" customWidth="1"/>
    <col min="270" max="270" width="8" style="2" customWidth="1"/>
    <col min="271" max="271" width="2.19921875" style="2" customWidth="1"/>
    <col min="272" max="272" width="8" style="2" customWidth="1"/>
    <col min="273" max="273" width="5.3984375" style="2" customWidth="1"/>
    <col min="274" max="279" width="8.3984375" style="2" customWidth="1"/>
    <col min="280" max="514" width="8.09765625" style="2"/>
    <col min="515" max="515" width="5.296875" style="2" customWidth="1"/>
    <col min="516" max="516" width="22.8984375" style="2" bestFit="1" customWidth="1"/>
    <col min="517" max="517" width="2.5" style="2" customWidth="1"/>
    <col min="518" max="518" width="8.19921875" style="2" customWidth="1"/>
    <col min="519" max="519" width="2.09765625" style="2" customWidth="1"/>
    <col min="520" max="520" width="7.19921875" style="2" customWidth="1"/>
    <col min="521" max="521" width="3.796875" style="2" customWidth="1"/>
    <col min="522" max="522" width="1.796875" style="2" customWidth="1"/>
    <col min="523" max="523" width="4.5" style="2" customWidth="1"/>
    <col min="524" max="524" width="10.59765625" style="2" customWidth="1"/>
    <col min="525" max="525" width="2.19921875" style="2" customWidth="1"/>
    <col min="526" max="526" width="8" style="2" customWidth="1"/>
    <col min="527" max="527" width="2.19921875" style="2" customWidth="1"/>
    <col min="528" max="528" width="8" style="2" customWidth="1"/>
    <col min="529" max="529" width="5.3984375" style="2" customWidth="1"/>
    <col min="530" max="535" width="8.3984375" style="2" customWidth="1"/>
    <col min="536" max="770" width="8.09765625" style="2"/>
    <col min="771" max="771" width="5.296875" style="2" customWidth="1"/>
    <col min="772" max="772" width="22.8984375" style="2" bestFit="1" customWidth="1"/>
    <col min="773" max="773" width="2.5" style="2" customWidth="1"/>
    <col min="774" max="774" width="8.19921875" style="2" customWidth="1"/>
    <col min="775" max="775" width="2.09765625" style="2" customWidth="1"/>
    <col min="776" max="776" width="7.19921875" style="2" customWidth="1"/>
    <col min="777" max="777" width="3.796875" style="2" customWidth="1"/>
    <col min="778" max="778" width="1.796875" style="2" customWidth="1"/>
    <col min="779" max="779" width="4.5" style="2" customWidth="1"/>
    <col min="780" max="780" width="10.59765625" style="2" customWidth="1"/>
    <col min="781" max="781" width="2.19921875" style="2" customWidth="1"/>
    <col min="782" max="782" width="8" style="2" customWidth="1"/>
    <col min="783" max="783" width="2.19921875" style="2" customWidth="1"/>
    <col min="784" max="784" width="8" style="2" customWidth="1"/>
    <col min="785" max="785" width="5.3984375" style="2" customWidth="1"/>
    <col min="786" max="791" width="8.3984375" style="2" customWidth="1"/>
    <col min="792" max="1026" width="8.09765625" style="2"/>
    <col min="1027" max="1027" width="5.296875" style="2" customWidth="1"/>
    <col min="1028" max="1028" width="22.8984375" style="2" bestFit="1" customWidth="1"/>
    <col min="1029" max="1029" width="2.5" style="2" customWidth="1"/>
    <col min="1030" max="1030" width="8.19921875" style="2" customWidth="1"/>
    <col min="1031" max="1031" width="2.09765625" style="2" customWidth="1"/>
    <col min="1032" max="1032" width="7.19921875" style="2" customWidth="1"/>
    <col min="1033" max="1033" width="3.796875" style="2" customWidth="1"/>
    <col min="1034" max="1034" width="1.796875" style="2" customWidth="1"/>
    <col min="1035" max="1035" width="4.5" style="2" customWidth="1"/>
    <col min="1036" max="1036" width="10.59765625" style="2" customWidth="1"/>
    <col min="1037" max="1037" width="2.19921875" style="2" customWidth="1"/>
    <col min="1038" max="1038" width="8" style="2" customWidth="1"/>
    <col min="1039" max="1039" width="2.19921875" style="2" customWidth="1"/>
    <col min="1040" max="1040" width="8" style="2" customWidth="1"/>
    <col min="1041" max="1041" width="5.3984375" style="2" customWidth="1"/>
    <col min="1042" max="1047" width="8.3984375" style="2" customWidth="1"/>
    <col min="1048" max="1282" width="8.09765625" style="2"/>
    <col min="1283" max="1283" width="5.296875" style="2" customWidth="1"/>
    <col min="1284" max="1284" width="22.8984375" style="2" bestFit="1" customWidth="1"/>
    <col min="1285" max="1285" width="2.5" style="2" customWidth="1"/>
    <col min="1286" max="1286" width="8.19921875" style="2" customWidth="1"/>
    <col min="1287" max="1287" width="2.09765625" style="2" customWidth="1"/>
    <col min="1288" max="1288" width="7.19921875" style="2" customWidth="1"/>
    <col min="1289" max="1289" width="3.796875" style="2" customWidth="1"/>
    <col min="1290" max="1290" width="1.796875" style="2" customWidth="1"/>
    <col min="1291" max="1291" width="4.5" style="2" customWidth="1"/>
    <col min="1292" max="1292" width="10.59765625" style="2" customWidth="1"/>
    <col min="1293" max="1293" width="2.19921875" style="2" customWidth="1"/>
    <col min="1294" max="1294" width="8" style="2" customWidth="1"/>
    <col min="1295" max="1295" width="2.19921875" style="2" customWidth="1"/>
    <col min="1296" max="1296" width="8" style="2" customWidth="1"/>
    <col min="1297" max="1297" width="5.3984375" style="2" customWidth="1"/>
    <col min="1298" max="1303" width="8.3984375" style="2" customWidth="1"/>
    <col min="1304" max="1538" width="8.09765625" style="2"/>
    <col min="1539" max="1539" width="5.296875" style="2" customWidth="1"/>
    <col min="1540" max="1540" width="22.8984375" style="2" bestFit="1" customWidth="1"/>
    <col min="1541" max="1541" width="2.5" style="2" customWidth="1"/>
    <col min="1542" max="1542" width="8.19921875" style="2" customWidth="1"/>
    <col min="1543" max="1543" width="2.09765625" style="2" customWidth="1"/>
    <col min="1544" max="1544" width="7.19921875" style="2" customWidth="1"/>
    <col min="1545" max="1545" width="3.796875" style="2" customWidth="1"/>
    <col min="1546" max="1546" width="1.796875" style="2" customWidth="1"/>
    <col min="1547" max="1547" width="4.5" style="2" customWidth="1"/>
    <col min="1548" max="1548" width="10.59765625" style="2" customWidth="1"/>
    <col min="1549" max="1549" width="2.19921875" style="2" customWidth="1"/>
    <col min="1550" max="1550" width="8" style="2" customWidth="1"/>
    <col min="1551" max="1551" width="2.19921875" style="2" customWidth="1"/>
    <col min="1552" max="1552" width="8" style="2" customWidth="1"/>
    <col min="1553" max="1553" width="5.3984375" style="2" customWidth="1"/>
    <col min="1554" max="1559" width="8.3984375" style="2" customWidth="1"/>
    <col min="1560" max="1794" width="8.09765625" style="2"/>
    <col min="1795" max="1795" width="5.296875" style="2" customWidth="1"/>
    <col min="1796" max="1796" width="22.8984375" style="2" bestFit="1" customWidth="1"/>
    <col min="1797" max="1797" width="2.5" style="2" customWidth="1"/>
    <col min="1798" max="1798" width="8.19921875" style="2" customWidth="1"/>
    <col min="1799" max="1799" width="2.09765625" style="2" customWidth="1"/>
    <col min="1800" max="1800" width="7.19921875" style="2" customWidth="1"/>
    <col min="1801" max="1801" width="3.796875" style="2" customWidth="1"/>
    <col min="1802" max="1802" width="1.796875" style="2" customWidth="1"/>
    <col min="1803" max="1803" width="4.5" style="2" customWidth="1"/>
    <col min="1804" max="1804" width="10.59765625" style="2" customWidth="1"/>
    <col min="1805" max="1805" width="2.19921875" style="2" customWidth="1"/>
    <col min="1806" max="1806" width="8" style="2" customWidth="1"/>
    <col min="1807" max="1807" width="2.19921875" style="2" customWidth="1"/>
    <col min="1808" max="1808" width="8" style="2" customWidth="1"/>
    <col min="1809" max="1809" width="5.3984375" style="2" customWidth="1"/>
    <col min="1810" max="1815" width="8.3984375" style="2" customWidth="1"/>
    <col min="1816" max="2050" width="8.09765625" style="2"/>
    <col min="2051" max="2051" width="5.296875" style="2" customWidth="1"/>
    <col min="2052" max="2052" width="22.8984375" style="2" bestFit="1" customWidth="1"/>
    <col min="2053" max="2053" width="2.5" style="2" customWidth="1"/>
    <col min="2054" max="2054" width="8.19921875" style="2" customWidth="1"/>
    <col min="2055" max="2055" width="2.09765625" style="2" customWidth="1"/>
    <col min="2056" max="2056" width="7.19921875" style="2" customWidth="1"/>
    <col min="2057" max="2057" width="3.796875" style="2" customWidth="1"/>
    <col min="2058" max="2058" width="1.796875" style="2" customWidth="1"/>
    <col min="2059" max="2059" width="4.5" style="2" customWidth="1"/>
    <col min="2060" max="2060" width="10.59765625" style="2" customWidth="1"/>
    <col min="2061" max="2061" width="2.19921875" style="2" customWidth="1"/>
    <col min="2062" max="2062" width="8" style="2" customWidth="1"/>
    <col min="2063" max="2063" width="2.19921875" style="2" customWidth="1"/>
    <col min="2064" max="2064" width="8" style="2" customWidth="1"/>
    <col min="2065" max="2065" width="5.3984375" style="2" customWidth="1"/>
    <col min="2066" max="2071" width="8.3984375" style="2" customWidth="1"/>
    <col min="2072" max="2306" width="8.09765625" style="2"/>
    <col min="2307" max="2307" width="5.296875" style="2" customWidth="1"/>
    <col min="2308" max="2308" width="22.8984375" style="2" bestFit="1" customWidth="1"/>
    <col min="2309" max="2309" width="2.5" style="2" customWidth="1"/>
    <col min="2310" max="2310" width="8.19921875" style="2" customWidth="1"/>
    <col min="2311" max="2311" width="2.09765625" style="2" customWidth="1"/>
    <col min="2312" max="2312" width="7.19921875" style="2" customWidth="1"/>
    <col min="2313" max="2313" width="3.796875" style="2" customWidth="1"/>
    <col min="2314" max="2314" width="1.796875" style="2" customWidth="1"/>
    <col min="2315" max="2315" width="4.5" style="2" customWidth="1"/>
    <col min="2316" max="2316" width="10.59765625" style="2" customWidth="1"/>
    <col min="2317" max="2317" width="2.19921875" style="2" customWidth="1"/>
    <col min="2318" max="2318" width="8" style="2" customWidth="1"/>
    <col min="2319" max="2319" width="2.19921875" style="2" customWidth="1"/>
    <col min="2320" max="2320" width="8" style="2" customWidth="1"/>
    <col min="2321" max="2321" width="5.3984375" style="2" customWidth="1"/>
    <col min="2322" max="2327" width="8.3984375" style="2" customWidth="1"/>
    <col min="2328" max="2562" width="8.09765625" style="2"/>
    <col min="2563" max="2563" width="5.296875" style="2" customWidth="1"/>
    <col min="2564" max="2564" width="22.8984375" style="2" bestFit="1" customWidth="1"/>
    <col min="2565" max="2565" width="2.5" style="2" customWidth="1"/>
    <col min="2566" max="2566" width="8.19921875" style="2" customWidth="1"/>
    <col min="2567" max="2567" width="2.09765625" style="2" customWidth="1"/>
    <col min="2568" max="2568" width="7.19921875" style="2" customWidth="1"/>
    <col min="2569" max="2569" width="3.796875" style="2" customWidth="1"/>
    <col min="2570" max="2570" width="1.796875" style="2" customWidth="1"/>
    <col min="2571" max="2571" width="4.5" style="2" customWidth="1"/>
    <col min="2572" max="2572" width="10.59765625" style="2" customWidth="1"/>
    <col min="2573" max="2573" width="2.19921875" style="2" customWidth="1"/>
    <col min="2574" max="2574" width="8" style="2" customWidth="1"/>
    <col min="2575" max="2575" width="2.19921875" style="2" customWidth="1"/>
    <col min="2576" max="2576" width="8" style="2" customWidth="1"/>
    <col min="2577" max="2577" width="5.3984375" style="2" customWidth="1"/>
    <col min="2578" max="2583" width="8.3984375" style="2" customWidth="1"/>
    <col min="2584" max="2818" width="8.09765625" style="2"/>
    <col min="2819" max="2819" width="5.296875" style="2" customWidth="1"/>
    <col min="2820" max="2820" width="22.8984375" style="2" bestFit="1" customWidth="1"/>
    <col min="2821" max="2821" width="2.5" style="2" customWidth="1"/>
    <col min="2822" max="2822" width="8.19921875" style="2" customWidth="1"/>
    <col min="2823" max="2823" width="2.09765625" style="2" customWidth="1"/>
    <col min="2824" max="2824" width="7.19921875" style="2" customWidth="1"/>
    <col min="2825" max="2825" width="3.796875" style="2" customWidth="1"/>
    <col min="2826" max="2826" width="1.796875" style="2" customWidth="1"/>
    <col min="2827" max="2827" width="4.5" style="2" customWidth="1"/>
    <col min="2828" max="2828" width="10.59765625" style="2" customWidth="1"/>
    <col min="2829" max="2829" width="2.19921875" style="2" customWidth="1"/>
    <col min="2830" max="2830" width="8" style="2" customWidth="1"/>
    <col min="2831" max="2831" width="2.19921875" style="2" customWidth="1"/>
    <col min="2832" max="2832" width="8" style="2" customWidth="1"/>
    <col min="2833" max="2833" width="5.3984375" style="2" customWidth="1"/>
    <col min="2834" max="2839" width="8.3984375" style="2" customWidth="1"/>
    <col min="2840" max="3074" width="8.09765625" style="2"/>
    <col min="3075" max="3075" width="5.296875" style="2" customWidth="1"/>
    <col min="3076" max="3076" width="22.8984375" style="2" bestFit="1" customWidth="1"/>
    <col min="3077" max="3077" width="2.5" style="2" customWidth="1"/>
    <col min="3078" max="3078" width="8.19921875" style="2" customWidth="1"/>
    <col min="3079" max="3079" width="2.09765625" style="2" customWidth="1"/>
    <col min="3080" max="3080" width="7.19921875" style="2" customWidth="1"/>
    <col min="3081" max="3081" width="3.796875" style="2" customWidth="1"/>
    <col min="3082" max="3082" width="1.796875" style="2" customWidth="1"/>
    <col min="3083" max="3083" width="4.5" style="2" customWidth="1"/>
    <col min="3084" max="3084" width="10.59765625" style="2" customWidth="1"/>
    <col min="3085" max="3085" width="2.19921875" style="2" customWidth="1"/>
    <col min="3086" max="3086" width="8" style="2" customWidth="1"/>
    <col min="3087" max="3087" width="2.19921875" style="2" customWidth="1"/>
    <col min="3088" max="3088" width="8" style="2" customWidth="1"/>
    <col min="3089" max="3089" width="5.3984375" style="2" customWidth="1"/>
    <col min="3090" max="3095" width="8.3984375" style="2" customWidth="1"/>
    <col min="3096" max="3330" width="8.09765625" style="2"/>
    <col min="3331" max="3331" width="5.296875" style="2" customWidth="1"/>
    <col min="3332" max="3332" width="22.8984375" style="2" bestFit="1" customWidth="1"/>
    <col min="3333" max="3333" width="2.5" style="2" customWidth="1"/>
    <col min="3334" max="3334" width="8.19921875" style="2" customWidth="1"/>
    <col min="3335" max="3335" width="2.09765625" style="2" customWidth="1"/>
    <col min="3336" max="3336" width="7.19921875" style="2" customWidth="1"/>
    <col min="3337" max="3337" width="3.796875" style="2" customWidth="1"/>
    <col min="3338" max="3338" width="1.796875" style="2" customWidth="1"/>
    <col min="3339" max="3339" width="4.5" style="2" customWidth="1"/>
    <col min="3340" max="3340" width="10.59765625" style="2" customWidth="1"/>
    <col min="3341" max="3341" width="2.19921875" style="2" customWidth="1"/>
    <col min="3342" max="3342" width="8" style="2" customWidth="1"/>
    <col min="3343" max="3343" width="2.19921875" style="2" customWidth="1"/>
    <col min="3344" max="3344" width="8" style="2" customWidth="1"/>
    <col min="3345" max="3345" width="5.3984375" style="2" customWidth="1"/>
    <col min="3346" max="3351" width="8.3984375" style="2" customWidth="1"/>
    <col min="3352" max="3586" width="8.09765625" style="2"/>
    <col min="3587" max="3587" width="5.296875" style="2" customWidth="1"/>
    <col min="3588" max="3588" width="22.8984375" style="2" bestFit="1" customWidth="1"/>
    <col min="3589" max="3589" width="2.5" style="2" customWidth="1"/>
    <col min="3590" max="3590" width="8.19921875" style="2" customWidth="1"/>
    <col min="3591" max="3591" width="2.09765625" style="2" customWidth="1"/>
    <col min="3592" max="3592" width="7.19921875" style="2" customWidth="1"/>
    <col min="3593" max="3593" width="3.796875" style="2" customWidth="1"/>
    <col min="3594" max="3594" width="1.796875" style="2" customWidth="1"/>
    <col min="3595" max="3595" width="4.5" style="2" customWidth="1"/>
    <col min="3596" max="3596" width="10.59765625" style="2" customWidth="1"/>
    <col min="3597" max="3597" width="2.19921875" style="2" customWidth="1"/>
    <col min="3598" max="3598" width="8" style="2" customWidth="1"/>
    <col min="3599" max="3599" width="2.19921875" style="2" customWidth="1"/>
    <col min="3600" max="3600" width="8" style="2" customWidth="1"/>
    <col min="3601" max="3601" width="5.3984375" style="2" customWidth="1"/>
    <col min="3602" max="3607" width="8.3984375" style="2" customWidth="1"/>
    <col min="3608" max="3842" width="8.09765625" style="2"/>
    <col min="3843" max="3843" width="5.296875" style="2" customWidth="1"/>
    <col min="3844" max="3844" width="22.8984375" style="2" bestFit="1" customWidth="1"/>
    <col min="3845" max="3845" width="2.5" style="2" customWidth="1"/>
    <col min="3846" max="3846" width="8.19921875" style="2" customWidth="1"/>
    <col min="3847" max="3847" width="2.09765625" style="2" customWidth="1"/>
    <col min="3848" max="3848" width="7.19921875" style="2" customWidth="1"/>
    <col min="3849" max="3849" width="3.796875" style="2" customWidth="1"/>
    <col min="3850" max="3850" width="1.796875" style="2" customWidth="1"/>
    <col min="3851" max="3851" width="4.5" style="2" customWidth="1"/>
    <col min="3852" max="3852" width="10.59765625" style="2" customWidth="1"/>
    <col min="3853" max="3853" width="2.19921875" style="2" customWidth="1"/>
    <col min="3854" max="3854" width="8" style="2" customWidth="1"/>
    <col min="3855" max="3855" width="2.19921875" style="2" customWidth="1"/>
    <col min="3856" max="3856" width="8" style="2" customWidth="1"/>
    <col min="3857" max="3857" width="5.3984375" style="2" customWidth="1"/>
    <col min="3858" max="3863" width="8.3984375" style="2" customWidth="1"/>
    <col min="3864" max="4098" width="8.09765625" style="2"/>
    <col min="4099" max="4099" width="5.296875" style="2" customWidth="1"/>
    <col min="4100" max="4100" width="22.8984375" style="2" bestFit="1" customWidth="1"/>
    <col min="4101" max="4101" width="2.5" style="2" customWidth="1"/>
    <col min="4102" max="4102" width="8.19921875" style="2" customWidth="1"/>
    <col min="4103" max="4103" width="2.09765625" style="2" customWidth="1"/>
    <col min="4104" max="4104" width="7.19921875" style="2" customWidth="1"/>
    <col min="4105" max="4105" width="3.796875" style="2" customWidth="1"/>
    <col min="4106" max="4106" width="1.796875" style="2" customWidth="1"/>
    <col min="4107" max="4107" width="4.5" style="2" customWidth="1"/>
    <col min="4108" max="4108" width="10.59765625" style="2" customWidth="1"/>
    <col min="4109" max="4109" width="2.19921875" style="2" customWidth="1"/>
    <col min="4110" max="4110" width="8" style="2" customWidth="1"/>
    <col min="4111" max="4111" width="2.19921875" style="2" customWidth="1"/>
    <col min="4112" max="4112" width="8" style="2" customWidth="1"/>
    <col min="4113" max="4113" width="5.3984375" style="2" customWidth="1"/>
    <col min="4114" max="4119" width="8.3984375" style="2" customWidth="1"/>
    <col min="4120" max="4354" width="8.09765625" style="2"/>
    <col min="4355" max="4355" width="5.296875" style="2" customWidth="1"/>
    <col min="4356" max="4356" width="22.8984375" style="2" bestFit="1" customWidth="1"/>
    <col min="4357" max="4357" width="2.5" style="2" customWidth="1"/>
    <col min="4358" max="4358" width="8.19921875" style="2" customWidth="1"/>
    <col min="4359" max="4359" width="2.09765625" style="2" customWidth="1"/>
    <col min="4360" max="4360" width="7.19921875" style="2" customWidth="1"/>
    <col min="4361" max="4361" width="3.796875" style="2" customWidth="1"/>
    <col min="4362" max="4362" width="1.796875" style="2" customWidth="1"/>
    <col min="4363" max="4363" width="4.5" style="2" customWidth="1"/>
    <col min="4364" max="4364" width="10.59765625" style="2" customWidth="1"/>
    <col min="4365" max="4365" width="2.19921875" style="2" customWidth="1"/>
    <col min="4366" max="4366" width="8" style="2" customWidth="1"/>
    <col min="4367" max="4367" width="2.19921875" style="2" customWidth="1"/>
    <col min="4368" max="4368" width="8" style="2" customWidth="1"/>
    <col min="4369" max="4369" width="5.3984375" style="2" customWidth="1"/>
    <col min="4370" max="4375" width="8.3984375" style="2" customWidth="1"/>
    <col min="4376" max="4610" width="8.09765625" style="2"/>
    <col min="4611" max="4611" width="5.296875" style="2" customWidth="1"/>
    <col min="4612" max="4612" width="22.8984375" style="2" bestFit="1" customWidth="1"/>
    <col min="4613" max="4613" width="2.5" style="2" customWidth="1"/>
    <col min="4614" max="4614" width="8.19921875" style="2" customWidth="1"/>
    <col min="4615" max="4615" width="2.09765625" style="2" customWidth="1"/>
    <col min="4616" max="4616" width="7.19921875" style="2" customWidth="1"/>
    <col min="4617" max="4617" width="3.796875" style="2" customWidth="1"/>
    <col min="4618" max="4618" width="1.796875" style="2" customWidth="1"/>
    <col min="4619" max="4619" width="4.5" style="2" customWidth="1"/>
    <col min="4620" max="4620" width="10.59765625" style="2" customWidth="1"/>
    <col min="4621" max="4621" width="2.19921875" style="2" customWidth="1"/>
    <col min="4622" max="4622" width="8" style="2" customWidth="1"/>
    <col min="4623" max="4623" width="2.19921875" style="2" customWidth="1"/>
    <col min="4624" max="4624" width="8" style="2" customWidth="1"/>
    <col min="4625" max="4625" width="5.3984375" style="2" customWidth="1"/>
    <col min="4626" max="4631" width="8.3984375" style="2" customWidth="1"/>
    <col min="4632" max="4866" width="8.09765625" style="2"/>
    <col min="4867" max="4867" width="5.296875" style="2" customWidth="1"/>
    <col min="4868" max="4868" width="22.8984375" style="2" bestFit="1" customWidth="1"/>
    <col min="4869" max="4869" width="2.5" style="2" customWidth="1"/>
    <col min="4870" max="4870" width="8.19921875" style="2" customWidth="1"/>
    <col min="4871" max="4871" width="2.09765625" style="2" customWidth="1"/>
    <col min="4872" max="4872" width="7.19921875" style="2" customWidth="1"/>
    <col min="4873" max="4873" width="3.796875" style="2" customWidth="1"/>
    <col min="4874" max="4874" width="1.796875" style="2" customWidth="1"/>
    <col min="4875" max="4875" width="4.5" style="2" customWidth="1"/>
    <col min="4876" max="4876" width="10.59765625" style="2" customWidth="1"/>
    <col min="4877" max="4877" width="2.19921875" style="2" customWidth="1"/>
    <col min="4878" max="4878" width="8" style="2" customWidth="1"/>
    <col min="4879" max="4879" width="2.19921875" style="2" customWidth="1"/>
    <col min="4880" max="4880" width="8" style="2" customWidth="1"/>
    <col min="4881" max="4881" width="5.3984375" style="2" customWidth="1"/>
    <col min="4882" max="4887" width="8.3984375" style="2" customWidth="1"/>
    <col min="4888" max="5122" width="8.09765625" style="2"/>
    <col min="5123" max="5123" width="5.296875" style="2" customWidth="1"/>
    <col min="5124" max="5124" width="22.8984375" style="2" bestFit="1" customWidth="1"/>
    <col min="5125" max="5125" width="2.5" style="2" customWidth="1"/>
    <col min="5126" max="5126" width="8.19921875" style="2" customWidth="1"/>
    <col min="5127" max="5127" width="2.09765625" style="2" customWidth="1"/>
    <col min="5128" max="5128" width="7.19921875" style="2" customWidth="1"/>
    <col min="5129" max="5129" width="3.796875" style="2" customWidth="1"/>
    <col min="5130" max="5130" width="1.796875" style="2" customWidth="1"/>
    <col min="5131" max="5131" width="4.5" style="2" customWidth="1"/>
    <col min="5132" max="5132" width="10.59765625" style="2" customWidth="1"/>
    <col min="5133" max="5133" width="2.19921875" style="2" customWidth="1"/>
    <col min="5134" max="5134" width="8" style="2" customWidth="1"/>
    <col min="5135" max="5135" width="2.19921875" style="2" customWidth="1"/>
    <col min="5136" max="5136" width="8" style="2" customWidth="1"/>
    <col min="5137" max="5137" width="5.3984375" style="2" customWidth="1"/>
    <col min="5138" max="5143" width="8.3984375" style="2" customWidth="1"/>
    <col min="5144" max="5378" width="8.09765625" style="2"/>
    <col min="5379" max="5379" width="5.296875" style="2" customWidth="1"/>
    <col min="5380" max="5380" width="22.8984375" style="2" bestFit="1" customWidth="1"/>
    <col min="5381" max="5381" width="2.5" style="2" customWidth="1"/>
    <col min="5382" max="5382" width="8.19921875" style="2" customWidth="1"/>
    <col min="5383" max="5383" width="2.09765625" style="2" customWidth="1"/>
    <col min="5384" max="5384" width="7.19921875" style="2" customWidth="1"/>
    <col min="5385" max="5385" width="3.796875" style="2" customWidth="1"/>
    <col min="5386" max="5386" width="1.796875" style="2" customWidth="1"/>
    <col min="5387" max="5387" width="4.5" style="2" customWidth="1"/>
    <col min="5388" max="5388" width="10.59765625" style="2" customWidth="1"/>
    <col min="5389" max="5389" width="2.19921875" style="2" customWidth="1"/>
    <col min="5390" max="5390" width="8" style="2" customWidth="1"/>
    <col min="5391" max="5391" width="2.19921875" style="2" customWidth="1"/>
    <col min="5392" max="5392" width="8" style="2" customWidth="1"/>
    <col min="5393" max="5393" width="5.3984375" style="2" customWidth="1"/>
    <col min="5394" max="5399" width="8.3984375" style="2" customWidth="1"/>
    <col min="5400" max="5634" width="8.09765625" style="2"/>
    <col min="5635" max="5635" width="5.296875" style="2" customWidth="1"/>
    <col min="5636" max="5636" width="22.8984375" style="2" bestFit="1" customWidth="1"/>
    <col min="5637" max="5637" width="2.5" style="2" customWidth="1"/>
    <col min="5638" max="5638" width="8.19921875" style="2" customWidth="1"/>
    <col min="5639" max="5639" width="2.09765625" style="2" customWidth="1"/>
    <col min="5640" max="5640" width="7.19921875" style="2" customWidth="1"/>
    <col min="5641" max="5641" width="3.796875" style="2" customWidth="1"/>
    <col min="5642" max="5642" width="1.796875" style="2" customWidth="1"/>
    <col min="5643" max="5643" width="4.5" style="2" customWidth="1"/>
    <col min="5644" max="5644" width="10.59765625" style="2" customWidth="1"/>
    <col min="5645" max="5645" width="2.19921875" style="2" customWidth="1"/>
    <col min="5646" max="5646" width="8" style="2" customWidth="1"/>
    <col min="5647" max="5647" width="2.19921875" style="2" customWidth="1"/>
    <col min="5648" max="5648" width="8" style="2" customWidth="1"/>
    <col min="5649" max="5649" width="5.3984375" style="2" customWidth="1"/>
    <col min="5650" max="5655" width="8.3984375" style="2" customWidth="1"/>
    <col min="5656" max="5890" width="8.09765625" style="2"/>
    <col min="5891" max="5891" width="5.296875" style="2" customWidth="1"/>
    <col min="5892" max="5892" width="22.8984375" style="2" bestFit="1" customWidth="1"/>
    <col min="5893" max="5893" width="2.5" style="2" customWidth="1"/>
    <col min="5894" max="5894" width="8.19921875" style="2" customWidth="1"/>
    <col min="5895" max="5895" width="2.09765625" style="2" customWidth="1"/>
    <col min="5896" max="5896" width="7.19921875" style="2" customWidth="1"/>
    <col min="5897" max="5897" width="3.796875" style="2" customWidth="1"/>
    <col min="5898" max="5898" width="1.796875" style="2" customWidth="1"/>
    <col min="5899" max="5899" width="4.5" style="2" customWidth="1"/>
    <col min="5900" max="5900" width="10.59765625" style="2" customWidth="1"/>
    <col min="5901" max="5901" width="2.19921875" style="2" customWidth="1"/>
    <col min="5902" max="5902" width="8" style="2" customWidth="1"/>
    <col min="5903" max="5903" width="2.19921875" style="2" customWidth="1"/>
    <col min="5904" max="5904" width="8" style="2" customWidth="1"/>
    <col min="5905" max="5905" width="5.3984375" style="2" customWidth="1"/>
    <col min="5906" max="5911" width="8.3984375" style="2" customWidth="1"/>
    <col min="5912" max="6146" width="8.09765625" style="2"/>
    <col min="6147" max="6147" width="5.296875" style="2" customWidth="1"/>
    <col min="6148" max="6148" width="22.8984375" style="2" bestFit="1" customWidth="1"/>
    <col min="6149" max="6149" width="2.5" style="2" customWidth="1"/>
    <col min="6150" max="6150" width="8.19921875" style="2" customWidth="1"/>
    <col min="6151" max="6151" width="2.09765625" style="2" customWidth="1"/>
    <col min="6152" max="6152" width="7.19921875" style="2" customWidth="1"/>
    <col min="6153" max="6153" width="3.796875" style="2" customWidth="1"/>
    <col min="6154" max="6154" width="1.796875" style="2" customWidth="1"/>
    <col min="6155" max="6155" width="4.5" style="2" customWidth="1"/>
    <col min="6156" max="6156" width="10.59765625" style="2" customWidth="1"/>
    <col min="6157" max="6157" width="2.19921875" style="2" customWidth="1"/>
    <col min="6158" max="6158" width="8" style="2" customWidth="1"/>
    <col min="6159" max="6159" width="2.19921875" style="2" customWidth="1"/>
    <col min="6160" max="6160" width="8" style="2" customWidth="1"/>
    <col min="6161" max="6161" width="5.3984375" style="2" customWidth="1"/>
    <col min="6162" max="6167" width="8.3984375" style="2" customWidth="1"/>
    <col min="6168" max="6402" width="8.09765625" style="2"/>
    <col min="6403" max="6403" width="5.296875" style="2" customWidth="1"/>
    <col min="6404" max="6404" width="22.8984375" style="2" bestFit="1" customWidth="1"/>
    <col min="6405" max="6405" width="2.5" style="2" customWidth="1"/>
    <col min="6406" max="6406" width="8.19921875" style="2" customWidth="1"/>
    <col min="6407" max="6407" width="2.09765625" style="2" customWidth="1"/>
    <col min="6408" max="6408" width="7.19921875" style="2" customWidth="1"/>
    <col min="6409" max="6409" width="3.796875" style="2" customWidth="1"/>
    <col min="6410" max="6410" width="1.796875" style="2" customWidth="1"/>
    <col min="6411" max="6411" width="4.5" style="2" customWidth="1"/>
    <col min="6412" max="6412" width="10.59765625" style="2" customWidth="1"/>
    <col min="6413" max="6413" width="2.19921875" style="2" customWidth="1"/>
    <col min="6414" max="6414" width="8" style="2" customWidth="1"/>
    <col min="6415" max="6415" width="2.19921875" style="2" customWidth="1"/>
    <col min="6416" max="6416" width="8" style="2" customWidth="1"/>
    <col min="6417" max="6417" width="5.3984375" style="2" customWidth="1"/>
    <col min="6418" max="6423" width="8.3984375" style="2" customWidth="1"/>
    <col min="6424" max="6658" width="8.09765625" style="2"/>
    <col min="6659" max="6659" width="5.296875" style="2" customWidth="1"/>
    <col min="6660" max="6660" width="22.8984375" style="2" bestFit="1" customWidth="1"/>
    <col min="6661" max="6661" width="2.5" style="2" customWidth="1"/>
    <col min="6662" max="6662" width="8.19921875" style="2" customWidth="1"/>
    <col min="6663" max="6663" width="2.09765625" style="2" customWidth="1"/>
    <col min="6664" max="6664" width="7.19921875" style="2" customWidth="1"/>
    <col min="6665" max="6665" width="3.796875" style="2" customWidth="1"/>
    <col min="6666" max="6666" width="1.796875" style="2" customWidth="1"/>
    <col min="6667" max="6667" width="4.5" style="2" customWidth="1"/>
    <col min="6668" max="6668" width="10.59765625" style="2" customWidth="1"/>
    <col min="6669" max="6669" width="2.19921875" style="2" customWidth="1"/>
    <col min="6670" max="6670" width="8" style="2" customWidth="1"/>
    <col min="6671" max="6671" width="2.19921875" style="2" customWidth="1"/>
    <col min="6672" max="6672" width="8" style="2" customWidth="1"/>
    <col min="6673" max="6673" width="5.3984375" style="2" customWidth="1"/>
    <col min="6674" max="6679" width="8.3984375" style="2" customWidth="1"/>
    <col min="6680" max="6914" width="8.09765625" style="2"/>
    <col min="6915" max="6915" width="5.296875" style="2" customWidth="1"/>
    <col min="6916" max="6916" width="22.8984375" style="2" bestFit="1" customWidth="1"/>
    <col min="6917" max="6917" width="2.5" style="2" customWidth="1"/>
    <col min="6918" max="6918" width="8.19921875" style="2" customWidth="1"/>
    <col min="6919" max="6919" width="2.09765625" style="2" customWidth="1"/>
    <col min="6920" max="6920" width="7.19921875" style="2" customWidth="1"/>
    <col min="6921" max="6921" width="3.796875" style="2" customWidth="1"/>
    <col min="6922" max="6922" width="1.796875" style="2" customWidth="1"/>
    <col min="6923" max="6923" width="4.5" style="2" customWidth="1"/>
    <col min="6924" max="6924" width="10.59765625" style="2" customWidth="1"/>
    <col min="6925" max="6925" width="2.19921875" style="2" customWidth="1"/>
    <col min="6926" max="6926" width="8" style="2" customWidth="1"/>
    <col min="6927" max="6927" width="2.19921875" style="2" customWidth="1"/>
    <col min="6928" max="6928" width="8" style="2" customWidth="1"/>
    <col min="6929" max="6929" width="5.3984375" style="2" customWidth="1"/>
    <col min="6930" max="6935" width="8.3984375" style="2" customWidth="1"/>
    <col min="6936" max="7170" width="8.09765625" style="2"/>
    <col min="7171" max="7171" width="5.296875" style="2" customWidth="1"/>
    <col min="7172" max="7172" width="22.8984375" style="2" bestFit="1" customWidth="1"/>
    <col min="7173" max="7173" width="2.5" style="2" customWidth="1"/>
    <col min="7174" max="7174" width="8.19921875" style="2" customWidth="1"/>
    <col min="7175" max="7175" width="2.09765625" style="2" customWidth="1"/>
    <col min="7176" max="7176" width="7.19921875" style="2" customWidth="1"/>
    <col min="7177" max="7177" width="3.796875" style="2" customWidth="1"/>
    <col min="7178" max="7178" width="1.796875" style="2" customWidth="1"/>
    <col min="7179" max="7179" width="4.5" style="2" customWidth="1"/>
    <col min="7180" max="7180" width="10.59765625" style="2" customWidth="1"/>
    <col min="7181" max="7181" width="2.19921875" style="2" customWidth="1"/>
    <col min="7182" max="7182" width="8" style="2" customWidth="1"/>
    <col min="7183" max="7183" width="2.19921875" style="2" customWidth="1"/>
    <col min="7184" max="7184" width="8" style="2" customWidth="1"/>
    <col min="7185" max="7185" width="5.3984375" style="2" customWidth="1"/>
    <col min="7186" max="7191" width="8.3984375" style="2" customWidth="1"/>
    <col min="7192" max="7426" width="8.09765625" style="2"/>
    <col min="7427" max="7427" width="5.296875" style="2" customWidth="1"/>
    <col min="7428" max="7428" width="22.8984375" style="2" bestFit="1" customWidth="1"/>
    <col min="7429" max="7429" width="2.5" style="2" customWidth="1"/>
    <col min="7430" max="7430" width="8.19921875" style="2" customWidth="1"/>
    <col min="7431" max="7431" width="2.09765625" style="2" customWidth="1"/>
    <col min="7432" max="7432" width="7.19921875" style="2" customWidth="1"/>
    <col min="7433" max="7433" width="3.796875" style="2" customWidth="1"/>
    <col min="7434" max="7434" width="1.796875" style="2" customWidth="1"/>
    <col min="7435" max="7435" width="4.5" style="2" customWidth="1"/>
    <col min="7436" max="7436" width="10.59765625" style="2" customWidth="1"/>
    <col min="7437" max="7437" width="2.19921875" style="2" customWidth="1"/>
    <col min="7438" max="7438" width="8" style="2" customWidth="1"/>
    <col min="7439" max="7439" width="2.19921875" style="2" customWidth="1"/>
    <col min="7440" max="7440" width="8" style="2" customWidth="1"/>
    <col min="7441" max="7441" width="5.3984375" style="2" customWidth="1"/>
    <col min="7442" max="7447" width="8.3984375" style="2" customWidth="1"/>
    <col min="7448" max="7682" width="8.09765625" style="2"/>
    <col min="7683" max="7683" width="5.296875" style="2" customWidth="1"/>
    <col min="7684" max="7684" width="22.8984375" style="2" bestFit="1" customWidth="1"/>
    <col min="7685" max="7685" width="2.5" style="2" customWidth="1"/>
    <col min="7686" max="7686" width="8.19921875" style="2" customWidth="1"/>
    <col min="7687" max="7687" width="2.09765625" style="2" customWidth="1"/>
    <col min="7688" max="7688" width="7.19921875" style="2" customWidth="1"/>
    <col min="7689" max="7689" width="3.796875" style="2" customWidth="1"/>
    <col min="7690" max="7690" width="1.796875" style="2" customWidth="1"/>
    <col min="7691" max="7691" width="4.5" style="2" customWidth="1"/>
    <col min="7692" max="7692" width="10.59765625" style="2" customWidth="1"/>
    <col min="7693" max="7693" width="2.19921875" style="2" customWidth="1"/>
    <col min="7694" max="7694" width="8" style="2" customWidth="1"/>
    <col min="7695" max="7695" width="2.19921875" style="2" customWidth="1"/>
    <col min="7696" max="7696" width="8" style="2" customWidth="1"/>
    <col min="7697" max="7697" width="5.3984375" style="2" customWidth="1"/>
    <col min="7698" max="7703" width="8.3984375" style="2" customWidth="1"/>
    <col min="7704" max="7938" width="8.09765625" style="2"/>
    <col min="7939" max="7939" width="5.296875" style="2" customWidth="1"/>
    <col min="7940" max="7940" width="22.8984375" style="2" bestFit="1" customWidth="1"/>
    <col min="7941" max="7941" width="2.5" style="2" customWidth="1"/>
    <col min="7942" max="7942" width="8.19921875" style="2" customWidth="1"/>
    <col min="7943" max="7943" width="2.09765625" style="2" customWidth="1"/>
    <col min="7944" max="7944" width="7.19921875" style="2" customWidth="1"/>
    <col min="7945" max="7945" width="3.796875" style="2" customWidth="1"/>
    <col min="7946" max="7946" width="1.796875" style="2" customWidth="1"/>
    <col min="7947" max="7947" width="4.5" style="2" customWidth="1"/>
    <col min="7948" max="7948" width="10.59765625" style="2" customWidth="1"/>
    <col min="7949" max="7949" width="2.19921875" style="2" customWidth="1"/>
    <col min="7950" max="7950" width="8" style="2" customWidth="1"/>
    <col min="7951" max="7951" width="2.19921875" style="2" customWidth="1"/>
    <col min="7952" max="7952" width="8" style="2" customWidth="1"/>
    <col min="7953" max="7953" width="5.3984375" style="2" customWidth="1"/>
    <col min="7954" max="7959" width="8.3984375" style="2" customWidth="1"/>
    <col min="7960" max="8194" width="8.09765625" style="2"/>
    <col min="8195" max="8195" width="5.296875" style="2" customWidth="1"/>
    <col min="8196" max="8196" width="22.8984375" style="2" bestFit="1" customWidth="1"/>
    <col min="8197" max="8197" width="2.5" style="2" customWidth="1"/>
    <col min="8198" max="8198" width="8.19921875" style="2" customWidth="1"/>
    <col min="8199" max="8199" width="2.09765625" style="2" customWidth="1"/>
    <col min="8200" max="8200" width="7.19921875" style="2" customWidth="1"/>
    <col min="8201" max="8201" width="3.796875" style="2" customWidth="1"/>
    <col min="8202" max="8202" width="1.796875" style="2" customWidth="1"/>
    <col min="8203" max="8203" width="4.5" style="2" customWidth="1"/>
    <col min="8204" max="8204" width="10.59765625" style="2" customWidth="1"/>
    <col min="8205" max="8205" width="2.19921875" style="2" customWidth="1"/>
    <col min="8206" max="8206" width="8" style="2" customWidth="1"/>
    <col min="8207" max="8207" width="2.19921875" style="2" customWidth="1"/>
    <col min="8208" max="8208" width="8" style="2" customWidth="1"/>
    <col min="8209" max="8209" width="5.3984375" style="2" customWidth="1"/>
    <col min="8210" max="8215" width="8.3984375" style="2" customWidth="1"/>
    <col min="8216" max="8450" width="8.09765625" style="2"/>
    <col min="8451" max="8451" width="5.296875" style="2" customWidth="1"/>
    <col min="8452" max="8452" width="22.8984375" style="2" bestFit="1" customWidth="1"/>
    <col min="8453" max="8453" width="2.5" style="2" customWidth="1"/>
    <col min="8454" max="8454" width="8.19921875" style="2" customWidth="1"/>
    <col min="8455" max="8455" width="2.09765625" style="2" customWidth="1"/>
    <col min="8456" max="8456" width="7.19921875" style="2" customWidth="1"/>
    <col min="8457" max="8457" width="3.796875" style="2" customWidth="1"/>
    <col min="8458" max="8458" width="1.796875" style="2" customWidth="1"/>
    <col min="8459" max="8459" width="4.5" style="2" customWidth="1"/>
    <col min="8460" max="8460" width="10.59765625" style="2" customWidth="1"/>
    <col min="8461" max="8461" width="2.19921875" style="2" customWidth="1"/>
    <col min="8462" max="8462" width="8" style="2" customWidth="1"/>
    <col min="8463" max="8463" width="2.19921875" style="2" customWidth="1"/>
    <col min="8464" max="8464" width="8" style="2" customWidth="1"/>
    <col min="8465" max="8465" width="5.3984375" style="2" customWidth="1"/>
    <col min="8466" max="8471" width="8.3984375" style="2" customWidth="1"/>
    <col min="8472" max="8706" width="8.09765625" style="2"/>
    <col min="8707" max="8707" width="5.296875" style="2" customWidth="1"/>
    <col min="8708" max="8708" width="22.8984375" style="2" bestFit="1" customWidth="1"/>
    <col min="8709" max="8709" width="2.5" style="2" customWidth="1"/>
    <col min="8710" max="8710" width="8.19921875" style="2" customWidth="1"/>
    <col min="8711" max="8711" width="2.09765625" style="2" customWidth="1"/>
    <col min="8712" max="8712" width="7.19921875" style="2" customWidth="1"/>
    <col min="8713" max="8713" width="3.796875" style="2" customWidth="1"/>
    <col min="8714" max="8714" width="1.796875" style="2" customWidth="1"/>
    <col min="8715" max="8715" width="4.5" style="2" customWidth="1"/>
    <col min="8716" max="8716" width="10.59765625" style="2" customWidth="1"/>
    <col min="8717" max="8717" width="2.19921875" style="2" customWidth="1"/>
    <col min="8718" max="8718" width="8" style="2" customWidth="1"/>
    <col min="8719" max="8719" width="2.19921875" style="2" customWidth="1"/>
    <col min="8720" max="8720" width="8" style="2" customWidth="1"/>
    <col min="8721" max="8721" width="5.3984375" style="2" customWidth="1"/>
    <col min="8722" max="8727" width="8.3984375" style="2" customWidth="1"/>
    <col min="8728" max="8962" width="8.09765625" style="2"/>
    <col min="8963" max="8963" width="5.296875" style="2" customWidth="1"/>
    <col min="8964" max="8964" width="22.8984375" style="2" bestFit="1" customWidth="1"/>
    <col min="8965" max="8965" width="2.5" style="2" customWidth="1"/>
    <col min="8966" max="8966" width="8.19921875" style="2" customWidth="1"/>
    <col min="8967" max="8967" width="2.09765625" style="2" customWidth="1"/>
    <col min="8968" max="8968" width="7.19921875" style="2" customWidth="1"/>
    <col min="8969" max="8969" width="3.796875" style="2" customWidth="1"/>
    <col min="8970" max="8970" width="1.796875" style="2" customWidth="1"/>
    <col min="8971" max="8971" width="4.5" style="2" customWidth="1"/>
    <col min="8972" max="8972" width="10.59765625" style="2" customWidth="1"/>
    <col min="8973" max="8973" width="2.19921875" style="2" customWidth="1"/>
    <col min="8974" max="8974" width="8" style="2" customWidth="1"/>
    <col min="8975" max="8975" width="2.19921875" style="2" customWidth="1"/>
    <col min="8976" max="8976" width="8" style="2" customWidth="1"/>
    <col min="8977" max="8977" width="5.3984375" style="2" customWidth="1"/>
    <col min="8978" max="8983" width="8.3984375" style="2" customWidth="1"/>
    <col min="8984" max="9218" width="8.09765625" style="2"/>
    <col min="9219" max="9219" width="5.296875" style="2" customWidth="1"/>
    <col min="9220" max="9220" width="22.8984375" style="2" bestFit="1" customWidth="1"/>
    <col min="9221" max="9221" width="2.5" style="2" customWidth="1"/>
    <col min="9222" max="9222" width="8.19921875" style="2" customWidth="1"/>
    <col min="9223" max="9223" width="2.09765625" style="2" customWidth="1"/>
    <col min="9224" max="9224" width="7.19921875" style="2" customWidth="1"/>
    <col min="9225" max="9225" width="3.796875" style="2" customWidth="1"/>
    <col min="9226" max="9226" width="1.796875" style="2" customWidth="1"/>
    <col min="9227" max="9227" width="4.5" style="2" customWidth="1"/>
    <col min="9228" max="9228" width="10.59765625" style="2" customWidth="1"/>
    <col min="9229" max="9229" width="2.19921875" style="2" customWidth="1"/>
    <col min="9230" max="9230" width="8" style="2" customWidth="1"/>
    <col min="9231" max="9231" width="2.19921875" style="2" customWidth="1"/>
    <col min="9232" max="9232" width="8" style="2" customWidth="1"/>
    <col min="9233" max="9233" width="5.3984375" style="2" customWidth="1"/>
    <col min="9234" max="9239" width="8.3984375" style="2" customWidth="1"/>
    <col min="9240" max="9474" width="8.09765625" style="2"/>
    <col min="9475" max="9475" width="5.296875" style="2" customWidth="1"/>
    <col min="9476" max="9476" width="22.8984375" style="2" bestFit="1" customWidth="1"/>
    <col min="9477" max="9477" width="2.5" style="2" customWidth="1"/>
    <col min="9478" max="9478" width="8.19921875" style="2" customWidth="1"/>
    <col min="9479" max="9479" width="2.09765625" style="2" customWidth="1"/>
    <col min="9480" max="9480" width="7.19921875" style="2" customWidth="1"/>
    <col min="9481" max="9481" width="3.796875" style="2" customWidth="1"/>
    <col min="9482" max="9482" width="1.796875" style="2" customWidth="1"/>
    <col min="9483" max="9483" width="4.5" style="2" customWidth="1"/>
    <col min="9484" max="9484" width="10.59765625" style="2" customWidth="1"/>
    <col min="9485" max="9485" width="2.19921875" style="2" customWidth="1"/>
    <col min="9486" max="9486" width="8" style="2" customWidth="1"/>
    <col min="9487" max="9487" width="2.19921875" style="2" customWidth="1"/>
    <col min="9488" max="9488" width="8" style="2" customWidth="1"/>
    <col min="9489" max="9489" width="5.3984375" style="2" customWidth="1"/>
    <col min="9490" max="9495" width="8.3984375" style="2" customWidth="1"/>
    <col min="9496" max="9730" width="8.09765625" style="2"/>
    <col min="9731" max="9731" width="5.296875" style="2" customWidth="1"/>
    <col min="9732" max="9732" width="22.8984375" style="2" bestFit="1" customWidth="1"/>
    <col min="9733" max="9733" width="2.5" style="2" customWidth="1"/>
    <col min="9734" max="9734" width="8.19921875" style="2" customWidth="1"/>
    <col min="9735" max="9735" width="2.09765625" style="2" customWidth="1"/>
    <col min="9736" max="9736" width="7.19921875" style="2" customWidth="1"/>
    <col min="9737" max="9737" width="3.796875" style="2" customWidth="1"/>
    <col min="9738" max="9738" width="1.796875" style="2" customWidth="1"/>
    <col min="9739" max="9739" width="4.5" style="2" customWidth="1"/>
    <col min="9740" max="9740" width="10.59765625" style="2" customWidth="1"/>
    <col min="9741" max="9741" width="2.19921875" style="2" customWidth="1"/>
    <col min="9742" max="9742" width="8" style="2" customWidth="1"/>
    <col min="9743" max="9743" width="2.19921875" style="2" customWidth="1"/>
    <col min="9744" max="9744" width="8" style="2" customWidth="1"/>
    <col min="9745" max="9745" width="5.3984375" style="2" customWidth="1"/>
    <col min="9746" max="9751" width="8.3984375" style="2" customWidth="1"/>
    <col min="9752" max="9986" width="8.09765625" style="2"/>
    <col min="9987" max="9987" width="5.296875" style="2" customWidth="1"/>
    <col min="9988" max="9988" width="22.8984375" style="2" bestFit="1" customWidth="1"/>
    <col min="9989" max="9989" width="2.5" style="2" customWidth="1"/>
    <col min="9990" max="9990" width="8.19921875" style="2" customWidth="1"/>
    <col min="9991" max="9991" width="2.09765625" style="2" customWidth="1"/>
    <col min="9992" max="9992" width="7.19921875" style="2" customWidth="1"/>
    <col min="9993" max="9993" width="3.796875" style="2" customWidth="1"/>
    <col min="9994" max="9994" width="1.796875" style="2" customWidth="1"/>
    <col min="9995" max="9995" width="4.5" style="2" customWidth="1"/>
    <col min="9996" max="9996" width="10.59765625" style="2" customWidth="1"/>
    <col min="9997" max="9997" width="2.19921875" style="2" customWidth="1"/>
    <col min="9998" max="9998" width="8" style="2" customWidth="1"/>
    <col min="9999" max="9999" width="2.19921875" style="2" customWidth="1"/>
    <col min="10000" max="10000" width="8" style="2" customWidth="1"/>
    <col min="10001" max="10001" width="5.3984375" style="2" customWidth="1"/>
    <col min="10002" max="10007" width="8.3984375" style="2" customWidth="1"/>
    <col min="10008" max="10242" width="8.09765625" style="2"/>
    <col min="10243" max="10243" width="5.296875" style="2" customWidth="1"/>
    <col min="10244" max="10244" width="22.8984375" style="2" bestFit="1" customWidth="1"/>
    <col min="10245" max="10245" width="2.5" style="2" customWidth="1"/>
    <col min="10246" max="10246" width="8.19921875" style="2" customWidth="1"/>
    <col min="10247" max="10247" width="2.09765625" style="2" customWidth="1"/>
    <col min="10248" max="10248" width="7.19921875" style="2" customWidth="1"/>
    <col min="10249" max="10249" width="3.796875" style="2" customWidth="1"/>
    <col min="10250" max="10250" width="1.796875" style="2" customWidth="1"/>
    <col min="10251" max="10251" width="4.5" style="2" customWidth="1"/>
    <col min="10252" max="10252" width="10.59765625" style="2" customWidth="1"/>
    <col min="10253" max="10253" width="2.19921875" style="2" customWidth="1"/>
    <col min="10254" max="10254" width="8" style="2" customWidth="1"/>
    <col min="10255" max="10255" width="2.19921875" style="2" customWidth="1"/>
    <col min="10256" max="10256" width="8" style="2" customWidth="1"/>
    <col min="10257" max="10257" width="5.3984375" style="2" customWidth="1"/>
    <col min="10258" max="10263" width="8.3984375" style="2" customWidth="1"/>
    <col min="10264" max="10498" width="8.09765625" style="2"/>
    <col min="10499" max="10499" width="5.296875" style="2" customWidth="1"/>
    <col min="10500" max="10500" width="22.8984375" style="2" bestFit="1" customWidth="1"/>
    <col min="10501" max="10501" width="2.5" style="2" customWidth="1"/>
    <col min="10502" max="10502" width="8.19921875" style="2" customWidth="1"/>
    <col min="10503" max="10503" width="2.09765625" style="2" customWidth="1"/>
    <col min="10504" max="10504" width="7.19921875" style="2" customWidth="1"/>
    <col min="10505" max="10505" width="3.796875" style="2" customWidth="1"/>
    <col min="10506" max="10506" width="1.796875" style="2" customWidth="1"/>
    <col min="10507" max="10507" width="4.5" style="2" customWidth="1"/>
    <col min="10508" max="10508" width="10.59765625" style="2" customWidth="1"/>
    <col min="10509" max="10509" width="2.19921875" style="2" customWidth="1"/>
    <col min="10510" max="10510" width="8" style="2" customWidth="1"/>
    <col min="10511" max="10511" width="2.19921875" style="2" customWidth="1"/>
    <col min="10512" max="10512" width="8" style="2" customWidth="1"/>
    <col min="10513" max="10513" width="5.3984375" style="2" customWidth="1"/>
    <col min="10514" max="10519" width="8.3984375" style="2" customWidth="1"/>
    <col min="10520" max="10754" width="8.09765625" style="2"/>
    <col min="10755" max="10755" width="5.296875" style="2" customWidth="1"/>
    <col min="10756" max="10756" width="22.8984375" style="2" bestFit="1" customWidth="1"/>
    <col min="10757" max="10757" width="2.5" style="2" customWidth="1"/>
    <col min="10758" max="10758" width="8.19921875" style="2" customWidth="1"/>
    <col min="10759" max="10759" width="2.09765625" style="2" customWidth="1"/>
    <col min="10760" max="10760" width="7.19921875" style="2" customWidth="1"/>
    <col min="10761" max="10761" width="3.796875" style="2" customWidth="1"/>
    <col min="10762" max="10762" width="1.796875" style="2" customWidth="1"/>
    <col min="10763" max="10763" width="4.5" style="2" customWidth="1"/>
    <col min="10764" max="10764" width="10.59765625" style="2" customWidth="1"/>
    <col min="10765" max="10765" width="2.19921875" style="2" customWidth="1"/>
    <col min="10766" max="10766" width="8" style="2" customWidth="1"/>
    <col min="10767" max="10767" width="2.19921875" style="2" customWidth="1"/>
    <col min="10768" max="10768" width="8" style="2" customWidth="1"/>
    <col min="10769" max="10769" width="5.3984375" style="2" customWidth="1"/>
    <col min="10770" max="10775" width="8.3984375" style="2" customWidth="1"/>
    <col min="10776" max="11010" width="8.09765625" style="2"/>
    <col min="11011" max="11011" width="5.296875" style="2" customWidth="1"/>
    <col min="11012" max="11012" width="22.8984375" style="2" bestFit="1" customWidth="1"/>
    <col min="11013" max="11013" width="2.5" style="2" customWidth="1"/>
    <col min="11014" max="11014" width="8.19921875" style="2" customWidth="1"/>
    <col min="11015" max="11015" width="2.09765625" style="2" customWidth="1"/>
    <col min="11016" max="11016" width="7.19921875" style="2" customWidth="1"/>
    <col min="11017" max="11017" width="3.796875" style="2" customWidth="1"/>
    <col min="11018" max="11018" width="1.796875" style="2" customWidth="1"/>
    <col min="11019" max="11019" width="4.5" style="2" customWidth="1"/>
    <col min="11020" max="11020" width="10.59765625" style="2" customWidth="1"/>
    <col min="11021" max="11021" width="2.19921875" style="2" customWidth="1"/>
    <col min="11022" max="11022" width="8" style="2" customWidth="1"/>
    <col min="11023" max="11023" width="2.19921875" style="2" customWidth="1"/>
    <col min="11024" max="11024" width="8" style="2" customWidth="1"/>
    <col min="11025" max="11025" width="5.3984375" style="2" customWidth="1"/>
    <col min="11026" max="11031" width="8.3984375" style="2" customWidth="1"/>
    <col min="11032" max="11266" width="8.09765625" style="2"/>
    <col min="11267" max="11267" width="5.296875" style="2" customWidth="1"/>
    <col min="11268" max="11268" width="22.8984375" style="2" bestFit="1" customWidth="1"/>
    <col min="11269" max="11269" width="2.5" style="2" customWidth="1"/>
    <col min="11270" max="11270" width="8.19921875" style="2" customWidth="1"/>
    <col min="11271" max="11271" width="2.09765625" style="2" customWidth="1"/>
    <col min="11272" max="11272" width="7.19921875" style="2" customWidth="1"/>
    <col min="11273" max="11273" width="3.796875" style="2" customWidth="1"/>
    <col min="11274" max="11274" width="1.796875" style="2" customWidth="1"/>
    <col min="11275" max="11275" width="4.5" style="2" customWidth="1"/>
    <col min="11276" max="11276" width="10.59765625" style="2" customWidth="1"/>
    <col min="11277" max="11277" width="2.19921875" style="2" customWidth="1"/>
    <col min="11278" max="11278" width="8" style="2" customWidth="1"/>
    <col min="11279" max="11279" width="2.19921875" style="2" customWidth="1"/>
    <col min="11280" max="11280" width="8" style="2" customWidth="1"/>
    <col min="11281" max="11281" width="5.3984375" style="2" customWidth="1"/>
    <col min="11282" max="11287" width="8.3984375" style="2" customWidth="1"/>
    <col min="11288" max="11522" width="8.09765625" style="2"/>
    <col min="11523" max="11523" width="5.296875" style="2" customWidth="1"/>
    <col min="11524" max="11524" width="22.8984375" style="2" bestFit="1" customWidth="1"/>
    <col min="11525" max="11525" width="2.5" style="2" customWidth="1"/>
    <col min="11526" max="11526" width="8.19921875" style="2" customWidth="1"/>
    <col min="11527" max="11527" width="2.09765625" style="2" customWidth="1"/>
    <col min="11528" max="11528" width="7.19921875" style="2" customWidth="1"/>
    <col min="11529" max="11529" width="3.796875" style="2" customWidth="1"/>
    <col min="11530" max="11530" width="1.796875" style="2" customWidth="1"/>
    <col min="11531" max="11531" width="4.5" style="2" customWidth="1"/>
    <col min="11532" max="11532" width="10.59765625" style="2" customWidth="1"/>
    <col min="11533" max="11533" width="2.19921875" style="2" customWidth="1"/>
    <col min="11534" max="11534" width="8" style="2" customWidth="1"/>
    <col min="11535" max="11535" width="2.19921875" style="2" customWidth="1"/>
    <col min="11536" max="11536" width="8" style="2" customWidth="1"/>
    <col min="11537" max="11537" width="5.3984375" style="2" customWidth="1"/>
    <col min="11538" max="11543" width="8.3984375" style="2" customWidth="1"/>
    <col min="11544" max="11778" width="8.09765625" style="2"/>
    <col min="11779" max="11779" width="5.296875" style="2" customWidth="1"/>
    <col min="11780" max="11780" width="22.8984375" style="2" bestFit="1" customWidth="1"/>
    <col min="11781" max="11781" width="2.5" style="2" customWidth="1"/>
    <col min="11782" max="11782" width="8.19921875" style="2" customWidth="1"/>
    <col min="11783" max="11783" width="2.09765625" style="2" customWidth="1"/>
    <col min="11784" max="11784" width="7.19921875" style="2" customWidth="1"/>
    <col min="11785" max="11785" width="3.796875" style="2" customWidth="1"/>
    <col min="11786" max="11786" width="1.796875" style="2" customWidth="1"/>
    <col min="11787" max="11787" width="4.5" style="2" customWidth="1"/>
    <col min="11788" max="11788" width="10.59765625" style="2" customWidth="1"/>
    <col min="11789" max="11789" width="2.19921875" style="2" customWidth="1"/>
    <col min="11790" max="11790" width="8" style="2" customWidth="1"/>
    <col min="11791" max="11791" width="2.19921875" style="2" customWidth="1"/>
    <col min="11792" max="11792" width="8" style="2" customWidth="1"/>
    <col min="11793" max="11793" width="5.3984375" style="2" customWidth="1"/>
    <col min="11794" max="11799" width="8.3984375" style="2" customWidth="1"/>
    <col min="11800" max="12034" width="8.09765625" style="2"/>
    <col min="12035" max="12035" width="5.296875" style="2" customWidth="1"/>
    <col min="12036" max="12036" width="22.8984375" style="2" bestFit="1" customWidth="1"/>
    <col min="12037" max="12037" width="2.5" style="2" customWidth="1"/>
    <col min="12038" max="12038" width="8.19921875" style="2" customWidth="1"/>
    <col min="12039" max="12039" width="2.09765625" style="2" customWidth="1"/>
    <col min="12040" max="12040" width="7.19921875" style="2" customWidth="1"/>
    <col min="12041" max="12041" width="3.796875" style="2" customWidth="1"/>
    <col min="12042" max="12042" width="1.796875" style="2" customWidth="1"/>
    <col min="12043" max="12043" width="4.5" style="2" customWidth="1"/>
    <col min="12044" max="12044" width="10.59765625" style="2" customWidth="1"/>
    <col min="12045" max="12045" width="2.19921875" style="2" customWidth="1"/>
    <col min="12046" max="12046" width="8" style="2" customWidth="1"/>
    <col min="12047" max="12047" width="2.19921875" style="2" customWidth="1"/>
    <col min="12048" max="12048" width="8" style="2" customWidth="1"/>
    <col min="12049" max="12049" width="5.3984375" style="2" customWidth="1"/>
    <col min="12050" max="12055" width="8.3984375" style="2" customWidth="1"/>
    <col min="12056" max="12290" width="8.09765625" style="2"/>
    <col min="12291" max="12291" width="5.296875" style="2" customWidth="1"/>
    <col min="12292" max="12292" width="22.8984375" style="2" bestFit="1" customWidth="1"/>
    <col min="12293" max="12293" width="2.5" style="2" customWidth="1"/>
    <col min="12294" max="12294" width="8.19921875" style="2" customWidth="1"/>
    <col min="12295" max="12295" width="2.09765625" style="2" customWidth="1"/>
    <col min="12296" max="12296" width="7.19921875" style="2" customWidth="1"/>
    <col min="12297" max="12297" width="3.796875" style="2" customWidth="1"/>
    <col min="12298" max="12298" width="1.796875" style="2" customWidth="1"/>
    <col min="12299" max="12299" width="4.5" style="2" customWidth="1"/>
    <col min="12300" max="12300" width="10.59765625" style="2" customWidth="1"/>
    <col min="12301" max="12301" width="2.19921875" style="2" customWidth="1"/>
    <col min="12302" max="12302" width="8" style="2" customWidth="1"/>
    <col min="12303" max="12303" width="2.19921875" style="2" customWidth="1"/>
    <col min="12304" max="12304" width="8" style="2" customWidth="1"/>
    <col min="12305" max="12305" width="5.3984375" style="2" customWidth="1"/>
    <col min="12306" max="12311" width="8.3984375" style="2" customWidth="1"/>
    <col min="12312" max="12546" width="8.09765625" style="2"/>
    <col min="12547" max="12547" width="5.296875" style="2" customWidth="1"/>
    <col min="12548" max="12548" width="22.8984375" style="2" bestFit="1" customWidth="1"/>
    <col min="12549" max="12549" width="2.5" style="2" customWidth="1"/>
    <col min="12550" max="12550" width="8.19921875" style="2" customWidth="1"/>
    <col min="12551" max="12551" width="2.09765625" style="2" customWidth="1"/>
    <col min="12552" max="12552" width="7.19921875" style="2" customWidth="1"/>
    <col min="12553" max="12553" width="3.796875" style="2" customWidth="1"/>
    <col min="12554" max="12554" width="1.796875" style="2" customWidth="1"/>
    <col min="12555" max="12555" width="4.5" style="2" customWidth="1"/>
    <col min="12556" max="12556" width="10.59765625" style="2" customWidth="1"/>
    <col min="12557" max="12557" width="2.19921875" style="2" customWidth="1"/>
    <col min="12558" max="12558" width="8" style="2" customWidth="1"/>
    <col min="12559" max="12559" width="2.19921875" style="2" customWidth="1"/>
    <col min="12560" max="12560" width="8" style="2" customWidth="1"/>
    <col min="12561" max="12561" width="5.3984375" style="2" customWidth="1"/>
    <col min="12562" max="12567" width="8.3984375" style="2" customWidth="1"/>
    <col min="12568" max="12802" width="8.09765625" style="2"/>
    <col min="12803" max="12803" width="5.296875" style="2" customWidth="1"/>
    <col min="12804" max="12804" width="22.8984375" style="2" bestFit="1" customWidth="1"/>
    <col min="12805" max="12805" width="2.5" style="2" customWidth="1"/>
    <col min="12806" max="12806" width="8.19921875" style="2" customWidth="1"/>
    <col min="12807" max="12807" width="2.09765625" style="2" customWidth="1"/>
    <col min="12808" max="12808" width="7.19921875" style="2" customWidth="1"/>
    <col min="12809" max="12809" width="3.796875" style="2" customWidth="1"/>
    <col min="12810" max="12810" width="1.796875" style="2" customWidth="1"/>
    <col min="12811" max="12811" width="4.5" style="2" customWidth="1"/>
    <col min="12812" max="12812" width="10.59765625" style="2" customWidth="1"/>
    <col min="12813" max="12813" width="2.19921875" style="2" customWidth="1"/>
    <col min="12814" max="12814" width="8" style="2" customWidth="1"/>
    <col min="12815" max="12815" width="2.19921875" style="2" customWidth="1"/>
    <col min="12816" max="12816" width="8" style="2" customWidth="1"/>
    <col min="12817" max="12817" width="5.3984375" style="2" customWidth="1"/>
    <col min="12818" max="12823" width="8.3984375" style="2" customWidth="1"/>
    <col min="12824" max="13058" width="8.09765625" style="2"/>
    <col min="13059" max="13059" width="5.296875" style="2" customWidth="1"/>
    <col min="13060" max="13060" width="22.8984375" style="2" bestFit="1" customWidth="1"/>
    <col min="13061" max="13061" width="2.5" style="2" customWidth="1"/>
    <col min="13062" max="13062" width="8.19921875" style="2" customWidth="1"/>
    <col min="13063" max="13063" width="2.09765625" style="2" customWidth="1"/>
    <col min="13064" max="13064" width="7.19921875" style="2" customWidth="1"/>
    <col min="13065" max="13065" width="3.796875" style="2" customWidth="1"/>
    <col min="13066" max="13066" width="1.796875" style="2" customWidth="1"/>
    <col min="13067" max="13067" width="4.5" style="2" customWidth="1"/>
    <col min="13068" max="13068" width="10.59765625" style="2" customWidth="1"/>
    <col min="13069" max="13069" width="2.19921875" style="2" customWidth="1"/>
    <col min="13070" max="13070" width="8" style="2" customWidth="1"/>
    <col min="13071" max="13071" width="2.19921875" style="2" customWidth="1"/>
    <col min="13072" max="13072" width="8" style="2" customWidth="1"/>
    <col min="13073" max="13073" width="5.3984375" style="2" customWidth="1"/>
    <col min="13074" max="13079" width="8.3984375" style="2" customWidth="1"/>
    <col min="13080" max="13314" width="8.09765625" style="2"/>
    <col min="13315" max="13315" width="5.296875" style="2" customWidth="1"/>
    <col min="13316" max="13316" width="22.8984375" style="2" bestFit="1" customWidth="1"/>
    <col min="13317" max="13317" width="2.5" style="2" customWidth="1"/>
    <col min="13318" max="13318" width="8.19921875" style="2" customWidth="1"/>
    <col min="13319" max="13319" width="2.09765625" style="2" customWidth="1"/>
    <col min="13320" max="13320" width="7.19921875" style="2" customWidth="1"/>
    <col min="13321" max="13321" width="3.796875" style="2" customWidth="1"/>
    <col min="13322" max="13322" width="1.796875" style="2" customWidth="1"/>
    <col min="13323" max="13323" width="4.5" style="2" customWidth="1"/>
    <col min="13324" max="13324" width="10.59765625" style="2" customWidth="1"/>
    <col min="13325" max="13325" width="2.19921875" style="2" customWidth="1"/>
    <col min="13326" max="13326" width="8" style="2" customWidth="1"/>
    <col min="13327" max="13327" width="2.19921875" style="2" customWidth="1"/>
    <col min="13328" max="13328" width="8" style="2" customWidth="1"/>
    <col min="13329" max="13329" width="5.3984375" style="2" customWidth="1"/>
    <col min="13330" max="13335" width="8.3984375" style="2" customWidth="1"/>
    <col min="13336" max="13570" width="8.09765625" style="2"/>
    <col min="13571" max="13571" width="5.296875" style="2" customWidth="1"/>
    <col min="13572" max="13572" width="22.8984375" style="2" bestFit="1" customWidth="1"/>
    <col min="13573" max="13573" width="2.5" style="2" customWidth="1"/>
    <col min="13574" max="13574" width="8.19921875" style="2" customWidth="1"/>
    <col min="13575" max="13575" width="2.09765625" style="2" customWidth="1"/>
    <col min="13576" max="13576" width="7.19921875" style="2" customWidth="1"/>
    <col min="13577" max="13577" width="3.796875" style="2" customWidth="1"/>
    <col min="13578" max="13578" width="1.796875" style="2" customWidth="1"/>
    <col min="13579" max="13579" width="4.5" style="2" customWidth="1"/>
    <col min="13580" max="13580" width="10.59765625" style="2" customWidth="1"/>
    <col min="13581" max="13581" width="2.19921875" style="2" customWidth="1"/>
    <col min="13582" max="13582" width="8" style="2" customWidth="1"/>
    <col min="13583" max="13583" width="2.19921875" style="2" customWidth="1"/>
    <col min="13584" max="13584" width="8" style="2" customWidth="1"/>
    <col min="13585" max="13585" width="5.3984375" style="2" customWidth="1"/>
    <col min="13586" max="13591" width="8.3984375" style="2" customWidth="1"/>
    <col min="13592" max="13826" width="8.09765625" style="2"/>
    <col min="13827" max="13827" width="5.296875" style="2" customWidth="1"/>
    <col min="13828" max="13828" width="22.8984375" style="2" bestFit="1" customWidth="1"/>
    <col min="13829" max="13829" width="2.5" style="2" customWidth="1"/>
    <col min="13830" max="13830" width="8.19921875" style="2" customWidth="1"/>
    <col min="13831" max="13831" width="2.09765625" style="2" customWidth="1"/>
    <col min="13832" max="13832" width="7.19921875" style="2" customWidth="1"/>
    <col min="13833" max="13833" width="3.796875" style="2" customWidth="1"/>
    <col min="13834" max="13834" width="1.796875" style="2" customWidth="1"/>
    <col min="13835" max="13835" width="4.5" style="2" customWidth="1"/>
    <col min="13836" max="13836" width="10.59765625" style="2" customWidth="1"/>
    <col min="13837" max="13837" width="2.19921875" style="2" customWidth="1"/>
    <col min="13838" max="13838" width="8" style="2" customWidth="1"/>
    <col min="13839" max="13839" width="2.19921875" style="2" customWidth="1"/>
    <col min="13840" max="13840" width="8" style="2" customWidth="1"/>
    <col min="13841" max="13841" width="5.3984375" style="2" customWidth="1"/>
    <col min="13842" max="13847" width="8.3984375" style="2" customWidth="1"/>
    <col min="13848" max="14082" width="8.09765625" style="2"/>
    <col min="14083" max="14083" width="5.296875" style="2" customWidth="1"/>
    <col min="14084" max="14084" width="22.8984375" style="2" bestFit="1" customWidth="1"/>
    <col min="14085" max="14085" width="2.5" style="2" customWidth="1"/>
    <col min="14086" max="14086" width="8.19921875" style="2" customWidth="1"/>
    <col min="14087" max="14087" width="2.09765625" style="2" customWidth="1"/>
    <col min="14088" max="14088" width="7.19921875" style="2" customWidth="1"/>
    <col min="14089" max="14089" width="3.796875" style="2" customWidth="1"/>
    <col min="14090" max="14090" width="1.796875" style="2" customWidth="1"/>
    <col min="14091" max="14091" width="4.5" style="2" customWidth="1"/>
    <col min="14092" max="14092" width="10.59765625" style="2" customWidth="1"/>
    <col min="14093" max="14093" width="2.19921875" style="2" customWidth="1"/>
    <col min="14094" max="14094" width="8" style="2" customWidth="1"/>
    <col min="14095" max="14095" width="2.19921875" style="2" customWidth="1"/>
    <col min="14096" max="14096" width="8" style="2" customWidth="1"/>
    <col min="14097" max="14097" width="5.3984375" style="2" customWidth="1"/>
    <col min="14098" max="14103" width="8.3984375" style="2" customWidth="1"/>
    <col min="14104" max="14338" width="8.09765625" style="2"/>
    <col min="14339" max="14339" width="5.296875" style="2" customWidth="1"/>
    <col min="14340" max="14340" width="22.8984375" style="2" bestFit="1" customWidth="1"/>
    <col min="14341" max="14341" width="2.5" style="2" customWidth="1"/>
    <col min="14342" max="14342" width="8.19921875" style="2" customWidth="1"/>
    <col min="14343" max="14343" width="2.09765625" style="2" customWidth="1"/>
    <col min="14344" max="14344" width="7.19921875" style="2" customWidth="1"/>
    <col min="14345" max="14345" width="3.796875" style="2" customWidth="1"/>
    <col min="14346" max="14346" width="1.796875" style="2" customWidth="1"/>
    <col min="14347" max="14347" width="4.5" style="2" customWidth="1"/>
    <col min="14348" max="14348" width="10.59765625" style="2" customWidth="1"/>
    <col min="14349" max="14349" width="2.19921875" style="2" customWidth="1"/>
    <col min="14350" max="14350" width="8" style="2" customWidth="1"/>
    <col min="14351" max="14351" width="2.19921875" style="2" customWidth="1"/>
    <col min="14352" max="14352" width="8" style="2" customWidth="1"/>
    <col min="14353" max="14353" width="5.3984375" style="2" customWidth="1"/>
    <col min="14354" max="14359" width="8.3984375" style="2" customWidth="1"/>
    <col min="14360" max="14594" width="8.09765625" style="2"/>
    <col min="14595" max="14595" width="5.296875" style="2" customWidth="1"/>
    <col min="14596" max="14596" width="22.8984375" style="2" bestFit="1" customWidth="1"/>
    <col min="14597" max="14597" width="2.5" style="2" customWidth="1"/>
    <col min="14598" max="14598" width="8.19921875" style="2" customWidth="1"/>
    <col min="14599" max="14599" width="2.09765625" style="2" customWidth="1"/>
    <col min="14600" max="14600" width="7.19921875" style="2" customWidth="1"/>
    <col min="14601" max="14601" width="3.796875" style="2" customWidth="1"/>
    <col min="14602" max="14602" width="1.796875" style="2" customWidth="1"/>
    <col min="14603" max="14603" width="4.5" style="2" customWidth="1"/>
    <col min="14604" max="14604" width="10.59765625" style="2" customWidth="1"/>
    <col min="14605" max="14605" width="2.19921875" style="2" customWidth="1"/>
    <col min="14606" max="14606" width="8" style="2" customWidth="1"/>
    <col min="14607" max="14607" width="2.19921875" style="2" customWidth="1"/>
    <col min="14608" max="14608" width="8" style="2" customWidth="1"/>
    <col min="14609" max="14609" width="5.3984375" style="2" customWidth="1"/>
    <col min="14610" max="14615" width="8.3984375" style="2" customWidth="1"/>
    <col min="14616" max="14850" width="8.09765625" style="2"/>
    <col min="14851" max="14851" width="5.296875" style="2" customWidth="1"/>
    <col min="14852" max="14852" width="22.8984375" style="2" bestFit="1" customWidth="1"/>
    <col min="14853" max="14853" width="2.5" style="2" customWidth="1"/>
    <col min="14854" max="14854" width="8.19921875" style="2" customWidth="1"/>
    <col min="14855" max="14855" width="2.09765625" style="2" customWidth="1"/>
    <col min="14856" max="14856" width="7.19921875" style="2" customWidth="1"/>
    <col min="14857" max="14857" width="3.796875" style="2" customWidth="1"/>
    <col min="14858" max="14858" width="1.796875" style="2" customWidth="1"/>
    <col min="14859" max="14859" width="4.5" style="2" customWidth="1"/>
    <col min="14860" max="14860" width="10.59765625" style="2" customWidth="1"/>
    <col min="14861" max="14861" width="2.19921875" style="2" customWidth="1"/>
    <col min="14862" max="14862" width="8" style="2" customWidth="1"/>
    <col min="14863" max="14863" width="2.19921875" style="2" customWidth="1"/>
    <col min="14864" max="14864" width="8" style="2" customWidth="1"/>
    <col min="14865" max="14865" width="5.3984375" style="2" customWidth="1"/>
    <col min="14866" max="14871" width="8.3984375" style="2" customWidth="1"/>
    <col min="14872" max="15106" width="8.09765625" style="2"/>
    <col min="15107" max="15107" width="5.296875" style="2" customWidth="1"/>
    <col min="15108" max="15108" width="22.8984375" style="2" bestFit="1" customWidth="1"/>
    <col min="15109" max="15109" width="2.5" style="2" customWidth="1"/>
    <col min="15110" max="15110" width="8.19921875" style="2" customWidth="1"/>
    <col min="15111" max="15111" width="2.09765625" style="2" customWidth="1"/>
    <col min="15112" max="15112" width="7.19921875" style="2" customWidth="1"/>
    <col min="15113" max="15113" width="3.796875" style="2" customWidth="1"/>
    <col min="15114" max="15114" width="1.796875" style="2" customWidth="1"/>
    <col min="15115" max="15115" width="4.5" style="2" customWidth="1"/>
    <col min="15116" max="15116" width="10.59765625" style="2" customWidth="1"/>
    <col min="15117" max="15117" width="2.19921875" style="2" customWidth="1"/>
    <col min="15118" max="15118" width="8" style="2" customWidth="1"/>
    <col min="15119" max="15119" width="2.19921875" style="2" customWidth="1"/>
    <col min="15120" max="15120" width="8" style="2" customWidth="1"/>
    <col min="15121" max="15121" width="5.3984375" style="2" customWidth="1"/>
    <col min="15122" max="15127" width="8.3984375" style="2" customWidth="1"/>
    <col min="15128" max="15362" width="8.09765625" style="2"/>
    <col min="15363" max="15363" width="5.296875" style="2" customWidth="1"/>
    <col min="15364" max="15364" width="22.8984375" style="2" bestFit="1" customWidth="1"/>
    <col min="15365" max="15365" width="2.5" style="2" customWidth="1"/>
    <col min="15366" max="15366" width="8.19921875" style="2" customWidth="1"/>
    <col min="15367" max="15367" width="2.09765625" style="2" customWidth="1"/>
    <col min="15368" max="15368" width="7.19921875" style="2" customWidth="1"/>
    <col min="15369" max="15369" width="3.796875" style="2" customWidth="1"/>
    <col min="15370" max="15370" width="1.796875" style="2" customWidth="1"/>
    <col min="15371" max="15371" width="4.5" style="2" customWidth="1"/>
    <col min="15372" max="15372" width="10.59765625" style="2" customWidth="1"/>
    <col min="15373" max="15373" width="2.19921875" style="2" customWidth="1"/>
    <col min="15374" max="15374" width="8" style="2" customWidth="1"/>
    <col min="15375" max="15375" width="2.19921875" style="2" customWidth="1"/>
    <col min="15376" max="15376" width="8" style="2" customWidth="1"/>
    <col min="15377" max="15377" width="5.3984375" style="2" customWidth="1"/>
    <col min="15378" max="15383" width="8.3984375" style="2" customWidth="1"/>
    <col min="15384" max="15618" width="8.09765625" style="2"/>
    <col min="15619" max="15619" width="5.296875" style="2" customWidth="1"/>
    <col min="15620" max="15620" width="22.8984375" style="2" bestFit="1" customWidth="1"/>
    <col min="15621" max="15621" width="2.5" style="2" customWidth="1"/>
    <col min="15622" max="15622" width="8.19921875" style="2" customWidth="1"/>
    <col min="15623" max="15623" width="2.09765625" style="2" customWidth="1"/>
    <col min="15624" max="15624" width="7.19921875" style="2" customWidth="1"/>
    <col min="15625" max="15625" width="3.796875" style="2" customWidth="1"/>
    <col min="15626" max="15626" width="1.796875" style="2" customWidth="1"/>
    <col min="15627" max="15627" width="4.5" style="2" customWidth="1"/>
    <col min="15628" max="15628" width="10.59765625" style="2" customWidth="1"/>
    <col min="15629" max="15629" width="2.19921875" style="2" customWidth="1"/>
    <col min="15630" max="15630" width="8" style="2" customWidth="1"/>
    <col min="15631" max="15631" width="2.19921875" style="2" customWidth="1"/>
    <col min="15632" max="15632" width="8" style="2" customWidth="1"/>
    <col min="15633" max="15633" width="5.3984375" style="2" customWidth="1"/>
    <col min="15634" max="15639" width="8.3984375" style="2" customWidth="1"/>
    <col min="15640" max="15874" width="8.09765625" style="2"/>
    <col min="15875" max="15875" width="5.296875" style="2" customWidth="1"/>
    <col min="15876" max="15876" width="22.8984375" style="2" bestFit="1" customWidth="1"/>
    <col min="15877" max="15877" width="2.5" style="2" customWidth="1"/>
    <col min="15878" max="15878" width="8.19921875" style="2" customWidth="1"/>
    <col min="15879" max="15879" width="2.09765625" style="2" customWidth="1"/>
    <col min="15880" max="15880" width="7.19921875" style="2" customWidth="1"/>
    <col min="15881" max="15881" width="3.796875" style="2" customWidth="1"/>
    <col min="15882" max="15882" width="1.796875" style="2" customWidth="1"/>
    <col min="15883" max="15883" width="4.5" style="2" customWidth="1"/>
    <col min="15884" max="15884" width="10.59765625" style="2" customWidth="1"/>
    <col min="15885" max="15885" width="2.19921875" style="2" customWidth="1"/>
    <col min="15886" max="15886" width="8" style="2" customWidth="1"/>
    <col min="15887" max="15887" width="2.19921875" style="2" customWidth="1"/>
    <col min="15888" max="15888" width="8" style="2" customWidth="1"/>
    <col min="15889" max="15889" width="5.3984375" style="2" customWidth="1"/>
    <col min="15890" max="15895" width="8.3984375" style="2" customWidth="1"/>
    <col min="15896" max="16130" width="8.09765625" style="2"/>
    <col min="16131" max="16131" width="5.296875" style="2" customWidth="1"/>
    <col min="16132" max="16132" width="22.8984375" style="2" bestFit="1" customWidth="1"/>
    <col min="16133" max="16133" width="2.5" style="2" customWidth="1"/>
    <col min="16134" max="16134" width="8.19921875" style="2" customWidth="1"/>
    <col min="16135" max="16135" width="2.09765625" style="2" customWidth="1"/>
    <col min="16136" max="16136" width="7.19921875" style="2" customWidth="1"/>
    <col min="16137" max="16137" width="3.796875" style="2" customWidth="1"/>
    <col min="16138" max="16138" width="1.796875" style="2" customWidth="1"/>
    <col min="16139" max="16139" width="4.5" style="2" customWidth="1"/>
    <col min="16140" max="16140" width="10.59765625" style="2" customWidth="1"/>
    <col min="16141" max="16141" width="2.19921875" style="2" customWidth="1"/>
    <col min="16142" max="16142" width="8" style="2" customWidth="1"/>
    <col min="16143" max="16143" width="2.19921875" style="2" customWidth="1"/>
    <col min="16144" max="16144" width="8" style="2" customWidth="1"/>
    <col min="16145" max="16145" width="5.3984375" style="2" customWidth="1"/>
    <col min="16146" max="16151" width="8.3984375" style="2" customWidth="1"/>
    <col min="16152" max="16384" width="8.09765625" style="2"/>
  </cols>
  <sheetData>
    <row r="1" spans="1:20" ht="27" customHeight="1" x14ac:dyDescent="0.45">
      <c r="A1" s="971" t="s">
        <v>96</v>
      </c>
      <c r="B1" s="972"/>
      <c r="C1" s="972"/>
      <c r="D1" s="972"/>
      <c r="E1" s="972"/>
      <c r="F1" s="972"/>
      <c r="H1" s="957" t="s">
        <v>16</v>
      </c>
      <c r="I1" s="957"/>
      <c r="J1" s="958"/>
      <c r="K1" s="958"/>
      <c r="L1" s="958"/>
      <c r="M1" s="958"/>
      <c r="N1" s="958"/>
      <c r="O1" s="958"/>
      <c r="P1" s="958"/>
      <c r="Q1" s="958"/>
    </row>
    <row r="2" spans="1:20" ht="27" customHeight="1" x14ac:dyDescent="0.45">
      <c r="A2" s="972"/>
      <c r="B2" s="972"/>
      <c r="C2" s="972"/>
      <c r="D2" s="972"/>
      <c r="E2" s="972"/>
      <c r="F2" s="972"/>
      <c r="H2" s="957" t="s">
        <v>17</v>
      </c>
      <c r="I2" s="957"/>
      <c r="J2" s="959"/>
      <c r="K2" s="959"/>
      <c r="L2" s="959"/>
      <c r="M2" s="959"/>
      <c r="N2" s="959"/>
      <c r="O2" s="959"/>
      <c r="P2" s="959"/>
      <c r="Q2" s="959"/>
    </row>
    <row r="3" spans="1:20" ht="51" customHeight="1" x14ac:dyDescent="0.45">
      <c r="A3" s="954" t="s">
        <v>97</v>
      </c>
      <c r="B3" s="954"/>
      <c r="C3" s="954"/>
      <c r="D3" s="954"/>
      <c r="E3" s="954"/>
      <c r="F3" s="954"/>
      <c r="G3" s="954"/>
      <c r="H3" s="954"/>
      <c r="I3" s="954"/>
      <c r="J3" s="954"/>
      <c r="K3" s="954"/>
      <c r="L3" s="954"/>
      <c r="M3" s="954"/>
      <c r="N3" s="954"/>
      <c r="O3" s="954"/>
      <c r="P3" s="954"/>
      <c r="Q3" s="954"/>
      <c r="R3" s="66"/>
      <c r="S3" s="66"/>
      <c r="T3" s="66"/>
    </row>
    <row r="4" spans="1:20" ht="192" customHeight="1" x14ac:dyDescent="0.45">
      <c r="A4" s="67"/>
      <c r="B4" s="67"/>
      <c r="C4" s="67"/>
      <c r="D4" s="67"/>
      <c r="E4" s="67"/>
      <c r="F4" s="67"/>
      <c r="G4" s="67"/>
      <c r="H4" s="67"/>
      <c r="I4" s="67"/>
      <c r="J4" s="67"/>
      <c r="K4" s="67"/>
      <c r="L4" s="67"/>
      <c r="M4" s="67"/>
      <c r="N4" s="67"/>
      <c r="O4" s="67"/>
      <c r="P4" s="67"/>
      <c r="Q4" s="67"/>
      <c r="R4" s="66"/>
      <c r="S4" s="66"/>
      <c r="T4" s="66"/>
    </row>
    <row r="5" spans="1:20" ht="6" customHeight="1" x14ac:dyDescent="0.45">
      <c r="A5" s="67"/>
      <c r="B5" s="67"/>
      <c r="C5" s="67"/>
      <c r="D5" s="67"/>
      <c r="E5" s="67"/>
      <c r="F5" s="67"/>
      <c r="G5" s="67"/>
      <c r="H5" s="67"/>
      <c r="I5" s="67"/>
      <c r="J5" s="67"/>
      <c r="K5" s="67"/>
      <c r="L5" s="67"/>
      <c r="M5" s="67"/>
      <c r="N5" s="67"/>
      <c r="O5" s="67"/>
      <c r="P5" s="67"/>
      <c r="Q5" s="67"/>
      <c r="R5" s="66"/>
      <c r="S5" s="66"/>
      <c r="T5" s="66"/>
    </row>
    <row r="6" spans="1:20" ht="17.399999999999999" customHeight="1" x14ac:dyDescent="0.15">
      <c r="A6" s="965"/>
      <c r="B6" s="965"/>
      <c r="C6" s="965"/>
      <c r="D6" s="965"/>
      <c r="E6" s="965"/>
      <c r="F6" s="965"/>
      <c r="G6" s="965"/>
      <c r="H6" s="965"/>
      <c r="I6" s="965"/>
      <c r="J6" s="3"/>
      <c r="L6" s="4"/>
      <c r="M6" s="4"/>
      <c r="N6" s="5"/>
      <c r="O6" s="4"/>
      <c r="P6" s="5"/>
      <c r="Q6" s="5"/>
      <c r="R6" s="5"/>
      <c r="S6" s="5"/>
    </row>
    <row r="7" spans="1:20" ht="6" customHeight="1" x14ac:dyDescent="0.45">
      <c r="A7" s="68"/>
      <c r="B7" s="68"/>
      <c r="C7" s="68"/>
      <c r="D7" s="66"/>
      <c r="E7" s="69"/>
      <c r="F7" s="966"/>
      <c r="G7" s="966"/>
      <c r="H7" s="966"/>
      <c r="I7" s="966"/>
    </row>
    <row r="8" spans="1:20" ht="48" customHeight="1" thickBot="1" x14ac:dyDescent="0.5">
      <c r="A8" s="943" t="s">
        <v>98</v>
      </c>
      <c r="B8" s="943"/>
      <c r="C8" s="943"/>
      <c r="D8" s="943"/>
      <c r="E8" s="943"/>
      <c r="F8" s="943"/>
      <c r="G8" s="943"/>
      <c r="H8" s="943"/>
      <c r="I8" s="943"/>
      <c r="K8" s="944" t="s">
        <v>20</v>
      </c>
      <c r="L8" s="944"/>
      <c r="M8" s="944"/>
      <c r="N8" s="944"/>
      <c r="O8" s="944"/>
      <c r="P8" s="944"/>
      <c r="T8" s="44"/>
    </row>
    <row r="9" spans="1:20" ht="16.8" customHeight="1" thickBot="1" x14ac:dyDescent="0.5">
      <c r="A9" s="960" t="s">
        <v>21</v>
      </c>
      <c r="B9" s="927" t="s">
        <v>22</v>
      </c>
      <c r="C9" s="928"/>
      <c r="D9" s="70" t="s">
        <v>99</v>
      </c>
      <c r="E9" s="13" t="s">
        <v>24</v>
      </c>
      <c r="F9" s="14" t="s">
        <v>25</v>
      </c>
      <c r="G9" s="14"/>
      <c r="H9" s="15"/>
      <c r="I9" s="16" t="s">
        <v>26</v>
      </c>
      <c r="K9" s="17"/>
      <c r="L9" s="945"/>
      <c r="M9" s="947" t="s">
        <v>27</v>
      </c>
      <c r="N9" s="948"/>
      <c r="O9" s="948"/>
      <c r="P9" s="949"/>
      <c r="S9" s="71"/>
    </row>
    <row r="10" spans="1:20" ht="16.8" customHeight="1" thickTop="1" thickBot="1" x14ac:dyDescent="0.5">
      <c r="A10" s="961"/>
      <c r="B10" s="929"/>
      <c r="C10" s="930"/>
      <c r="D10" s="72" t="s">
        <v>28</v>
      </c>
      <c r="F10" s="18" t="s">
        <v>100</v>
      </c>
      <c r="G10" s="18" t="s">
        <v>30</v>
      </c>
      <c r="H10" s="19" t="str">
        <f>IFERROR(ROUNDDOWN(H9/B11,1),"")</f>
        <v/>
      </c>
      <c r="I10" s="20" t="s">
        <v>31</v>
      </c>
      <c r="K10" s="21"/>
      <c r="L10" s="946"/>
      <c r="M10" s="967" t="s">
        <v>101</v>
      </c>
      <c r="N10" s="968"/>
      <c r="O10" s="969" t="s">
        <v>102</v>
      </c>
      <c r="P10" s="970"/>
      <c r="S10" s="71"/>
    </row>
    <row r="11" spans="1:20" ht="16.8" customHeight="1" thickTop="1" thickBot="1" x14ac:dyDescent="0.5">
      <c r="A11" s="961"/>
      <c r="B11" s="963"/>
      <c r="C11" s="933" t="s">
        <v>34</v>
      </c>
      <c r="D11" s="73" t="s">
        <v>103</v>
      </c>
      <c r="E11" s="17" t="s">
        <v>24</v>
      </c>
      <c r="F11" s="18" t="s">
        <v>36</v>
      </c>
      <c r="G11" s="18"/>
      <c r="H11" s="15"/>
      <c r="I11" s="23" t="s">
        <v>26</v>
      </c>
      <c r="L11" s="24" t="s">
        <v>37</v>
      </c>
      <c r="M11" s="25" t="s">
        <v>30</v>
      </c>
      <c r="N11" s="26" t="str">
        <f>H10</f>
        <v/>
      </c>
      <c r="O11" s="25" t="s">
        <v>38</v>
      </c>
      <c r="P11" s="26" t="str">
        <f>H12</f>
        <v/>
      </c>
    </row>
    <row r="12" spans="1:20" ht="16.8" customHeight="1" thickTop="1" thickBot="1" x14ac:dyDescent="0.5">
      <c r="A12" s="962"/>
      <c r="B12" s="964"/>
      <c r="C12" s="934"/>
      <c r="D12" s="74" t="s">
        <v>28</v>
      </c>
      <c r="E12" s="27"/>
      <c r="F12" s="28" t="s">
        <v>55</v>
      </c>
      <c r="G12" s="18" t="s">
        <v>38</v>
      </c>
      <c r="H12" s="19" t="str">
        <f>IFERROR(ROUNDDOWN(H11/B11,1),"")</f>
        <v/>
      </c>
      <c r="I12" s="29" t="s">
        <v>31</v>
      </c>
      <c r="L12" s="24" t="s">
        <v>40</v>
      </c>
      <c r="M12" s="25" t="s">
        <v>41</v>
      </c>
      <c r="N12" s="26" t="str">
        <f>H14</f>
        <v/>
      </c>
      <c r="O12" s="25" t="s">
        <v>42</v>
      </c>
      <c r="P12" s="26" t="str">
        <f>H16</f>
        <v/>
      </c>
    </row>
    <row r="13" spans="1:20" ht="16.8" customHeight="1" thickBot="1" x14ac:dyDescent="0.5">
      <c r="A13" s="960" t="s">
        <v>43</v>
      </c>
      <c r="B13" s="927" t="s">
        <v>22</v>
      </c>
      <c r="C13" s="928"/>
      <c r="D13" s="70" t="s">
        <v>99</v>
      </c>
      <c r="E13" s="13" t="s">
        <v>24</v>
      </c>
      <c r="F13" s="14" t="s">
        <v>44</v>
      </c>
      <c r="G13" s="14"/>
      <c r="H13" s="15"/>
      <c r="I13" s="16" t="s">
        <v>26</v>
      </c>
      <c r="K13" s="30"/>
      <c r="L13" s="24" t="s">
        <v>45</v>
      </c>
      <c r="M13" s="25" t="s">
        <v>46</v>
      </c>
      <c r="N13" s="26" t="str">
        <f>H18</f>
        <v/>
      </c>
      <c r="O13" s="25" t="s">
        <v>47</v>
      </c>
      <c r="P13" s="26" t="str">
        <f>H20</f>
        <v/>
      </c>
      <c r="Q13" s="30"/>
      <c r="R13" s="30"/>
      <c r="S13" s="30"/>
      <c r="T13" s="30"/>
    </row>
    <row r="14" spans="1:20" ht="16.8" customHeight="1" thickTop="1" thickBot="1" x14ac:dyDescent="0.5">
      <c r="A14" s="961"/>
      <c r="B14" s="929"/>
      <c r="C14" s="930"/>
      <c r="D14" s="72" t="s">
        <v>28</v>
      </c>
      <c r="F14" s="18" t="s">
        <v>48</v>
      </c>
      <c r="G14" s="18" t="s">
        <v>41</v>
      </c>
      <c r="H14" s="19" t="str">
        <f>IFERROR(ROUNDDOWN(H13/B15,1),"")</f>
        <v/>
      </c>
      <c r="I14" s="20" t="s">
        <v>31</v>
      </c>
      <c r="K14" s="30"/>
      <c r="L14" s="24" t="s">
        <v>49</v>
      </c>
      <c r="M14" s="25" t="s">
        <v>50</v>
      </c>
      <c r="N14" s="26" t="str">
        <f>H22</f>
        <v/>
      </c>
      <c r="O14" s="25" t="s">
        <v>51</v>
      </c>
      <c r="P14" s="26" t="str">
        <f>H24</f>
        <v/>
      </c>
      <c r="Q14" s="30"/>
      <c r="R14" s="30"/>
      <c r="S14" s="30"/>
      <c r="T14" s="30"/>
    </row>
    <row r="15" spans="1:20" ht="16.8" customHeight="1" thickTop="1" thickBot="1" x14ac:dyDescent="0.5">
      <c r="A15" s="961"/>
      <c r="B15" s="963"/>
      <c r="C15" s="933" t="s">
        <v>34</v>
      </c>
      <c r="D15" s="73" t="s">
        <v>103</v>
      </c>
      <c r="E15" s="17" t="s">
        <v>24</v>
      </c>
      <c r="F15" s="18" t="s">
        <v>36</v>
      </c>
      <c r="G15" s="18"/>
      <c r="H15" s="15"/>
      <c r="I15" s="23" t="s">
        <v>26</v>
      </c>
      <c r="K15" s="30"/>
      <c r="L15" s="24" t="s">
        <v>52</v>
      </c>
      <c r="M15" s="25" t="s">
        <v>53</v>
      </c>
      <c r="N15" s="26" t="str">
        <f>H26</f>
        <v/>
      </c>
      <c r="O15" s="25" t="s">
        <v>54</v>
      </c>
      <c r="P15" s="26" t="str">
        <f>H28</f>
        <v/>
      </c>
      <c r="Q15" s="30"/>
      <c r="R15" s="30"/>
      <c r="S15" s="30"/>
      <c r="T15" s="30"/>
    </row>
    <row r="16" spans="1:20" ht="16.8" customHeight="1" thickTop="1" thickBot="1" x14ac:dyDescent="0.5">
      <c r="A16" s="962"/>
      <c r="B16" s="964"/>
      <c r="C16" s="934"/>
      <c r="D16" s="74" t="s">
        <v>28</v>
      </c>
      <c r="E16" s="27"/>
      <c r="F16" s="28" t="s">
        <v>55</v>
      </c>
      <c r="G16" s="18" t="s">
        <v>42</v>
      </c>
      <c r="H16" s="19" t="str">
        <f>IFERROR(ROUNDDOWN(H15/B15,1),"")</f>
        <v/>
      </c>
      <c r="I16" s="29" t="s">
        <v>31</v>
      </c>
      <c r="K16" s="30"/>
      <c r="L16" s="24" t="s">
        <v>56</v>
      </c>
      <c r="M16" s="25" t="s">
        <v>57</v>
      </c>
      <c r="N16" s="26" t="str">
        <f>H30</f>
        <v/>
      </c>
      <c r="O16" s="25" t="s">
        <v>58</v>
      </c>
      <c r="P16" s="26" t="str">
        <f>H32</f>
        <v/>
      </c>
      <c r="Q16" s="30"/>
      <c r="R16" s="30"/>
      <c r="S16" s="30"/>
      <c r="T16" s="30"/>
    </row>
    <row r="17" spans="1:20" ht="16.8" customHeight="1" thickBot="1" x14ac:dyDescent="0.5">
      <c r="A17" s="960" t="s">
        <v>45</v>
      </c>
      <c r="B17" s="927" t="s">
        <v>22</v>
      </c>
      <c r="C17" s="928"/>
      <c r="D17" s="70" t="s">
        <v>99</v>
      </c>
      <c r="E17" s="13" t="s">
        <v>24</v>
      </c>
      <c r="F17" s="14" t="s">
        <v>44</v>
      </c>
      <c r="G17" s="14"/>
      <c r="H17" s="15"/>
      <c r="I17" s="16" t="s">
        <v>26</v>
      </c>
      <c r="K17" s="30"/>
      <c r="L17" s="24" t="s">
        <v>59</v>
      </c>
      <c r="M17" s="25" t="s">
        <v>60</v>
      </c>
      <c r="N17" s="26" t="str">
        <f>H34</f>
        <v/>
      </c>
      <c r="O17" s="25" t="s">
        <v>61</v>
      </c>
      <c r="P17" s="26" t="str">
        <f>H36</f>
        <v/>
      </c>
      <c r="Q17" s="30"/>
      <c r="R17" s="30"/>
      <c r="S17" s="30"/>
      <c r="T17" s="30"/>
    </row>
    <row r="18" spans="1:20" ht="16.8" customHeight="1" thickTop="1" thickBot="1" x14ac:dyDescent="0.5">
      <c r="A18" s="961"/>
      <c r="B18" s="929"/>
      <c r="C18" s="930"/>
      <c r="D18" s="72" t="s">
        <v>28</v>
      </c>
      <c r="F18" s="18" t="s">
        <v>48</v>
      </c>
      <c r="G18" s="18" t="s">
        <v>46</v>
      </c>
      <c r="H18" s="19" t="str">
        <f>IFERROR(ROUNDDOWN(H17/B19,1),"")</f>
        <v/>
      </c>
      <c r="I18" s="20" t="s">
        <v>31</v>
      </c>
      <c r="K18" s="30"/>
      <c r="L18" s="24" t="s">
        <v>62</v>
      </c>
      <c r="M18" s="25" t="s">
        <v>63</v>
      </c>
      <c r="N18" s="26" t="str">
        <f>H38</f>
        <v/>
      </c>
      <c r="O18" s="25" t="s">
        <v>64</v>
      </c>
      <c r="P18" s="26" t="str">
        <f>H40</f>
        <v/>
      </c>
      <c r="Q18" s="30"/>
      <c r="R18" s="30"/>
      <c r="S18" s="30"/>
      <c r="T18" s="30"/>
    </row>
    <row r="19" spans="1:20" ht="16.8" customHeight="1" thickTop="1" thickBot="1" x14ac:dyDescent="0.5">
      <c r="A19" s="961"/>
      <c r="B19" s="963"/>
      <c r="C19" s="933" t="s">
        <v>34</v>
      </c>
      <c r="D19" s="73" t="s">
        <v>103</v>
      </c>
      <c r="E19" s="17" t="s">
        <v>24</v>
      </c>
      <c r="F19" s="18" t="s">
        <v>36</v>
      </c>
      <c r="G19" s="18"/>
      <c r="H19" s="15"/>
      <c r="I19" s="23" t="s">
        <v>26</v>
      </c>
      <c r="K19" s="30"/>
      <c r="L19" s="24" t="s">
        <v>65</v>
      </c>
      <c r="M19" s="25" t="s">
        <v>66</v>
      </c>
      <c r="N19" s="26" t="str">
        <f>H42</f>
        <v/>
      </c>
      <c r="O19" s="25" t="s">
        <v>67</v>
      </c>
      <c r="P19" s="26" t="str">
        <f>H44</f>
        <v/>
      </c>
      <c r="Q19" s="30"/>
      <c r="R19" s="30"/>
      <c r="S19" s="30"/>
      <c r="T19" s="30"/>
    </row>
    <row r="20" spans="1:20" ht="16.8" customHeight="1" thickTop="1" thickBot="1" x14ac:dyDescent="0.5">
      <c r="A20" s="962"/>
      <c r="B20" s="964"/>
      <c r="C20" s="934"/>
      <c r="D20" s="74" t="s">
        <v>28</v>
      </c>
      <c r="E20" s="27"/>
      <c r="F20" s="28" t="s">
        <v>55</v>
      </c>
      <c r="G20" s="18" t="s">
        <v>47</v>
      </c>
      <c r="H20" s="19" t="str">
        <f>IFERROR(ROUNDDOWN(H19/B19,1),"")</f>
        <v/>
      </c>
      <c r="I20" s="29" t="s">
        <v>31</v>
      </c>
      <c r="K20" s="30"/>
      <c r="L20" s="24" t="s">
        <v>68</v>
      </c>
      <c r="M20" s="25" t="s">
        <v>69</v>
      </c>
      <c r="N20" s="26" t="str">
        <f>H46</f>
        <v/>
      </c>
      <c r="O20" s="25" t="s">
        <v>70</v>
      </c>
      <c r="P20" s="26" t="str">
        <f>H48</f>
        <v/>
      </c>
      <c r="Q20" s="30"/>
      <c r="R20" s="30"/>
      <c r="S20" s="30"/>
      <c r="T20" s="30"/>
    </row>
    <row r="21" spans="1:20" ht="16.8" customHeight="1" thickBot="1" x14ac:dyDescent="0.5">
      <c r="A21" s="960" t="s">
        <v>71</v>
      </c>
      <c r="B21" s="927" t="s">
        <v>22</v>
      </c>
      <c r="C21" s="928"/>
      <c r="D21" s="70" t="s">
        <v>99</v>
      </c>
      <c r="E21" s="13" t="s">
        <v>24</v>
      </c>
      <c r="F21" s="14" t="s">
        <v>44</v>
      </c>
      <c r="G21" s="14"/>
      <c r="H21" s="15"/>
      <c r="I21" s="16" t="s">
        <v>26</v>
      </c>
      <c r="K21" s="30"/>
      <c r="L21" s="24" t="s">
        <v>72</v>
      </c>
      <c r="M21" s="32" t="s">
        <v>73</v>
      </c>
      <c r="N21" s="33" t="str">
        <f>H50</f>
        <v/>
      </c>
      <c r="O21" s="32" t="s">
        <v>74</v>
      </c>
      <c r="P21" s="33" t="str">
        <f>H52</f>
        <v/>
      </c>
      <c r="Q21" s="30"/>
      <c r="R21" s="30"/>
      <c r="S21" s="30"/>
      <c r="T21" s="30"/>
    </row>
    <row r="22" spans="1:20" ht="16.8" customHeight="1" thickTop="1" thickBot="1" x14ac:dyDescent="0.5">
      <c r="A22" s="961"/>
      <c r="B22" s="929"/>
      <c r="C22" s="930"/>
      <c r="D22" s="72" t="s">
        <v>28</v>
      </c>
      <c r="F22" s="18" t="s">
        <v>48</v>
      </c>
      <c r="G22" s="18" t="s">
        <v>50</v>
      </c>
      <c r="H22" s="19" t="str">
        <f>IFERROR(ROUNDDOWN(H21/B23,1),"")</f>
        <v/>
      </c>
      <c r="I22" s="20" t="s">
        <v>31</v>
      </c>
      <c r="K22" s="30"/>
      <c r="L22" s="34" t="s">
        <v>75</v>
      </c>
      <c r="M22" s="35" t="s">
        <v>76</v>
      </c>
      <c r="N22" s="36" t="str">
        <f>IF(SUM(N11:N21)=0,"",SUM(N11:N21))</f>
        <v/>
      </c>
      <c r="O22" s="35" t="s">
        <v>77</v>
      </c>
      <c r="P22" s="36" t="str">
        <f>IF(SUM(P11:P21)=0,"",SUM(P11:P21))</f>
        <v/>
      </c>
      <c r="Q22" s="30"/>
      <c r="R22" s="30"/>
      <c r="S22" s="30"/>
      <c r="T22" s="30"/>
    </row>
    <row r="23" spans="1:20" ht="16.8" customHeight="1" thickTop="1" thickBot="1" x14ac:dyDescent="0.5">
      <c r="A23" s="961"/>
      <c r="B23" s="963"/>
      <c r="C23" s="933" t="s">
        <v>34</v>
      </c>
      <c r="D23" s="73" t="s">
        <v>103</v>
      </c>
      <c r="E23" s="17" t="s">
        <v>24</v>
      </c>
      <c r="F23" s="18" t="s">
        <v>36</v>
      </c>
      <c r="G23" s="18"/>
      <c r="H23" s="15"/>
      <c r="I23" s="23" t="s">
        <v>26</v>
      </c>
      <c r="K23" s="30"/>
      <c r="L23" s="37"/>
      <c r="M23" s="37"/>
      <c r="N23" s="30"/>
      <c r="O23" s="37"/>
      <c r="P23" s="30"/>
      <c r="Q23" s="30"/>
      <c r="R23" s="30"/>
      <c r="S23" s="30"/>
      <c r="T23" s="30"/>
    </row>
    <row r="24" spans="1:20" ht="16.8" customHeight="1" thickTop="1" thickBot="1" x14ac:dyDescent="0.5">
      <c r="A24" s="962"/>
      <c r="B24" s="964"/>
      <c r="C24" s="934"/>
      <c r="D24" s="74" t="s">
        <v>28</v>
      </c>
      <c r="E24" s="27"/>
      <c r="F24" s="28" t="s">
        <v>55</v>
      </c>
      <c r="G24" s="18" t="s">
        <v>51</v>
      </c>
      <c r="H24" s="19" t="str">
        <f>IFERROR(ROUNDDOWN(H23/B23,1),"")</f>
        <v/>
      </c>
      <c r="I24" s="29" t="s">
        <v>31</v>
      </c>
      <c r="K24" s="30"/>
      <c r="L24" s="2"/>
      <c r="M24" s="940" t="s">
        <v>78</v>
      </c>
      <c r="N24" s="940"/>
      <c r="O24" s="939" t="s">
        <v>79</v>
      </c>
      <c r="P24" s="939"/>
      <c r="Q24" s="2"/>
      <c r="R24" s="2"/>
      <c r="S24" s="2"/>
      <c r="T24" s="30"/>
    </row>
    <row r="25" spans="1:20" ht="16.8" customHeight="1" thickBot="1" x14ac:dyDescent="0.5">
      <c r="A25" s="960" t="s">
        <v>80</v>
      </c>
      <c r="B25" s="927" t="s">
        <v>22</v>
      </c>
      <c r="C25" s="928"/>
      <c r="D25" s="70" t="s">
        <v>99</v>
      </c>
      <c r="E25" s="13" t="s">
        <v>24</v>
      </c>
      <c r="F25" s="14" t="s">
        <v>44</v>
      </c>
      <c r="G25" s="14"/>
      <c r="H25" s="15"/>
      <c r="I25" s="16" t="s">
        <v>26</v>
      </c>
      <c r="K25" s="30"/>
      <c r="L25" s="2"/>
      <c r="M25" s="2"/>
      <c r="N25" s="2"/>
      <c r="O25" s="2"/>
      <c r="P25" s="2"/>
      <c r="Q25" s="2"/>
      <c r="R25" s="2"/>
      <c r="S25" s="2"/>
      <c r="T25" s="30"/>
    </row>
    <row r="26" spans="1:20" ht="16.8" customHeight="1" thickTop="1" thickBot="1" x14ac:dyDescent="0.5">
      <c r="A26" s="961"/>
      <c r="B26" s="929"/>
      <c r="C26" s="930"/>
      <c r="D26" s="72" t="s">
        <v>28</v>
      </c>
      <c r="F26" s="18" t="s">
        <v>48</v>
      </c>
      <c r="G26" s="18" t="s">
        <v>53</v>
      </c>
      <c r="H26" s="19" t="str">
        <f>IFERROR(ROUNDDOWN(H25/B27,1),"")</f>
        <v/>
      </c>
      <c r="I26" s="20" t="s">
        <v>31</v>
      </c>
      <c r="L26" s="38" t="s">
        <v>81</v>
      </c>
      <c r="M26" s="39" t="s">
        <v>82</v>
      </c>
      <c r="N26" s="40"/>
      <c r="O26" s="41" t="s">
        <v>83</v>
      </c>
      <c r="P26" s="42"/>
      <c r="Q26" s="2"/>
      <c r="R26" s="30"/>
      <c r="S26" s="30"/>
      <c r="T26" s="30"/>
    </row>
    <row r="27" spans="1:20" ht="16.8" customHeight="1" thickTop="1" thickBot="1" x14ac:dyDescent="0.5">
      <c r="A27" s="961"/>
      <c r="B27" s="963"/>
      <c r="C27" s="933" t="s">
        <v>34</v>
      </c>
      <c r="D27" s="73" t="s">
        <v>103</v>
      </c>
      <c r="E27" s="17" t="s">
        <v>24</v>
      </c>
      <c r="F27" s="18" t="s">
        <v>36</v>
      </c>
      <c r="G27" s="18"/>
      <c r="H27" s="15"/>
      <c r="I27" s="23" t="s">
        <v>26</v>
      </c>
      <c r="L27" s="17"/>
      <c r="M27" s="17"/>
      <c r="N27" s="2"/>
      <c r="O27" s="17"/>
      <c r="P27" s="2"/>
      <c r="Q27" s="2"/>
      <c r="T27" s="30"/>
    </row>
    <row r="28" spans="1:20" ht="16.8" customHeight="1" thickTop="1" thickBot="1" x14ac:dyDescent="0.5">
      <c r="A28" s="962"/>
      <c r="B28" s="964"/>
      <c r="C28" s="934"/>
      <c r="D28" s="74" t="s">
        <v>28</v>
      </c>
      <c r="E28" s="27"/>
      <c r="F28" s="28" t="s">
        <v>55</v>
      </c>
      <c r="G28" s="18" t="s">
        <v>54</v>
      </c>
      <c r="H28" s="19" t="str">
        <f>IFERROR(ROUNDDOWN(H27/B27,1),"")</f>
        <v/>
      </c>
      <c r="I28" s="29" t="s">
        <v>31</v>
      </c>
      <c r="L28" s="37"/>
      <c r="M28" s="37"/>
      <c r="N28" s="30"/>
      <c r="O28" s="37"/>
      <c r="P28" s="30"/>
      <c r="Q28" s="30"/>
      <c r="T28" s="30"/>
    </row>
    <row r="29" spans="1:20" ht="16.8" customHeight="1" thickBot="1" x14ac:dyDescent="0.5">
      <c r="A29" s="960" t="s">
        <v>84</v>
      </c>
      <c r="B29" s="927" t="s">
        <v>22</v>
      </c>
      <c r="C29" s="928"/>
      <c r="D29" s="70" t="s">
        <v>99</v>
      </c>
      <c r="E29" s="13" t="s">
        <v>24</v>
      </c>
      <c r="F29" s="14" t="s">
        <v>44</v>
      </c>
      <c r="G29" s="14"/>
      <c r="H29" s="15"/>
      <c r="I29" s="16" t="s">
        <v>26</v>
      </c>
      <c r="K29" s="43"/>
      <c r="L29"/>
      <c r="M29" s="11"/>
      <c r="O29" s="11"/>
      <c r="Q29" s="44"/>
      <c r="T29" s="30"/>
    </row>
    <row r="30" spans="1:20" ht="16.8" customHeight="1" thickTop="1" thickBot="1" x14ac:dyDescent="0.5">
      <c r="A30" s="961"/>
      <c r="B30" s="929"/>
      <c r="C30" s="930"/>
      <c r="D30" s="72" t="s">
        <v>28</v>
      </c>
      <c r="F30" s="18" t="s">
        <v>48</v>
      </c>
      <c r="G30" s="18" t="s">
        <v>57</v>
      </c>
      <c r="H30" s="19" t="str">
        <f>IFERROR(ROUNDDOWN(H29/B31,1),"")</f>
        <v/>
      </c>
      <c r="I30" s="20" t="s">
        <v>31</v>
      </c>
      <c r="K30" s="43"/>
      <c r="L30" s="45"/>
      <c r="M30" s="45"/>
      <c r="N30" s="10"/>
      <c r="O30" s="45"/>
      <c r="P30" s="75"/>
      <c r="Q30" s="44"/>
      <c r="S30" s="30"/>
      <c r="T30" s="30"/>
    </row>
    <row r="31" spans="1:20" ht="16.8" customHeight="1" thickTop="1" thickBot="1" x14ac:dyDescent="0.5">
      <c r="A31" s="961"/>
      <c r="B31" s="963"/>
      <c r="C31" s="933" t="s">
        <v>34</v>
      </c>
      <c r="D31" s="73" t="s">
        <v>103</v>
      </c>
      <c r="E31" s="17" t="s">
        <v>24</v>
      </c>
      <c r="F31" s="18" t="s">
        <v>36</v>
      </c>
      <c r="G31" s="18"/>
      <c r="H31" s="15"/>
      <c r="I31" s="23" t="s">
        <v>26</v>
      </c>
      <c r="L31" s="935" t="s">
        <v>85</v>
      </c>
      <c r="M31" s="935"/>
      <c r="N31" s="935"/>
      <c r="O31" s="37"/>
      <c r="P31" s="30"/>
      <c r="Q31" s="30"/>
      <c r="R31" s="30"/>
      <c r="S31" s="30"/>
      <c r="T31" s="30"/>
    </row>
    <row r="32" spans="1:20" ht="16.8" customHeight="1" thickTop="1" thickBot="1" x14ac:dyDescent="0.5">
      <c r="A32" s="962"/>
      <c r="B32" s="964"/>
      <c r="C32" s="934"/>
      <c r="D32" s="74" t="s">
        <v>28</v>
      </c>
      <c r="E32" s="27"/>
      <c r="F32" s="28" t="s">
        <v>55</v>
      </c>
      <c r="G32" s="18" t="s">
        <v>58</v>
      </c>
      <c r="H32" s="19" t="str">
        <f>IFERROR(ROUNDDOWN(H31/B31,1),"")</f>
        <v/>
      </c>
      <c r="I32" s="29" t="s">
        <v>31</v>
      </c>
      <c r="K32" s="43" t="s">
        <v>86</v>
      </c>
      <c r="L32" s="19" t="str">
        <f>IF(P26=0,"",ROUNDDOWN(P26,1))</f>
        <v/>
      </c>
      <c r="M32" s="11"/>
      <c r="N32" s="11" t="s">
        <v>31</v>
      </c>
      <c r="O32" s="11"/>
      <c r="Q32" s="44"/>
      <c r="R32" s="30"/>
      <c r="S32" s="30"/>
      <c r="T32" s="30"/>
    </row>
    <row r="33" spans="1:20" ht="16.8" customHeight="1" thickTop="1" thickBot="1" x14ac:dyDescent="0.5">
      <c r="A33" s="960" t="s">
        <v>87</v>
      </c>
      <c r="B33" s="927" t="s">
        <v>22</v>
      </c>
      <c r="C33" s="928"/>
      <c r="D33" s="70" t="s">
        <v>99</v>
      </c>
      <c r="E33" s="13" t="s">
        <v>24</v>
      </c>
      <c r="F33" s="14" t="s">
        <v>44</v>
      </c>
      <c r="G33" s="14"/>
      <c r="H33" s="15"/>
      <c r="I33" s="16" t="s">
        <v>26</v>
      </c>
      <c r="K33" s="43"/>
      <c r="L33" s="45"/>
      <c r="M33" s="45"/>
      <c r="N33" s="936" t="s">
        <v>88</v>
      </c>
      <c r="O33" s="937"/>
      <c r="P33" s="46" t="str">
        <f>IF(L32="","",IFERROR(ROUNDDOWN(L32/L34*100,1),0))</f>
        <v/>
      </c>
      <c r="Q33" s="47" t="s">
        <v>89</v>
      </c>
      <c r="R33" s="30"/>
      <c r="S33" s="30"/>
      <c r="T33" s="30"/>
    </row>
    <row r="34" spans="1:20" ht="16.8" customHeight="1" thickTop="1" thickBot="1" x14ac:dyDescent="0.5">
      <c r="A34" s="961"/>
      <c r="B34" s="929"/>
      <c r="C34" s="930"/>
      <c r="D34" s="72" t="s">
        <v>28</v>
      </c>
      <c r="F34" s="18" t="s">
        <v>48</v>
      </c>
      <c r="G34" s="18" t="s">
        <v>60</v>
      </c>
      <c r="H34" s="19" t="str">
        <f>IFERROR(ROUNDDOWN(H33/B35,1),"")</f>
        <v/>
      </c>
      <c r="I34" s="20" t="s">
        <v>31</v>
      </c>
      <c r="K34" s="48" t="s">
        <v>90</v>
      </c>
      <c r="L34" s="49" t="str">
        <f>IF(N26=0,"",ROUNDDOWN(N26,1))</f>
        <v/>
      </c>
      <c r="M34" s="50"/>
      <c r="N34" s="51" t="s">
        <v>31</v>
      </c>
      <c r="O34" s="50"/>
      <c r="P34" s="51"/>
      <c r="Q34" s="51"/>
      <c r="R34" s="30"/>
      <c r="S34" s="30"/>
      <c r="T34" s="30"/>
    </row>
    <row r="35" spans="1:20" ht="16.8" customHeight="1" thickTop="1" thickBot="1" x14ac:dyDescent="0.5">
      <c r="A35" s="961"/>
      <c r="B35" s="963"/>
      <c r="C35" s="933" t="s">
        <v>34</v>
      </c>
      <c r="D35" s="73" t="s">
        <v>103</v>
      </c>
      <c r="E35" s="17" t="s">
        <v>24</v>
      </c>
      <c r="F35" s="18" t="s">
        <v>36</v>
      </c>
      <c r="G35" s="18"/>
      <c r="H35" s="15"/>
      <c r="I35" s="23" t="s">
        <v>26</v>
      </c>
      <c r="K35" s="30"/>
      <c r="L35" s="30"/>
      <c r="M35" s="30"/>
      <c r="N35" s="30"/>
      <c r="O35" s="30"/>
      <c r="Q35" s="30"/>
      <c r="R35" s="30"/>
      <c r="S35" s="30"/>
      <c r="T35" s="30"/>
    </row>
    <row r="36" spans="1:20" ht="16.8" customHeight="1" thickTop="1" thickBot="1" x14ac:dyDescent="0.5">
      <c r="A36" s="962"/>
      <c r="B36" s="964"/>
      <c r="C36" s="934"/>
      <c r="D36" s="74" t="s">
        <v>28</v>
      </c>
      <c r="E36" s="27"/>
      <c r="F36" s="28" t="s">
        <v>55</v>
      </c>
      <c r="G36" s="18" t="s">
        <v>61</v>
      </c>
      <c r="H36" s="19" t="str">
        <f>IFERROR(ROUNDDOWN(H35/B35,1),"")</f>
        <v/>
      </c>
      <c r="I36" s="29" t="s">
        <v>31</v>
      </c>
      <c r="L36" s="938" t="s">
        <v>91</v>
      </c>
      <c r="M36" s="938"/>
      <c r="N36" s="938"/>
      <c r="O36" s="938"/>
      <c r="P36" s="938"/>
      <c r="Q36" s="938"/>
      <c r="R36" s="30"/>
      <c r="S36" s="30"/>
      <c r="T36" s="30"/>
    </row>
    <row r="37" spans="1:20" ht="16.8" customHeight="1" thickBot="1" x14ac:dyDescent="0.5">
      <c r="A37" s="960" t="s">
        <v>92</v>
      </c>
      <c r="B37" s="927" t="s">
        <v>22</v>
      </c>
      <c r="C37" s="928"/>
      <c r="D37" s="70" t="s">
        <v>99</v>
      </c>
      <c r="E37" s="13" t="s">
        <v>24</v>
      </c>
      <c r="F37" s="14" t="s">
        <v>44</v>
      </c>
      <c r="G37" s="14"/>
      <c r="H37" s="15"/>
      <c r="I37" s="16" t="s">
        <v>26</v>
      </c>
      <c r="L37" s="938"/>
      <c r="M37" s="938"/>
      <c r="N37" s="938"/>
      <c r="O37" s="938"/>
      <c r="P37" s="938"/>
      <c r="Q37" s="938"/>
      <c r="R37" s="30"/>
      <c r="S37" s="30"/>
      <c r="T37" s="30"/>
    </row>
    <row r="38" spans="1:20" ht="16.8" customHeight="1" thickTop="1" thickBot="1" x14ac:dyDescent="0.5">
      <c r="A38" s="961"/>
      <c r="B38" s="929"/>
      <c r="C38" s="930"/>
      <c r="D38" s="72" t="s">
        <v>28</v>
      </c>
      <c r="F38" s="18" t="s">
        <v>48</v>
      </c>
      <c r="G38" s="18" t="s">
        <v>63</v>
      </c>
      <c r="H38" s="19" t="str">
        <f>IFERROR(ROUNDDOWN(H37/B39,1),"")</f>
        <v/>
      </c>
      <c r="I38" s="20" t="s">
        <v>31</v>
      </c>
      <c r="K38" s="30"/>
      <c r="L38" s="76"/>
      <c r="M38" s="76"/>
      <c r="N38" s="76"/>
      <c r="O38" s="76"/>
      <c r="P38" s="77"/>
      <c r="Q38" s="52"/>
      <c r="R38" s="30"/>
      <c r="S38" s="30"/>
      <c r="T38" s="30"/>
    </row>
    <row r="39" spans="1:20" ht="16.8" customHeight="1" thickTop="1" thickBot="1" x14ac:dyDescent="0.5">
      <c r="A39" s="961"/>
      <c r="B39" s="963"/>
      <c r="C39" s="933" t="s">
        <v>34</v>
      </c>
      <c r="D39" s="73" t="s">
        <v>103</v>
      </c>
      <c r="E39" s="17" t="s">
        <v>24</v>
      </c>
      <c r="F39" s="18" t="s">
        <v>36</v>
      </c>
      <c r="G39" s="18"/>
      <c r="H39" s="15"/>
      <c r="I39" s="23" t="s">
        <v>26</v>
      </c>
      <c r="K39" s="30"/>
      <c r="L39" s="52"/>
      <c r="M39" s="52"/>
      <c r="N39" s="52"/>
      <c r="O39" s="52"/>
      <c r="P39" s="78"/>
      <c r="Q39" s="78"/>
      <c r="R39" s="30"/>
      <c r="S39" s="30"/>
      <c r="T39" s="30"/>
    </row>
    <row r="40" spans="1:20" ht="16.8" customHeight="1" thickTop="1" thickBot="1" x14ac:dyDescent="0.5">
      <c r="A40" s="962"/>
      <c r="B40" s="964"/>
      <c r="C40" s="934"/>
      <c r="D40" s="74" t="s">
        <v>28</v>
      </c>
      <c r="E40" s="27"/>
      <c r="F40" s="28" t="s">
        <v>55</v>
      </c>
      <c r="G40" s="18" t="s">
        <v>64</v>
      </c>
      <c r="H40" s="19" t="str">
        <f>IFERROR(ROUNDDOWN(H39/B39,1),"")</f>
        <v/>
      </c>
      <c r="I40" s="29" t="s">
        <v>31</v>
      </c>
      <c r="K40" s="30"/>
      <c r="L40"/>
      <c r="M40"/>
      <c r="N40"/>
      <c r="O40"/>
      <c r="P40"/>
      <c r="Q40" s="78"/>
      <c r="R40" s="30"/>
      <c r="S40" s="30"/>
      <c r="T40" s="30"/>
    </row>
    <row r="41" spans="1:20" ht="16.8" customHeight="1" thickBot="1" x14ac:dyDescent="0.5">
      <c r="A41" s="960" t="s">
        <v>93</v>
      </c>
      <c r="B41" s="927" t="s">
        <v>22</v>
      </c>
      <c r="C41" s="928"/>
      <c r="D41" s="70" t="s">
        <v>99</v>
      </c>
      <c r="E41" s="13" t="s">
        <v>24</v>
      </c>
      <c r="F41" s="14" t="s">
        <v>44</v>
      </c>
      <c r="G41" s="14"/>
      <c r="H41" s="15"/>
      <c r="I41" s="16" t="s">
        <v>26</v>
      </c>
      <c r="K41" s="30"/>
      <c r="L41" s="58"/>
      <c r="M41" s="58"/>
      <c r="N41" s="58"/>
      <c r="O41" s="58"/>
      <c r="P41" s="58"/>
      <c r="Q41" s="59"/>
      <c r="R41" s="30"/>
      <c r="S41" s="30"/>
      <c r="T41" s="30"/>
    </row>
    <row r="42" spans="1:20" ht="16.8" customHeight="1" thickTop="1" thickBot="1" x14ac:dyDescent="0.5">
      <c r="A42" s="961"/>
      <c r="B42" s="929"/>
      <c r="C42" s="930"/>
      <c r="D42" s="72" t="s">
        <v>28</v>
      </c>
      <c r="F42" s="18" t="s">
        <v>48</v>
      </c>
      <c r="G42" s="18" t="s">
        <v>66</v>
      </c>
      <c r="H42" s="19" t="str">
        <f>IFERROR(ROUNDDOWN(H41/B43,1),"")</f>
        <v/>
      </c>
      <c r="I42" s="20" t="s">
        <v>31</v>
      </c>
      <c r="K42" s="30"/>
      <c r="L42" s="37"/>
      <c r="M42" s="37"/>
      <c r="N42" s="30"/>
      <c r="O42" s="37"/>
      <c r="P42" s="30"/>
      <c r="Q42" s="30"/>
      <c r="R42" s="30"/>
      <c r="S42" s="30"/>
      <c r="T42" s="30"/>
    </row>
    <row r="43" spans="1:20" ht="16.8" customHeight="1" thickTop="1" thickBot="1" x14ac:dyDescent="0.5">
      <c r="A43" s="961"/>
      <c r="B43" s="963"/>
      <c r="C43" s="933" t="s">
        <v>34</v>
      </c>
      <c r="D43" s="73" t="s">
        <v>103</v>
      </c>
      <c r="E43" s="17" t="s">
        <v>24</v>
      </c>
      <c r="F43" s="18" t="s">
        <v>36</v>
      </c>
      <c r="G43" s="18"/>
      <c r="H43" s="15"/>
      <c r="I43" s="23" t="s">
        <v>26</v>
      </c>
      <c r="K43" s="30"/>
      <c r="L43" s="2"/>
      <c r="M43" s="2"/>
      <c r="N43" s="2"/>
      <c r="O43" s="2"/>
      <c r="P43" s="2"/>
      <c r="Q43" s="30"/>
      <c r="R43" s="30"/>
      <c r="S43" s="30"/>
      <c r="T43" s="30"/>
    </row>
    <row r="44" spans="1:20" ht="16.8" customHeight="1" thickTop="1" thickBot="1" x14ac:dyDescent="0.5">
      <c r="A44" s="962"/>
      <c r="B44" s="964"/>
      <c r="C44" s="934"/>
      <c r="D44" s="74" t="s">
        <v>28</v>
      </c>
      <c r="E44" s="27"/>
      <c r="F44" s="28" t="s">
        <v>55</v>
      </c>
      <c r="G44" s="18" t="s">
        <v>67</v>
      </c>
      <c r="H44" s="19" t="str">
        <f>IFERROR(ROUNDDOWN(H43/B43,1),"")</f>
        <v/>
      </c>
      <c r="I44" s="29" t="s">
        <v>31</v>
      </c>
      <c r="K44" s="30"/>
      <c r="L44" s="37"/>
      <c r="M44" s="37"/>
      <c r="N44" s="30"/>
      <c r="O44" s="37"/>
      <c r="P44" s="30"/>
      <c r="Q44" s="30"/>
      <c r="R44" s="30"/>
      <c r="S44" s="30"/>
      <c r="T44" s="30"/>
    </row>
    <row r="45" spans="1:20" ht="16.8" customHeight="1" thickBot="1" x14ac:dyDescent="0.5">
      <c r="A45" s="960" t="s">
        <v>94</v>
      </c>
      <c r="B45" s="927" t="s">
        <v>22</v>
      </c>
      <c r="C45" s="928"/>
      <c r="D45" s="70" t="s">
        <v>99</v>
      </c>
      <c r="E45" s="13" t="s">
        <v>24</v>
      </c>
      <c r="F45" s="14" t="s">
        <v>44</v>
      </c>
      <c r="G45" s="14"/>
      <c r="H45" s="60"/>
      <c r="I45" s="16" t="s">
        <v>26</v>
      </c>
      <c r="K45" s="30"/>
      <c r="L45" s="37"/>
      <c r="M45" s="37"/>
      <c r="N45" s="30"/>
      <c r="O45" s="37"/>
      <c r="P45" s="30"/>
      <c r="Q45" s="30"/>
      <c r="R45" s="30"/>
      <c r="S45" s="30"/>
      <c r="T45" s="30"/>
    </row>
    <row r="46" spans="1:20" ht="16.8" customHeight="1" thickTop="1" thickBot="1" x14ac:dyDescent="0.5">
      <c r="A46" s="961"/>
      <c r="B46" s="929"/>
      <c r="C46" s="930"/>
      <c r="D46" s="72" t="s">
        <v>28</v>
      </c>
      <c r="F46" s="18" t="s">
        <v>48</v>
      </c>
      <c r="G46" s="18" t="s">
        <v>69</v>
      </c>
      <c r="H46" s="19" t="str">
        <f>IFERROR(ROUNDDOWN(H45/B47,1),"")</f>
        <v/>
      </c>
      <c r="I46" s="20" t="s">
        <v>31</v>
      </c>
      <c r="K46" s="30"/>
      <c r="L46" s="37"/>
      <c r="M46" s="37"/>
      <c r="N46" s="30"/>
      <c r="O46" s="37"/>
      <c r="P46" s="30"/>
      <c r="Q46" s="30"/>
      <c r="R46" s="30"/>
      <c r="S46" s="30"/>
      <c r="T46" s="30"/>
    </row>
    <row r="47" spans="1:20" ht="16.8" customHeight="1" thickTop="1" thickBot="1" x14ac:dyDescent="0.5">
      <c r="A47" s="961"/>
      <c r="B47" s="963"/>
      <c r="C47" s="933" t="s">
        <v>34</v>
      </c>
      <c r="D47" s="73" t="s">
        <v>103</v>
      </c>
      <c r="E47" s="17" t="s">
        <v>24</v>
      </c>
      <c r="F47" s="18" t="s">
        <v>36</v>
      </c>
      <c r="G47" s="18"/>
      <c r="H47" s="15"/>
      <c r="I47" s="23" t="s">
        <v>26</v>
      </c>
      <c r="K47" s="30"/>
      <c r="L47" s="37"/>
      <c r="M47" s="37"/>
      <c r="N47" s="30"/>
      <c r="O47" s="37"/>
      <c r="P47" s="30"/>
      <c r="Q47" s="30"/>
      <c r="R47" s="30"/>
      <c r="S47" s="30"/>
      <c r="T47" s="30"/>
    </row>
    <row r="48" spans="1:20" ht="16.8" customHeight="1" thickTop="1" thickBot="1" x14ac:dyDescent="0.5">
      <c r="A48" s="962"/>
      <c r="B48" s="964"/>
      <c r="C48" s="934"/>
      <c r="D48" s="74" t="s">
        <v>28</v>
      </c>
      <c r="E48" s="27"/>
      <c r="F48" s="28" t="s">
        <v>55</v>
      </c>
      <c r="G48" s="18" t="s">
        <v>70</v>
      </c>
      <c r="H48" s="19" t="str">
        <f>IFERROR(ROUNDDOWN(H47/B47,1),"")</f>
        <v/>
      </c>
      <c r="I48" s="29" t="s">
        <v>31</v>
      </c>
      <c r="K48" s="30"/>
      <c r="L48" s="37"/>
      <c r="M48" s="37"/>
      <c r="N48" s="30"/>
      <c r="O48" s="37"/>
      <c r="P48" s="30"/>
      <c r="Q48" s="30"/>
      <c r="R48" s="30"/>
      <c r="S48" s="30"/>
      <c r="T48" s="30"/>
    </row>
    <row r="49" spans="1:20" ht="16.8" customHeight="1" thickBot="1" x14ac:dyDescent="0.5">
      <c r="A49" s="960" t="s">
        <v>95</v>
      </c>
      <c r="B49" s="927" t="s">
        <v>22</v>
      </c>
      <c r="C49" s="928"/>
      <c r="D49" s="70" t="s">
        <v>99</v>
      </c>
      <c r="E49" s="13" t="s">
        <v>24</v>
      </c>
      <c r="F49" s="14" t="s">
        <v>44</v>
      </c>
      <c r="G49" s="14"/>
      <c r="H49" s="15"/>
      <c r="I49" s="16" t="s">
        <v>26</v>
      </c>
      <c r="K49" s="30"/>
      <c r="L49" s="37"/>
      <c r="M49" s="37"/>
      <c r="N49" s="30"/>
      <c r="O49" s="37"/>
      <c r="P49" s="30"/>
      <c r="Q49" s="30"/>
      <c r="R49" s="30"/>
      <c r="S49" s="30"/>
      <c r="T49" s="30"/>
    </row>
    <row r="50" spans="1:20" ht="16.8" customHeight="1" thickTop="1" thickBot="1" x14ac:dyDescent="0.5">
      <c r="A50" s="961"/>
      <c r="B50" s="929"/>
      <c r="C50" s="930"/>
      <c r="D50" s="72" t="s">
        <v>28</v>
      </c>
      <c r="F50" s="18" t="s">
        <v>48</v>
      </c>
      <c r="G50" s="18" t="s">
        <v>73</v>
      </c>
      <c r="H50" s="19" t="str">
        <f>IFERROR(ROUNDDOWN(H49/B51,1),"")</f>
        <v/>
      </c>
      <c r="I50" s="20" t="s">
        <v>31</v>
      </c>
      <c r="K50" s="30"/>
      <c r="L50" s="37"/>
      <c r="M50" s="37"/>
      <c r="N50" s="30"/>
      <c r="O50" s="37"/>
      <c r="P50" s="30"/>
      <c r="Q50" s="30"/>
      <c r="R50" s="30"/>
      <c r="S50" s="30"/>
      <c r="T50" s="30"/>
    </row>
    <row r="51" spans="1:20" ht="16.8" customHeight="1" thickTop="1" thickBot="1" x14ac:dyDescent="0.5">
      <c r="A51" s="961"/>
      <c r="B51" s="963"/>
      <c r="C51" s="933" t="s">
        <v>34</v>
      </c>
      <c r="D51" s="73" t="s">
        <v>103</v>
      </c>
      <c r="E51" s="17" t="s">
        <v>24</v>
      </c>
      <c r="F51" s="18" t="s">
        <v>36</v>
      </c>
      <c r="G51" s="18"/>
      <c r="H51" s="15"/>
      <c r="I51" s="23" t="s">
        <v>26</v>
      </c>
      <c r="K51" s="30"/>
      <c r="L51" s="37"/>
      <c r="M51" s="37"/>
      <c r="N51" s="30"/>
      <c r="O51" s="37"/>
      <c r="P51" s="30"/>
      <c r="Q51" s="30"/>
      <c r="R51" s="30"/>
      <c r="S51" s="30"/>
      <c r="T51" s="30"/>
    </row>
    <row r="52" spans="1:20" ht="16.8" customHeight="1" thickTop="1" thickBot="1" x14ac:dyDescent="0.5">
      <c r="A52" s="962"/>
      <c r="B52" s="964"/>
      <c r="C52" s="934"/>
      <c r="D52" s="74" t="s">
        <v>28</v>
      </c>
      <c r="E52" s="27"/>
      <c r="F52" s="28" t="s">
        <v>55</v>
      </c>
      <c r="G52" s="61" t="s">
        <v>74</v>
      </c>
      <c r="H52" s="19" t="str">
        <f>IFERROR(ROUNDDOWN(H51/B51,1),"")</f>
        <v/>
      </c>
      <c r="I52" s="29" t="s">
        <v>31</v>
      </c>
      <c r="K52" s="30"/>
      <c r="L52" s="37"/>
      <c r="M52" s="37"/>
      <c r="N52" s="30"/>
      <c r="O52" s="37"/>
      <c r="P52" s="30"/>
      <c r="Q52" s="30"/>
      <c r="R52" s="30"/>
      <c r="S52" s="30"/>
      <c r="T52" s="30"/>
    </row>
    <row r="53" spans="1:20" ht="6.75" customHeight="1" x14ac:dyDescent="0.45">
      <c r="K53" s="30"/>
      <c r="L53" s="37"/>
      <c r="M53" s="37"/>
      <c r="N53" s="30"/>
      <c r="O53" s="37"/>
      <c r="P53" s="30"/>
      <c r="Q53" s="30"/>
      <c r="R53" s="30"/>
      <c r="S53" s="30"/>
      <c r="T53" s="30"/>
    </row>
  </sheetData>
  <mergeCells count="63">
    <mergeCell ref="A3:Q3"/>
    <mergeCell ref="A1:F2"/>
    <mergeCell ref="H1:I1"/>
    <mergeCell ref="J1:Q1"/>
    <mergeCell ref="H2:I2"/>
    <mergeCell ref="J2:Q2"/>
    <mergeCell ref="A6:I6"/>
    <mergeCell ref="F7:I7"/>
    <mergeCell ref="A8:I8"/>
    <mergeCell ref="K8:P8"/>
    <mergeCell ref="A9:A12"/>
    <mergeCell ref="B9:C10"/>
    <mergeCell ref="L9:L10"/>
    <mergeCell ref="M9:P9"/>
    <mergeCell ref="M10:N10"/>
    <mergeCell ref="O10:P10"/>
    <mergeCell ref="B11:B12"/>
    <mergeCell ref="C11:C12"/>
    <mergeCell ref="A13:A16"/>
    <mergeCell ref="B13:C14"/>
    <mergeCell ref="B15:B16"/>
    <mergeCell ref="C15:C16"/>
    <mergeCell ref="A17:A20"/>
    <mergeCell ref="B17:C18"/>
    <mergeCell ref="B19:B20"/>
    <mergeCell ref="C19:C20"/>
    <mergeCell ref="O24:P24"/>
    <mergeCell ref="A25:A28"/>
    <mergeCell ref="B25:C26"/>
    <mergeCell ref="B27:B28"/>
    <mergeCell ref="C27:C28"/>
    <mergeCell ref="A21:A24"/>
    <mergeCell ref="B21:C22"/>
    <mergeCell ref="B23:B24"/>
    <mergeCell ref="C23:C24"/>
    <mergeCell ref="M24:N24"/>
    <mergeCell ref="L31:N31"/>
    <mergeCell ref="A33:A36"/>
    <mergeCell ref="B33:C34"/>
    <mergeCell ref="N33:O33"/>
    <mergeCell ref="B35:B36"/>
    <mergeCell ref="C35:C36"/>
    <mergeCell ref="L36:Q37"/>
    <mergeCell ref="A41:A44"/>
    <mergeCell ref="B41:C42"/>
    <mergeCell ref="B43:B44"/>
    <mergeCell ref="C43:C44"/>
    <mergeCell ref="A29:A32"/>
    <mergeCell ref="B29:C30"/>
    <mergeCell ref="B31:B32"/>
    <mergeCell ref="C31:C32"/>
    <mergeCell ref="A37:A40"/>
    <mergeCell ref="B37:C38"/>
    <mergeCell ref="B39:B40"/>
    <mergeCell ref="C39:C40"/>
    <mergeCell ref="A45:A48"/>
    <mergeCell ref="B45:C46"/>
    <mergeCell ref="B47:B48"/>
    <mergeCell ref="C47:C48"/>
    <mergeCell ref="A49:A52"/>
    <mergeCell ref="B49:C50"/>
    <mergeCell ref="B51:B52"/>
    <mergeCell ref="C51:C52"/>
  </mergeCells>
  <phoneticPr fontId="2"/>
  <pageMargins left="0.41" right="0.25" top="0.45" bottom="0.39" header="0.24" footer="0.3"/>
  <pageSetup paperSize="9" scale="69" orientation="portrait" r:id="rId1"/>
  <headerFooter alignWithMargins="0">
    <oddHeader>&amp;R&amp;A</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59999389629810485"/>
    <pageSetUpPr fitToPage="1"/>
  </sheetPr>
  <dimension ref="A1:T53"/>
  <sheetViews>
    <sheetView view="pageBreakPreview" topLeftCell="A40" zoomScaleNormal="100" zoomScaleSheetLayoutView="100" workbookViewId="0">
      <selection activeCell="T17" sqref="T17"/>
    </sheetView>
  </sheetViews>
  <sheetFormatPr defaultColWidth="8.09765625" defaultRowHeight="10.8" x14ac:dyDescent="0.45"/>
  <cols>
    <col min="1" max="3" width="5.5" style="62" customWidth="1"/>
    <col min="4" max="4" width="25" style="2" customWidth="1"/>
    <col min="5" max="5" width="3" style="17" customWidth="1"/>
    <col min="6" max="6" width="8.5" style="63" customWidth="1"/>
    <col min="7" max="7" width="3" style="63" customWidth="1"/>
    <col min="8" max="8" width="8.5" style="64" customWidth="1"/>
    <col min="9" max="9" width="4" style="65" customWidth="1"/>
    <col min="10" max="11" width="3" style="2" customWidth="1"/>
    <col min="12" max="12" width="8.5" style="10" customWidth="1"/>
    <col min="13" max="13" width="3.5" style="10" customWidth="1"/>
    <col min="14" max="14" width="8.5" style="11" customWidth="1"/>
    <col min="15" max="15" width="3.5" style="10" customWidth="1"/>
    <col min="16" max="16" width="8.5" style="11" customWidth="1"/>
    <col min="17" max="17" width="5" style="11" customWidth="1"/>
    <col min="18" max="19" width="8.3984375" style="44" customWidth="1"/>
    <col min="20" max="23" width="8.3984375" style="2" customWidth="1"/>
    <col min="24" max="258" width="8.09765625" style="2"/>
    <col min="259" max="259" width="5.296875" style="2" customWidth="1"/>
    <col min="260" max="260" width="22.8984375" style="2" bestFit="1" customWidth="1"/>
    <col min="261" max="261" width="2.5" style="2" customWidth="1"/>
    <col min="262" max="262" width="8.19921875" style="2" customWidth="1"/>
    <col min="263" max="263" width="2.09765625" style="2" customWidth="1"/>
    <col min="264" max="264" width="7.19921875" style="2" customWidth="1"/>
    <col min="265" max="265" width="3.796875" style="2" customWidth="1"/>
    <col min="266" max="266" width="1.796875" style="2" customWidth="1"/>
    <col min="267" max="267" width="4.5" style="2" customWidth="1"/>
    <col min="268" max="268" width="10.59765625" style="2" customWidth="1"/>
    <col min="269" max="269" width="2.19921875" style="2" customWidth="1"/>
    <col min="270" max="270" width="8" style="2" customWidth="1"/>
    <col min="271" max="271" width="2.19921875" style="2" customWidth="1"/>
    <col min="272" max="272" width="8" style="2" customWidth="1"/>
    <col min="273" max="273" width="5.3984375" style="2" customWidth="1"/>
    <col min="274" max="279" width="8.3984375" style="2" customWidth="1"/>
    <col min="280" max="514" width="8.09765625" style="2"/>
    <col min="515" max="515" width="5.296875" style="2" customWidth="1"/>
    <col min="516" max="516" width="22.8984375" style="2" bestFit="1" customWidth="1"/>
    <col min="517" max="517" width="2.5" style="2" customWidth="1"/>
    <col min="518" max="518" width="8.19921875" style="2" customWidth="1"/>
    <col min="519" max="519" width="2.09765625" style="2" customWidth="1"/>
    <col min="520" max="520" width="7.19921875" style="2" customWidth="1"/>
    <col min="521" max="521" width="3.796875" style="2" customWidth="1"/>
    <col min="522" max="522" width="1.796875" style="2" customWidth="1"/>
    <col min="523" max="523" width="4.5" style="2" customWidth="1"/>
    <col min="524" max="524" width="10.59765625" style="2" customWidth="1"/>
    <col min="525" max="525" width="2.19921875" style="2" customWidth="1"/>
    <col min="526" max="526" width="8" style="2" customWidth="1"/>
    <col min="527" max="527" width="2.19921875" style="2" customWidth="1"/>
    <col min="528" max="528" width="8" style="2" customWidth="1"/>
    <col min="529" max="529" width="5.3984375" style="2" customWidth="1"/>
    <col min="530" max="535" width="8.3984375" style="2" customWidth="1"/>
    <col min="536" max="770" width="8.09765625" style="2"/>
    <col min="771" max="771" width="5.296875" style="2" customWidth="1"/>
    <col min="772" max="772" width="22.8984375" style="2" bestFit="1" customWidth="1"/>
    <col min="773" max="773" width="2.5" style="2" customWidth="1"/>
    <col min="774" max="774" width="8.19921875" style="2" customWidth="1"/>
    <col min="775" max="775" width="2.09765625" style="2" customWidth="1"/>
    <col min="776" max="776" width="7.19921875" style="2" customWidth="1"/>
    <col min="777" max="777" width="3.796875" style="2" customWidth="1"/>
    <col min="778" max="778" width="1.796875" style="2" customWidth="1"/>
    <col min="779" max="779" width="4.5" style="2" customWidth="1"/>
    <col min="780" max="780" width="10.59765625" style="2" customWidth="1"/>
    <col min="781" max="781" width="2.19921875" style="2" customWidth="1"/>
    <col min="782" max="782" width="8" style="2" customWidth="1"/>
    <col min="783" max="783" width="2.19921875" style="2" customWidth="1"/>
    <col min="784" max="784" width="8" style="2" customWidth="1"/>
    <col min="785" max="785" width="5.3984375" style="2" customWidth="1"/>
    <col min="786" max="791" width="8.3984375" style="2" customWidth="1"/>
    <col min="792" max="1026" width="8.09765625" style="2"/>
    <col min="1027" max="1027" width="5.296875" style="2" customWidth="1"/>
    <col min="1028" max="1028" width="22.8984375" style="2" bestFit="1" customWidth="1"/>
    <col min="1029" max="1029" width="2.5" style="2" customWidth="1"/>
    <col min="1030" max="1030" width="8.19921875" style="2" customWidth="1"/>
    <col min="1031" max="1031" width="2.09765625" style="2" customWidth="1"/>
    <col min="1032" max="1032" width="7.19921875" style="2" customWidth="1"/>
    <col min="1033" max="1033" width="3.796875" style="2" customWidth="1"/>
    <col min="1034" max="1034" width="1.796875" style="2" customWidth="1"/>
    <col min="1035" max="1035" width="4.5" style="2" customWidth="1"/>
    <col min="1036" max="1036" width="10.59765625" style="2" customWidth="1"/>
    <col min="1037" max="1037" width="2.19921875" style="2" customWidth="1"/>
    <col min="1038" max="1038" width="8" style="2" customWidth="1"/>
    <col min="1039" max="1039" width="2.19921875" style="2" customWidth="1"/>
    <col min="1040" max="1040" width="8" style="2" customWidth="1"/>
    <col min="1041" max="1041" width="5.3984375" style="2" customWidth="1"/>
    <col min="1042" max="1047" width="8.3984375" style="2" customWidth="1"/>
    <col min="1048" max="1282" width="8.09765625" style="2"/>
    <col min="1283" max="1283" width="5.296875" style="2" customWidth="1"/>
    <col min="1284" max="1284" width="22.8984375" style="2" bestFit="1" customWidth="1"/>
    <col min="1285" max="1285" width="2.5" style="2" customWidth="1"/>
    <col min="1286" max="1286" width="8.19921875" style="2" customWidth="1"/>
    <col min="1287" max="1287" width="2.09765625" style="2" customWidth="1"/>
    <col min="1288" max="1288" width="7.19921875" style="2" customWidth="1"/>
    <col min="1289" max="1289" width="3.796875" style="2" customWidth="1"/>
    <col min="1290" max="1290" width="1.796875" style="2" customWidth="1"/>
    <col min="1291" max="1291" width="4.5" style="2" customWidth="1"/>
    <col min="1292" max="1292" width="10.59765625" style="2" customWidth="1"/>
    <col min="1293" max="1293" width="2.19921875" style="2" customWidth="1"/>
    <col min="1294" max="1294" width="8" style="2" customWidth="1"/>
    <col min="1295" max="1295" width="2.19921875" style="2" customWidth="1"/>
    <col min="1296" max="1296" width="8" style="2" customWidth="1"/>
    <col min="1297" max="1297" width="5.3984375" style="2" customWidth="1"/>
    <col min="1298" max="1303" width="8.3984375" style="2" customWidth="1"/>
    <col min="1304" max="1538" width="8.09765625" style="2"/>
    <col min="1539" max="1539" width="5.296875" style="2" customWidth="1"/>
    <col min="1540" max="1540" width="22.8984375" style="2" bestFit="1" customWidth="1"/>
    <col min="1541" max="1541" width="2.5" style="2" customWidth="1"/>
    <col min="1542" max="1542" width="8.19921875" style="2" customWidth="1"/>
    <col min="1543" max="1543" width="2.09765625" style="2" customWidth="1"/>
    <col min="1544" max="1544" width="7.19921875" style="2" customWidth="1"/>
    <col min="1545" max="1545" width="3.796875" style="2" customWidth="1"/>
    <col min="1546" max="1546" width="1.796875" style="2" customWidth="1"/>
    <col min="1547" max="1547" width="4.5" style="2" customWidth="1"/>
    <col min="1548" max="1548" width="10.59765625" style="2" customWidth="1"/>
    <col min="1549" max="1549" width="2.19921875" style="2" customWidth="1"/>
    <col min="1550" max="1550" width="8" style="2" customWidth="1"/>
    <col min="1551" max="1551" width="2.19921875" style="2" customWidth="1"/>
    <col min="1552" max="1552" width="8" style="2" customWidth="1"/>
    <col min="1553" max="1553" width="5.3984375" style="2" customWidth="1"/>
    <col min="1554" max="1559" width="8.3984375" style="2" customWidth="1"/>
    <col min="1560" max="1794" width="8.09765625" style="2"/>
    <col min="1795" max="1795" width="5.296875" style="2" customWidth="1"/>
    <col min="1796" max="1796" width="22.8984375" style="2" bestFit="1" customWidth="1"/>
    <col min="1797" max="1797" width="2.5" style="2" customWidth="1"/>
    <col min="1798" max="1798" width="8.19921875" style="2" customWidth="1"/>
    <col min="1799" max="1799" width="2.09765625" style="2" customWidth="1"/>
    <col min="1800" max="1800" width="7.19921875" style="2" customWidth="1"/>
    <col min="1801" max="1801" width="3.796875" style="2" customWidth="1"/>
    <col min="1802" max="1802" width="1.796875" style="2" customWidth="1"/>
    <col min="1803" max="1803" width="4.5" style="2" customWidth="1"/>
    <col min="1804" max="1804" width="10.59765625" style="2" customWidth="1"/>
    <col min="1805" max="1805" width="2.19921875" style="2" customWidth="1"/>
    <col min="1806" max="1806" width="8" style="2" customWidth="1"/>
    <col min="1807" max="1807" width="2.19921875" style="2" customWidth="1"/>
    <col min="1808" max="1808" width="8" style="2" customWidth="1"/>
    <col min="1809" max="1809" width="5.3984375" style="2" customWidth="1"/>
    <col min="1810" max="1815" width="8.3984375" style="2" customWidth="1"/>
    <col min="1816" max="2050" width="8.09765625" style="2"/>
    <col min="2051" max="2051" width="5.296875" style="2" customWidth="1"/>
    <col min="2052" max="2052" width="22.8984375" style="2" bestFit="1" customWidth="1"/>
    <col min="2053" max="2053" width="2.5" style="2" customWidth="1"/>
    <col min="2054" max="2054" width="8.19921875" style="2" customWidth="1"/>
    <col min="2055" max="2055" width="2.09765625" style="2" customWidth="1"/>
    <col min="2056" max="2056" width="7.19921875" style="2" customWidth="1"/>
    <col min="2057" max="2057" width="3.796875" style="2" customWidth="1"/>
    <col min="2058" max="2058" width="1.796875" style="2" customWidth="1"/>
    <col min="2059" max="2059" width="4.5" style="2" customWidth="1"/>
    <col min="2060" max="2060" width="10.59765625" style="2" customWidth="1"/>
    <col min="2061" max="2061" width="2.19921875" style="2" customWidth="1"/>
    <col min="2062" max="2062" width="8" style="2" customWidth="1"/>
    <col min="2063" max="2063" width="2.19921875" style="2" customWidth="1"/>
    <col min="2064" max="2064" width="8" style="2" customWidth="1"/>
    <col min="2065" max="2065" width="5.3984375" style="2" customWidth="1"/>
    <col min="2066" max="2071" width="8.3984375" style="2" customWidth="1"/>
    <col min="2072" max="2306" width="8.09765625" style="2"/>
    <col min="2307" max="2307" width="5.296875" style="2" customWidth="1"/>
    <col min="2308" max="2308" width="22.8984375" style="2" bestFit="1" customWidth="1"/>
    <col min="2309" max="2309" width="2.5" style="2" customWidth="1"/>
    <col min="2310" max="2310" width="8.19921875" style="2" customWidth="1"/>
    <col min="2311" max="2311" width="2.09765625" style="2" customWidth="1"/>
    <col min="2312" max="2312" width="7.19921875" style="2" customWidth="1"/>
    <col min="2313" max="2313" width="3.796875" style="2" customWidth="1"/>
    <col min="2314" max="2314" width="1.796875" style="2" customWidth="1"/>
    <col min="2315" max="2315" width="4.5" style="2" customWidth="1"/>
    <col min="2316" max="2316" width="10.59765625" style="2" customWidth="1"/>
    <col min="2317" max="2317" width="2.19921875" style="2" customWidth="1"/>
    <col min="2318" max="2318" width="8" style="2" customWidth="1"/>
    <col min="2319" max="2319" width="2.19921875" style="2" customWidth="1"/>
    <col min="2320" max="2320" width="8" style="2" customWidth="1"/>
    <col min="2321" max="2321" width="5.3984375" style="2" customWidth="1"/>
    <col min="2322" max="2327" width="8.3984375" style="2" customWidth="1"/>
    <col min="2328" max="2562" width="8.09765625" style="2"/>
    <col min="2563" max="2563" width="5.296875" style="2" customWidth="1"/>
    <col min="2564" max="2564" width="22.8984375" style="2" bestFit="1" customWidth="1"/>
    <col min="2565" max="2565" width="2.5" style="2" customWidth="1"/>
    <col min="2566" max="2566" width="8.19921875" style="2" customWidth="1"/>
    <col min="2567" max="2567" width="2.09765625" style="2" customWidth="1"/>
    <col min="2568" max="2568" width="7.19921875" style="2" customWidth="1"/>
    <col min="2569" max="2569" width="3.796875" style="2" customWidth="1"/>
    <col min="2570" max="2570" width="1.796875" style="2" customWidth="1"/>
    <col min="2571" max="2571" width="4.5" style="2" customWidth="1"/>
    <col min="2572" max="2572" width="10.59765625" style="2" customWidth="1"/>
    <col min="2573" max="2573" width="2.19921875" style="2" customWidth="1"/>
    <col min="2574" max="2574" width="8" style="2" customWidth="1"/>
    <col min="2575" max="2575" width="2.19921875" style="2" customWidth="1"/>
    <col min="2576" max="2576" width="8" style="2" customWidth="1"/>
    <col min="2577" max="2577" width="5.3984375" style="2" customWidth="1"/>
    <col min="2578" max="2583" width="8.3984375" style="2" customWidth="1"/>
    <col min="2584" max="2818" width="8.09765625" style="2"/>
    <col min="2819" max="2819" width="5.296875" style="2" customWidth="1"/>
    <col min="2820" max="2820" width="22.8984375" style="2" bestFit="1" customWidth="1"/>
    <col min="2821" max="2821" width="2.5" style="2" customWidth="1"/>
    <col min="2822" max="2822" width="8.19921875" style="2" customWidth="1"/>
    <col min="2823" max="2823" width="2.09765625" style="2" customWidth="1"/>
    <col min="2824" max="2824" width="7.19921875" style="2" customWidth="1"/>
    <col min="2825" max="2825" width="3.796875" style="2" customWidth="1"/>
    <col min="2826" max="2826" width="1.796875" style="2" customWidth="1"/>
    <col min="2827" max="2827" width="4.5" style="2" customWidth="1"/>
    <col min="2828" max="2828" width="10.59765625" style="2" customWidth="1"/>
    <col min="2829" max="2829" width="2.19921875" style="2" customWidth="1"/>
    <col min="2830" max="2830" width="8" style="2" customWidth="1"/>
    <col min="2831" max="2831" width="2.19921875" style="2" customWidth="1"/>
    <col min="2832" max="2832" width="8" style="2" customWidth="1"/>
    <col min="2833" max="2833" width="5.3984375" style="2" customWidth="1"/>
    <col min="2834" max="2839" width="8.3984375" style="2" customWidth="1"/>
    <col min="2840" max="3074" width="8.09765625" style="2"/>
    <col min="3075" max="3075" width="5.296875" style="2" customWidth="1"/>
    <col min="3076" max="3076" width="22.8984375" style="2" bestFit="1" customWidth="1"/>
    <col min="3077" max="3077" width="2.5" style="2" customWidth="1"/>
    <col min="3078" max="3078" width="8.19921875" style="2" customWidth="1"/>
    <col min="3079" max="3079" width="2.09765625" style="2" customWidth="1"/>
    <col min="3080" max="3080" width="7.19921875" style="2" customWidth="1"/>
    <col min="3081" max="3081" width="3.796875" style="2" customWidth="1"/>
    <col min="3082" max="3082" width="1.796875" style="2" customWidth="1"/>
    <col min="3083" max="3083" width="4.5" style="2" customWidth="1"/>
    <col min="3084" max="3084" width="10.59765625" style="2" customWidth="1"/>
    <col min="3085" max="3085" width="2.19921875" style="2" customWidth="1"/>
    <col min="3086" max="3086" width="8" style="2" customWidth="1"/>
    <col min="3087" max="3087" width="2.19921875" style="2" customWidth="1"/>
    <col min="3088" max="3088" width="8" style="2" customWidth="1"/>
    <col min="3089" max="3089" width="5.3984375" style="2" customWidth="1"/>
    <col min="3090" max="3095" width="8.3984375" style="2" customWidth="1"/>
    <col min="3096" max="3330" width="8.09765625" style="2"/>
    <col min="3331" max="3331" width="5.296875" style="2" customWidth="1"/>
    <col min="3332" max="3332" width="22.8984375" style="2" bestFit="1" customWidth="1"/>
    <col min="3333" max="3333" width="2.5" style="2" customWidth="1"/>
    <col min="3334" max="3334" width="8.19921875" style="2" customWidth="1"/>
    <col min="3335" max="3335" width="2.09765625" style="2" customWidth="1"/>
    <col min="3336" max="3336" width="7.19921875" style="2" customWidth="1"/>
    <col min="3337" max="3337" width="3.796875" style="2" customWidth="1"/>
    <col min="3338" max="3338" width="1.796875" style="2" customWidth="1"/>
    <col min="3339" max="3339" width="4.5" style="2" customWidth="1"/>
    <col min="3340" max="3340" width="10.59765625" style="2" customWidth="1"/>
    <col min="3341" max="3341" width="2.19921875" style="2" customWidth="1"/>
    <col min="3342" max="3342" width="8" style="2" customWidth="1"/>
    <col min="3343" max="3343" width="2.19921875" style="2" customWidth="1"/>
    <col min="3344" max="3344" width="8" style="2" customWidth="1"/>
    <col min="3345" max="3345" width="5.3984375" style="2" customWidth="1"/>
    <col min="3346" max="3351" width="8.3984375" style="2" customWidth="1"/>
    <col min="3352" max="3586" width="8.09765625" style="2"/>
    <col min="3587" max="3587" width="5.296875" style="2" customWidth="1"/>
    <col min="3588" max="3588" width="22.8984375" style="2" bestFit="1" customWidth="1"/>
    <col min="3589" max="3589" width="2.5" style="2" customWidth="1"/>
    <col min="3590" max="3590" width="8.19921875" style="2" customWidth="1"/>
    <col min="3591" max="3591" width="2.09765625" style="2" customWidth="1"/>
    <col min="3592" max="3592" width="7.19921875" style="2" customWidth="1"/>
    <col min="3593" max="3593" width="3.796875" style="2" customWidth="1"/>
    <col min="3594" max="3594" width="1.796875" style="2" customWidth="1"/>
    <col min="3595" max="3595" width="4.5" style="2" customWidth="1"/>
    <col min="3596" max="3596" width="10.59765625" style="2" customWidth="1"/>
    <col min="3597" max="3597" width="2.19921875" style="2" customWidth="1"/>
    <col min="3598" max="3598" width="8" style="2" customWidth="1"/>
    <col min="3599" max="3599" width="2.19921875" style="2" customWidth="1"/>
    <col min="3600" max="3600" width="8" style="2" customWidth="1"/>
    <col min="3601" max="3601" width="5.3984375" style="2" customWidth="1"/>
    <col min="3602" max="3607" width="8.3984375" style="2" customWidth="1"/>
    <col min="3608" max="3842" width="8.09765625" style="2"/>
    <col min="3843" max="3843" width="5.296875" style="2" customWidth="1"/>
    <col min="3844" max="3844" width="22.8984375" style="2" bestFit="1" customWidth="1"/>
    <col min="3845" max="3845" width="2.5" style="2" customWidth="1"/>
    <col min="3846" max="3846" width="8.19921875" style="2" customWidth="1"/>
    <col min="3847" max="3847" width="2.09765625" style="2" customWidth="1"/>
    <col min="3848" max="3848" width="7.19921875" style="2" customWidth="1"/>
    <col min="3849" max="3849" width="3.796875" style="2" customWidth="1"/>
    <col min="3850" max="3850" width="1.796875" style="2" customWidth="1"/>
    <col min="3851" max="3851" width="4.5" style="2" customWidth="1"/>
    <col min="3852" max="3852" width="10.59765625" style="2" customWidth="1"/>
    <col min="3853" max="3853" width="2.19921875" style="2" customWidth="1"/>
    <col min="3854" max="3854" width="8" style="2" customWidth="1"/>
    <col min="3855" max="3855" width="2.19921875" style="2" customWidth="1"/>
    <col min="3856" max="3856" width="8" style="2" customWidth="1"/>
    <col min="3857" max="3857" width="5.3984375" style="2" customWidth="1"/>
    <col min="3858" max="3863" width="8.3984375" style="2" customWidth="1"/>
    <col min="3864" max="4098" width="8.09765625" style="2"/>
    <col min="4099" max="4099" width="5.296875" style="2" customWidth="1"/>
    <col min="4100" max="4100" width="22.8984375" style="2" bestFit="1" customWidth="1"/>
    <col min="4101" max="4101" width="2.5" style="2" customWidth="1"/>
    <col min="4102" max="4102" width="8.19921875" style="2" customWidth="1"/>
    <col min="4103" max="4103" width="2.09765625" style="2" customWidth="1"/>
    <col min="4104" max="4104" width="7.19921875" style="2" customWidth="1"/>
    <col min="4105" max="4105" width="3.796875" style="2" customWidth="1"/>
    <col min="4106" max="4106" width="1.796875" style="2" customWidth="1"/>
    <col min="4107" max="4107" width="4.5" style="2" customWidth="1"/>
    <col min="4108" max="4108" width="10.59765625" style="2" customWidth="1"/>
    <col min="4109" max="4109" width="2.19921875" style="2" customWidth="1"/>
    <col min="4110" max="4110" width="8" style="2" customWidth="1"/>
    <col min="4111" max="4111" width="2.19921875" style="2" customWidth="1"/>
    <col min="4112" max="4112" width="8" style="2" customWidth="1"/>
    <col min="4113" max="4113" width="5.3984375" style="2" customWidth="1"/>
    <col min="4114" max="4119" width="8.3984375" style="2" customWidth="1"/>
    <col min="4120" max="4354" width="8.09765625" style="2"/>
    <col min="4355" max="4355" width="5.296875" style="2" customWidth="1"/>
    <col min="4356" max="4356" width="22.8984375" style="2" bestFit="1" customWidth="1"/>
    <col min="4357" max="4357" width="2.5" style="2" customWidth="1"/>
    <col min="4358" max="4358" width="8.19921875" style="2" customWidth="1"/>
    <col min="4359" max="4359" width="2.09765625" style="2" customWidth="1"/>
    <col min="4360" max="4360" width="7.19921875" style="2" customWidth="1"/>
    <col min="4361" max="4361" width="3.796875" style="2" customWidth="1"/>
    <col min="4362" max="4362" width="1.796875" style="2" customWidth="1"/>
    <col min="4363" max="4363" width="4.5" style="2" customWidth="1"/>
    <col min="4364" max="4364" width="10.59765625" style="2" customWidth="1"/>
    <col min="4365" max="4365" width="2.19921875" style="2" customWidth="1"/>
    <col min="4366" max="4366" width="8" style="2" customWidth="1"/>
    <col min="4367" max="4367" width="2.19921875" style="2" customWidth="1"/>
    <col min="4368" max="4368" width="8" style="2" customWidth="1"/>
    <col min="4369" max="4369" width="5.3984375" style="2" customWidth="1"/>
    <col min="4370" max="4375" width="8.3984375" style="2" customWidth="1"/>
    <col min="4376" max="4610" width="8.09765625" style="2"/>
    <col min="4611" max="4611" width="5.296875" style="2" customWidth="1"/>
    <col min="4612" max="4612" width="22.8984375" style="2" bestFit="1" customWidth="1"/>
    <col min="4613" max="4613" width="2.5" style="2" customWidth="1"/>
    <col min="4614" max="4614" width="8.19921875" style="2" customWidth="1"/>
    <col min="4615" max="4615" width="2.09765625" style="2" customWidth="1"/>
    <col min="4616" max="4616" width="7.19921875" style="2" customWidth="1"/>
    <col min="4617" max="4617" width="3.796875" style="2" customWidth="1"/>
    <col min="4618" max="4618" width="1.796875" style="2" customWidth="1"/>
    <col min="4619" max="4619" width="4.5" style="2" customWidth="1"/>
    <col min="4620" max="4620" width="10.59765625" style="2" customWidth="1"/>
    <col min="4621" max="4621" width="2.19921875" style="2" customWidth="1"/>
    <col min="4622" max="4622" width="8" style="2" customWidth="1"/>
    <col min="4623" max="4623" width="2.19921875" style="2" customWidth="1"/>
    <col min="4624" max="4624" width="8" style="2" customWidth="1"/>
    <col min="4625" max="4625" width="5.3984375" style="2" customWidth="1"/>
    <col min="4626" max="4631" width="8.3984375" style="2" customWidth="1"/>
    <col min="4632" max="4866" width="8.09765625" style="2"/>
    <col min="4867" max="4867" width="5.296875" style="2" customWidth="1"/>
    <col min="4868" max="4868" width="22.8984375" style="2" bestFit="1" customWidth="1"/>
    <col min="4869" max="4869" width="2.5" style="2" customWidth="1"/>
    <col min="4870" max="4870" width="8.19921875" style="2" customWidth="1"/>
    <col min="4871" max="4871" width="2.09765625" style="2" customWidth="1"/>
    <col min="4872" max="4872" width="7.19921875" style="2" customWidth="1"/>
    <col min="4873" max="4873" width="3.796875" style="2" customWidth="1"/>
    <col min="4874" max="4874" width="1.796875" style="2" customWidth="1"/>
    <col min="4875" max="4875" width="4.5" style="2" customWidth="1"/>
    <col min="4876" max="4876" width="10.59765625" style="2" customWidth="1"/>
    <col min="4877" max="4877" width="2.19921875" style="2" customWidth="1"/>
    <col min="4878" max="4878" width="8" style="2" customWidth="1"/>
    <col min="4879" max="4879" width="2.19921875" style="2" customWidth="1"/>
    <col min="4880" max="4880" width="8" style="2" customWidth="1"/>
    <col min="4881" max="4881" width="5.3984375" style="2" customWidth="1"/>
    <col min="4882" max="4887" width="8.3984375" style="2" customWidth="1"/>
    <col min="4888" max="5122" width="8.09765625" style="2"/>
    <col min="5123" max="5123" width="5.296875" style="2" customWidth="1"/>
    <col min="5124" max="5124" width="22.8984375" style="2" bestFit="1" customWidth="1"/>
    <col min="5125" max="5125" width="2.5" style="2" customWidth="1"/>
    <col min="5126" max="5126" width="8.19921875" style="2" customWidth="1"/>
    <col min="5127" max="5127" width="2.09765625" style="2" customWidth="1"/>
    <col min="5128" max="5128" width="7.19921875" style="2" customWidth="1"/>
    <col min="5129" max="5129" width="3.796875" style="2" customWidth="1"/>
    <col min="5130" max="5130" width="1.796875" style="2" customWidth="1"/>
    <col min="5131" max="5131" width="4.5" style="2" customWidth="1"/>
    <col min="5132" max="5132" width="10.59765625" style="2" customWidth="1"/>
    <col min="5133" max="5133" width="2.19921875" style="2" customWidth="1"/>
    <col min="5134" max="5134" width="8" style="2" customWidth="1"/>
    <col min="5135" max="5135" width="2.19921875" style="2" customWidth="1"/>
    <col min="5136" max="5136" width="8" style="2" customWidth="1"/>
    <col min="5137" max="5137" width="5.3984375" style="2" customWidth="1"/>
    <col min="5138" max="5143" width="8.3984375" style="2" customWidth="1"/>
    <col min="5144" max="5378" width="8.09765625" style="2"/>
    <col min="5379" max="5379" width="5.296875" style="2" customWidth="1"/>
    <col min="5380" max="5380" width="22.8984375" style="2" bestFit="1" customWidth="1"/>
    <col min="5381" max="5381" width="2.5" style="2" customWidth="1"/>
    <col min="5382" max="5382" width="8.19921875" style="2" customWidth="1"/>
    <col min="5383" max="5383" width="2.09765625" style="2" customWidth="1"/>
    <col min="5384" max="5384" width="7.19921875" style="2" customWidth="1"/>
    <col min="5385" max="5385" width="3.796875" style="2" customWidth="1"/>
    <col min="5386" max="5386" width="1.796875" style="2" customWidth="1"/>
    <col min="5387" max="5387" width="4.5" style="2" customWidth="1"/>
    <col min="5388" max="5388" width="10.59765625" style="2" customWidth="1"/>
    <col min="5389" max="5389" width="2.19921875" style="2" customWidth="1"/>
    <col min="5390" max="5390" width="8" style="2" customWidth="1"/>
    <col min="5391" max="5391" width="2.19921875" style="2" customWidth="1"/>
    <col min="5392" max="5392" width="8" style="2" customWidth="1"/>
    <col min="5393" max="5393" width="5.3984375" style="2" customWidth="1"/>
    <col min="5394" max="5399" width="8.3984375" style="2" customWidth="1"/>
    <col min="5400" max="5634" width="8.09765625" style="2"/>
    <col min="5635" max="5635" width="5.296875" style="2" customWidth="1"/>
    <col min="5636" max="5636" width="22.8984375" style="2" bestFit="1" customWidth="1"/>
    <col min="5637" max="5637" width="2.5" style="2" customWidth="1"/>
    <col min="5638" max="5638" width="8.19921875" style="2" customWidth="1"/>
    <col min="5639" max="5639" width="2.09765625" style="2" customWidth="1"/>
    <col min="5640" max="5640" width="7.19921875" style="2" customWidth="1"/>
    <col min="5641" max="5641" width="3.796875" style="2" customWidth="1"/>
    <col min="5642" max="5642" width="1.796875" style="2" customWidth="1"/>
    <col min="5643" max="5643" width="4.5" style="2" customWidth="1"/>
    <col min="5644" max="5644" width="10.59765625" style="2" customWidth="1"/>
    <col min="5645" max="5645" width="2.19921875" style="2" customWidth="1"/>
    <col min="5646" max="5646" width="8" style="2" customWidth="1"/>
    <col min="5647" max="5647" width="2.19921875" style="2" customWidth="1"/>
    <col min="5648" max="5648" width="8" style="2" customWidth="1"/>
    <col min="5649" max="5649" width="5.3984375" style="2" customWidth="1"/>
    <col min="5650" max="5655" width="8.3984375" style="2" customWidth="1"/>
    <col min="5656" max="5890" width="8.09765625" style="2"/>
    <col min="5891" max="5891" width="5.296875" style="2" customWidth="1"/>
    <col min="5892" max="5892" width="22.8984375" style="2" bestFit="1" customWidth="1"/>
    <col min="5893" max="5893" width="2.5" style="2" customWidth="1"/>
    <col min="5894" max="5894" width="8.19921875" style="2" customWidth="1"/>
    <col min="5895" max="5895" width="2.09765625" style="2" customWidth="1"/>
    <col min="5896" max="5896" width="7.19921875" style="2" customWidth="1"/>
    <col min="5897" max="5897" width="3.796875" style="2" customWidth="1"/>
    <col min="5898" max="5898" width="1.796875" style="2" customWidth="1"/>
    <col min="5899" max="5899" width="4.5" style="2" customWidth="1"/>
    <col min="5900" max="5900" width="10.59765625" style="2" customWidth="1"/>
    <col min="5901" max="5901" width="2.19921875" style="2" customWidth="1"/>
    <col min="5902" max="5902" width="8" style="2" customWidth="1"/>
    <col min="5903" max="5903" width="2.19921875" style="2" customWidth="1"/>
    <col min="5904" max="5904" width="8" style="2" customWidth="1"/>
    <col min="5905" max="5905" width="5.3984375" style="2" customWidth="1"/>
    <col min="5906" max="5911" width="8.3984375" style="2" customWidth="1"/>
    <col min="5912" max="6146" width="8.09765625" style="2"/>
    <col min="6147" max="6147" width="5.296875" style="2" customWidth="1"/>
    <col min="6148" max="6148" width="22.8984375" style="2" bestFit="1" customWidth="1"/>
    <col min="6149" max="6149" width="2.5" style="2" customWidth="1"/>
    <col min="6150" max="6150" width="8.19921875" style="2" customWidth="1"/>
    <col min="6151" max="6151" width="2.09765625" style="2" customWidth="1"/>
    <col min="6152" max="6152" width="7.19921875" style="2" customWidth="1"/>
    <col min="6153" max="6153" width="3.796875" style="2" customWidth="1"/>
    <col min="6154" max="6154" width="1.796875" style="2" customWidth="1"/>
    <col min="6155" max="6155" width="4.5" style="2" customWidth="1"/>
    <col min="6156" max="6156" width="10.59765625" style="2" customWidth="1"/>
    <col min="6157" max="6157" width="2.19921875" style="2" customWidth="1"/>
    <col min="6158" max="6158" width="8" style="2" customWidth="1"/>
    <col min="6159" max="6159" width="2.19921875" style="2" customWidth="1"/>
    <col min="6160" max="6160" width="8" style="2" customWidth="1"/>
    <col min="6161" max="6161" width="5.3984375" style="2" customWidth="1"/>
    <col min="6162" max="6167" width="8.3984375" style="2" customWidth="1"/>
    <col min="6168" max="6402" width="8.09765625" style="2"/>
    <col min="6403" max="6403" width="5.296875" style="2" customWidth="1"/>
    <col min="6404" max="6404" width="22.8984375" style="2" bestFit="1" customWidth="1"/>
    <col min="6405" max="6405" width="2.5" style="2" customWidth="1"/>
    <col min="6406" max="6406" width="8.19921875" style="2" customWidth="1"/>
    <col min="6407" max="6407" width="2.09765625" style="2" customWidth="1"/>
    <col min="6408" max="6408" width="7.19921875" style="2" customWidth="1"/>
    <col min="6409" max="6409" width="3.796875" style="2" customWidth="1"/>
    <col min="6410" max="6410" width="1.796875" style="2" customWidth="1"/>
    <col min="6411" max="6411" width="4.5" style="2" customWidth="1"/>
    <col min="6412" max="6412" width="10.59765625" style="2" customWidth="1"/>
    <col min="6413" max="6413" width="2.19921875" style="2" customWidth="1"/>
    <col min="6414" max="6414" width="8" style="2" customWidth="1"/>
    <col min="6415" max="6415" width="2.19921875" style="2" customWidth="1"/>
    <col min="6416" max="6416" width="8" style="2" customWidth="1"/>
    <col min="6417" max="6417" width="5.3984375" style="2" customWidth="1"/>
    <col min="6418" max="6423" width="8.3984375" style="2" customWidth="1"/>
    <col min="6424" max="6658" width="8.09765625" style="2"/>
    <col min="6659" max="6659" width="5.296875" style="2" customWidth="1"/>
    <col min="6660" max="6660" width="22.8984375" style="2" bestFit="1" customWidth="1"/>
    <col min="6661" max="6661" width="2.5" style="2" customWidth="1"/>
    <col min="6662" max="6662" width="8.19921875" style="2" customWidth="1"/>
    <col min="6663" max="6663" width="2.09765625" style="2" customWidth="1"/>
    <col min="6664" max="6664" width="7.19921875" style="2" customWidth="1"/>
    <col min="6665" max="6665" width="3.796875" style="2" customWidth="1"/>
    <col min="6666" max="6666" width="1.796875" style="2" customWidth="1"/>
    <col min="6667" max="6667" width="4.5" style="2" customWidth="1"/>
    <col min="6668" max="6668" width="10.59765625" style="2" customWidth="1"/>
    <col min="6669" max="6669" width="2.19921875" style="2" customWidth="1"/>
    <col min="6670" max="6670" width="8" style="2" customWidth="1"/>
    <col min="6671" max="6671" width="2.19921875" style="2" customWidth="1"/>
    <col min="6672" max="6672" width="8" style="2" customWidth="1"/>
    <col min="6673" max="6673" width="5.3984375" style="2" customWidth="1"/>
    <col min="6674" max="6679" width="8.3984375" style="2" customWidth="1"/>
    <col min="6680" max="6914" width="8.09765625" style="2"/>
    <col min="6915" max="6915" width="5.296875" style="2" customWidth="1"/>
    <col min="6916" max="6916" width="22.8984375" style="2" bestFit="1" customWidth="1"/>
    <col min="6917" max="6917" width="2.5" style="2" customWidth="1"/>
    <col min="6918" max="6918" width="8.19921875" style="2" customWidth="1"/>
    <col min="6919" max="6919" width="2.09765625" style="2" customWidth="1"/>
    <col min="6920" max="6920" width="7.19921875" style="2" customWidth="1"/>
    <col min="6921" max="6921" width="3.796875" style="2" customWidth="1"/>
    <col min="6922" max="6922" width="1.796875" style="2" customWidth="1"/>
    <col min="6923" max="6923" width="4.5" style="2" customWidth="1"/>
    <col min="6924" max="6924" width="10.59765625" style="2" customWidth="1"/>
    <col min="6925" max="6925" width="2.19921875" style="2" customWidth="1"/>
    <col min="6926" max="6926" width="8" style="2" customWidth="1"/>
    <col min="6927" max="6927" width="2.19921875" style="2" customWidth="1"/>
    <col min="6928" max="6928" width="8" style="2" customWidth="1"/>
    <col min="6929" max="6929" width="5.3984375" style="2" customWidth="1"/>
    <col min="6930" max="6935" width="8.3984375" style="2" customWidth="1"/>
    <col min="6936" max="7170" width="8.09765625" style="2"/>
    <col min="7171" max="7171" width="5.296875" style="2" customWidth="1"/>
    <col min="7172" max="7172" width="22.8984375" style="2" bestFit="1" customWidth="1"/>
    <col min="7173" max="7173" width="2.5" style="2" customWidth="1"/>
    <col min="7174" max="7174" width="8.19921875" style="2" customWidth="1"/>
    <col min="7175" max="7175" width="2.09765625" style="2" customWidth="1"/>
    <col min="7176" max="7176" width="7.19921875" style="2" customWidth="1"/>
    <col min="7177" max="7177" width="3.796875" style="2" customWidth="1"/>
    <col min="7178" max="7178" width="1.796875" style="2" customWidth="1"/>
    <col min="7179" max="7179" width="4.5" style="2" customWidth="1"/>
    <col min="7180" max="7180" width="10.59765625" style="2" customWidth="1"/>
    <col min="7181" max="7181" width="2.19921875" style="2" customWidth="1"/>
    <col min="7182" max="7182" width="8" style="2" customWidth="1"/>
    <col min="7183" max="7183" width="2.19921875" style="2" customWidth="1"/>
    <col min="7184" max="7184" width="8" style="2" customWidth="1"/>
    <col min="7185" max="7185" width="5.3984375" style="2" customWidth="1"/>
    <col min="7186" max="7191" width="8.3984375" style="2" customWidth="1"/>
    <col min="7192" max="7426" width="8.09765625" style="2"/>
    <col min="7427" max="7427" width="5.296875" style="2" customWidth="1"/>
    <col min="7428" max="7428" width="22.8984375" style="2" bestFit="1" customWidth="1"/>
    <col min="7429" max="7429" width="2.5" style="2" customWidth="1"/>
    <col min="7430" max="7430" width="8.19921875" style="2" customWidth="1"/>
    <col min="7431" max="7431" width="2.09765625" style="2" customWidth="1"/>
    <col min="7432" max="7432" width="7.19921875" style="2" customWidth="1"/>
    <col min="7433" max="7433" width="3.796875" style="2" customWidth="1"/>
    <col min="7434" max="7434" width="1.796875" style="2" customWidth="1"/>
    <col min="7435" max="7435" width="4.5" style="2" customWidth="1"/>
    <col min="7436" max="7436" width="10.59765625" style="2" customWidth="1"/>
    <col min="7437" max="7437" width="2.19921875" style="2" customWidth="1"/>
    <col min="7438" max="7438" width="8" style="2" customWidth="1"/>
    <col min="7439" max="7439" width="2.19921875" style="2" customWidth="1"/>
    <col min="7440" max="7440" width="8" style="2" customWidth="1"/>
    <col min="7441" max="7441" width="5.3984375" style="2" customWidth="1"/>
    <col min="7442" max="7447" width="8.3984375" style="2" customWidth="1"/>
    <col min="7448" max="7682" width="8.09765625" style="2"/>
    <col min="7683" max="7683" width="5.296875" style="2" customWidth="1"/>
    <col min="7684" max="7684" width="22.8984375" style="2" bestFit="1" customWidth="1"/>
    <col min="7685" max="7685" width="2.5" style="2" customWidth="1"/>
    <col min="7686" max="7686" width="8.19921875" style="2" customWidth="1"/>
    <col min="7687" max="7687" width="2.09765625" style="2" customWidth="1"/>
    <col min="7688" max="7688" width="7.19921875" style="2" customWidth="1"/>
    <col min="7689" max="7689" width="3.796875" style="2" customWidth="1"/>
    <col min="7690" max="7690" width="1.796875" style="2" customWidth="1"/>
    <col min="7691" max="7691" width="4.5" style="2" customWidth="1"/>
    <col min="7692" max="7692" width="10.59765625" style="2" customWidth="1"/>
    <col min="7693" max="7693" width="2.19921875" style="2" customWidth="1"/>
    <col min="7694" max="7694" width="8" style="2" customWidth="1"/>
    <col min="7695" max="7695" width="2.19921875" style="2" customWidth="1"/>
    <col min="7696" max="7696" width="8" style="2" customWidth="1"/>
    <col min="7697" max="7697" width="5.3984375" style="2" customWidth="1"/>
    <col min="7698" max="7703" width="8.3984375" style="2" customWidth="1"/>
    <col min="7704" max="7938" width="8.09765625" style="2"/>
    <col min="7939" max="7939" width="5.296875" style="2" customWidth="1"/>
    <col min="7940" max="7940" width="22.8984375" style="2" bestFit="1" customWidth="1"/>
    <col min="7941" max="7941" width="2.5" style="2" customWidth="1"/>
    <col min="7942" max="7942" width="8.19921875" style="2" customWidth="1"/>
    <col min="7943" max="7943" width="2.09765625" style="2" customWidth="1"/>
    <col min="7944" max="7944" width="7.19921875" style="2" customWidth="1"/>
    <col min="7945" max="7945" width="3.796875" style="2" customWidth="1"/>
    <col min="7946" max="7946" width="1.796875" style="2" customWidth="1"/>
    <col min="7947" max="7947" width="4.5" style="2" customWidth="1"/>
    <col min="7948" max="7948" width="10.59765625" style="2" customWidth="1"/>
    <col min="7949" max="7949" width="2.19921875" style="2" customWidth="1"/>
    <col min="7950" max="7950" width="8" style="2" customWidth="1"/>
    <col min="7951" max="7951" width="2.19921875" style="2" customWidth="1"/>
    <col min="7952" max="7952" width="8" style="2" customWidth="1"/>
    <col min="7953" max="7953" width="5.3984375" style="2" customWidth="1"/>
    <col min="7954" max="7959" width="8.3984375" style="2" customWidth="1"/>
    <col min="7960" max="8194" width="8.09765625" style="2"/>
    <col min="8195" max="8195" width="5.296875" style="2" customWidth="1"/>
    <col min="8196" max="8196" width="22.8984375" style="2" bestFit="1" customWidth="1"/>
    <col min="8197" max="8197" width="2.5" style="2" customWidth="1"/>
    <col min="8198" max="8198" width="8.19921875" style="2" customWidth="1"/>
    <col min="8199" max="8199" width="2.09765625" style="2" customWidth="1"/>
    <col min="8200" max="8200" width="7.19921875" style="2" customWidth="1"/>
    <col min="8201" max="8201" width="3.796875" style="2" customWidth="1"/>
    <col min="8202" max="8202" width="1.796875" style="2" customWidth="1"/>
    <col min="8203" max="8203" width="4.5" style="2" customWidth="1"/>
    <col min="8204" max="8204" width="10.59765625" style="2" customWidth="1"/>
    <col min="8205" max="8205" width="2.19921875" style="2" customWidth="1"/>
    <col min="8206" max="8206" width="8" style="2" customWidth="1"/>
    <col min="8207" max="8207" width="2.19921875" style="2" customWidth="1"/>
    <col min="8208" max="8208" width="8" style="2" customWidth="1"/>
    <col min="8209" max="8209" width="5.3984375" style="2" customWidth="1"/>
    <col min="8210" max="8215" width="8.3984375" style="2" customWidth="1"/>
    <col min="8216" max="8450" width="8.09765625" style="2"/>
    <col min="8451" max="8451" width="5.296875" style="2" customWidth="1"/>
    <col min="8452" max="8452" width="22.8984375" style="2" bestFit="1" customWidth="1"/>
    <col min="8453" max="8453" width="2.5" style="2" customWidth="1"/>
    <col min="8454" max="8454" width="8.19921875" style="2" customWidth="1"/>
    <col min="8455" max="8455" width="2.09765625" style="2" customWidth="1"/>
    <col min="8456" max="8456" width="7.19921875" style="2" customWidth="1"/>
    <col min="8457" max="8457" width="3.796875" style="2" customWidth="1"/>
    <col min="8458" max="8458" width="1.796875" style="2" customWidth="1"/>
    <col min="8459" max="8459" width="4.5" style="2" customWidth="1"/>
    <col min="8460" max="8460" width="10.59765625" style="2" customWidth="1"/>
    <col min="8461" max="8461" width="2.19921875" style="2" customWidth="1"/>
    <col min="8462" max="8462" width="8" style="2" customWidth="1"/>
    <col min="8463" max="8463" width="2.19921875" style="2" customWidth="1"/>
    <col min="8464" max="8464" width="8" style="2" customWidth="1"/>
    <col min="8465" max="8465" width="5.3984375" style="2" customWidth="1"/>
    <col min="8466" max="8471" width="8.3984375" style="2" customWidth="1"/>
    <col min="8472" max="8706" width="8.09765625" style="2"/>
    <col min="8707" max="8707" width="5.296875" style="2" customWidth="1"/>
    <col min="8708" max="8708" width="22.8984375" style="2" bestFit="1" customWidth="1"/>
    <col min="8709" max="8709" width="2.5" style="2" customWidth="1"/>
    <col min="8710" max="8710" width="8.19921875" style="2" customWidth="1"/>
    <col min="8711" max="8711" width="2.09765625" style="2" customWidth="1"/>
    <col min="8712" max="8712" width="7.19921875" style="2" customWidth="1"/>
    <col min="8713" max="8713" width="3.796875" style="2" customWidth="1"/>
    <col min="8714" max="8714" width="1.796875" style="2" customWidth="1"/>
    <col min="8715" max="8715" width="4.5" style="2" customWidth="1"/>
    <col min="8716" max="8716" width="10.59765625" style="2" customWidth="1"/>
    <col min="8717" max="8717" width="2.19921875" style="2" customWidth="1"/>
    <col min="8718" max="8718" width="8" style="2" customWidth="1"/>
    <col min="8719" max="8719" width="2.19921875" style="2" customWidth="1"/>
    <col min="8720" max="8720" width="8" style="2" customWidth="1"/>
    <col min="8721" max="8721" width="5.3984375" style="2" customWidth="1"/>
    <col min="8722" max="8727" width="8.3984375" style="2" customWidth="1"/>
    <col min="8728" max="8962" width="8.09765625" style="2"/>
    <col min="8963" max="8963" width="5.296875" style="2" customWidth="1"/>
    <col min="8964" max="8964" width="22.8984375" style="2" bestFit="1" customWidth="1"/>
    <col min="8965" max="8965" width="2.5" style="2" customWidth="1"/>
    <col min="8966" max="8966" width="8.19921875" style="2" customWidth="1"/>
    <col min="8967" max="8967" width="2.09765625" style="2" customWidth="1"/>
    <col min="8968" max="8968" width="7.19921875" style="2" customWidth="1"/>
    <col min="8969" max="8969" width="3.796875" style="2" customWidth="1"/>
    <col min="8970" max="8970" width="1.796875" style="2" customWidth="1"/>
    <col min="8971" max="8971" width="4.5" style="2" customWidth="1"/>
    <col min="8972" max="8972" width="10.59765625" style="2" customWidth="1"/>
    <col min="8973" max="8973" width="2.19921875" style="2" customWidth="1"/>
    <col min="8974" max="8974" width="8" style="2" customWidth="1"/>
    <col min="8975" max="8975" width="2.19921875" style="2" customWidth="1"/>
    <col min="8976" max="8976" width="8" style="2" customWidth="1"/>
    <col min="8977" max="8977" width="5.3984375" style="2" customWidth="1"/>
    <col min="8978" max="8983" width="8.3984375" style="2" customWidth="1"/>
    <col min="8984" max="9218" width="8.09765625" style="2"/>
    <col min="9219" max="9219" width="5.296875" style="2" customWidth="1"/>
    <col min="9220" max="9220" width="22.8984375" style="2" bestFit="1" customWidth="1"/>
    <col min="9221" max="9221" width="2.5" style="2" customWidth="1"/>
    <col min="9222" max="9222" width="8.19921875" style="2" customWidth="1"/>
    <col min="9223" max="9223" width="2.09765625" style="2" customWidth="1"/>
    <col min="9224" max="9224" width="7.19921875" style="2" customWidth="1"/>
    <col min="9225" max="9225" width="3.796875" style="2" customWidth="1"/>
    <col min="9226" max="9226" width="1.796875" style="2" customWidth="1"/>
    <col min="9227" max="9227" width="4.5" style="2" customWidth="1"/>
    <col min="9228" max="9228" width="10.59765625" style="2" customWidth="1"/>
    <col min="9229" max="9229" width="2.19921875" style="2" customWidth="1"/>
    <col min="9230" max="9230" width="8" style="2" customWidth="1"/>
    <col min="9231" max="9231" width="2.19921875" style="2" customWidth="1"/>
    <col min="9232" max="9232" width="8" style="2" customWidth="1"/>
    <col min="9233" max="9233" width="5.3984375" style="2" customWidth="1"/>
    <col min="9234" max="9239" width="8.3984375" style="2" customWidth="1"/>
    <col min="9240" max="9474" width="8.09765625" style="2"/>
    <col min="9475" max="9475" width="5.296875" style="2" customWidth="1"/>
    <col min="9476" max="9476" width="22.8984375" style="2" bestFit="1" customWidth="1"/>
    <col min="9477" max="9477" width="2.5" style="2" customWidth="1"/>
    <col min="9478" max="9478" width="8.19921875" style="2" customWidth="1"/>
    <col min="9479" max="9479" width="2.09765625" style="2" customWidth="1"/>
    <col min="9480" max="9480" width="7.19921875" style="2" customWidth="1"/>
    <col min="9481" max="9481" width="3.796875" style="2" customWidth="1"/>
    <col min="9482" max="9482" width="1.796875" style="2" customWidth="1"/>
    <col min="9483" max="9483" width="4.5" style="2" customWidth="1"/>
    <col min="9484" max="9484" width="10.59765625" style="2" customWidth="1"/>
    <col min="9485" max="9485" width="2.19921875" style="2" customWidth="1"/>
    <col min="9486" max="9486" width="8" style="2" customWidth="1"/>
    <col min="9487" max="9487" width="2.19921875" style="2" customWidth="1"/>
    <col min="9488" max="9488" width="8" style="2" customWidth="1"/>
    <col min="9489" max="9489" width="5.3984375" style="2" customWidth="1"/>
    <col min="9490" max="9495" width="8.3984375" style="2" customWidth="1"/>
    <col min="9496" max="9730" width="8.09765625" style="2"/>
    <col min="9731" max="9731" width="5.296875" style="2" customWidth="1"/>
    <col min="9732" max="9732" width="22.8984375" style="2" bestFit="1" customWidth="1"/>
    <col min="9733" max="9733" width="2.5" style="2" customWidth="1"/>
    <col min="9734" max="9734" width="8.19921875" style="2" customWidth="1"/>
    <col min="9735" max="9735" width="2.09765625" style="2" customWidth="1"/>
    <col min="9736" max="9736" width="7.19921875" style="2" customWidth="1"/>
    <col min="9737" max="9737" width="3.796875" style="2" customWidth="1"/>
    <col min="9738" max="9738" width="1.796875" style="2" customWidth="1"/>
    <col min="9739" max="9739" width="4.5" style="2" customWidth="1"/>
    <col min="9740" max="9740" width="10.59765625" style="2" customWidth="1"/>
    <col min="9741" max="9741" width="2.19921875" style="2" customWidth="1"/>
    <col min="9742" max="9742" width="8" style="2" customWidth="1"/>
    <col min="9743" max="9743" width="2.19921875" style="2" customWidth="1"/>
    <col min="9744" max="9744" width="8" style="2" customWidth="1"/>
    <col min="9745" max="9745" width="5.3984375" style="2" customWidth="1"/>
    <col min="9746" max="9751" width="8.3984375" style="2" customWidth="1"/>
    <col min="9752" max="9986" width="8.09765625" style="2"/>
    <col min="9987" max="9987" width="5.296875" style="2" customWidth="1"/>
    <col min="9988" max="9988" width="22.8984375" style="2" bestFit="1" customWidth="1"/>
    <col min="9989" max="9989" width="2.5" style="2" customWidth="1"/>
    <col min="9990" max="9990" width="8.19921875" style="2" customWidth="1"/>
    <col min="9991" max="9991" width="2.09765625" style="2" customWidth="1"/>
    <col min="9992" max="9992" width="7.19921875" style="2" customWidth="1"/>
    <col min="9993" max="9993" width="3.796875" style="2" customWidth="1"/>
    <col min="9994" max="9994" width="1.796875" style="2" customWidth="1"/>
    <col min="9995" max="9995" width="4.5" style="2" customWidth="1"/>
    <col min="9996" max="9996" width="10.59765625" style="2" customWidth="1"/>
    <col min="9997" max="9997" width="2.19921875" style="2" customWidth="1"/>
    <col min="9998" max="9998" width="8" style="2" customWidth="1"/>
    <col min="9999" max="9999" width="2.19921875" style="2" customWidth="1"/>
    <col min="10000" max="10000" width="8" style="2" customWidth="1"/>
    <col min="10001" max="10001" width="5.3984375" style="2" customWidth="1"/>
    <col min="10002" max="10007" width="8.3984375" style="2" customWidth="1"/>
    <col min="10008" max="10242" width="8.09765625" style="2"/>
    <col min="10243" max="10243" width="5.296875" style="2" customWidth="1"/>
    <col min="10244" max="10244" width="22.8984375" style="2" bestFit="1" customWidth="1"/>
    <col min="10245" max="10245" width="2.5" style="2" customWidth="1"/>
    <col min="10246" max="10246" width="8.19921875" style="2" customWidth="1"/>
    <col min="10247" max="10247" width="2.09765625" style="2" customWidth="1"/>
    <col min="10248" max="10248" width="7.19921875" style="2" customWidth="1"/>
    <col min="10249" max="10249" width="3.796875" style="2" customWidth="1"/>
    <col min="10250" max="10250" width="1.796875" style="2" customWidth="1"/>
    <col min="10251" max="10251" width="4.5" style="2" customWidth="1"/>
    <col min="10252" max="10252" width="10.59765625" style="2" customWidth="1"/>
    <col min="10253" max="10253" width="2.19921875" style="2" customWidth="1"/>
    <col min="10254" max="10254" width="8" style="2" customWidth="1"/>
    <col min="10255" max="10255" width="2.19921875" style="2" customWidth="1"/>
    <col min="10256" max="10256" width="8" style="2" customWidth="1"/>
    <col min="10257" max="10257" width="5.3984375" style="2" customWidth="1"/>
    <col min="10258" max="10263" width="8.3984375" style="2" customWidth="1"/>
    <col min="10264" max="10498" width="8.09765625" style="2"/>
    <col min="10499" max="10499" width="5.296875" style="2" customWidth="1"/>
    <col min="10500" max="10500" width="22.8984375" style="2" bestFit="1" customWidth="1"/>
    <col min="10501" max="10501" width="2.5" style="2" customWidth="1"/>
    <col min="10502" max="10502" width="8.19921875" style="2" customWidth="1"/>
    <col min="10503" max="10503" width="2.09765625" style="2" customWidth="1"/>
    <col min="10504" max="10504" width="7.19921875" style="2" customWidth="1"/>
    <col min="10505" max="10505" width="3.796875" style="2" customWidth="1"/>
    <col min="10506" max="10506" width="1.796875" style="2" customWidth="1"/>
    <col min="10507" max="10507" width="4.5" style="2" customWidth="1"/>
    <col min="10508" max="10508" width="10.59765625" style="2" customWidth="1"/>
    <col min="10509" max="10509" width="2.19921875" style="2" customWidth="1"/>
    <col min="10510" max="10510" width="8" style="2" customWidth="1"/>
    <col min="10511" max="10511" width="2.19921875" style="2" customWidth="1"/>
    <col min="10512" max="10512" width="8" style="2" customWidth="1"/>
    <col min="10513" max="10513" width="5.3984375" style="2" customWidth="1"/>
    <col min="10514" max="10519" width="8.3984375" style="2" customWidth="1"/>
    <col min="10520" max="10754" width="8.09765625" style="2"/>
    <col min="10755" max="10755" width="5.296875" style="2" customWidth="1"/>
    <col min="10756" max="10756" width="22.8984375" style="2" bestFit="1" customWidth="1"/>
    <col min="10757" max="10757" width="2.5" style="2" customWidth="1"/>
    <col min="10758" max="10758" width="8.19921875" style="2" customWidth="1"/>
    <col min="10759" max="10759" width="2.09765625" style="2" customWidth="1"/>
    <col min="10760" max="10760" width="7.19921875" style="2" customWidth="1"/>
    <col min="10761" max="10761" width="3.796875" style="2" customWidth="1"/>
    <col min="10762" max="10762" width="1.796875" style="2" customWidth="1"/>
    <col min="10763" max="10763" width="4.5" style="2" customWidth="1"/>
    <col min="10764" max="10764" width="10.59765625" style="2" customWidth="1"/>
    <col min="10765" max="10765" width="2.19921875" style="2" customWidth="1"/>
    <col min="10766" max="10766" width="8" style="2" customWidth="1"/>
    <col min="10767" max="10767" width="2.19921875" style="2" customWidth="1"/>
    <col min="10768" max="10768" width="8" style="2" customWidth="1"/>
    <col min="10769" max="10769" width="5.3984375" style="2" customWidth="1"/>
    <col min="10770" max="10775" width="8.3984375" style="2" customWidth="1"/>
    <col min="10776" max="11010" width="8.09765625" style="2"/>
    <col min="11011" max="11011" width="5.296875" style="2" customWidth="1"/>
    <col min="11012" max="11012" width="22.8984375" style="2" bestFit="1" customWidth="1"/>
    <col min="11013" max="11013" width="2.5" style="2" customWidth="1"/>
    <col min="11014" max="11014" width="8.19921875" style="2" customWidth="1"/>
    <col min="11015" max="11015" width="2.09765625" style="2" customWidth="1"/>
    <col min="11016" max="11016" width="7.19921875" style="2" customWidth="1"/>
    <col min="11017" max="11017" width="3.796875" style="2" customWidth="1"/>
    <col min="11018" max="11018" width="1.796875" style="2" customWidth="1"/>
    <col min="11019" max="11019" width="4.5" style="2" customWidth="1"/>
    <col min="11020" max="11020" width="10.59765625" style="2" customWidth="1"/>
    <col min="11021" max="11021" width="2.19921875" style="2" customWidth="1"/>
    <col min="11022" max="11022" width="8" style="2" customWidth="1"/>
    <col min="11023" max="11023" width="2.19921875" style="2" customWidth="1"/>
    <col min="11024" max="11024" width="8" style="2" customWidth="1"/>
    <col min="11025" max="11025" width="5.3984375" style="2" customWidth="1"/>
    <col min="11026" max="11031" width="8.3984375" style="2" customWidth="1"/>
    <col min="11032" max="11266" width="8.09765625" style="2"/>
    <col min="11267" max="11267" width="5.296875" style="2" customWidth="1"/>
    <col min="11268" max="11268" width="22.8984375" style="2" bestFit="1" customWidth="1"/>
    <col min="11269" max="11269" width="2.5" style="2" customWidth="1"/>
    <col min="11270" max="11270" width="8.19921875" style="2" customWidth="1"/>
    <col min="11271" max="11271" width="2.09765625" style="2" customWidth="1"/>
    <col min="11272" max="11272" width="7.19921875" style="2" customWidth="1"/>
    <col min="11273" max="11273" width="3.796875" style="2" customWidth="1"/>
    <col min="11274" max="11274" width="1.796875" style="2" customWidth="1"/>
    <col min="11275" max="11275" width="4.5" style="2" customWidth="1"/>
    <col min="11276" max="11276" width="10.59765625" style="2" customWidth="1"/>
    <col min="11277" max="11277" width="2.19921875" style="2" customWidth="1"/>
    <col min="11278" max="11278" width="8" style="2" customWidth="1"/>
    <col min="11279" max="11279" width="2.19921875" style="2" customWidth="1"/>
    <col min="11280" max="11280" width="8" style="2" customWidth="1"/>
    <col min="11281" max="11281" width="5.3984375" style="2" customWidth="1"/>
    <col min="11282" max="11287" width="8.3984375" style="2" customWidth="1"/>
    <col min="11288" max="11522" width="8.09765625" style="2"/>
    <col min="11523" max="11523" width="5.296875" style="2" customWidth="1"/>
    <col min="11524" max="11524" width="22.8984375" style="2" bestFit="1" customWidth="1"/>
    <col min="11525" max="11525" width="2.5" style="2" customWidth="1"/>
    <col min="11526" max="11526" width="8.19921875" style="2" customWidth="1"/>
    <col min="11527" max="11527" width="2.09765625" style="2" customWidth="1"/>
    <col min="11528" max="11528" width="7.19921875" style="2" customWidth="1"/>
    <col min="11529" max="11529" width="3.796875" style="2" customWidth="1"/>
    <col min="11530" max="11530" width="1.796875" style="2" customWidth="1"/>
    <col min="11531" max="11531" width="4.5" style="2" customWidth="1"/>
    <col min="11532" max="11532" width="10.59765625" style="2" customWidth="1"/>
    <col min="11533" max="11533" width="2.19921875" style="2" customWidth="1"/>
    <col min="11534" max="11534" width="8" style="2" customWidth="1"/>
    <col min="11535" max="11535" width="2.19921875" style="2" customWidth="1"/>
    <col min="11536" max="11536" width="8" style="2" customWidth="1"/>
    <col min="11537" max="11537" width="5.3984375" style="2" customWidth="1"/>
    <col min="11538" max="11543" width="8.3984375" style="2" customWidth="1"/>
    <col min="11544" max="11778" width="8.09765625" style="2"/>
    <col min="11779" max="11779" width="5.296875" style="2" customWidth="1"/>
    <col min="11780" max="11780" width="22.8984375" style="2" bestFit="1" customWidth="1"/>
    <col min="11781" max="11781" width="2.5" style="2" customWidth="1"/>
    <col min="11782" max="11782" width="8.19921875" style="2" customWidth="1"/>
    <col min="11783" max="11783" width="2.09765625" style="2" customWidth="1"/>
    <col min="11784" max="11784" width="7.19921875" style="2" customWidth="1"/>
    <col min="11785" max="11785" width="3.796875" style="2" customWidth="1"/>
    <col min="11786" max="11786" width="1.796875" style="2" customWidth="1"/>
    <col min="11787" max="11787" width="4.5" style="2" customWidth="1"/>
    <col min="11788" max="11788" width="10.59765625" style="2" customWidth="1"/>
    <col min="11789" max="11789" width="2.19921875" style="2" customWidth="1"/>
    <col min="11790" max="11790" width="8" style="2" customWidth="1"/>
    <col min="11791" max="11791" width="2.19921875" style="2" customWidth="1"/>
    <col min="11792" max="11792" width="8" style="2" customWidth="1"/>
    <col min="11793" max="11793" width="5.3984375" style="2" customWidth="1"/>
    <col min="11794" max="11799" width="8.3984375" style="2" customWidth="1"/>
    <col min="11800" max="12034" width="8.09765625" style="2"/>
    <col min="12035" max="12035" width="5.296875" style="2" customWidth="1"/>
    <col min="12036" max="12036" width="22.8984375" style="2" bestFit="1" customWidth="1"/>
    <col min="12037" max="12037" width="2.5" style="2" customWidth="1"/>
    <col min="12038" max="12038" width="8.19921875" style="2" customWidth="1"/>
    <col min="12039" max="12039" width="2.09765625" style="2" customWidth="1"/>
    <col min="12040" max="12040" width="7.19921875" style="2" customWidth="1"/>
    <col min="12041" max="12041" width="3.796875" style="2" customWidth="1"/>
    <col min="12042" max="12042" width="1.796875" style="2" customWidth="1"/>
    <col min="12043" max="12043" width="4.5" style="2" customWidth="1"/>
    <col min="12044" max="12044" width="10.59765625" style="2" customWidth="1"/>
    <col min="12045" max="12045" width="2.19921875" style="2" customWidth="1"/>
    <col min="12046" max="12046" width="8" style="2" customWidth="1"/>
    <col min="12047" max="12047" width="2.19921875" style="2" customWidth="1"/>
    <col min="12048" max="12048" width="8" style="2" customWidth="1"/>
    <col min="12049" max="12049" width="5.3984375" style="2" customWidth="1"/>
    <col min="12050" max="12055" width="8.3984375" style="2" customWidth="1"/>
    <col min="12056" max="12290" width="8.09765625" style="2"/>
    <col min="12291" max="12291" width="5.296875" style="2" customWidth="1"/>
    <col min="12292" max="12292" width="22.8984375" style="2" bestFit="1" customWidth="1"/>
    <col min="12293" max="12293" width="2.5" style="2" customWidth="1"/>
    <col min="12294" max="12294" width="8.19921875" style="2" customWidth="1"/>
    <col min="12295" max="12295" width="2.09765625" style="2" customWidth="1"/>
    <col min="12296" max="12296" width="7.19921875" style="2" customWidth="1"/>
    <col min="12297" max="12297" width="3.796875" style="2" customWidth="1"/>
    <col min="12298" max="12298" width="1.796875" style="2" customWidth="1"/>
    <col min="12299" max="12299" width="4.5" style="2" customWidth="1"/>
    <col min="12300" max="12300" width="10.59765625" style="2" customWidth="1"/>
    <col min="12301" max="12301" width="2.19921875" style="2" customWidth="1"/>
    <col min="12302" max="12302" width="8" style="2" customWidth="1"/>
    <col min="12303" max="12303" width="2.19921875" style="2" customWidth="1"/>
    <col min="12304" max="12304" width="8" style="2" customWidth="1"/>
    <col min="12305" max="12305" width="5.3984375" style="2" customWidth="1"/>
    <col min="12306" max="12311" width="8.3984375" style="2" customWidth="1"/>
    <col min="12312" max="12546" width="8.09765625" style="2"/>
    <col min="12547" max="12547" width="5.296875" style="2" customWidth="1"/>
    <col min="12548" max="12548" width="22.8984375" style="2" bestFit="1" customWidth="1"/>
    <col min="12549" max="12549" width="2.5" style="2" customWidth="1"/>
    <col min="12550" max="12550" width="8.19921875" style="2" customWidth="1"/>
    <col min="12551" max="12551" width="2.09765625" style="2" customWidth="1"/>
    <col min="12552" max="12552" width="7.19921875" style="2" customWidth="1"/>
    <col min="12553" max="12553" width="3.796875" style="2" customWidth="1"/>
    <col min="12554" max="12554" width="1.796875" style="2" customWidth="1"/>
    <col min="12555" max="12555" width="4.5" style="2" customWidth="1"/>
    <col min="12556" max="12556" width="10.59765625" style="2" customWidth="1"/>
    <col min="12557" max="12557" width="2.19921875" style="2" customWidth="1"/>
    <col min="12558" max="12558" width="8" style="2" customWidth="1"/>
    <col min="12559" max="12559" width="2.19921875" style="2" customWidth="1"/>
    <col min="12560" max="12560" width="8" style="2" customWidth="1"/>
    <col min="12561" max="12561" width="5.3984375" style="2" customWidth="1"/>
    <col min="12562" max="12567" width="8.3984375" style="2" customWidth="1"/>
    <col min="12568" max="12802" width="8.09765625" style="2"/>
    <col min="12803" max="12803" width="5.296875" style="2" customWidth="1"/>
    <col min="12804" max="12804" width="22.8984375" style="2" bestFit="1" customWidth="1"/>
    <col min="12805" max="12805" width="2.5" style="2" customWidth="1"/>
    <col min="12806" max="12806" width="8.19921875" style="2" customWidth="1"/>
    <col min="12807" max="12807" width="2.09765625" style="2" customWidth="1"/>
    <col min="12808" max="12808" width="7.19921875" style="2" customWidth="1"/>
    <col min="12809" max="12809" width="3.796875" style="2" customWidth="1"/>
    <col min="12810" max="12810" width="1.796875" style="2" customWidth="1"/>
    <col min="12811" max="12811" width="4.5" style="2" customWidth="1"/>
    <col min="12812" max="12812" width="10.59765625" style="2" customWidth="1"/>
    <col min="12813" max="12813" width="2.19921875" style="2" customWidth="1"/>
    <col min="12814" max="12814" width="8" style="2" customWidth="1"/>
    <col min="12815" max="12815" width="2.19921875" style="2" customWidth="1"/>
    <col min="12816" max="12816" width="8" style="2" customWidth="1"/>
    <col min="12817" max="12817" width="5.3984375" style="2" customWidth="1"/>
    <col min="12818" max="12823" width="8.3984375" style="2" customWidth="1"/>
    <col min="12824" max="13058" width="8.09765625" style="2"/>
    <col min="13059" max="13059" width="5.296875" style="2" customWidth="1"/>
    <col min="13060" max="13060" width="22.8984375" style="2" bestFit="1" customWidth="1"/>
    <col min="13061" max="13061" width="2.5" style="2" customWidth="1"/>
    <col min="13062" max="13062" width="8.19921875" style="2" customWidth="1"/>
    <col min="13063" max="13063" width="2.09765625" style="2" customWidth="1"/>
    <col min="13064" max="13064" width="7.19921875" style="2" customWidth="1"/>
    <col min="13065" max="13065" width="3.796875" style="2" customWidth="1"/>
    <col min="13066" max="13066" width="1.796875" style="2" customWidth="1"/>
    <col min="13067" max="13067" width="4.5" style="2" customWidth="1"/>
    <col min="13068" max="13068" width="10.59765625" style="2" customWidth="1"/>
    <col min="13069" max="13069" width="2.19921875" style="2" customWidth="1"/>
    <col min="13070" max="13070" width="8" style="2" customWidth="1"/>
    <col min="13071" max="13071" width="2.19921875" style="2" customWidth="1"/>
    <col min="13072" max="13072" width="8" style="2" customWidth="1"/>
    <col min="13073" max="13073" width="5.3984375" style="2" customWidth="1"/>
    <col min="13074" max="13079" width="8.3984375" style="2" customWidth="1"/>
    <col min="13080" max="13314" width="8.09765625" style="2"/>
    <col min="13315" max="13315" width="5.296875" style="2" customWidth="1"/>
    <col min="13316" max="13316" width="22.8984375" style="2" bestFit="1" customWidth="1"/>
    <col min="13317" max="13317" width="2.5" style="2" customWidth="1"/>
    <col min="13318" max="13318" width="8.19921875" style="2" customWidth="1"/>
    <col min="13319" max="13319" width="2.09765625" style="2" customWidth="1"/>
    <col min="13320" max="13320" width="7.19921875" style="2" customWidth="1"/>
    <col min="13321" max="13321" width="3.796875" style="2" customWidth="1"/>
    <col min="13322" max="13322" width="1.796875" style="2" customWidth="1"/>
    <col min="13323" max="13323" width="4.5" style="2" customWidth="1"/>
    <col min="13324" max="13324" width="10.59765625" style="2" customWidth="1"/>
    <col min="13325" max="13325" width="2.19921875" style="2" customWidth="1"/>
    <col min="13326" max="13326" width="8" style="2" customWidth="1"/>
    <col min="13327" max="13327" width="2.19921875" style="2" customWidth="1"/>
    <col min="13328" max="13328" width="8" style="2" customWidth="1"/>
    <col min="13329" max="13329" width="5.3984375" style="2" customWidth="1"/>
    <col min="13330" max="13335" width="8.3984375" style="2" customWidth="1"/>
    <col min="13336" max="13570" width="8.09765625" style="2"/>
    <col min="13571" max="13571" width="5.296875" style="2" customWidth="1"/>
    <col min="13572" max="13572" width="22.8984375" style="2" bestFit="1" customWidth="1"/>
    <col min="13573" max="13573" width="2.5" style="2" customWidth="1"/>
    <col min="13574" max="13574" width="8.19921875" style="2" customWidth="1"/>
    <col min="13575" max="13575" width="2.09765625" style="2" customWidth="1"/>
    <col min="13576" max="13576" width="7.19921875" style="2" customWidth="1"/>
    <col min="13577" max="13577" width="3.796875" style="2" customWidth="1"/>
    <col min="13578" max="13578" width="1.796875" style="2" customWidth="1"/>
    <col min="13579" max="13579" width="4.5" style="2" customWidth="1"/>
    <col min="13580" max="13580" width="10.59765625" style="2" customWidth="1"/>
    <col min="13581" max="13581" width="2.19921875" style="2" customWidth="1"/>
    <col min="13582" max="13582" width="8" style="2" customWidth="1"/>
    <col min="13583" max="13583" width="2.19921875" style="2" customWidth="1"/>
    <col min="13584" max="13584" width="8" style="2" customWidth="1"/>
    <col min="13585" max="13585" width="5.3984375" style="2" customWidth="1"/>
    <col min="13586" max="13591" width="8.3984375" style="2" customWidth="1"/>
    <col min="13592" max="13826" width="8.09765625" style="2"/>
    <col min="13827" max="13827" width="5.296875" style="2" customWidth="1"/>
    <col min="13828" max="13828" width="22.8984375" style="2" bestFit="1" customWidth="1"/>
    <col min="13829" max="13829" width="2.5" style="2" customWidth="1"/>
    <col min="13830" max="13830" width="8.19921875" style="2" customWidth="1"/>
    <col min="13831" max="13831" width="2.09765625" style="2" customWidth="1"/>
    <col min="13832" max="13832" width="7.19921875" style="2" customWidth="1"/>
    <col min="13833" max="13833" width="3.796875" style="2" customWidth="1"/>
    <col min="13834" max="13834" width="1.796875" style="2" customWidth="1"/>
    <col min="13835" max="13835" width="4.5" style="2" customWidth="1"/>
    <col min="13836" max="13836" width="10.59765625" style="2" customWidth="1"/>
    <col min="13837" max="13837" width="2.19921875" style="2" customWidth="1"/>
    <col min="13838" max="13838" width="8" style="2" customWidth="1"/>
    <col min="13839" max="13839" width="2.19921875" style="2" customWidth="1"/>
    <col min="13840" max="13840" width="8" style="2" customWidth="1"/>
    <col min="13841" max="13841" width="5.3984375" style="2" customWidth="1"/>
    <col min="13842" max="13847" width="8.3984375" style="2" customWidth="1"/>
    <col min="13848" max="14082" width="8.09765625" style="2"/>
    <col min="14083" max="14083" width="5.296875" style="2" customWidth="1"/>
    <col min="14084" max="14084" width="22.8984375" style="2" bestFit="1" customWidth="1"/>
    <col min="14085" max="14085" width="2.5" style="2" customWidth="1"/>
    <col min="14086" max="14086" width="8.19921875" style="2" customWidth="1"/>
    <col min="14087" max="14087" width="2.09765625" style="2" customWidth="1"/>
    <col min="14088" max="14088" width="7.19921875" style="2" customWidth="1"/>
    <col min="14089" max="14089" width="3.796875" style="2" customWidth="1"/>
    <col min="14090" max="14090" width="1.796875" style="2" customWidth="1"/>
    <col min="14091" max="14091" width="4.5" style="2" customWidth="1"/>
    <col min="14092" max="14092" width="10.59765625" style="2" customWidth="1"/>
    <col min="14093" max="14093" width="2.19921875" style="2" customWidth="1"/>
    <col min="14094" max="14094" width="8" style="2" customWidth="1"/>
    <col min="14095" max="14095" width="2.19921875" style="2" customWidth="1"/>
    <col min="14096" max="14096" width="8" style="2" customWidth="1"/>
    <col min="14097" max="14097" width="5.3984375" style="2" customWidth="1"/>
    <col min="14098" max="14103" width="8.3984375" style="2" customWidth="1"/>
    <col min="14104" max="14338" width="8.09765625" style="2"/>
    <col min="14339" max="14339" width="5.296875" style="2" customWidth="1"/>
    <col min="14340" max="14340" width="22.8984375" style="2" bestFit="1" customWidth="1"/>
    <col min="14341" max="14341" width="2.5" style="2" customWidth="1"/>
    <col min="14342" max="14342" width="8.19921875" style="2" customWidth="1"/>
    <col min="14343" max="14343" width="2.09765625" style="2" customWidth="1"/>
    <col min="14344" max="14344" width="7.19921875" style="2" customWidth="1"/>
    <col min="14345" max="14345" width="3.796875" style="2" customWidth="1"/>
    <col min="14346" max="14346" width="1.796875" style="2" customWidth="1"/>
    <col min="14347" max="14347" width="4.5" style="2" customWidth="1"/>
    <col min="14348" max="14348" width="10.59765625" style="2" customWidth="1"/>
    <col min="14349" max="14349" width="2.19921875" style="2" customWidth="1"/>
    <col min="14350" max="14350" width="8" style="2" customWidth="1"/>
    <col min="14351" max="14351" width="2.19921875" style="2" customWidth="1"/>
    <col min="14352" max="14352" width="8" style="2" customWidth="1"/>
    <col min="14353" max="14353" width="5.3984375" style="2" customWidth="1"/>
    <col min="14354" max="14359" width="8.3984375" style="2" customWidth="1"/>
    <col min="14360" max="14594" width="8.09765625" style="2"/>
    <col min="14595" max="14595" width="5.296875" style="2" customWidth="1"/>
    <col min="14596" max="14596" width="22.8984375" style="2" bestFit="1" customWidth="1"/>
    <col min="14597" max="14597" width="2.5" style="2" customWidth="1"/>
    <col min="14598" max="14598" width="8.19921875" style="2" customWidth="1"/>
    <col min="14599" max="14599" width="2.09765625" style="2" customWidth="1"/>
    <col min="14600" max="14600" width="7.19921875" style="2" customWidth="1"/>
    <col min="14601" max="14601" width="3.796875" style="2" customWidth="1"/>
    <col min="14602" max="14602" width="1.796875" style="2" customWidth="1"/>
    <col min="14603" max="14603" width="4.5" style="2" customWidth="1"/>
    <col min="14604" max="14604" width="10.59765625" style="2" customWidth="1"/>
    <col min="14605" max="14605" width="2.19921875" style="2" customWidth="1"/>
    <col min="14606" max="14606" width="8" style="2" customWidth="1"/>
    <col min="14607" max="14607" width="2.19921875" style="2" customWidth="1"/>
    <col min="14608" max="14608" width="8" style="2" customWidth="1"/>
    <col min="14609" max="14609" width="5.3984375" style="2" customWidth="1"/>
    <col min="14610" max="14615" width="8.3984375" style="2" customWidth="1"/>
    <col min="14616" max="14850" width="8.09765625" style="2"/>
    <col min="14851" max="14851" width="5.296875" style="2" customWidth="1"/>
    <col min="14852" max="14852" width="22.8984375" style="2" bestFit="1" customWidth="1"/>
    <col min="14853" max="14853" width="2.5" style="2" customWidth="1"/>
    <col min="14854" max="14854" width="8.19921875" style="2" customWidth="1"/>
    <col min="14855" max="14855" width="2.09765625" style="2" customWidth="1"/>
    <col min="14856" max="14856" width="7.19921875" style="2" customWidth="1"/>
    <col min="14857" max="14857" width="3.796875" style="2" customWidth="1"/>
    <col min="14858" max="14858" width="1.796875" style="2" customWidth="1"/>
    <col min="14859" max="14859" width="4.5" style="2" customWidth="1"/>
    <col min="14860" max="14860" width="10.59765625" style="2" customWidth="1"/>
    <col min="14861" max="14861" width="2.19921875" style="2" customWidth="1"/>
    <col min="14862" max="14862" width="8" style="2" customWidth="1"/>
    <col min="14863" max="14863" width="2.19921875" style="2" customWidth="1"/>
    <col min="14864" max="14864" width="8" style="2" customWidth="1"/>
    <col min="14865" max="14865" width="5.3984375" style="2" customWidth="1"/>
    <col min="14866" max="14871" width="8.3984375" style="2" customWidth="1"/>
    <col min="14872" max="15106" width="8.09765625" style="2"/>
    <col min="15107" max="15107" width="5.296875" style="2" customWidth="1"/>
    <col min="15108" max="15108" width="22.8984375" style="2" bestFit="1" customWidth="1"/>
    <col min="15109" max="15109" width="2.5" style="2" customWidth="1"/>
    <col min="15110" max="15110" width="8.19921875" style="2" customWidth="1"/>
    <col min="15111" max="15111" width="2.09765625" style="2" customWidth="1"/>
    <col min="15112" max="15112" width="7.19921875" style="2" customWidth="1"/>
    <col min="15113" max="15113" width="3.796875" style="2" customWidth="1"/>
    <col min="15114" max="15114" width="1.796875" style="2" customWidth="1"/>
    <col min="15115" max="15115" width="4.5" style="2" customWidth="1"/>
    <col min="15116" max="15116" width="10.59765625" style="2" customWidth="1"/>
    <col min="15117" max="15117" width="2.19921875" style="2" customWidth="1"/>
    <col min="15118" max="15118" width="8" style="2" customWidth="1"/>
    <col min="15119" max="15119" width="2.19921875" style="2" customWidth="1"/>
    <col min="15120" max="15120" width="8" style="2" customWidth="1"/>
    <col min="15121" max="15121" width="5.3984375" style="2" customWidth="1"/>
    <col min="15122" max="15127" width="8.3984375" style="2" customWidth="1"/>
    <col min="15128" max="15362" width="8.09765625" style="2"/>
    <col min="15363" max="15363" width="5.296875" style="2" customWidth="1"/>
    <col min="15364" max="15364" width="22.8984375" style="2" bestFit="1" customWidth="1"/>
    <col min="15365" max="15365" width="2.5" style="2" customWidth="1"/>
    <col min="15366" max="15366" width="8.19921875" style="2" customWidth="1"/>
    <col min="15367" max="15367" width="2.09765625" style="2" customWidth="1"/>
    <col min="15368" max="15368" width="7.19921875" style="2" customWidth="1"/>
    <col min="15369" max="15369" width="3.796875" style="2" customWidth="1"/>
    <col min="15370" max="15370" width="1.796875" style="2" customWidth="1"/>
    <col min="15371" max="15371" width="4.5" style="2" customWidth="1"/>
    <col min="15372" max="15372" width="10.59765625" style="2" customWidth="1"/>
    <col min="15373" max="15373" width="2.19921875" style="2" customWidth="1"/>
    <col min="15374" max="15374" width="8" style="2" customWidth="1"/>
    <col min="15375" max="15375" width="2.19921875" style="2" customWidth="1"/>
    <col min="15376" max="15376" width="8" style="2" customWidth="1"/>
    <col min="15377" max="15377" width="5.3984375" style="2" customWidth="1"/>
    <col min="15378" max="15383" width="8.3984375" style="2" customWidth="1"/>
    <col min="15384" max="15618" width="8.09765625" style="2"/>
    <col min="15619" max="15619" width="5.296875" style="2" customWidth="1"/>
    <col min="15620" max="15620" width="22.8984375" style="2" bestFit="1" customWidth="1"/>
    <col min="15621" max="15621" width="2.5" style="2" customWidth="1"/>
    <col min="15622" max="15622" width="8.19921875" style="2" customWidth="1"/>
    <col min="15623" max="15623" width="2.09765625" style="2" customWidth="1"/>
    <col min="15624" max="15624" width="7.19921875" style="2" customWidth="1"/>
    <col min="15625" max="15625" width="3.796875" style="2" customWidth="1"/>
    <col min="15626" max="15626" width="1.796875" style="2" customWidth="1"/>
    <col min="15627" max="15627" width="4.5" style="2" customWidth="1"/>
    <col min="15628" max="15628" width="10.59765625" style="2" customWidth="1"/>
    <col min="15629" max="15629" width="2.19921875" style="2" customWidth="1"/>
    <col min="15630" max="15630" width="8" style="2" customWidth="1"/>
    <col min="15631" max="15631" width="2.19921875" style="2" customWidth="1"/>
    <col min="15632" max="15632" width="8" style="2" customWidth="1"/>
    <col min="15633" max="15633" width="5.3984375" style="2" customWidth="1"/>
    <col min="15634" max="15639" width="8.3984375" style="2" customWidth="1"/>
    <col min="15640" max="15874" width="8.09765625" style="2"/>
    <col min="15875" max="15875" width="5.296875" style="2" customWidth="1"/>
    <col min="15876" max="15876" width="22.8984375" style="2" bestFit="1" customWidth="1"/>
    <col min="15877" max="15877" width="2.5" style="2" customWidth="1"/>
    <col min="15878" max="15878" width="8.19921875" style="2" customWidth="1"/>
    <col min="15879" max="15879" width="2.09765625" style="2" customWidth="1"/>
    <col min="15880" max="15880" width="7.19921875" style="2" customWidth="1"/>
    <col min="15881" max="15881" width="3.796875" style="2" customWidth="1"/>
    <col min="15882" max="15882" width="1.796875" style="2" customWidth="1"/>
    <col min="15883" max="15883" width="4.5" style="2" customWidth="1"/>
    <col min="15884" max="15884" width="10.59765625" style="2" customWidth="1"/>
    <col min="15885" max="15885" width="2.19921875" style="2" customWidth="1"/>
    <col min="15886" max="15886" width="8" style="2" customWidth="1"/>
    <col min="15887" max="15887" width="2.19921875" style="2" customWidth="1"/>
    <col min="15888" max="15888" width="8" style="2" customWidth="1"/>
    <col min="15889" max="15889" width="5.3984375" style="2" customWidth="1"/>
    <col min="15890" max="15895" width="8.3984375" style="2" customWidth="1"/>
    <col min="15896" max="16130" width="8.09765625" style="2"/>
    <col min="16131" max="16131" width="5.296875" style="2" customWidth="1"/>
    <col min="16132" max="16132" width="22.8984375" style="2" bestFit="1" customWidth="1"/>
    <col min="16133" max="16133" width="2.5" style="2" customWidth="1"/>
    <col min="16134" max="16134" width="8.19921875" style="2" customWidth="1"/>
    <col min="16135" max="16135" width="2.09765625" style="2" customWidth="1"/>
    <col min="16136" max="16136" width="7.19921875" style="2" customWidth="1"/>
    <col min="16137" max="16137" width="3.796875" style="2" customWidth="1"/>
    <col min="16138" max="16138" width="1.796875" style="2" customWidth="1"/>
    <col min="16139" max="16139" width="4.5" style="2" customWidth="1"/>
    <col min="16140" max="16140" width="10.59765625" style="2" customWidth="1"/>
    <col min="16141" max="16141" width="2.19921875" style="2" customWidth="1"/>
    <col min="16142" max="16142" width="8" style="2" customWidth="1"/>
    <col min="16143" max="16143" width="2.19921875" style="2" customWidth="1"/>
    <col min="16144" max="16144" width="8" style="2" customWidth="1"/>
    <col min="16145" max="16145" width="5.3984375" style="2" customWidth="1"/>
    <col min="16146" max="16151" width="8.3984375" style="2" customWidth="1"/>
    <col min="16152" max="16384" width="8.09765625" style="2"/>
  </cols>
  <sheetData>
    <row r="1" spans="1:20" ht="27" customHeight="1" x14ac:dyDescent="0.45">
      <c r="A1" s="976" t="s">
        <v>104</v>
      </c>
      <c r="B1" s="977"/>
      <c r="C1" s="977"/>
      <c r="D1" s="977"/>
      <c r="E1" s="977"/>
      <c r="F1" s="977"/>
      <c r="H1" s="957" t="s">
        <v>16</v>
      </c>
      <c r="I1" s="957"/>
      <c r="J1" s="958"/>
      <c r="K1" s="958"/>
      <c r="L1" s="958"/>
      <c r="M1" s="958"/>
      <c r="N1" s="958"/>
      <c r="O1" s="958"/>
      <c r="P1" s="958"/>
      <c r="Q1" s="958"/>
    </row>
    <row r="2" spans="1:20" ht="27" customHeight="1" x14ac:dyDescent="0.45">
      <c r="A2" s="977"/>
      <c r="B2" s="977"/>
      <c r="C2" s="977"/>
      <c r="D2" s="977"/>
      <c r="E2" s="977"/>
      <c r="F2" s="977"/>
      <c r="H2" s="957" t="s">
        <v>17</v>
      </c>
      <c r="I2" s="957"/>
      <c r="J2" s="959"/>
      <c r="K2" s="959"/>
      <c r="L2" s="959"/>
      <c r="M2" s="959"/>
      <c r="N2" s="959"/>
      <c r="O2" s="959"/>
      <c r="P2" s="959"/>
      <c r="Q2" s="959"/>
    </row>
    <row r="3" spans="1:20" ht="51" customHeight="1" x14ac:dyDescent="0.45">
      <c r="A3" s="954" t="s">
        <v>110</v>
      </c>
      <c r="B3" s="954"/>
      <c r="C3" s="954"/>
      <c r="D3" s="954"/>
      <c r="E3" s="954"/>
      <c r="F3" s="954"/>
      <c r="G3" s="954"/>
      <c r="H3" s="954"/>
      <c r="I3" s="954"/>
      <c r="J3" s="954"/>
      <c r="K3" s="954"/>
      <c r="L3" s="954"/>
      <c r="M3" s="954"/>
      <c r="N3" s="954"/>
      <c r="O3" s="954"/>
      <c r="P3" s="954"/>
      <c r="Q3" s="954"/>
      <c r="R3" s="66"/>
      <c r="S3" s="66"/>
      <c r="T3" s="66"/>
    </row>
    <row r="4" spans="1:20" ht="192" customHeight="1" x14ac:dyDescent="0.45">
      <c r="A4" s="67"/>
      <c r="B4" s="67"/>
      <c r="C4" s="67"/>
      <c r="D4" s="67"/>
      <c r="E4" s="67"/>
      <c r="F4" s="67"/>
      <c r="G4" s="67"/>
      <c r="H4" s="67"/>
      <c r="I4" s="67"/>
      <c r="J4" s="67"/>
      <c r="K4" s="67"/>
      <c r="L4" s="67"/>
      <c r="M4" s="67"/>
      <c r="N4" s="67"/>
      <c r="O4" s="67"/>
      <c r="P4" s="67"/>
      <c r="Q4" s="67"/>
      <c r="R4" s="66"/>
      <c r="S4" s="66"/>
      <c r="T4" s="66"/>
    </row>
    <row r="5" spans="1:20" ht="6" customHeight="1" x14ac:dyDescent="0.45">
      <c r="A5" s="67"/>
      <c r="B5" s="67"/>
      <c r="C5" s="67"/>
      <c r="D5" s="67"/>
      <c r="E5" s="67"/>
      <c r="F5" s="67"/>
      <c r="G5" s="67"/>
      <c r="H5" s="67"/>
      <c r="I5" s="67"/>
      <c r="J5" s="67"/>
      <c r="K5" s="67"/>
      <c r="L5" s="67"/>
      <c r="M5" s="67"/>
      <c r="N5" s="67"/>
      <c r="O5" s="67"/>
      <c r="P5" s="67"/>
      <c r="Q5" s="67"/>
      <c r="R5" s="66"/>
      <c r="S5" s="66"/>
      <c r="T5" s="66"/>
    </row>
    <row r="6" spans="1:20" ht="17.399999999999999" customHeight="1" x14ac:dyDescent="0.15">
      <c r="A6" s="965"/>
      <c r="B6" s="965"/>
      <c r="C6" s="965"/>
      <c r="D6" s="965"/>
      <c r="E6" s="965"/>
      <c r="F6" s="965"/>
      <c r="G6" s="965"/>
      <c r="H6" s="965"/>
      <c r="I6" s="965"/>
      <c r="J6" s="3"/>
      <c r="L6" s="4"/>
      <c r="M6" s="4"/>
      <c r="N6" s="5"/>
      <c r="O6" s="4"/>
      <c r="P6" s="5"/>
      <c r="Q6" s="5"/>
      <c r="R6" s="5"/>
      <c r="S6" s="5"/>
    </row>
    <row r="7" spans="1:20" ht="6" customHeight="1" x14ac:dyDescent="0.45">
      <c r="A7" s="68"/>
      <c r="B7" s="68"/>
      <c r="C7" s="68"/>
      <c r="D7" s="66"/>
      <c r="E7" s="69"/>
      <c r="F7" s="966"/>
      <c r="G7" s="966"/>
      <c r="H7" s="966"/>
      <c r="I7" s="966"/>
    </row>
    <row r="8" spans="1:20" ht="48" customHeight="1" thickBot="1" x14ac:dyDescent="0.5">
      <c r="A8" s="943" t="s">
        <v>19</v>
      </c>
      <c r="B8" s="943"/>
      <c r="C8" s="943"/>
      <c r="D8" s="943"/>
      <c r="E8" s="943"/>
      <c r="F8" s="943"/>
      <c r="G8" s="943"/>
      <c r="H8" s="943"/>
      <c r="I8" s="943"/>
      <c r="K8" s="944" t="s">
        <v>20</v>
      </c>
      <c r="L8" s="944"/>
      <c r="M8" s="944"/>
      <c r="N8" s="944"/>
      <c r="O8" s="944"/>
      <c r="P8" s="944"/>
      <c r="T8" s="44"/>
    </row>
    <row r="9" spans="1:20" ht="16.8" customHeight="1" thickBot="1" x14ac:dyDescent="0.5">
      <c r="A9" s="960" t="s">
        <v>21</v>
      </c>
      <c r="B9" s="927" t="s">
        <v>22</v>
      </c>
      <c r="C9" s="928"/>
      <c r="D9" s="79" t="s">
        <v>105</v>
      </c>
      <c r="E9" s="13" t="s">
        <v>24</v>
      </c>
      <c r="F9" s="14" t="s">
        <v>25</v>
      </c>
      <c r="G9" s="14"/>
      <c r="H9" s="60"/>
      <c r="I9" s="16" t="s">
        <v>26</v>
      </c>
      <c r="K9" s="17"/>
      <c r="L9" s="945"/>
      <c r="M9" s="947" t="s">
        <v>27</v>
      </c>
      <c r="N9" s="948"/>
      <c r="O9" s="948"/>
      <c r="P9" s="949"/>
      <c r="S9" s="71"/>
    </row>
    <row r="10" spans="1:20" ht="16.8" customHeight="1" thickTop="1" thickBot="1" x14ac:dyDescent="0.5">
      <c r="A10" s="961"/>
      <c r="B10" s="929"/>
      <c r="C10" s="930"/>
      <c r="D10" s="72" t="s">
        <v>28</v>
      </c>
      <c r="F10" s="18" t="s">
        <v>100</v>
      </c>
      <c r="G10" s="18" t="s">
        <v>30</v>
      </c>
      <c r="H10" s="19" t="str">
        <f>IFERROR(ROUNDDOWN(H9/B11,1),"")</f>
        <v/>
      </c>
      <c r="I10" s="20" t="s">
        <v>31</v>
      </c>
      <c r="K10" s="21"/>
      <c r="L10" s="946"/>
      <c r="M10" s="967" t="s">
        <v>106</v>
      </c>
      <c r="N10" s="968"/>
      <c r="O10" s="969" t="s">
        <v>107</v>
      </c>
      <c r="P10" s="970"/>
      <c r="S10" s="71"/>
    </row>
    <row r="11" spans="1:20" ht="16.8" customHeight="1" thickTop="1" thickBot="1" x14ac:dyDescent="0.5">
      <c r="A11" s="961"/>
      <c r="B11" s="963"/>
      <c r="C11" s="933" t="s">
        <v>34</v>
      </c>
      <c r="D11" s="80" t="s">
        <v>108</v>
      </c>
      <c r="E11" s="17" t="s">
        <v>24</v>
      </c>
      <c r="F11" s="18" t="s">
        <v>36</v>
      </c>
      <c r="G11" s="18"/>
      <c r="H11" s="15"/>
      <c r="I11" s="23" t="s">
        <v>26</v>
      </c>
      <c r="L11" s="24" t="s">
        <v>37</v>
      </c>
      <c r="M11" s="25" t="s">
        <v>30</v>
      </c>
      <c r="N11" s="26" t="str">
        <f>H10</f>
        <v/>
      </c>
      <c r="O11" s="25" t="s">
        <v>38</v>
      </c>
      <c r="P11" s="26" t="str">
        <f>H12</f>
        <v/>
      </c>
    </row>
    <row r="12" spans="1:20" ht="16.8" customHeight="1" thickTop="1" thickBot="1" x14ac:dyDescent="0.5">
      <c r="A12" s="962"/>
      <c r="B12" s="964"/>
      <c r="C12" s="934"/>
      <c r="D12" s="74" t="s">
        <v>28</v>
      </c>
      <c r="E12" s="27"/>
      <c r="F12" s="28" t="s">
        <v>55</v>
      </c>
      <c r="G12" s="18" t="s">
        <v>38</v>
      </c>
      <c r="H12" s="19" t="str">
        <f>IFERROR(ROUNDDOWN(H11/B11,1),"")</f>
        <v/>
      </c>
      <c r="I12" s="29" t="s">
        <v>31</v>
      </c>
      <c r="L12" s="24" t="s">
        <v>40</v>
      </c>
      <c r="M12" s="25" t="s">
        <v>41</v>
      </c>
      <c r="N12" s="26" t="str">
        <f>H14</f>
        <v/>
      </c>
      <c r="O12" s="25" t="s">
        <v>42</v>
      </c>
      <c r="P12" s="26" t="str">
        <f>H16</f>
        <v/>
      </c>
    </row>
    <row r="13" spans="1:20" ht="16.8" customHeight="1" thickBot="1" x14ac:dyDescent="0.5">
      <c r="A13" s="960" t="s">
        <v>43</v>
      </c>
      <c r="B13" s="927" t="s">
        <v>22</v>
      </c>
      <c r="C13" s="928"/>
      <c r="D13" s="79" t="s">
        <v>105</v>
      </c>
      <c r="E13" s="13" t="s">
        <v>24</v>
      </c>
      <c r="F13" s="14" t="s">
        <v>44</v>
      </c>
      <c r="G13" s="14"/>
      <c r="H13" s="15"/>
      <c r="I13" s="16" t="s">
        <v>26</v>
      </c>
      <c r="K13" s="30"/>
      <c r="L13" s="24" t="s">
        <v>45</v>
      </c>
      <c r="M13" s="25" t="s">
        <v>46</v>
      </c>
      <c r="N13" s="26" t="str">
        <f>H18</f>
        <v/>
      </c>
      <c r="O13" s="25" t="s">
        <v>47</v>
      </c>
      <c r="P13" s="26" t="str">
        <f>H20</f>
        <v/>
      </c>
      <c r="Q13" s="30"/>
      <c r="R13" s="30"/>
      <c r="S13" s="30"/>
      <c r="T13" s="30"/>
    </row>
    <row r="14" spans="1:20" ht="16.8" customHeight="1" thickTop="1" thickBot="1" x14ac:dyDescent="0.5">
      <c r="A14" s="961"/>
      <c r="B14" s="929"/>
      <c r="C14" s="930"/>
      <c r="D14" s="72" t="s">
        <v>28</v>
      </c>
      <c r="F14" s="18" t="s">
        <v>48</v>
      </c>
      <c r="G14" s="18" t="s">
        <v>41</v>
      </c>
      <c r="H14" s="19" t="str">
        <f>IFERROR(ROUNDDOWN(H13/B15,1),"")</f>
        <v/>
      </c>
      <c r="I14" s="20" t="s">
        <v>31</v>
      </c>
      <c r="K14" s="30"/>
      <c r="L14" s="24" t="s">
        <v>49</v>
      </c>
      <c r="M14" s="25" t="s">
        <v>50</v>
      </c>
      <c r="N14" s="26" t="str">
        <f>H22</f>
        <v/>
      </c>
      <c r="O14" s="25" t="s">
        <v>51</v>
      </c>
      <c r="P14" s="26" t="str">
        <f>H24</f>
        <v/>
      </c>
      <c r="Q14" s="30"/>
      <c r="R14" s="30"/>
      <c r="S14" s="30"/>
      <c r="T14" s="30"/>
    </row>
    <row r="15" spans="1:20" ht="16.8" customHeight="1" thickTop="1" thickBot="1" x14ac:dyDescent="0.5">
      <c r="A15" s="961"/>
      <c r="B15" s="963"/>
      <c r="C15" s="933" t="s">
        <v>34</v>
      </c>
      <c r="D15" s="80" t="s">
        <v>108</v>
      </c>
      <c r="E15" s="17" t="s">
        <v>24</v>
      </c>
      <c r="F15" s="18" t="s">
        <v>36</v>
      </c>
      <c r="G15" s="18"/>
      <c r="H15" s="15"/>
      <c r="I15" s="23" t="s">
        <v>26</v>
      </c>
      <c r="K15" s="30"/>
      <c r="L15" s="24" t="s">
        <v>52</v>
      </c>
      <c r="M15" s="25" t="s">
        <v>53</v>
      </c>
      <c r="N15" s="26" t="str">
        <f>H26</f>
        <v/>
      </c>
      <c r="O15" s="25" t="s">
        <v>54</v>
      </c>
      <c r="P15" s="26" t="str">
        <f>H28</f>
        <v/>
      </c>
      <c r="Q15" s="30"/>
      <c r="R15" s="30"/>
      <c r="S15" s="30"/>
      <c r="T15" s="30"/>
    </row>
    <row r="16" spans="1:20" ht="16.8" customHeight="1" thickTop="1" thickBot="1" x14ac:dyDescent="0.5">
      <c r="A16" s="962"/>
      <c r="B16" s="964"/>
      <c r="C16" s="934"/>
      <c r="D16" s="74" t="s">
        <v>28</v>
      </c>
      <c r="E16" s="27"/>
      <c r="F16" s="28" t="s">
        <v>55</v>
      </c>
      <c r="G16" s="18" t="s">
        <v>42</v>
      </c>
      <c r="H16" s="19" t="str">
        <f>IFERROR(ROUNDDOWN(H15/B15,1),"")</f>
        <v/>
      </c>
      <c r="I16" s="29" t="s">
        <v>31</v>
      </c>
      <c r="K16" s="30"/>
      <c r="L16" s="24" t="s">
        <v>56</v>
      </c>
      <c r="M16" s="25" t="s">
        <v>57</v>
      </c>
      <c r="N16" s="26" t="str">
        <f>H30</f>
        <v/>
      </c>
      <c r="O16" s="25" t="s">
        <v>58</v>
      </c>
      <c r="P16" s="26" t="str">
        <f>H32</f>
        <v/>
      </c>
      <c r="Q16" s="30"/>
      <c r="R16" s="30"/>
      <c r="S16" s="30"/>
      <c r="T16" s="30"/>
    </row>
    <row r="17" spans="1:20" ht="16.8" customHeight="1" thickBot="1" x14ac:dyDescent="0.5">
      <c r="A17" s="960" t="s">
        <v>45</v>
      </c>
      <c r="B17" s="927" t="s">
        <v>22</v>
      </c>
      <c r="C17" s="928"/>
      <c r="D17" s="79" t="s">
        <v>105</v>
      </c>
      <c r="E17" s="13" t="s">
        <v>24</v>
      </c>
      <c r="F17" s="14" t="s">
        <v>44</v>
      </c>
      <c r="G17" s="14"/>
      <c r="H17" s="15"/>
      <c r="I17" s="16" t="s">
        <v>26</v>
      </c>
      <c r="K17" s="30"/>
      <c r="L17" s="24" t="s">
        <v>59</v>
      </c>
      <c r="M17" s="25" t="s">
        <v>60</v>
      </c>
      <c r="N17" s="26" t="str">
        <f>H34</f>
        <v/>
      </c>
      <c r="O17" s="25" t="s">
        <v>61</v>
      </c>
      <c r="P17" s="26" t="str">
        <f>H36</f>
        <v/>
      </c>
      <c r="Q17" s="30"/>
      <c r="R17" s="30"/>
      <c r="S17" s="30"/>
      <c r="T17" s="30"/>
    </row>
    <row r="18" spans="1:20" ht="16.8" customHeight="1" thickTop="1" thickBot="1" x14ac:dyDescent="0.5">
      <c r="A18" s="961"/>
      <c r="B18" s="929"/>
      <c r="C18" s="930"/>
      <c r="D18" s="72" t="s">
        <v>28</v>
      </c>
      <c r="F18" s="18" t="s">
        <v>48</v>
      </c>
      <c r="G18" s="18" t="s">
        <v>46</v>
      </c>
      <c r="H18" s="19" t="str">
        <f>IFERROR(ROUNDDOWN(H17/B19,1),"")</f>
        <v/>
      </c>
      <c r="I18" s="20" t="s">
        <v>31</v>
      </c>
      <c r="K18" s="30"/>
      <c r="L18" s="24" t="s">
        <v>62</v>
      </c>
      <c r="M18" s="25" t="s">
        <v>63</v>
      </c>
      <c r="N18" s="26" t="str">
        <f>H38</f>
        <v/>
      </c>
      <c r="O18" s="25" t="s">
        <v>64</v>
      </c>
      <c r="P18" s="26" t="str">
        <f>H40</f>
        <v/>
      </c>
      <c r="Q18" s="30"/>
      <c r="R18" s="30"/>
      <c r="S18" s="30"/>
      <c r="T18" s="30"/>
    </row>
    <row r="19" spans="1:20" ht="16.8" customHeight="1" thickTop="1" thickBot="1" x14ac:dyDescent="0.5">
      <c r="A19" s="961"/>
      <c r="B19" s="963"/>
      <c r="C19" s="933" t="s">
        <v>34</v>
      </c>
      <c r="D19" s="80" t="s">
        <v>108</v>
      </c>
      <c r="E19" s="17" t="s">
        <v>24</v>
      </c>
      <c r="F19" s="18" t="s">
        <v>36</v>
      </c>
      <c r="G19" s="18"/>
      <c r="H19" s="15"/>
      <c r="I19" s="23" t="s">
        <v>26</v>
      </c>
      <c r="K19" s="30"/>
      <c r="L19" s="24" t="s">
        <v>65</v>
      </c>
      <c r="M19" s="25" t="s">
        <v>66</v>
      </c>
      <c r="N19" s="26" t="str">
        <f>H42</f>
        <v/>
      </c>
      <c r="O19" s="25" t="s">
        <v>67</v>
      </c>
      <c r="P19" s="26" t="str">
        <f>H44</f>
        <v/>
      </c>
      <c r="Q19" s="30"/>
      <c r="R19" s="30"/>
      <c r="S19" s="30"/>
      <c r="T19" s="30"/>
    </row>
    <row r="20" spans="1:20" ht="16.8" customHeight="1" thickTop="1" thickBot="1" x14ac:dyDescent="0.5">
      <c r="A20" s="962"/>
      <c r="B20" s="964"/>
      <c r="C20" s="934"/>
      <c r="D20" s="74" t="s">
        <v>28</v>
      </c>
      <c r="E20" s="27"/>
      <c r="F20" s="28" t="s">
        <v>55</v>
      </c>
      <c r="G20" s="18" t="s">
        <v>47</v>
      </c>
      <c r="H20" s="19" t="str">
        <f>IFERROR(ROUNDDOWN(H19/B19,1),"")</f>
        <v/>
      </c>
      <c r="I20" s="29" t="s">
        <v>31</v>
      </c>
      <c r="K20" s="30"/>
      <c r="L20" s="24" t="s">
        <v>68</v>
      </c>
      <c r="M20" s="25" t="s">
        <v>69</v>
      </c>
      <c r="N20" s="26" t="str">
        <f>H46</f>
        <v/>
      </c>
      <c r="O20" s="25" t="s">
        <v>70</v>
      </c>
      <c r="P20" s="26" t="str">
        <f>H48</f>
        <v/>
      </c>
      <c r="Q20" s="30"/>
      <c r="R20" s="30"/>
      <c r="S20" s="30"/>
      <c r="T20" s="30"/>
    </row>
    <row r="21" spans="1:20" ht="16.8" customHeight="1" thickBot="1" x14ac:dyDescent="0.5">
      <c r="A21" s="960" t="s">
        <v>71</v>
      </c>
      <c r="B21" s="927" t="s">
        <v>22</v>
      </c>
      <c r="C21" s="928"/>
      <c r="D21" s="79" t="s">
        <v>105</v>
      </c>
      <c r="E21" s="13" t="s">
        <v>24</v>
      </c>
      <c r="F21" s="14" t="s">
        <v>44</v>
      </c>
      <c r="G21" s="14"/>
      <c r="H21" s="15"/>
      <c r="I21" s="16" t="s">
        <v>26</v>
      </c>
      <c r="K21" s="30"/>
      <c r="L21" s="24" t="s">
        <v>72</v>
      </c>
      <c r="M21" s="32" t="s">
        <v>73</v>
      </c>
      <c r="N21" s="33" t="str">
        <f>H50</f>
        <v/>
      </c>
      <c r="O21" s="32" t="s">
        <v>74</v>
      </c>
      <c r="P21" s="33" t="str">
        <f>H52</f>
        <v/>
      </c>
      <c r="Q21" s="30"/>
      <c r="R21" s="30"/>
      <c r="S21" s="30"/>
      <c r="T21" s="30"/>
    </row>
    <row r="22" spans="1:20" ht="16.8" customHeight="1" thickTop="1" thickBot="1" x14ac:dyDescent="0.5">
      <c r="A22" s="961"/>
      <c r="B22" s="929"/>
      <c r="C22" s="930"/>
      <c r="D22" s="72" t="s">
        <v>28</v>
      </c>
      <c r="F22" s="18" t="s">
        <v>48</v>
      </c>
      <c r="G22" s="18" t="s">
        <v>50</v>
      </c>
      <c r="H22" s="19" t="str">
        <f>IFERROR(ROUNDDOWN(H21/B23,1),"")</f>
        <v/>
      </c>
      <c r="I22" s="20" t="s">
        <v>31</v>
      </c>
      <c r="K22" s="30"/>
      <c r="L22" s="34" t="s">
        <v>75</v>
      </c>
      <c r="M22" s="35" t="s">
        <v>76</v>
      </c>
      <c r="N22" s="36" t="str">
        <f>IF(SUM(N11:N21)=0,"",SUM(N11:N21))</f>
        <v/>
      </c>
      <c r="O22" s="35" t="s">
        <v>77</v>
      </c>
      <c r="P22" s="36" t="str">
        <f>IF(SUM(P11:P21)=0,"",SUM(P11:P21))</f>
        <v/>
      </c>
      <c r="Q22" s="30"/>
      <c r="R22" s="30"/>
      <c r="S22" s="30"/>
      <c r="T22" s="30"/>
    </row>
    <row r="23" spans="1:20" ht="16.8" customHeight="1" thickTop="1" thickBot="1" x14ac:dyDescent="0.5">
      <c r="A23" s="961"/>
      <c r="B23" s="963"/>
      <c r="C23" s="933" t="s">
        <v>34</v>
      </c>
      <c r="D23" s="80" t="s">
        <v>108</v>
      </c>
      <c r="E23" s="17" t="s">
        <v>24</v>
      </c>
      <c r="F23" s="18" t="s">
        <v>36</v>
      </c>
      <c r="G23" s="18"/>
      <c r="H23" s="15"/>
      <c r="I23" s="23" t="s">
        <v>26</v>
      </c>
      <c r="K23" s="30"/>
      <c r="L23" s="37"/>
      <c r="M23" s="37"/>
      <c r="N23" s="30"/>
      <c r="O23" s="37"/>
      <c r="P23" s="30"/>
      <c r="Q23" s="30"/>
      <c r="R23" s="30"/>
      <c r="S23" s="30"/>
      <c r="T23" s="30"/>
    </row>
    <row r="24" spans="1:20" ht="16.8" customHeight="1" thickTop="1" thickBot="1" x14ac:dyDescent="0.5">
      <c r="A24" s="962"/>
      <c r="B24" s="964"/>
      <c r="C24" s="934"/>
      <c r="D24" s="74" t="s">
        <v>28</v>
      </c>
      <c r="E24" s="27"/>
      <c r="F24" s="28" t="s">
        <v>55</v>
      </c>
      <c r="G24" s="18" t="s">
        <v>51</v>
      </c>
      <c r="H24" s="19" t="str">
        <f>IFERROR(ROUNDDOWN(H23/B23,1),"")</f>
        <v/>
      </c>
      <c r="I24" s="29" t="s">
        <v>31</v>
      </c>
      <c r="K24" s="30"/>
      <c r="L24" s="2"/>
      <c r="M24" s="940" t="s">
        <v>78</v>
      </c>
      <c r="N24" s="940"/>
      <c r="O24" s="939" t="s">
        <v>79</v>
      </c>
      <c r="P24" s="939"/>
      <c r="Q24" s="2"/>
      <c r="R24" s="2"/>
      <c r="S24" s="2"/>
      <c r="T24" s="30"/>
    </row>
    <row r="25" spans="1:20" ht="16.8" customHeight="1" thickBot="1" x14ac:dyDescent="0.5">
      <c r="A25" s="960" t="s">
        <v>80</v>
      </c>
      <c r="B25" s="927" t="s">
        <v>22</v>
      </c>
      <c r="C25" s="928"/>
      <c r="D25" s="79" t="s">
        <v>105</v>
      </c>
      <c r="E25" s="13" t="s">
        <v>24</v>
      </c>
      <c r="F25" s="14" t="s">
        <v>44</v>
      </c>
      <c r="G25" s="14"/>
      <c r="H25" s="15"/>
      <c r="I25" s="16" t="s">
        <v>26</v>
      </c>
      <c r="K25" s="30"/>
      <c r="L25" s="2"/>
      <c r="M25" s="2"/>
      <c r="N25" s="2"/>
      <c r="O25" s="2"/>
      <c r="P25" s="2"/>
      <c r="Q25" s="2"/>
      <c r="R25" s="2"/>
      <c r="S25" s="2"/>
      <c r="T25" s="30"/>
    </row>
    <row r="26" spans="1:20" ht="16.8" customHeight="1" thickTop="1" thickBot="1" x14ac:dyDescent="0.5">
      <c r="A26" s="961"/>
      <c r="B26" s="929"/>
      <c r="C26" s="930"/>
      <c r="D26" s="72" t="s">
        <v>28</v>
      </c>
      <c r="F26" s="18" t="s">
        <v>48</v>
      </c>
      <c r="G26" s="18" t="s">
        <v>53</v>
      </c>
      <c r="H26" s="19" t="str">
        <f>IFERROR(ROUNDDOWN(H25/B27,1),"")</f>
        <v/>
      </c>
      <c r="I26" s="20" t="s">
        <v>31</v>
      </c>
      <c r="L26" s="38" t="s">
        <v>81</v>
      </c>
      <c r="M26" s="39" t="s">
        <v>82</v>
      </c>
      <c r="N26" s="42"/>
      <c r="O26" s="41" t="s">
        <v>83</v>
      </c>
      <c r="P26" s="42"/>
      <c r="Q26" s="2"/>
      <c r="R26" s="30"/>
      <c r="S26" s="30"/>
      <c r="T26" s="30"/>
    </row>
    <row r="27" spans="1:20" ht="16.8" customHeight="1" thickTop="1" thickBot="1" x14ac:dyDescent="0.5">
      <c r="A27" s="961"/>
      <c r="B27" s="963"/>
      <c r="C27" s="933" t="s">
        <v>34</v>
      </c>
      <c r="D27" s="80" t="s">
        <v>108</v>
      </c>
      <c r="E27" s="17" t="s">
        <v>24</v>
      </c>
      <c r="F27" s="18" t="s">
        <v>36</v>
      </c>
      <c r="G27" s="18"/>
      <c r="H27" s="15"/>
      <c r="I27" s="23" t="s">
        <v>26</v>
      </c>
      <c r="L27" s="17"/>
      <c r="M27" s="17"/>
      <c r="N27" s="2"/>
      <c r="O27" s="17"/>
      <c r="P27" s="2"/>
      <c r="Q27" s="2"/>
      <c r="T27" s="30"/>
    </row>
    <row r="28" spans="1:20" ht="16.8" customHeight="1" thickTop="1" thickBot="1" x14ac:dyDescent="0.5">
      <c r="A28" s="962"/>
      <c r="B28" s="964"/>
      <c r="C28" s="934"/>
      <c r="D28" s="74" t="s">
        <v>28</v>
      </c>
      <c r="E28" s="27"/>
      <c r="F28" s="28" t="s">
        <v>55</v>
      </c>
      <c r="G28" s="18" t="s">
        <v>54</v>
      </c>
      <c r="H28" s="19" t="str">
        <f>IFERROR(ROUNDDOWN(H27/B27,1),"")</f>
        <v/>
      </c>
      <c r="I28" s="29" t="s">
        <v>31</v>
      </c>
      <c r="L28" s="37"/>
      <c r="M28" s="37"/>
      <c r="N28" s="30"/>
      <c r="O28" s="37"/>
      <c r="P28" s="30"/>
      <c r="Q28" s="30"/>
      <c r="T28" s="30"/>
    </row>
    <row r="29" spans="1:20" ht="16.8" customHeight="1" thickBot="1" x14ac:dyDescent="0.5">
      <c r="A29" s="960" t="s">
        <v>84</v>
      </c>
      <c r="B29" s="927" t="s">
        <v>22</v>
      </c>
      <c r="C29" s="928"/>
      <c r="D29" s="79" t="s">
        <v>105</v>
      </c>
      <c r="E29" s="13" t="s">
        <v>24</v>
      </c>
      <c r="F29" s="14" t="s">
        <v>44</v>
      </c>
      <c r="G29" s="14"/>
      <c r="H29" s="15"/>
      <c r="I29" s="16" t="s">
        <v>26</v>
      </c>
      <c r="K29" s="43"/>
      <c r="L29"/>
      <c r="M29" s="11"/>
      <c r="O29" s="11"/>
      <c r="Q29" s="44"/>
      <c r="T29" s="30"/>
    </row>
    <row r="30" spans="1:20" ht="16.8" customHeight="1" thickTop="1" thickBot="1" x14ac:dyDescent="0.5">
      <c r="A30" s="961"/>
      <c r="B30" s="929"/>
      <c r="C30" s="930"/>
      <c r="D30" s="72" t="s">
        <v>28</v>
      </c>
      <c r="F30" s="18" t="s">
        <v>48</v>
      </c>
      <c r="G30" s="18" t="s">
        <v>57</v>
      </c>
      <c r="H30" s="19" t="str">
        <f>IFERROR(ROUNDDOWN(H29/B31,1),"")</f>
        <v/>
      </c>
      <c r="I30" s="20" t="s">
        <v>31</v>
      </c>
      <c r="K30" s="43"/>
      <c r="L30" s="45"/>
      <c r="M30" s="45"/>
      <c r="N30" s="10"/>
      <c r="O30" s="45"/>
      <c r="P30" s="75"/>
      <c r="Q30" s="44"/>
      <c r="S30" s="30"/>
      <c r="T30" s="30"/>
    </row>
    <row r="31" spans="1:20" ht="16.8" customHeight="1" thickTop="1" thickBot="1" x14ac:dyDescent="0.5">
      <c r="A31" s="961"/>
      <c r="B31" s="963"/>
      <c r="C31" s="933" t="s">
        <v>34</v>
      </c>
      <c r="D31" s="80" t="s">
        <v>108</v>
      </c>
      <c r="E31" s="17" t="s">
        <v>24</v>
      </c>
      <c r="F31" s="18" t="s">
        <v>36</v>
      </c>
      <c r="G31" s="18"/>
      <c r="H31" s="15"/>
      <c r="I31" s="23" t="s">
        <v>26</v>
      </c>
      <c r="L31" s="935" t="s">
        <v>85</v>
      </c>
      <c r="M31" s="935"/>
      <c r="N31" s="935"/>
      <c r="O31" s="37"/>
      <c r="P31" s="30"/>
      <c r="Q31" s="30"/>
      <c r="R31" s="30"/>
      <c r="S31" s="30"/>
      <c r="T31" s="30"/>
    </row>
    <row r="32" spans="1:20" ht="16.8" customHeight="1" thickTop="1" thickBot="1" x14ac:dyDescent="0.5">
      <c r="A32" s="962"/>
      <c r="B32" s="964"/>
      <c r="C32" s="934"/>
      <c r="D32" s="74" t="s">
        <v>28</v>
      </c>
      <c r="E32" s="27"/>
      <c r="F32" s="28" t="s">
        <v>55</v>
      </c>
      <c r="G32" s="18" t="s">
        <v>58</v>
      </c>
      <c r="H32" s="19" t="str">
        <f>IFERROR(ROUNDDOWN(H31/B31,1),"")</f>
        <v/>
      </c>
      <c r="I32" s="29" t="s">
        <v>31</v>
      </c>
      <c r="K32" s="43" t="s">
        <v>86</v>
      </c>
      <c r="L32" s="19" t="str">
        <f>IF(P26=0,"",ROUNDDOWN(P26,1))</f>
        <v/>
      </c>
      <c r="M32" s="11"/>
      <c r="N32" s="11" t="s">
        <v>31</v>
      </c>
      <c r="O32" s="11"/>
      <c r="Q32" s="44"/>
      <c r="R32" s="30"/>
      <c r="S32" s="30"/>
      <c r="T32" s="30"/>
    </row>
    <row r="33" spans="1:20" ht="16.8" customHeight="1" thickTop="1" thickBot="1" x14ac:dyDescent="0.5">
      <c r="A33" s="960" t="s">
        <v>87</v>
      </c>
      <c r="B33" s="927" t="s">
        <v>22</v>
      </c>
      <c r="C33" s="928"/>
      <c r="D33" s="79" t="s">
        <v>105</v>
      </c>
      <c r="E33" s="13" t="s">
        <v>24</v>
      </c>
      <c r="F33" s="14" t="s">
        <v>44</v>
      </c>
      <c r="G33" s="14"/>
      <c r="H33" s="15"/>
      <c r="I33" s="16" t="s">
        <v>26</v>
      </c>
      <c r="K33" s="43"/>
      <c r="L33" s="45"/>
      <c r="M33" s="45"/>
      <c r="N33" s="936" t="s">
        <v>88</v>
      </c>
      <c r="O33" s="937"/>
      <c r="P33" s="81" t="str">
        <f>IF(L32="","",IFERROR(ROUNDDOWN(L32/L34*100,1),0))</f>
        <v/>
      </c>
      <c r="Q33" s="47" t="s">
        <v>89</v>
      </c>
      <c r="R33" s="30"/>
      <c r="S33" s="30"/>
      <c r="T33" s="30"/>
    </row>
    <row r="34" spans="1:20" ht="16.8" customHeight="1" thickTop="1" thickBot="1" x14ac:dyDescent="0.5">
      <c r="A34" s="961"/>
      <c r="B34" s="929"/>
      <c r="C34" s="930"/>
      <c r="D34" s="72" t="s">
        <v>28</v>
      </c>
      <c r="F34" s="18" t="s">
        <v>48</v>
      </c>
      <c r="G34" s="18" t="s">
        <v>60</v>
      </c>
      <c r="H34" s="19" t="str">
        <f>IFERROR(ROUNDDOWN(H33/B35,1),"")</f>
        <v/>
      </c>
      <c r="I34" s="20" t="s">
        <v>31</v>
      </c>
      <c r="K34" s="48" t="s">
        <v>90</v>
      </c>
      <c r="L34" s="49" t="str">
        <f>IF(N26=0,"",ROUNDDOWN(N26,1))</f>
        <v/>
      </c>
      <c r="M34" s="50"/>
      <c r="N34" s="51" t="s">
        <v>31</v>
      </c>
      <c r="O34" s="50"/>
      <c r="P34" s="51"/>
      <c r="Q34" s="51"/>
      <c r="R34" s="30"/>
      <c r="S34" s="30"/>
      <c r="T34" s="30"/>
    </row>
    <row r="35" spans="1:20" ht="16.8" customHeight="1" thickTop="1" thickBot="1" x14ac:dyDescent="0.5">
      <c r="A35" s="961"/>
      <c r="B35" s="963"/>
      <c r="C35" s="933" t="s">
        <v>34</v>
      </c>
      <c r="D35" s="80" t="s">
        <v>108</v>
      </c>
      <c r="E35" s="17" t="s">
        <v>24</v>
      </c>
      <c r="F35" s="18" t="s">
        <v>36</v>
      </c>
      <c r="G35" s="18"/>
      <c r="H35" s="15"/>
      <c r="I35" s="23" t="s">
        <v>26</v>
      </c>
      <c r="K35" s="30"/>
      <c r="L35" s="30"/>
      <c r="M35" s="30"/>
      <c r="N35" s="30"/>
      <c r="O35" s="30"/>
      <c r="Q35" s="30"/>
      <c r="R35" s="30"/>
      <c r="S35" s="30"/>
      <c r="T35" s="30"/>
    </row>
    <row r="36" spans="1:20" ht="16.8" customHeight="1" thickTop="1" thickBot="1" x14ac:dyDescent="0.5">
      <c r="A36" s="962"/>
      <c r="B36" s="964"/>
      <c r="C36" s="934"/>
      <c r="D36" s="74" t="s">
        <v>28</v>
      </c>
      <c r="E36" s="27"/>
      <c r="F36" s="28" t="s">
        <v>55</v>
      </c>
      <c r="G36" s="18" t="s">
        <v>61</v>
      </c>
      <c r="H36" s="19" t="str">
        <f>IFERROR(ROUNDDOWN(H35/B35,1),"")</f>
        <v/>
      </c>
      <c r="I36" s="29" t="s">
        <v>31</v>
      </c>
      <c r="L36" s="938" t="s">
        <v>91</v>
      </c>
      <c r="M36" s="938"/>
      <c r="N36" s="938"/>
      <c r="O36" s="938"/>
      <c r="P36" s="938"/>
      <c r="Q36" s="938"/>
      <c r="R36" s="30"/>
      <c r="S36" s="30"/>
      <c r="T36" s="30"/>
    </row>
    <row r="37" spans="1:20" ht="16.8" customHeight="1" thickBot="1" x14ac:dyDescent="0.5">
      <c r="A37" s="960" t="s">
        <v>92</v>
      </c>
      <c r="B37" s="927" t="s">
        <v>22</v>
      </c>
      <c r="C37" s="928"/>
      <c r="D37" s="79" t="s">
        <v>105</v>
      </c>
      <c r="E37" s="13" t="s">
        <v>24</v>
      </c>
      <c r="F37" s="14" t="s">
        <v>44</v>
      </c>
      <c r="G37" s="14"/>
      <c r="H37" s="15"/>
      <c r="I37" s="16" t="s">
        <v>26</v>
      </c>
      <c r="L37" s="938"/>
      <c r="M37" s="938"/>
      <c r="N37" s="938"/>
      <c r="O37" s="938"/>
      <c r="P37" s="938"/>
      <c r="Q37" s="938"/>
      <c r="R37" s="30"/>
      <c r="S37" s="30"/>
      <c r="T37" s="30"/>
    </row>
    <row r="38" spans="1:20" ht="16.8" customHeight="1" thickTop="1" thickBot="1" x14ac:dyDescent="0.5">
      <c r="A38" s="961"/>
      <c r="B38" s="929"/>
      <c r="C38" s="930"/>
      <c r="D38" s="72" t="s">
        <v>28</v>
      </c>
      <c r="F38" s="18" t="s">
        <v>48</v>
      </c>
      <c r="G38" s="18" t="s">
        <v>63</v>
      </c>
      <c r="H38" s="19" t="str">
        <f>IFERROR(ROUNDDOWN(H37/B39,1),"")</f>
        <v/>
      </c>
      <c r="I38" s="20" t="s">
        <v>31</v>
      </c>
      <c r="K38" s="30"/>
      <c r="L38" s="76"/>
      <c r="M38" s="76"/>
      <c r="N38" s="76"/>
      <c r="O38" s="76"/>
      <c r="P38" s="77"/>
      <c r="Q38" s="52"/>
      <c r="R38" s="30"/>
      <c r="S38" s="30"/>
      <c r="T38" s="30"/>
    </row>
    <row r="39" spans="1:20" ht="16.8" customHeight="1" thickTop="1" thickBot="1" x14ac:dyDescent="0.5">
      <c r="A39" s="961"/>
      <c r="B39" s="963"/>
      <c r="C39" s="933" t="s">
        <v>34</v>
      </c>
      <c r="D39" s="80" t="s">
        <v>108</v>
      </c>
      <c r="E39" s="17" t="s">
        <v>24</v>
      </c>
      <c r="F39" s="18" t="s">
        <v>36</v>
      </c>
      <c r="G39" s="18"/>
      <c r="H39" s="15"/>
      <c r="I39" s="23" t="s">
        <v>26</v>
      </c>
      <c r="K39" s="30"/>
      <c r="L39" s="52"/>
      <c r="M39" s="52"/>
      <c r="N39" s="52"/>
      <c r="O39" s="52"/>
      <c r="P39" s="78"/>
      <c r="Q39" s="78"/>
      <c r="R39" s="30"/>
      <c r="S39" s="30"/>
      <c r="T39" s="30"/>
    </row>
    <row r="40" spans="1:20" ht="16.8" customHeight="1" thickTop="1" thickBot="1" x14ac:dyDescent="0.5">
      <c r="A40" s="962"/>
      <c r="B40" s="964"/>
      <c r="C40" s="934"/>
      <c r="D40" s="74" t="s">
        <v>28</v>
      </c>
      <c r="E40" s="27"/>
      <c r="F40" s="28" t="s">
        <v>55</v>
      </c>
      <c r="G40" s="18" t="s">
        <v>64</v>
      </c>
      <c r="H40" s="19" t="str">
        <f>IFERROR(ROUNDDOWN(H39/B39,1),"")</f>
        <v/>
      </c>
      <c r="I40" s="29" t="s">
        <v>31</v>
      </c>
      <c r="K40" s="30"/>
      <c r="L40" s="973" t="s">
        <v>109</v>
      </c>
      <c r="M40" s="974"/>
      <c r="N40" s="974"/>
      <c r="O40" s="974"/>
      <c r="P40" s="975"/>
      <c r="Q40" s="78"/>
      <c r="R40" s="30"/>
      <c r="S40" s="30"/>
      <c r="T40" s="30"/>
    </row>
    <row r="41" spans="1:20" ht="16.8" customHeight="1" thickBot="1" x14ac:dyDescent="0.5">
      <c r="A41" s="960" t="s">
        <v>93</v>
      </c>
      <c r="B41" s="927" t="s">
        <v>22</v>
      </c>
      <c r="C41" s="928"/>
      <c r="D41" s="79" t="s">
        <v>105</v>
      </c>
      <c r="E41" s="13" t="s">
        <v>24</v>
      </c>
      <c r="F41" s="14" t="s">
        <v>44</v>
      </c>
      <c r="G41" s="14"/>
      <c r="H41" s="15"/>
      <c r="I41" s="16" t="s">
        <v>26</v>
      </c>
      <c r="K41" s="30"/>
      <c r="L41" s="58"/>
      <c r="M41" s="58"/>
      <c r="N41" s="58"/>
      <c r="O41" s="58"/>
      <c r="P41" s="58"/>
      <c r="Q41" s="59"/>
      <c r="R41" s="30"/>
      <c r="S41" s="30"/>
      <c r="T41" s="30"/>
    </row>
    <row r="42" spans="1:20" ht="16.8" customHeight="1" thickTop="1" thickBot="1" x14ac:dyDescent="0.5">
      <c r="A42" s="961"/>
      <c r="B42" s="929"/>
      <c r="C42" s="930"/>
      <c r="D42" s="72" t="s">
        <v>28</v>
      </c>
      <c r="F42" s="18" t="s">
        <v>48</v>
      </c>
      <c r="G42" s="18" t="s">
        <v>66</v>
      </c>
      <c r="H42" s="19" t="str">
        <f>IFERROR(ROUNDDOWN(H41/B43,1),"")</f>
        <v/>
      </c>
      <c r="I42" s="20" t="s">
        <v>31</v>
      </c>
      <c r="K42" s="30"/>
      <c r="L42" s="37"/>
      <c r="M42" s="37"/>
      <c r="N42" s="30"/>
      <c r="O42" s="37"/>
      <c r="P42" s="30"/>
      <c r="Q42" s="30"/>
      <c r="R42" s="30"/>
      <c r="S42" s="30"/>
      <c r="T42" s="30"/>
    </row>
    <row r="43" spans="1:20" ht="16.8" customHeight="1" thickTop="1" thickBot="1" x14ac:dyDescent="0.5">
      <c r="A43" s="961"/>
      <c r="B43" s="963"/>
      <c r="C43" s="933" t="s">
        <v>34</v>
      </c>
      <c r="D43" s="80" t="s">
        <v>108</v>
      </c>
      <c r="E43" s="17" t="s">
        <v>24</v>
      </c>
      <c r="F43" s="18" t="s">
        <v>36</v>
      </c>
      <c r="G43" s="18"/>
      <c r="H43" s="15"/>
      <c r="I43" s="23" t="s">
        <v>26</v>
      </c>
      <c r="K43" s="30"/>
      <c r="L43" s="2"/>
      <c r="M43" s="2"/>
      <c r="N43" s="2"/>
      <c r="O43" s="2"/>
      <c r="P43" s="2"/>
      <c r="Q43" s="30"/>
      <c r="R43" s="30"/>
      <c r="S43" s="30"/>
      <c r="T43" s="30"/>
    </row>
    <row r="44" spans="1:20" ht="16.8" customHeight="1" thickTop="1" thickBot="1" x14ac:dyDescent="0.5">
      <c r="A44" s="962"/>
      <c r="B44" s="964"/>
      <c r="C44" s="934"/>
      <c r="D44" s="74" t="s">
        <v>28</v>
      </c>
      <c r="E44" s="27"/>
      <c r="F44" s="28" t="s">
        <v>55</v>
      </c>
      <c r="G44" s="18" t="s">
        <v>67</v>
      </c>
      <c r="H44" s="19" t="str">
        <f>IFERROR(ROUNDDOWN(H43/B43,1),"")</f>
        <v/>
      </c>
      <c r="I44" s="29" t="s">
        <v>31</v>
      </c>
      <c r="K44" s="30"/>
      <c r="L44" s="37"/>
      <c r="M44" s="37"/>
      <c r="N44" s="30"/>
      <c r="O44" s="37"/>
      <c r="P44" s="30"/>
      <c r="Q44" s="30"/>
      <c r="R44" s="30"/>
      <c r="S44" s="30"/>
      <c r="T44" s="30"/>
    </row>
    <row r="45" spans="1:20" ht="16.8" customHeight="1" thickBot="1" x14ac:dyDescent="0.5">
      <c r="A45" s="960" t="s">
        <v>94</v>
      </c>
      <c r="B45" s="927" t="s">
        <v>22</v>
      </c>
      <c r="C45" s="928"/>
      <c r="D45" s="79" t="s">
        <v>105</v>
      </c>
      <c r="E45" s="13" t="s">
        <v>24</v>
      </c>
      <c r="F45" s="14" t="s">
        <v>44</v>
      </c>
      <c r="G45" s="14"/>
      <c r="H45" s="60"/>
      <c r="I45" s="16" t="s">
        <v>26</v>
      </c>
      <c r="K45" s="30"/>
      <c r="L45" s="37"/>
      <c r="M45" s="37"/>
      <c r="N45" s="30"/>
      <c r="O45" s="37"/>
      <c r="P45" s="30"/>
      <c r="Q45" s="30"/>
      <c r="R45" s="30"/>
      <c r="S45" s="30"/>
      <c r="T45" s="30"/>
    </row>
    <row r="46" spans="1:20" ht="16.8" customHeight="1" thickTop="1" thickBot="1" x14ac:dyDescent="0.5">
      <c r="A46" s="961"/>
      <c r="B46" s="929"/>
      <c r="C46" s="930"/>
      <c r="D46" s="72" t="s">
        <v>28</v>
      </c>
      <c r="F46" s="18" t="s">
        <v>48</v>
      </c>
      <c r="G46" s="18" t="s">
        <v>69</v>
      </c>
      <c r="H46" s="19" t="str">
        <f>IFERROR(ROUNDDOWN(H45/B47,1),"")</f>
        <v/>
      </c>
      <c r="I46" s="20" t="s">
        <v>31</v>
      </c>
      <c r="K46" s="30"/>
      <c r="L46" s="37"/>
      <c r="M46" s="37"/>
      <c r="N46" s="30"/>
      <c r="O46" s="37"/>
      <c r="P46" s="30"/>
      <c r="Q46" s="30"/>
      <c r="R46" s="30"/>
      <c r="S46" s="30"/>
      <c r="T46" s="30"/>
    </row>
    <row r="47" spans="1:20" ht="16.8" customHeight="1" thickTop="1" thickBot="1" x14ac:dyDescent="0.5">
      <c r="A47" s="961"/>
      <c r="B47" s="963"/>
      <c r="C47" s="933" t="s">
        <v>34</v>
      </c>
      <c r="D47" s="80" t="s">
        <v>108</v>
      </c>
      <c r="E47" s="17" t="s">
        <v>24</v>
      </c>
      <c r="F47" s="18" t="s">
        <v>36</v>
      </c>
      <c r="G47" s="18"/>
      <c r="H47" s="15"/>
      <c r="I47" s="23" t="s">
        <v>26</v>
      </c>
      <c r="K47" s="30"/>
      <c r="L47" s="37"/>
      <c r="M47" s="37"/>
      <c r="N47" s="30"/>
      <c r="O47" s="37"/>
      <c r="P47" s="30"/>
      <c r="Q47" s="30"/>
      <c r="R47" s="30"/>
      <c r="S47" s="30"/>
      <c r="T47" s="30"/>
    </row>
    <row r="48" spans="1:20" ht="16.8" customHeight="1" thickTop="1" thickBot="1" x14ac:dyDescent="0.5">
      <c r="A48" s="962"/>
      <c r="B48" s="964"/>
      <c r="C48" s="934"/>
      <c r="D48" s="74" t="s">
        <v>28</v>
      </c>
      <c r="E48" s="27"/>
      <c r="F48" s="28" t="s">
        <v>55</v>
      </c>
      <c r="G48" s="18" t="s">
        <v>70</v>
      </c>
      <c r="H48" s="19" t="str">
        <f>IFERROR(ROUNDDOWN(H47/B47,1),"")</f>
        <v/>
      </c>
      <c r="I48" s="29" t="s">
        <v>31</v>
      </c>
      <c r="K48" s="30"/>
      <c r="L48" s="37"/>
      <c r="M48" s="37"/>
      <c r="N48" s="30"/>
      <c r="O48" s="37"/>
      <c r="P48" s="30"/>
      <c r="Q48" s="30"/>
      <c r="R48" s="30"/>
      <c r="S48" s="30"/>
      <c r="T48" s="30"/>
    </row>
    <row r="49" spans="1:20" ht="16.8" customHeight="1" thickBot="1" x14ac:dyDescent="0.5">
      <c r="A49" s="960" t="s">
        <v>95</v>
      </c>
      <c r="B49" s="927" t="s">
        <v>22</v>
      </c>
      <c r="C49" s="928"/>
      <c r="D49" s="79" t="s">
        <v>105</v>
      </c>
      <c r="E49" s="13" t="s">
        <v>24</v>
      </c>
      <c r="F49" s="14" t="s">
        <v>44</v>
      </c>
      <c r="G49" s="14"/>
      <c r="H49" s="15"/>
      <c r="I49" s="16" t="s">
        <v>26</v>
      </c>
      <c r="K49" s="30"/>
      <c r="L49" s="37"/>
      <c r="M49" s="37"/>
      <c r="N49" s="30"/>
      <c r="O49" s="37"/>
      <c r="P49" s="30"/>
      <c r="Q49" s="30"/>
      <c r="R49" s="30"/>
      <c r="S49" s="30"/>
      <c r="T49" s="30"/>
    </row>
    <row r="50" spans="1:20" ht="16.8" customHeight="1" thickTop="1" thickBot="1" x14ac:dyDescent="0.5">
      <c r="A50" s="961"/>
      <c r="B50" s="929"/>
      <c r="C50" s="930"/>
      <c r="D50" s="72" t="s">
        <v>28</v>
      </c>
      <c r="F50" s="18" t="s">
        <v>48</v>
      </c>
      <c r="G50" s="18" t="s">
        <v>73</v>
      </c>
      <c r="H50" s="19" t="str">
        <f>IFERROR(ROUNDDOWN(H49/B51,1),"")</f>
        <v/>
      </c>
      <c r="I50" s="20" t="s">
        <v>31</v>
      </c>
      <c r="K50" s="30"/>
      <c r="L50" s="37"/>
      <c r="M50" s="37"/>
      <c r="N50" s="30"/>
      <c r="O50" s="37"/>
      <c r="P50" s="30"/>
      <c r="Q50" s="30"/>
      <c r="R50" s="30"/>
      <c r="S50" s="30"/>
      <c r="T50" s="30"/>
    </row>
    <row r="51" spans="1:20" ht="16.8" customHeight="1" thickTop="1" thickBot="1" x14ac:dyDescent="0.5">
      <c r="A51" s="961"/>
      <c r="B51" s="963"/>
      <c r="C51" s="933" t="s">
        <v>34</v>
      </c>
      <c r="D51" s="80" t="s">
        <v>108</v>
      </c>
      <c r="E51" s="17" t="s">
        <v>24</v>
      </c>
      <c r="F51" s="18" t="s">
        <v>36</v>
      </c>
      <c r="G51" s="18"/>
      <c r="H51" s="15"/>
      <c r="I51" s="23" t="s">
        <v>26</v>
      </c>
      <c r="K51" s="30"/>
      <c r="L51" s="37"/>
      <c r="M51" s="37"/>
      <c r="N51" s="30"/>
      <c r="O51" s="37"/>
      <c r="P51" s="30"/>
      <c r="Q51" s="30"/>
      <c r="R51" s="30"/>
      <c r="S51" s="30"/>
      <c r="T51" s="30"/>
    </row>
    <row r="52" spans="1:20" ht="16.8" customHeight="1" thickTop="1" thickBot="1" x14ac:dyDescent="0.5">
      <c r="A52" s="962"/>
      <c r="B52" s="964"/>
      <c r="C52" s="934"/>
      <c r="D52" s="74" t="s">
        <v>28</v>
      </c>
      <c r="E52" s="27"/>
      <c r="F52" s="28" t="s">
        <v>55</v>
      </c>
      <c r="G52" s="61" t="s">
        <v>74</v>
      </c>
      <c r="H52" s="19" t="str">
        <f>IFERROR(ROUNDDOWN(H51/B51,1),"")</f>
        <v/>
      </c>
      <c r="I52" s="29" t="s">
        <v>31</v>
      </c>
      <c r="K52" s="30"/>
      <c r="L52" s="37"/>
      <c r="M52" s="37"/>
      <c r="N52" s="30"/>
      <c r="O52" s="37"/>
      <c r="P52" s="30"/>
      <c r="Q52" s="30"/>
      <c r="R52" s="30"/>
      <c r="S52" s="30"/>
      <c r="T52" s="30"/>
    </row>
    <row r="53" spans="1:20" ht="6.75" customHeight="1" x14ac:dyDescent="0.45">
      <c r="K53" s="30"/>
      <c r="L53" s="37"/>
      <c r="M53" s="37"/>
      <c r="N53" s="30"/>
      <c r="O53" s="37"/>
      <c r="P53" s="30"/>
      <c r="Q53" s="30"/>
      <c r="R53" s="30"/>
      <c r="S53" s="30"/>
      <c r="T53" s="30"/>
    </row>
  </sheetData>
  <mergeCells count="64">
    <mergeCell ref="A3:Q3"/>
    <mergeCell ref="A1:F2"/>
    <mergeCell ref="H1:I1"/>
    <mergeCell ref="J1:Q1"/>
    <mergeCell ref="H2:I2"/>
    <mergeCell ref="J2:Q2"/>
    <mergeCell ref="A6:I6"/>
    <mergeCell ref="F7:I7"/>
    <mergeCell ref="A8:I8"/>
    <mergeCell ref="K8:P8"/>
    <mergeCell ref="A9:A12"/>
    <mergeCell ref="B9:C10"/>
    <mergeCell ref="L9:L10"/>
    <mergeCell ref="M9:P9"/>
    <mergeCell ref="M10:N10"/>
    <mergeCell ref="O10:P10"/>
    <mergeCell ref="B11:B12"/>
    <mergeCell ref="C11:C12"/>
    <mergeCell ref="A13:A16"/>
    <mergeCell ref="B13:C14"/>
    <mergeCell ref="B15:B16"/>
    <mergeCell ref="C15:C16"/>
    <mergeCell ref="A17:A20"/>
    <mergeCell ref="B17:C18"/>
    <mergeCell ref="B19:B20"/>
    <mergeCell ref="C19:C20"/>
    <mergeCell ref="O24:P24"/>
    <mergeCell ref="A25:A28"/>
    <mergeCell ref="B25:C26"/>
    <mergeCell ref="B27:B28"/>
    <mergeCell ref="C27:C28"/>
    <mergeCell ref="A21:A24"/>
    <mergeCell ref="B21:C22"/>
    <mergeCell ref="B23:B24"/>
    <mergeCell ref="C23:C24"/>
    <mergeCell ref="M24:N24"/>
    <mergeCell ref="A29:A32"/>
    <mergeCell ref="B29:C30"/>
    <mergeCell ref="B31:B32"/>
    <mergeCell ref="C31:C32"/>
    <mergeCell ref="L31:N31"/>
    <mergeCell ref="L36:Q37"/>
    <mergeCell ref="A37:A40"/>
    <mergeCell ref="B37:C38"/>
    <mergeCell ref="B39:B40"/>
    <mergeCell ref="C39:C40"/>
    <mergeCell ref="L40:P40"/>
    <mergeCell ref="A33:A36"/>
    <mergeCell ref="B33:C34"/>
    <mergeCell ref="N33:O33"/>
    <mergeCell ref="B35:B36"/>
    <mergeCell ref="C35:C36"/>
    <mergeCell ref="A49:A52"/>
    <mergeCell ref="B49:C50"/>
    <mergeCell ref="B51:B52"/>
    <mergeCell ref="C51:C52"/>
    <mergeCell ref="A41:A44"/>
    <mergeCell ref="B41:C42"/>
    <mergeCell ref="B43:B44"/>
    <mergeCell ref="C43:C44"/>
    <mergeCell ref="A45:A48"/>
    <mergeCell ref="B45:C46"/>
    <mergeCell ref="B47:B48"/>
    <mergeCell ref="C47:C48"/>
  </mergeCells>
  <phoneticPr fontId="2"/>
  <pageMargins left="0.41" right="0.25" top="0.45" bottom="0.39" header="0.24" footer="0.3"/>
  <pageSetup paperSize="9" scale="69" orientation="portrait" r:id="rId1"/>
  <headerFooter alignWithMargins="0">
    <oddHeader>&amp;R&amp;A</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39997558519241921"/>
    <pageSetUpPr fitToPage="1"/>
  </sheetPr>
  <dimension ref="B1:BO290"/>
  <sheetViews>
    <sheetView showGridLines="0" view="pageBreakPreview" zoomScale="70" zoomScaleNormal="55" zoomScaleSheetLayoutView="70" workbookViewId="0">
      <selection activeCell="C17" sqref="C17:D18"/>
    </sheetView>
  </sheetViews>
  <sheetFormatPr defaultColWidth="4.19921875" defaultRowHeight="14.4" x14ac:dyDescent="0.45"/>
  <cols>
    <col min="1" max="1" width="0.796875" style="198" customWidth="1"/>
    <col min="2" max="2" width="6.5" style="198" customWidth="1"/>
    <col min="3" max="4" width="7.59765625" style="198" customWidth="1"/>
    <col min="5" max="8" width="3" style="198" hidden="1" customWidth="1"/>
    <col min="9" max="10" width="3" style="198" customWidth="1"/>
    <col min="11" max="62" width="5.3984375" style="198" customWidth="1"/>
    <col min="63" max="63" width="1" style="198" customWidth="1"/>
    <col min="64" max="16384" width="4.19921875" style="198"/>
  </cols>
  <sheetData>
    <row r="1" spans="2:67" s="179" customFormat="1" ht="20.25" customHeight="1" x14ac:dyDescent="0.45">
      <c r="C1" s="180" t="s">
        <v>406</v>
      </c>
      <c r="D1" s="180"/>
      <c r="E1" s="180"/>
      <c r="F1" s="180"/>
      <c r="G1" s="180"/>
      <c r="H1" s="180"/>
      <c r="I1" s="180"/>
      <c r="J1" s="180"/>
      <c r="M1" s="181" t="s">
        <v>407</v>
      </c>
      <c r="P1" s="180"/>
      <c r="Q1" s="180"/>
      <c r="R1" s="180"/>
      <c r="S1" s="180"/>
      <c r="T1" s="180"/>
      <c r="U1" s="180"/>
      <c r="V1" s="180"/>
      <c r="W1" s="180"/>
      <c r="AS1" s="182" t="s">
        <v>408</v>
      </c>
      <c r="AT1" s="1100" t="s">
        <v>409</v>
      </c>
      <c r="AU1" s="1101"/>
      <c r="AV1" s="1101"/>
      <c r="AW1" s="1101"/>
      <c r="AX1" s="1101"/>
      <c r="AY1" s="1101"/>
      <c r="AZ1" s="1101"/>
      <c r="BA1" s="1101"/>
      <c r="BB1" s="1101"/>
      <c r="BC1" s="1101"/>
      <c r="BD1" s="1101"/>
      <c r="BE1" s="1101"/>
      <c r="BF1" s="1101"/>
      <c r="BG1" s="1101"/>
      <c r="BH1" s="1101"/>
      <c r="BI1" s="1101"/>
      <c r="BJ1" s="182" t="s">
        <v>410</v>
      </c>
    </row>
    <row r="2" spans="2:67" s="183" customFormat="1" ht="20.25" customHeight="1" x14ac:dyDescent="0.45">
      <c r="J2" s="181"/>
      <c r="M2" s="181"/>
      <c r="N2" s="181"/>
      <c r="P2" s="182"/>
      <c r="Q2" s="182"/>
      <c r="R2" s="182"/>
      <c r="S2" s="182"/>
      <c r="T2" s="182"/>
      <c r="U2" s="182"/>
      <c r="V2" s="182"/>
      <c r="W2" s="182"/>
      <c r="AB2" s="182" t="s">
        <v>411</v>
      </c>
      <c r="AC2" s="1102">
        <v>6</v>
      </c>
      <c r="AD2" s="1102"/>
      <c r="AE2" s="182" t="s">
        <v>412</v>
      </c>
      <c r="AF2" s="1103">
        <f>IF(AC2=0,"",YEAR(DATE(2018+AC2,1,1)))</f>
        <v>2024</v>
      </c>
      <c r="AG2" s="1103"/>
      <c r="AH2" s="183" t="s">
        <v>413</v>
      </c>
      <c r="AI2" s="183" t="s">
        <v>414</v>
      </c>
      <c r="AJ2" s="1102">
        <v>4</v>
      </c>
      <c r="AK2" s="1102"/>
      <c r="AL2" s="183" t="s">
        <v>415</v>
      </c>
      <c r="AS2" s="182" t="s">
        <v>416</v>
      </c>
      <c r="AT2" s="1102"/>
      <c r="AU2" s="1102"/>
      <c r="AV2" s="1102"/>
      <c r="AW2" s="1102"/>
      <c r="AX2" s="1102"/>
      <c r="AY2" s="1102"/>
      <c r="AZ2" s="1102"/>
      <c r="BA2" s="1102"/>
      <c r="BB2" s="1102"/>
      <c r="BC2" s="1102"/>
      <c r="BD2" s="1102"/>
      <c r="BE2" s="1102"/>
      <c r="BF2" s="1102"/>
      <c r="BG2" s="1102"/>
      <c r="BH2" s="1102"/>
      <c r="BI2" s="1102"/>
      <c r="BJ2" s="182" t="s">
        <v>410</v>
      </c>
      <c r="BK2" s="182"/>
      <c r="BL2" s="182"/>
      <c r="BM2" s="182"/>
    </row>
    <row r="3" spans="2:67" s="183" customFormat="1" ht="20.25" customHeight="1" x14ac:dyDescent="0.45">
      <c r="J3" s="181"/>
      <c r="M3" s="181"/>
      <c r="O3" s="182"/>
      <c r="P3" s="182"/>
      <c r="Q3" s="182"/>
      <c r="R3" s="182"/>
      <c r="S3" s="182"/>
      <c r="T3" s="182"/>
      <c r="U3" s="182"/>
      <c r="AC3" s="184"/>
      <c r="AD3" s="184"/>
      <c r="AE3" s="184"/>
      <c r="AF3" s="185"/>
      <c r="AG3" s="184"/>
      <c r="BD3" s="186" t="s">
        <v>417</v>
      </c>
      <c r="BE3" s="1104" t="s">
        <v>418</v>
      </c>
      <c r="BF3" s="1105"/>
      <c r="BG3" s="1105"/>
      <c r="BH3" s="1106"/>
      <c r="BI3" s="182"/>
    </row>
    <row r="4" spans="2:67" s="183" customFormat="1" ht="20.25" customHeight="1" x14ac:dyDescent="0.45">
      <c r="J4" s="181"/>
      <c r="M4" s="181"/>
      <c r="O4" s="182"/>
      <c r="P4" s="182"/>
      <c r="Q4" s="182"/>
      <c r="R4" s="182"/>
      <c r="S4" s="182"/>
      <c r="T4" s="182"/>
      <c r="U4" s="182"/>
      <c r="AC4" s="184"/>
      <c r="AD4" s="184"/>
      <c r="AE4" s="184"/>
      <c r="AF4" s="185"/>
      <c r="AG4" s="184"/>
      <c r="BD4" s="186" t="s">
        <v>419</v>
      </c>
      <c r="BE4" s="1104" t="s">
        <v>420</v>
      </c>
      <c r="BF4" s="1105"/>
      <c r="BG4" s="1105"/>
      <c r="BH4" s="1106"/>
      <c r="BI4" s="182"/>
    </row>
    <row r="5" spans="2:67" s="183" customFormat="1" ht="9" customHeight="1" x14ac:dyDescent="0.45">
      <c r="J5" s="181"/>
      <c r="M5" s="181"/>
      <c r="O5" s="182"/>
      <c r="P5" s="182"/>
      <c r="Q5" s="182"/>
      <c r="R5" s="182"/>
      <c r="S5" s="182"/>
      <c r="T5" s="182"/>
      <c r="U5" s="182"/>
      <c r="AC5" s="187"/>
      <c r="AD5" s="187"/>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88"/>
      <c r="BI5" s="188"/>
    </row>
    <row r="6" spans="2:67" s="183" customFormat="1" ht="21" customHeight="1" x14ac:dyDescent="0.45">
      <c r="B6" s="180"/>
      <c r="C6" s="179"/>
      <c r="D6" s="179"/>
      <c r="E6" s="179"/>
      <c r="F6" s="179"/>
      <c r="G6" s="179"/>
      <c r="H6" s="179"/>
      <c r="I6" s="179"/>
      <c r="J6" s="179"/>
      <c r="K6" s="189"/>
      <c r="L6" s="189"/>
      <c r="M6" s="189"/>
      <c r="N6" s="190"/>
      <c r="O6" s="189"/>
      <c r="P6" s="189"/>
      <c r="Q6" s="189"/>
      <c r="AJ6" s="179"/>
      <c r="AK6" s="179"/>
      <c r="AL6" s="179"/>
      <c r="AM6" s="179"/>
      <c r="AN6" s="179"/>
      <c r="AO6" s="179" t="s">
        <v>421</v>
      </c>
      <c r="AP6" s="179"/>
      <c r="AQ6" s="179"/>
      <c r="AR6" s="179"/>
      <c r="AS6" s="179"/>
      <c r="AT6" s="179"/>
      <c r="AU6" s="179"/>
      <c r="AW6" s="191"/>
      <c r="AX6" s="191"/>
      <c r="AY6" s="192"/>
      <c r="AZ6" s="179"/>
      <c r="BA6" s="1124">
        <v>40</v>
      </c>
      <c r="BB6" s="1125"/>
      <c r="BC6" s="192" t="s">
        <v>422</v>
      </c>
      <c r="BD6" s="179"/>
      <c r="BE6" s="1124">
        <v>160</v>
      </c>
      <c r="BF6" s="1125"/>
      <c r="BG6" s="192" t="s">
        <v>423</v>
      </c>
      <c r="BH6" s="179"/>
      <c r="BI6" s="188"/>
    </row>
    <row r="7" spans="2:67" s="183" customFormat="1" ht="5.25" customHeight="1" x14ac:dyDescent="0.45">
      <c r="B7" s="180"/>
      <c r="C7" s="193"/>
      <c r="D7" s="193"/>
      <c r="E7" s="193"/>
      <c r="F7" s="193"/>
      <c r="G7" s="193"/>
      <c r="H7" s="193"/>
      <c r="I7" s="193"/>
      <c r="J7" s="189"/>
      <c r="K7" s="189"/>
      <c r="L7" s="189"/>
      <c r="M7" s="190"/>
      <c r="N7" s="189"/>
      <c r="O7" s="189"/>
      <c r="P7" s="189"/>
      <c r="Q7" s="18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88"/>
      <c r="BI7" s="188"/>
    </row>
    <row r="8" spans="2:67" s="183" customFormat="1" ht="21" customHeight="1" x14ac:dyDescent="0.45">
      <c r="B8" s="194"/>
      <c r="C8" s="190"/>
      <c r="D8" s="190"/>
      <c r="E8" s="190"/>
      <c r="F8" s="190"/>
      <c r="G8" s="190"/>
      <c r="H8" s="190"/>
      <c r="I8" s="190"/>
      <c r="J8" s="189"/>
      <c r="K8" s="189"/>
      <c r="L8" s="189"/>
      <c r="M8" s="190"/>
      <c r="N8" s="189"/>
      <c r="O8" s="189"/>
      <c r="P8" s="189"/>
      <c r="Q8" s="189"/>
      <c r="AJ8" s="195"/>
      <c r="AK8" s="195"/>
      <c r="AL8" s="195"/>
      <c r="AM8" s="179"/>
      <c r="AN8" s="188"/>
      <c r="AO8" s="196"/>
      <c r="AP8" s="196"/>
      <c r="AQ8" s="180"/>
      <c r="AR8" s="191"/>
      <c r="AS8" s="191"/>
      <c r="AT8" s="191"/>
      <c r="AU8" s="197"/>
      <c r="AV8" s="197"/>
      <c r="AW8" s="179"/>
      <c r="AX8" s="191"/>
      <c r="AY8" s="191"/>
      <c r="AZ8" s="190"/>
      <c r="BA8" s="179"/>
      <c r="BB8" s="179" t="s">
        <v>424</v>
      </c>
      <c r="BC8" s="179"/>
      <c r="BD8" s="179"/>
      <c r="BE8" s="1126">
        <f>DAY(EOMONTH(DATE(AF2,AJ2,1),0))</f>
        <v>30</v>
      </c>
      <c r="BF8" s="1127"/>
      <c r="BG8" s="179" t="s">
        <v>425</v>
      </c>
      <c r="BH8" s="179"/>
      <c r="BI8" s="179"/>
      <c r="BM8" s="182"/>
      <c r="BN8" s="182"/>
      <c r="BO8" s="182"/>
    </row>
    <row r="9" spans="2:67" s="183" customFormat="1" ht="5.25" customHeight="1" x14ac:dyDescent="0.45">
      <c r="B9" s="194"/>
      <c r="C9" s="190"/>
      <c r="D9" s="190"/>
      <c r="E9" s="190"/>
      <c r="F9" s="190"/>
      <c r="G9" s="190"/>
      <c r="H9" s="190"/>
      <c r="I9" s="190"/>
      <c r="J9" s="189"/>
      <c r="K9" s="189"/>
      <c r="L9" s="189"/>
      <c r="M9" s="190"/>
      <c r="N9" s="189"/>
      <c r="O9" s="189"/>
      <c r="P9" s="189"/>
      <c r="Q9" s="189"/>
      <c r="AJ9" s="195"/>
      <c r="AK9" s="195"/>
      <c r="AL9" s="195"/>
      <c r="AM9" s="179"/>
      <c r="AN9" s="188"/>
      <c r="AO9" s="196"/>
      <c r="AP9" s="196"/>
      <c r="AQ9" s="180"/>
      <c r="AR9" s="191"/>
      <c r="AS9" s="191"/>
      <c r="AT9" s="191"/>
      <c r="AU9" s="197"/>
      <c r="AV9" s="197"/>
      <c r="AW9" s="179"/>
      <c r="AX9" s="191"/>
      <c r="AY9" s="191"/>
      <c r="AZ9" s="190"/>
      <c r="BA9" s="179"/>
      <c r="BB9" s="179"/>
      <c r="BC9" s="179"/>
      <c r="BD9" s="179"/>
      <c r="BE9" s="190"/>
      <c r="BF9" s="190"/>
      <c r="BG9" s="179"/>
      <c r="BH9" s="179"/>
      <c r="BI9" s="179"/>
      <c r="BM9" s="182"/>
      <c r="BN9" s="182"/>
      <c r="BO9" s="182"/>
    </row>
    <row r="10" spans="2:67" s="183" customFormat="1" ht="21" customHeight="1" x14ac:dyDescent="0.45">
      <c r="B10" s="194"/>
      <c r="C10" s="190"/>
      <c r="D10" s="190"/>
      <c r="E10" s="190"/>
      <c r="F10" s="190"/>
      <c r="G10" s="190"/>
      <c r="H10" s="190"/>
      <c r="I10" s="190"/>
      <c r="J10" s="189"/>
      <c r="K10" s="189"/>
      <c r="L10" s="189"/>
      <c r="M10" s="190"/>
      <c r="N10" s="189"/>
      <c r="O10" s="189"/>
      <c r="P10" s="189"/>
      <c r="Q10" s="189"/>
      <c r="AJ10" s="195"/>
      <c r="AK10" s="195"/>
      <c r="AL10" s="195"/>
      <c r="AM10" s="179"/>
      <c r="AN10" s="188"/>
      <c r="AO10" s="196"/>
      <c r="AP10" s="196"/>
      <c r="AQ10" s="180"/>
      <c r="AR10" s="191"/>
      <c r="AS10" s="179" t="s">
        <v>426</v>
      </c>
      <c r="AT10" s="179"/>
      <c r="AU10" s="179"/>
      <c r="AV10" s="179"/>
      <c r="AW10" s="179"/>
      <c r="AX10" s="193"/>
      <c r="AY10" s="193"/>
      <c r="AZ10" s="193"/>
      <c r="BA10" s="179"/>
      <c r="BB10" s="179"/>
      <c r="BC10" s="188" t="s">
        <v>427</v>
      </c>
      <c r="BD10" s="179"/>
      <c r="BE10" s="1124"/>
      <c r="BF10" s="1125"/>
      <c r="BG10" s="192" t="s">
        <v>428</v>
      </c>
      <c r="BH10" s="179"/>
      <c r="BI10" s="179"/>
      <c r="BM10" s="182"/>
      <c r="BN10" s="182"/>
      <c r="BO10" s="182"/>
    </row>
    <row r="11" spans="2:67" ht="5.25" customHeight="1" thickBot="1" x14ac:dyDescent="0.5">
      <c r="C11" s="199"/>
      <c r="D11" s="199"/>
      <c r="E11" s="199"/>
      <c r="F11" s="199"/>
      <c r="G11" s="199"/>
      <c r="H11" s="199"/>
      <c r="I11" s="199"/>
      <c r="J11" s="199"/>
      <c r="AC11" s="199"/>
      <c r="AT11" s="199"/>
      <c r="BK11" s="200"/>
      <c r="BL11" s="200"/>
      <c r="BM11" s="200"/>
    </row>
    <row r="12" spans="2:67" ht="21.6" customHeight="1" x14ac:dyDescent="0.45">
      <c r="B12" s="1063" t="s">
        <v>429</v>
      </c>
      <c r="C12" s="1066" t="s">
        <v>430</v>
      </c>
      <c r="D12" s="1067"/>
      <c r="E12" s="201"/>
      <c r="F12" s="202"/>
      <c r="G12" s="201"/>
      <c r="H12" s="202"/>
      <c r="I12" s="1072" t="s">
        <v>431</v>
      </c>
      <c r="J12" s="1073"/>
      <c r="K12" s="1078" t="s">
        <v>432</v>
      </c>
      <c r="L12" s="1079"/>
      <c r="M12" s="1079"/>
      <c r="N12" s="1067"/>
      <c r="O12" s="1078" t="s">
        <v>433</v>
      </c>
      <c r="P12" s="1079"/>
      <c r="Q12" s="1079"/>
      <c r="R12" s="1079"/>
      <c r="S12" s="1067"/>
      <c r="T12" s="203"/>
      <c r="U12" s="203"/>
      <c r="V12" s="204"/>
      <c r="W12" s="1107" t="s">
        <v>434</v>
      </c>
      <c r="X12" s="1108"/>
      <c r="Y12" s="1108"/>
      <c r="Z12" s="1108"/>
      <c r="AA12" s="1108"/>
      <c r="AB12" s="1108"/>
      <c r="AC12" s="1108"/>
      <c r="AD12" s="1108"/>
      <c r="AE12" s="1108"/>
      <c r="AF12" s="1108"/>
      <c r="AG12" s="1108"/>
      <c r="AH12" s="1108"/>
      <c r="AI12" s="1108"/>
      <c r="AJ12" s="1108"/>
      <c r="AK12" s="1108"/>
      <c r="AL12" s="1108"/>
      <c r="AM12" s="1108"/>
      <c r="AN12" s="1108"/>
      <c r="AO12" s="1108"/>
      <c r="AP12" s="1108"/>
      <c r="AQ12" s="1108"/>
      <c r="AR12" s="1108"/>
      <c r="AS12" s="1108"/>
      <c r="AT12" s="1108"/>
      <c r="AU12" s="1108"/>
      <c r="AV12" s="1108"/>
      <c r="AW12" s="1108"/>
      <c r="AX12" s="1108"/>
      <c r="AY12" s="1108"/>
      <c r="AZ12" s="1108"/>
      <c r="BA12" s="1108"/>
      <c r="BB12" s="1109" t="str">
        <f>IF(BE3="４週","(10)1～4週目の勤務時間数合計","(10)1か月の勤務時間数　合計")</f>
        <v>(10)1～4週目の勤務時間数合計</v>
      </c>
      <c r="BC12" s="1110"/>
      <c r="BD12" s="1115" t="s">
        <v>435</v>
      </c>
      <c r="BE12" s="1110"/>
      <c r="BF12" s="1066" t="s">
        <v>436</v>
      </c>
      <c r="BG12" s="1079"/>
      <c r="BH12" s="1079"/>
      <c r="BI12" s="1079"/>
      <c r="BJ12" s="1118"/>
    </row>
    <row r="13" spans="2:67" ht="20.25" customHeight="1" x14ac:dyDescent="0.45">
      <c r="B13" s="1064"/>
      <c r="C13" s="1068"/>
      <c r="D13" s="1069"/>
      <c r="E13" s="205"/>
      <c r="F13" s="206"/>
      <c r="G13" s="205"/>
      <c r="H13" s="206"/>
      <c r="I13" s="1074"/>
      <c r="J13" s="1075"/>
      <c r="K13" s="1080"/>
      <c r="L13" s="1081"/>
      <c r="M13" s="1081"/>
      <c r="N13" s="1069"/>
      <c r="O13" s="1080"/>
      <c r="P13" s="1081"/>
      <c r="Q13" s="1081"/>
      <c r="R13" s="1081"/>
      <c r="S13" s="1069"/>
      <c r="T13" s="207"/>
      <c r="U13" s="207"/>
      <c r="V13" s="208"/>
      <c r="W13" s="1121" t="s">
        <v>437</v>
      </c>
      <c r="X13" s="1121"/>
      <c r="Y13" s="1121"/>
      <c r="Z13" s="1121"/>
      <c r="AA13" s="1121"/>
      <c r="AB13" s="1121"/>
      <c r="AC13" s="1122"/>
      <c r="AD13" s="1123" t="s">
        <v>438</v>
      </c>
      <c r="AE13" s="1121"/>
      <c r="AF13" s="1121"/>
      <c r="AG13" s="1121"/>
      <c r="AH13" s="1121"/>
      <c r="AI13" s="1121"/>
      <c r="AJ13" s="1122"/>
      <c r="AK13" s="1123" t="s">
        <v>439</v>
      </c>
      <c r="AL13" s="1121"/>
      <c r="AM13" s="1121"/>
      <c r="AN13" s="1121"/>
      <c r="AO13" s="1121"/>
      <c r="AP13" s="1121"/>
      <c r="AQ13" s="1122"/>
      <c r="AR13" s="1123" t="s">
        <v>440</v>
      </c>
      <c r="AS13" s="1121"/>
      <c r="AT13" s="1121"/>
      <c r="AU13" s="1121"/>
      <c r="AV13" s="1121"/>
      <c r="AW13" s="1121"/>
      <c r="AX13" s="1122"/>
      <c r="AY13" s="1123" t="s">
        <v>441</v>
      </c>
      <c r="AZ13" s="1121"/>
      <c r="BA13" s="1121"/>
      <c r="BB13" s="1111"/>
      <c r="BC13" s="1112"/>
      <c r="BD13" s="1116"/>
      <c r="BE13" s="1112"/>
      <c r="BF13" s="1068"/>
      <c r="BG13" s="1081"/>
      <c r="BH13" s="1081"/>
      <c r="BI13" s="1081"/>
      <c r="BJ13" s="1119"/>
    </row>
    <row r="14" spans="2:67" ht="20.25" customHeight="1" x14ac:dyDescent="0.45">
      <c r="B14" s="1064"/>
      <c r="C14" s="1068"/>
      <c r="D14" s="1069"/>
      <c r="E14" s="205"/>
      <c r="F14" s="206"/>
      <c r="G14" s="205"/>
      <c r="H14" s="206"/>
      <c r="I14" s="1074"/>
      <c r="J14" s="1075"/>
      <c r="K14" s="1080"/>
      <c r="L14" s="1081"/>
      <c r="M14" s="1081"/>
      <c r="N14" s="1069"/>
      <c r="O14" s="1080"/>
      <c r="P14" s="1081"/>
      <c r="Q14" s="1081"/>
      <c r="R14" s="1081"/>
      <c r="S14" s="1069"/>
      <c r="T14" s="207"/>
      <c r="U14" s="207"/>
      <c r="V14" s="208"/>
      <c r="W14" s="209">
        <v>1</v>
      </c>
      <c r="X14" s="210">
        <v>2</v>
      </c>
      <c r="Y14" s="210">
        <v>3</v>
      </c>
      <c r="Z14" s="210">
        <v>4</v>
      </c>
      <c r="AA14" s="210">
        <v>5</v>
      </c>
      <c r="AB14" s="210">
        <v>6</v>
      </c>
      <c r="AC14" s="211">
        <v>7</v>
      </c>
      <c r="AD14" s="212">
        <v>8</v>
      </c>
      <c r="AE14" s="210">
        <v>9</v>
      </c>
      <c r="AF14" s="210">
        <v>10</v>
      </c>
      <c r="AG14" s="210">
        <v>11</v>
      </c>
      <c r="AH14" s="210">
        <v>12</v>
      </c>
      <c r="AI14" s="210">
        <v>13</v>
      </c>
      <c r="AJ14" s="211">
        <v>14</v>
      </c>
      <c r="AK14" s="209">
        <v>15</v>
      </c>
      <c r="AL14" s="210">
        <v>16</v>
      </c>
      <c r="AM14" s="210">
        <v>17</v>
      </c>
      <c r="AN14" s="210">
        <v>18</v>
      </c>
      <c r="AO14" s="210">
        <v>19</v>
      </c>
      <c r="AP14" s="210">
        <v>20</v>
      </c>
      <c r="AQ14" s="211">
        <v>21</v>
      </c>
      <c r="AR14" s="212">
        <v>22</v>
      </c>
      <c r="AS14" s="210">
        <v>23</v>
      </c>
      <c r="AT14" s="210">
        <v>24</v>
      </c>
      <c r="AU14" s="210">
        <v>25</v>
      </c>
      <c r="AV14" s="210">
        <v>26</v>
      </c>
      <c r="AW14" s="210">
        <v>27</v>
      </c>
      <c r="AX14" s="211">
        <v>28</v>
      </c>
      <c r="AY14" s="212" t="str">
        <f>IF($BE$3="暦月",IF(DAY(DATE($AF$2,$AJ$2,29))=29,29,""),"")</f>
        <v/>
      </c>
      <c r="AZ14" s="210" t="str">
        <f>IF($BE$3="暦月",IF(DAY(DATE($AF$2,$AJ$2,30))=30,30,""),"")</f>
        <v/>
      </c>
      <c r="BA14" s="211" t="str">
        <f>IF($BE$3="暦月",IF(DAY(DATE($AF$2,$AJ$2,31))=31,31,""),"")</f>
        <v/>
      </c>
      <c r="BB14" s="1111"/>
      <c r="BC14" s="1112"/>
      <c r="BD14" s="1116"/>
      <c r="BE14" s="1112"/>
      <c r="BF14" s="1068"/>
      <c r="BG14" s="1081"/>
      <c r="BH14" s="1081"/>
      <c r="BI14" s="1081"/>
      <c r="BJ14" s="1119"/>
    </row>
    <row r="15" spans="2:67" ht="20.25" hidden="1" customHeight="1" x14ac:dyDescent="0.45">
      <c r="B15" s="1064"/>
      <c r="C15" s="1068"/>
      <c r="D15" s="1069"/>
      <c r="E15" s="205"/>
      <c r="F15" s="206"/>
      <c r="G15" s="205"/>
      <c r="H15" s="206"/>
      <c r="I15" s="1074"/>
      <c r="J15" s="1075"/>
      <c r="K15" s="1080"/>
      <c r="L15" s="1081"/>
      <c r="M15" s="1081"/>
      <c r="N15" s="1069"/>
      <c r="O15" s="1080"/>
      <c r="P15" s="1081"/>
      <c r="Q15" s="1081"/>
      <c r="R15" s="1081"/>
      <c r="S15" s="1069"/>
      <c r="T15" s="207"/>
      <c r="U15" s="207"/>
      <c r="V15" s="208"/>
      <c r="W15" s="209">
        <f>WEEKDAY(DATE($AF$2,$AJ$2,1))</f>
        <v>2</v>
      </c>
      <c r="X15" s="210">
        <f>WEEKDAY(DATE($AF$2,$AJ$2,2))</f>
        <v>3</v>
      </c>
      <c r="Y15" s="210">
        <f>WEEKDAY(DATE($AF$2,$AJ$2,3))</f>
        <v>4</v>
      </c>
      <c r="Z15" s="210">
        <f>WEEKDAY(DATE($AF$2,$AJ$2,4))</f>
        <v>5</v>
      </c>
      <c r="AA15" s="210">
        <f>WEEKDAY(DATE($AF$2,$AJ$2,5))</f>
        <v>6</v>
      </c>
      <c r="AB15" s="210">
        <f>WEEKDAY(DATE($AF$2,$AJ$2,6))</f>
        <v>7</v>
      </c>
      <c r="AC15" s="211">
        <f>WEEKDAY(DATE($AF$2,$AJ$2,7))</f>
        <v>1</v>
      </c>
      <c r="AD15" s="212">
        <f>WEEKDAY(DATE($AF$2,$AJ$2,8))</f>
        <v>2</v>
      </c>
      <c r="AE15" s="210">
        <f>WEEKDAY(DATE($AF$2,$AJ$2,9))</f>
        <v>3</v>
      </c>
      <c r="AF15" s="210">
        <f>WEEKDAY(DATE($AF$2,$AJ$2,10))</f>
        <v>4</v>
      </c>
      <c r="AG15" s="210">
        <f>WEEKDAY(DATE($AF$2,$AJ$2,11))</f>
        <v>5</v>
      </c>
      <c r="AH15" s="210">
        <f>WEEKDAY(DATE($AF$2,$AJ$2,12))</f>
        <v>6</v>
      </c>
      <c r="AI15" s="210">
        <f>WEEKDAY(DATE($AF$2,$AJ$2,13))</f>
        <v>7</v>
      </c>
      <c r="AJ15" s="211">
        <f>WEEKDAY(DATE($AF$2,$AJ$2,14))</f>
        <v>1</v>
      </c>
      <c r="AK15" s="212">
        <f>WEEKDAY(DATE($AF$2,$AJ$2,15))</f>
        <v>2</v>
      </c>
      <c r="AL15" s="210">
        <f>WEEKDAY(DATE($AF$2,$AJ$2,16))</f>
        <v>3</v>
      </c>
      <c r="AM15" s="210">
        <f>WEEKDAY(DATE($AF$2,$AJ$2,17))</f>
        <v>4</v>
      </c>
      <c r="AN15" s="210">
        <f>WEEKDAY(DATE($AF$2,$AJ$2,18))</f>
        <v>5</v>
      </c>
      <c r="AO15" s="210">
        <f>WEEKDAY(DATE($AF$2,$AJ$2,19))</f>
        <v>6</v>
      </c>
      <c r="AP15" s="210">
        <f>WEEKDAY(DATE($AF$2,$AJ$2,20))</f>
        <v>7</v>
      </c>
      <c r="AQ15" s="211">
        <f>WEEKDAY(DATE($AF$2,$AJ$2,21))</f>
        <v>1</v>
      </c>
      <c r="AR15" s="212">
        <f>WEEKDAY(DATE($AF$2,$AJ$2,22))</f>
        <v>2</v>
      </c>
      <c r="AS15" s="210">
        <f>WEEKDAY(DATE($AF$2,$AJ$2,23))</f>
        <v>3</v>
      </c>
      <c r="AT15" s="210">
        <f>WEEKDAY(DATE($AF$2,$AJ$2,24))</f>
        <v>4</v>
      </c>
      <c r="AU15" s="210">
        <f>WEEKDAY(DATE($AF$2,$AJ$2,25))</f>
        <v>5</v>
      </c>
      <c r="AV15" s="210">
        <f>WEEKDAY(DATE($AF$2,$AJ$2,26))</f>
        <v>6</v>
      </c>
      <c r="AW15" s="210">
        <f>WEEKDAY(DATE($AF$2,$AJ$2,27))</f>
        <v>7</v>
      </c>
      <c r="AX15" s="211">
        <f>WEEKDAY(DATE($AF$2,$AJ$2,28))</f>
        <v>1</v>
      </c>
      <c r="AY15" s="212">
        <f>IF(AY14=29,WEEKDAY(DATE($AF$2,$AJ$2,29)),0)</f>
        <v>0</v>
      </c>
      <c r="AZ15" s="210">
        <f>IF(AZ14=30,WEEKDAY(DATE($AF$2,$AJ$2,30)),0)</f>
        <v>0</v>
      </c>
      <c r="BA15" s="211">
        <f>IF(BA14=31,WEEKDAY(DATE($AF$2,$AJ$2,31)),0)</f>
        <v>0</v>
      </c>
      <c r="BB15" s="1111"/>
      <c r="BC15" s="1112"/>
      <c r="BD15" s="1116"/>
      <c r="BE15" s="1112"/>
      <c r="BF15" s="1068"/>
      <c r="BG15" s="1081"/>
      <c r="BH15" s="1081"/>
      <c r="BI15" s="1081"/>
      <c r="BJ15" s="1119"/>
    </row>
    <row r="16" spans="2:67" ht="20.25" customHeight="1" thickBot="1" x14ac:dyDescent="0.5">
      <c r="B16" s="1065"/>
      <c r="C16" s="1070"/>
      <c r="D16" s="1071"/>
      <c r="E16" s="213"/>
      <c r="F16" s="214"/>
      <c r="G16" s="213"/>
      <c r="H16" s="214"/>
      <c r="I16" s="1076"/>
      <c r="J16" s="1077"/>
      <c r="K16" s="1082"/>
      <c r="L16" s="1083"/>
      <c r="M16" s="1083"/>
      <c r="N16" s="1071"/>
      <c r="O16" s="1082"/>
      <c r="P16" s="1083"/>
      <c r="Q16" s="1083"/>
      <c r="R16" s="1083"/>
      <c r="S16" s="1071"/>
      <c r="T16" s="215"/>
      <c r="U16" s="215"/>
      <c r="V16" s="216"/>
      <c r="W16" s="217" t="str">
        <f>IF(W15=1,"日",IF(W15=2,"月",IF(W15=3,"火",IF(W15=4,"水",IF(W15=5,"木",IF(W15=6,"金","土"))))))</f>
        <v>月</v>
      </c>
      <c r="X16" s="218" t="str">
        <f t="shared" ref="X16:AX16" si="0">IF(X15=1,"日",IF(X15=2,"月",IF(X15=3,"火",IF(X15=4,"水",IF(X15=5,"木",IF(X15=6,"金","土"))))))</f>
        <v>火</v>
      </c>
      <c r="Y16" s="218" t="str">
        <f t="shared" si="0"/>
        <v>水</v>
      </c>
      <c r="Z16" s="218" t="str">
        <f t="shared" si="0"/>
        <v>木</v>
      </c>
      <c r="AA16" s="218" t="str">
        <f t="shared" si="0"/>
        <v>金</v>
      </c>
      <c r="AB16" s="218" t="str">
        <f t="shared" si="0"/>
        <v>土</v>
      </c>
      <c r="AC16" s="219" t="str">
        <f t="shared" si="0"/>
        <v>日</v>
      </c>
      <c r="AD16" s="220" t="str">
        <f>IF(AD15=1,"日",IF(AD15=2,"月",IF(AD15=3,"火",IF(AD15=4,"水",IF(AD15=5,"木",IF(AD15=6,"金","土"))))))</f>
        <v>月</v>
      </c>
      <c r="AE16" s="218" t="str">
        <f t="shared" si="0"/>
        <v>火</v>
      </c>
      <c r="AF16" s="218" t="str">
        <f t="shared" si="0"/>
        <v>水</v>
      </c>
      <c r="AG16" s="218" t="str">
        <f t="shared" si="0"/>
        <v>木</v>
      </c>
      <c r="AH16" s="218" t="str">
        <f t="shared" si="0"/>
        <v>金</v>
      </c>
      <c r="AI16" s="218" t="str">
        <f t="shared" si="0"/>
        <v>土</v>
      </c>
      <c r="AJ16" s="219" t="str">
        <f t="shared" si="0"/>
        <v>日</v>
      </c>
      <c r="AK16" s="220" t="str">
        <f>IF(AK15=1,"日",IF(AK15=2,"月",IF(AK15=3,"火",IF(AK15=4,"水",IF(AK15=5,"木",IF(AK15=6,"金","土"))))))</f>
        <v>月</v>
      </c>
      <c r="AL16" s="218" t="str">
        <f t="shared" si="0"/>
        <v>火</v>
      </c>
      <c r="AM16" s="218" t="str">
        <f t="shared" si="0"/>
        <v>水</v>
      </c>
      <c r="AN16" s="218" t="str">
        <f t="shared" si="0"/>
        <v>木</v>
      </c>
      <c r="AO16" s="218" t="str">
        <f t="shared" si="0"/>
        <v>金</v>
      </c>
      <c r="AP16" s="218" t="str">
        <f t="shared" si="0"/>
        <v>土</v>
      </c>
      <c r="AQ16" s="219" t="str">
        <f t="shared" si="0"/>
        <v>日</v>
      </c>
      <c r="AR16" s="220" t="str">
        <f>IF(AR15=1,"日",IF(AR15=2,"月",IF(AR15=3,"火",IF(AR15=4,"水",IF(AR15=5,"木",IF(AR15=6,"金","土"))))))</f>
        <v>月</v>
      </c>
      <c r="AS16" s="218" t="str">
        <f t="shared" si="0"/>
        <v>火</v>
      </c>
      <c r="AT16" s="218" t="str">
        <f t="shared" si="0"/>
        <v>水</v>
      </c>
      <c r="AU16" s="218" t="str">
        <f t="shared" si="0"/>
        <v>木</v>
      </c>
      <c r="AV16" s="218" t="str">
        <f t="shared" si="0"/>
        <v>金</v>
      </c>
      <c r="AW16" s="218" t="str">
        <f t="shared" si="0"/>
        <v>土</v>
      </c>
      <c r="AX16" s="219" t="str">
        <f t="shared" si="0"/>
        <v>日</v>
      </c>
      <c r="AY16" s="218" t="str">
        <f>IF(AY15=1,"日",IF(AY15=2,"月",IF(AY15=3,"火",IF(AY15=4,"水",IF(AY15=5,"木",IF(AY15=6,"金",IF(AY15=0,"","土")))))))</f>
        <v/>
      </c>
      <c r="AZ16" s="218" t="str">
        <f>IF(AZ15=1,"日",IF(AZ15=2,"月",IF(AZ15=3,"火",IF(AZ15=4,"水",IF(AZ15=5,"木",IF(AZ15=6,"金",IF(AZ15=0,"","土")))))))</f>
        <v/>
      </c>
      <c r="BA16" s="218" t="str">
        <f>IF(BA15=1,"日",IF(BA15=2,"月",IF(BA15=3,"火",IF(BA15=4,"水",IF(BA15=5,"木",IF(BA15=6,"金",IF(BA15=0,"","土")))))))</f>
        <v/>
      </c>
      <c r="BB16" s="1113"/>
      <c r="BC16" s="1114"/>
      <c r="BD16" s="1117"/>
      <c r="BE16" s="1114"/>
      <c r="BF16" s="1070"/>
      <c r="BG16" s="1083"/>
      <c r="BH16" s="1083"/>
      <c r="BI16" s="1083"/>
      <c r="BJ16" s="1120"/>
    </row>
    <row r="17" spans="2:62" ht="20.25" customHeight="1" x14ac:dyDescent="0.45">
      <c r="B17" s="1020">
        <f>B15+1</f>
        <v>1</v>
      </c>
      <c r="C17" s="1089"/>
      <c r="D17" s="1090"/>
      <c r="E17" s="221"/>
      <c r="F17" s="222"/>
      <c r="G17" s="221"/>
      <c r="H17" s="222"/>
      <c r="I17" s="1091"/>
      <c r="J17" s="1092"/>
      <c r="K17" s="1093"/>
      <c r="L17" s="1094"/>
      <c r="M17" s="1094"/>
      <c r="N17" s="1090"/>
      <c r="O17" s="1095"/>
      <c r="P17" s="1096"/>
      <c r="Q17" s="1096"/>
      <c r="R17" s="1096"/>
      <c r="S17" s="1097"/>
      <c r="T17" s="223" t="s">
        <v>442</v>
      </c>
      <c r="U17" s="224"/>
      <c r="V17" s="225"/>
      <c r="W17" s="226"/>
      <c r="X17" s="227"/>
      <c r="Y17" s="227"/>
      <c r="Z17" s="227"/>
      <c r="AA17" s="227"/>
      <c r="AB17" s="227"/>
      <c r="AC17" s="228"/>
      <c r="AD17" s="226"/>
      <c r="AE17" s="227"/>
      <c r="AF17" s="227"/>
      <c r="AG17" s="227"/>
      <c r="AH17" s="227"/>
      <c r="AI17" s="227"/>
      <c r="AJ17" s="228"/>
      <c r="AK17" s="226"/>
      <c r="AL17" s="227"/>
      <c r="AM17" s="227"/>
      <c r="AN17" s="227"/>
      <c r="AO17" s="227"/>
      <c r="AP17" s="227"/>
      <c r="AQ17" s="228"/>
      <c r="AR17" s="226"/>
      <c r="AS17" s="227"/>
      <c r="AT17" s="227"/>
      <c r="AU17" s="227"/>
      <c r="AV17" s="227"/>
      <c r="AW17" s="227"/>
      <c r="AX17" s="228"/>
      <c r="AY17" s="226"/>
      <c r="AZ17" s="227"/>
      <c r="BA17" s="227"/>
      <c r="BB17" s="1098"/>
      <c r="BC17" s="1099"/>
      <c r="BD17" s="1084"/>
      <c r="BE17" s="1085"/>
      <c r="BF17" s="1086"/>
      <c r="BG17" s="1087"/>
      <c r="BH17" s="1087"/>
      <c r="BI17" s="1087"/>
      <c r="BJ17" s="1088"/>
    </row>
    <row r="18" spans="2:62" ht="20.25" customHeight="1" x14ac:dyDescent="0.45">
      <c r="B18" s="1043"/>
      <c r="C18" s="1057"/>
      <c r="D18" s="1058"/>
      <c r="E18" s="229"/>
      <c r="F18" s="230">
        <f>C17</f>
        <v>0</v>
      </c>
      <c r="G18" s="229"/>
      <c r="H18" s="230">
        <f>I17</f>
        <v>0</v>
      </c>
      <c r="I18" s="1059"/>
      <c r="J18" s="1060"/>
      <c r="K18" s="1061"/>
      <c r="L18" s="1062"/>
      <c r="M18" s="1062"/>
      <c r="N18" s="1058"/>
      <c r="O18" s="1034"/>
      <c r="P18" s="1035"/>
      <c r="Q18" s="1035"/>
      <c r="R18" s="1035"/>
      <c r="S18" s="1036"/>
      <c r="T18" s="231" t="s">
        <v>443</v>
      </c>
      <c r="U18" s="232"/>
      <c r="V18" s="233"/>
      <c r="W18" s="234" t="str">
        <f>IF(W17="","",VLOOKUP(W17,'参考様式１（勤務表_シフト記号表）'!$C$6:$L$47,10,FALSE))</f>
        <v/>
      </c>
      <c r="X18" s="235" t="str">
        <f>IF(X17="","",VLOOKUP(X17,'参考様式１（勤務表_シフト記号表）'!$C$6:$L$47,10,FALSE))</f>
        <v/>
      </c>
      <c r="Y18" s="235" t="str">
        <f>IF(Y17="","",VLOOKUP(Y17,'参考様式１（勤務表_シフト記号表）'!$C$6:$L$47,10,FALSE))</f>
        <v/>
      </c>
      <c r="Z18" s="235" t="str">
        <f>IF(Z17="","",VLOOKUP(Z17,'参考様式１（勤務表_シフト記号表）'!$C$6:$L$47,10,FALSE))</f>
        <v/>
      </c>
      <c r="AA18" s="235" t="str">
        <f>IF(AA17="","",VLOOKUP(AA17,'参考様式１（勤務表_シフト記号表）'!$C$6:$L$47,10,FALSE))</f>
        <v/>
      </c>
      <c r="AB18" s="235" t="str">
        <f>IF(AB17="","",VLOOKUP(AB17,'参考様式１（勤務表_シフト記号表）'!$C$6:$L$47,10,FALSE))</f>
        <v/>
      </c>
      <c r="AC18" s="236" t="str">
        <f>IF(AC17="","",VLOOKUP(AC17,'参考様式１（勤務表_シフト記号表）'!$C$6:$L$47,10,FALSE))</f>
        <v/>
      </c>
      <c r="AD18" s="234" t="str">
        <f>IF(AD17="","",VLOOKUP(AD17,'参考様式１（勤務表_シフト記号表）'!$C$6:$L$47,10,FALSE))</f>
        <v/>
      </c>
      <c r="AE18" s="235" t="str">
        <f>IF(AE17="","",VLOOKUP(AE17,'参考様式１（勤務表_シフト記号表）'!$C$6:$L$47,10,FALSE))</f>
        <v/>
      </c>
      <c r="AF18" s="235" t="str">
        <f>IF(AF17="","",VLOOKUP(AF17,'参考様式１（勤務表_シフト記号表）'!$C$6:$L$47,10,FALSE))</f>
        <v/>
      </c>
      <c r="AG18" s="235" t="str">
        <f>IF(AG17="","",VLOOKUP(AG17,'参考様式１（勤務表_シフト記号表）'!$C$6:$L$47,10,FALSE))</f>
        <v/>
      </c>
      <c r="AH18" s="235" t="str">
        <f>IF(AH17="","",VLOOKUP(AH17,'参考様式１（勤務表_シフト記号表）'!$C$6:$L$47,10,FALSE))</f>
        <v/>
      </c>
      <c r="AI18" s="235" t="str">
        <f>IF(AI17="","",VLOOKUP(AI17,'参考様式１（勤務表_シフト記号表）'!$C$6:$L$47,10,FALSE))</f>
        <v/>
      </c>
      <c r="AJ18" s="236" t="str">
        <f>IF(AJ17="","",VLOOKUP(AJ17,'参考様式１（勤務表_シフト記号表）'!$C$6:$L$47,10,FALSE))</f>
        <v/>
      </c>
      <c r="AK18" s="234" t="str">
        <f>IF(AK17="","",VLOOKUP(AK17,'参考様式１（勤務表_シフト記号表）'!$C$6:$L$47,10,FALSE))</f>
        <v/>
      </c>
      <c r="AL18" s="235" t="str">
        <f>IF(AL17="","",VLOOKUP(AL17,'参考様式１（勤務表_シフト記号表）'!$C$6:$L$47,10,FALSE))</f>
        <v/>
      </c>
      <c r="AM18" s="235" t="str">
        <f>IF(AM17="","",VLOOKUP(AM17,'参考様式１（勤務表_シフト記号表）'!$C$6:$L$47,10,FALSE))</f>
        <v/>
      </c>
      <c r="AN18" s="235" t="str">
        <f>IF(AN17="","",VLOOKUP(AN17,'参考様式１（勤務表_シフト記号表）'!$C$6:$L$47,10,FALSE))</f>
        <v/>
      </c>
      <c r="AO18" s="235" t="str">
        <f>IF(AO17="","",VLOOKUP(AO17,'参考様式１（勤務表_シフト記号表）'!$C$6:$L$47,10,FALSE))</f>
        <v/>
      </c>
      <c r="AP18" s="235" t="str">
        <f>IF(AP17="","",VLOOKUP(AP17,'参考様式１（勤務表_シフト記号表）'!$C$6:$L$47,10,FALSE))</f>
        <v/>
      </c>
      <c r="AQ18" s="236" t="str">
        <f>IF(AQ17="","",VLOOKUP(AQ17,'参考様式１（勤務表_シフト記号表）'!$C$6:$L$47,10,FALSE))</f>
        <v/>
      </c>
      <c r="AR18" s="234" t="str">
        <f>IF(AR17="","",VLOOKUP(AR17,'参考様式１（勤務表_シフト記号表）'!$C$6:$L$47,10,FALSE))</f>
        <v/>
      </c>
      <c r="AS18" s="235" t="str">
        <f>IF(AS17="","",VLOOKUP(AS17,'参考様式１（勤務表_シフト記号表）'!$C$6:$L$47,10,FALSE))</f>
        <v/>
      </c>
      <c r="AT18" s="235" t="str">
        <f>IF(AT17="","",VLOOKUP(AT17,'参考様式１（勤務表_シフト記号表）'!$C$6:$L$47,10,FALSE))</f>
        <v/>
      </c>
      <c r="AU18" s="235" t="str">
        <f>IF(AU17="","",VLOOKUP(AU17,'参考様式１（勤務表_シフト記号表）'!$C$6:$L$47,10,FALSE))</f>
        <v/>
      </c>
      <c r="AV18" s="235" t="str">
        <f>IF(AV17="","",VLOOKUP(AV17,'参考様式１（勤務表_シフト記号表）'!$C$6:$L$47,10,FALSE))</f>
        <v/>
      </c>
      <c r="AW18" s="235" t="str">
        <f>IF(AW17="","",VLOOKUP(AW17,'参考様式１（勤務表_シフト記号表）'!$C$6:$L$47,10,FALSE))</f>
        <v/>
      </c>
      <c r="AX18" s="236" t="str">
        <f>IF(AX17="","",VLOOKUP(AX17,'参考様式１（勤務表_シフト記号表）'!$C$6:$L$47,10,FALSE))</f>
        <v/>
      </c>
      <c r="AY18" s="234" t="str">
        <f>IF(AY17="","",VLOOKUP(AY17,'参考様式１（勤務表_シフト記号表）'!$C$6:$L$47,10,FALSE))</f>
        <v/>
      </c>
      <c r="AZ18" s="235" t="str">
        <f>IF(AZ17="","",VLOOKUP(AZ17,'参考様式１（勤務表_シフト記号表）'!$C$6:$L$47,10,FALSE))</f>
        <v/>
      </c>
      <c r="BA18" s="235" t="str">
        <f>IF(BA17="","",VLOOKUP(BA17,'参考様式１（勤務表_シフト記号表）'!$C$6:$L$47,10,FALSE))</f>
        <v/>
      </c>
      <c r="BB18" s="1054">
        <f>IF($BE$3="４週",SUM(W18:AX18),IF($BE$3="暦月",SUM(W18:BA18),""))</f>
        <v>0</v>
      </c>
      <c r="BC18" s="1055"/>
      <c r="BD18" s="1056">
        <f>IF($BE$3="４週",BB18/4,IF($BE$3="暦月",(BB18/($BE$8/7)),""))</f>
        <v>0</v>
      </c>
      <c r="BE18" s="1055"/>
      <c r="BF18" s="1051"/>
      <c r="BG18" s="1052"/>
      <c r="BH18" s="1052"/>
      <c r="BI18" s="1052"/>
      <c r="BJ18" s="1053"/>
    </row>
    <row r="19" spans="2:62" ht="20.25" customHeight="1" x14ac:dyDescent="0.45">
      <c r="B19" s="1020">
        <f>B17+1</f>
        <v>2</v>
      </c>
      <c r="C19" s="1022"/>
      <c r="D19" s="1023"/>
      <c r="E19" s="237"/>
      <c r="F19" s="238"/>
      <c r="G19" s="237"/>
      <c r="H19" s="238"/>
      <c r="I19" s="1026"/>
      <c r="J19" s="1027"/>
      <c r="K19" s="1030"/>
      <c r="L19" s="1031"/>
      <c r="M19" s="1031"/>
      <c r="N19" s="1023"/>
      <c r="O19" s="1034"/>
      <c r="P19" s="1035"/>
      <c r="Q19" s="1035"/>
      <c r="R19" s="1035"/>
      <c r="S19" s="1036"/>
      <c r="T19" s="239" t="s">
        <v>442</v>
      </c>
      <c r="U19" s="240"/>
      <c r="V19" s="241"/>
      <c r="W19" s="242"/>
      <c r="X19" s="243"/>
      <c r="Y19" s="243"/>
      <c r="Z19" s="243"/>
      <c r="AA19" s="243"/>
      <c r="AB19" s="243"/>
      <c r="AC19" s="244"/>
      <c r="AD19" s="242"/>
      <c r="AE19" s="243"/>
      <c r="AF19" s="243"/>
      <c r="AG19" s="243"/>
      <c r="AH19" s="243"/>
      <c r="AI19" s="243"/>
      <c r="AJ19" s="244"/>
      <c r="AK19" s="242"/>
      <c r="AL19" s="243"/>
      <c r="AM19" s="243"/>
      <c r="AN19" s="243"/>
      <c r="AO19" s="243"/>
      <c r="AP19" s="243"/>
      <c r="AQ19" s="244"/>
      <c r="AR19" s="242"/>
      <c r="AS19" s="243"/>
      <c r="AT19" s="243"/>
      <c r="AU19" s="243"/>
      <c r="AV19" s="243"/>
      <c r="AW19" s="243"/>
      <c r="AX19" s="244"/>
      <c r="AY19" s="242"/>
      <c r="AZ19" s="243"/>
      <c r="BA19" s="245"/>
      <c r="BB19" s="1040"/>
      <c r="BC19" s="1041"/>
      <c r="BD19" s="1000"/>
      <c r="BE19" s="1001"/>
      <c r="BF19" s="1002"/>
      <c r="BG19" s="1003"/>
      <c r="BH19" s="1003"/>
      <c r="BI19" s="1003"/>
      <c r="BJ19" s="1004"/>
    </row>
    <row r="20" spans="2:62" ht="20.25" customHeight="1" x14ac:dyDescent="0.45">
      <c r="B20" s="1043"/>
      <c r="C20" s="1057"/>
      <c r="D20" s="1058"/>
      <c r="E20" s="229"/>
      <c r="F20" s="230">
        <f>C19</f>
        <v>0</v>
      </c>
      <c r="G20" s="229"/>
      <c r="H20" s="230">
        <f>I19</f>
        <v>0</v>
      </c>
      <c r="I20" s="1059"/>
      <c r="J20" s="1060"/>
      <c r="K20" s="1061"/>
      <c r="L20" s="1062"/>
      <c r="M20" s="1062"/>
      <c r="N20" s="1058"/>
      <c r="O20" s="1034"/>
      <c r="P20" s="1035"/>
      <c r="Q20" s="1035"/>
      <c r="R20" s="1035"/>
      <c r="S20" s="1036"/>
      <c r="T20" s="231" t="s">
        <v>443</v>
      </c>
      <c r="U20" s="232"/>
      <c r="V20" s="233"/>
      <c r="W20" s="234" t="str">
        <f>IF(W19="","",VLOOKUP(W19,'参考様式１（勤務表_シフト記号表）'!$C$6:$L$47,10,FALSE))</f>
        <v/>
      </c>
      <c r="X20" s="235" t="str">
        <f>IF(X19="","",VLOOKUP(X19,'参考様式１（勤務表_シフト記号表）'!$C$6:$L$47,10,FALSE))</f>
        <v/>
      </c>
      <c r="Y20" s="235" t="str">
        <f>IF(Y19="","",VLOOKUP(Y19,'参考様式１（勤務表_シフト記号表）'!$C$6:$L$47,10,FALSE))</f>
        <v/>
      </c>
      <c r="Z20" s="235" t="str">
        <f>IF(Z19="","",VLOOKUP(Z19,'参考様式１（勤務表_シフト記号表）'!$C$6:$L$47,10,FALSE))</f>
        <v/>
      </c>
      <c r="AA20" s="235" t="str">
        <f>IF(AA19="","",VLOOKUP(AA19,'参考様式１（勤務表_シフト記号表）'!$C$6:$L$47,10,FALSE))</f>
        <v/>
      </c>
      <c r="AB20" s="235" t="str">
        <f>IF(AB19="","",VLOOKUP(AB19,'参考様式１（勤務表_シフト記号表）'!$C$6:$L$47,10,FALSE))</f>
        <v/>
      </c>
      <c r="AC20" s="236" t="str">
        <f>IF(AC19="","",VLOOKUP(AC19,'参考様式１（勤務表_シフト記号表）'!$C$6:$L$47,10,FALSE))</f>
        <v/>
      </c>
      <c r="AD20" s="234" t="str">
        <f>IF(AD19="","",VLOOKUP(AD19,'参考様式１（勤務表_シフト記号表）'!$C$6:$L$47,10,FALSE))</f>
        <v/>
      </c>
      <c r="AE20" s="235" t="str">
        <f>IF(AE19="","",VLOOKUP(AE19,'参考様式１（勤務表_シフト記号表）'!$C$6:$L$47,10,FALSE))</f>
        <v/>
      </c>
      <c r="AF20" s="235" t="str">
        <f>IF(AF19="","",VLOOKUP(AF19,'参考様式１（勤務表_シフト記号表）'!$C$6:$L$47,10,FALSE))</f>
        <v/>
      </c>
      <c r="AG20" s="235" t="str">
        <f>IF(AG19="","",VLOOKUP(AG19,'参考様式１（勤務表_シフト記号表）'!$C$6:$L$47,10,FALSE))</f>
        <v/>
      </c>
      <c r="AH20" s="235" t="str">
        <f>IF(AH19="","",VLOOKUP(AH19,'参考様式１（勤務表_シフト記号表）'!$C$6:$L$47,10,FALSE))</f>
        <v/>
      </c>
      <c r="AI20" s="235" t="str">
        <f>IF(AI19="","",VLOOKUP(AI19,'参考様式１（勤務表_シフト記号表）'!$C$6:$L$47,10,FALSE))</f>
        <v/>
      </c>
      <c r="AJ20" s="236" t="str">
        <f>IF(AJ19="","",VLOOKUP(AJ19,'参考様式１（勤務表_シフト記号表）'!$C$6:$L$47,10,FALSE))</f>
        <v/>
      </c>
      <c r="AK20" s="234" t="str">
        <f>IF(AK19="","",VLOOKUP(AK19,'参考様式１（勤務表_シフト記号表）'!$C$6:$L$47,10,FALSE))</f>
        <v/>
      </c>
      <c r="AL20" s="235" t="str">
        <f>IF(AL19="","",VLOOKUP(AL19,'参考様式１（勤務表_シフト記号表）'!$C$6:$L$47,10,FALSE))</f>
        <v/>
      </c>
      <c r="AM20" s="235" t="str">
        <f>IF(AM19="","",VLOOKUP(AM19,'参考様式１（勤務表_シフト記号表）'!$C$6:$L$47,10,FALSE))</f>
        <v/>
      </c>
      <c r="AN20" s="235" t="str">
        <f>IF(AN19="","",VLOOKUP(AN19,'参考様式１（勤務表_シフト記号表）'!$C$6:$L$47,10,FALSE))</f>
        <v/>
      </c>
      <c r="AO20" s="235" t="str">
        <f>IF(AO19="","",VLOOKUP(AO19,'参考様式１（勤務表_シフト記号表）'!$C$6:$L$47,10,FALSE))</f>
        <v/>
      </c>
      <c r="AP20" s="235" t="str">
        <f>IF(AP19="","",VLOOKUP(AP19,'参考様式１（勤務表_シフト記号表）'!$C$6:$L$47,10,FALSE))</f>
        <v/>
      </c>
      <c r="AQ20" s="236" t="str">
        <f>IF(AQ19="","",VLOOKUP(AQ19,'参考様式１（勤務表_シフト記号表）'!$C$6:$L$47,10,FALSE))</f>
        <v/>
      </c>
      <c r="AR20" s="234" t="str">
        <f>IF(AR19="","",VLOOKUP(AR19,'参考様式１（勤務表_シフト記号表）'!$C$6:$L$47,10,FALSE))</f>
        <v/>
      </c>
      <c r="AS20" s="235" t="str">
        <f>IF(AS19="","",VLOOKUP(AS19,'参考様式１（勤務表_シフト記号表）'!$C$6:$L$47,10,FALSE))</f>
        <v/>
      </c>
      <c r="AT20" s="235" t="str">
        <f>IF(AT19="","",VLOOKUP(AT19,'参考様式１（勤務表_シフト記号表）'!$C$6:$L$47,10,FALSE))</f>
        <v/>
      </c>
      <c r="AU20" s="235" t="str">
        <f>IF(AU19="","",VLOOKUP(AU19,'参考様式１（勤務表_シフト記号表）'!$C$6:$L$47,10,FALSE))</f>
        <v/>
      </c>
      <c r="AV20" s="235" t="str">
        <f>IF(AV19="","",VLOOKUP(AV19,'参考様式１（勤務表_シフト記号表）'!$C$6:$L$47,10,FALSE))</f>
        <v/>
      </c>
      <c r="AW20" s="235" t="str">
        <f>IF(AW19="","",VLOOKUP(AW19,'参考様式１（勤務表_シフト記号表）'!$C$6:$L$47,10,FALSE))</f>
        <v/>
      </c>
      <c r="AX20" s="236" t="str">
        <f>IF(AX19="","",VLOOKUP(AX19,'参考様式１（勤務表_シフト記号表）'!$C$6:$L$47,10,FALSE))</f>
        <v/>
      </c>
      <c r="AY20" s="234" t="str">
        <f>IF(AY19="","",VLOOKUP(AY19,'参考様式１（勤務表_シフト記号表）'!$C$6:$L$47,10,FALSE))</f>
        <v/>
      </c>
      <c r="AZ20" s="235" t="str">
        <f>IF(AZ19="","",VLOOKUP(AZ19,'参考様式１（勤務表_シフト記号表）'!$C$6:$L$47,10,FALSE))</f>
        <v/>
      </c>
      <c r="BA20" s="235" t="str">
        <f>IF(BA19="","",VLOOKUP(BA19,'参考様式１（勤務表_シフト記号表）'!$C$6:$L$47,10,FALSE))</f>
        <v/>
      </c>
      <c r="BB20" s="1054">
        <f>IF($BE$3="４週",SUM(W20:AX20),IF($BE$3="暦月",SUM(W20:BA20),""))</f>
        <v>0</v>
      </c>
      <c r="BC20" s="1055"/>
      <c r="BD20" s="1056">
        <f>IF($BE$3="４週",BB20/4,IF($BE$3="暦月",(BB20/($BE$8/7)),""))</f>
        <v>0</v>
      </c>
      <c r="BE20" s="1055"/>
      <c r="BF20" s="1051"/>
      <c r="BG20" s="1052"/>
      <c r="BH20" s="1052"/>
      <c r="BI20" s="1052"/>
      <c r="BJ20" s="1053"/>
    </row>
    <row r="21" spans="2:62" ht="20.25" customHeight="1" x14ac:dyDescent="0.45">
      <c r="B21" s="1020">
        <f>B19+1</f>
        <v>3</v>
      </c>
      <c r="C21" s="1022"/>
      <c r="D21" s="1023"/>
      <c r="E21" s="229"/>
      <c r="F21" s="230"/>
      <c r="G21" s="229"/>
      <c r="H21" s="230"/>
      <c r="I21" s="1026"/>
      <c r="J21" s="1027"/>
      <c r="K21" s="1030"/>
      <c r="L21" s="1031"/>
      <c r="M21" s="1031"/>
      <c r="N21" s="1023"/>
      <c r="O21" s="1034"/>
      <c r="P21" s="1035"/>
      <c r="Q21" s="1035"/>
      <c r="R21" s="1035"/>
      <c r="S21" s="1036"/>
      <c r="T21" s="239" t="s">
        <v>442</v>
      </c>
      <c r="U21" s="240"/>
      <c r="V21" s="241"/>
      <c r="W21" s="242"/>
      <c r="X21" s="243"/>
      <c r="Y21" s="243"/>
      <c r="Z21" s="243"/>
      <c r="AA21" s="243"/>
      <c r="AB21" s="243"/>
      <c r="AC21" s="244"/>
      <c r="AD21" s="242"/>
      <c r="AE21" s="243"/>
      <c r="AF21" s="243"/>
      <c r="AG21" s="243"/>
      <c r="AH21" s="243"/>
      <c r="AI21" s="243"/>
      <c r="AJ21" s="244"/>
      <c r="AK21" s="242"/>
      <c r="AL21" s="243"/>
      <c r="AM21" s="243"/>
      <c r="AN21" s="243"/>
      <c r="AO21" s="243"/>
      <c r="AP21" s="243"/>
      <c r="AQ21" s="244"/>
      <c r="AR21" s="242"/>
      <c r="AS21" s="243"/>
      <c r="AT21" s="243"/>
      <c r="AU21" s="243"/>
      <c r="AV21" s="243"/>
      <c r="AW21" s="243"/>
      <c r="AX21" s="244"/>
      <c r="AY21" s="242"/>
      <c r="AZ21" s="243"/>
      <c r="BA21" s="245"/>
      <c r="BB21" s="1040"/>
      <c r="BC21" s="1041"/>
      <c r="BD21" s="1000"/>
      <c r="BE21" s="1001"/>
      <c r="BF21" s="1002"/>
      <c r="BG21" s="1003"/>
      <c r="BH21" s="1003"/>
      <c r="BI21" s="1003"/>
      <c r="BJ21" s="1004"/>
    </row>
    <row r="22" spans="2:62" ht="20.25" customHeight="1" x14ac:dyDescent="0.45">
      <c r="B22" s="1043"/>
      <c r="C22" s="1057"/>
      <c r="D22" s="1058"/>
      <c r="E22" s="229"/>
      <c r="F22" s="230">
        <f>C21</f>
        <v>0</v>
      </c>
      <c r="G22" s="229"/>
      <c r="H22" s="230">
        <f>I21</f>
        <v>0</v>
      </c>
      <c r="I22" s="1059"/>
      <c r="J22" s="1060"/>
      <c r="K22" s="1061"/>
      <c r="L22" s="1062"/>
      <c r="M22" s="1062"/>
      <c r="N22" s="1058"/>
      <c r="O22" s="1034"/>
      <c r="P22" s="1035"/>
      <c r="Q22" s="1035"/>
      <c r="R22" s="1035"/>
      <c r="S22" s="1036"/>
      <c r="T22" s="231" t="s">
        <v>443</v>
      </c>
      <c r="U22" s="232"/>
      <c r="V22" s="233"/>
      <c r="W22" s="234" t="str">
        <f>IF(W21="","",VLOOKUP(W21,'参考様式１（勤務表_シフト記号表）'!$C$6:$L$47,10,FALSE))</f>
        <v/>
      </c>
      <c r="X22" s="235" t="str">
        <f>IF(X21="","",VLOOKUP(X21,'参考様式１（勤務表_シフト記号表）'!$C$6:$L$47,10,FALSE))</f>
        <v/>
      </c>
      <c r="Y22" s="235" t="str">
        <f>IF(Y21="","",VLOOKUP(Y21,'参考様式１（勤務表_シフト記号表）'!$C$6:$L$47,10,FALSE))</f>
        <v/>
      </c>
      <c r="Z22" s="235" t="str">
        <f>IF(Z21="","",VLOOKUP(Z21,'参考様式１（勤務表_シフト記号表）'!$C$6:$L$47,10,FALSE))</f>
        <v/>
      </c>
      <c r="AA22" s="235" t="str">
        <f>IF(AA21="","",VLOOKUP(AA21,'参考様式１（勤務表_シフト記号表）'!$C$6:$L$47,10,FALSE))</f>
        <v/>
      </c>
      <c r="AB22" s="235" t="str">
        <f>IF(AB21="","",VLOOKUP(AB21,'参考様式１（勤務表_シフト記号表）'!$C$6:$L$47,10,FALSE))</f>
        <v/>
      </c>
      <c r="AC22" s="236" t="str">
        <f>IF(AC21="","",VLOOKUP(AC21,'参考様式１（勤務表_シフト記号表）'!$C$6:$L$47,10,FALSE))</f>
        <v/>
      </c>
      <c r="AD22" s="234" t="str">
        <f>IF(AD21="","",VLOOKUP(AD21,'参考様式１（勤務表_シフト記号表）'!$C$6:$L$47,10,FALSE))</f>
        <v/>
      </c>
      <c r="AE22" s="235" t="str">
        <f>IF(AE21="","",VLOOKUP(AE21,'参考様式１（勤務表_シフト記号表）'!$C$6:$L$47,10,FALSE))</f>
        <v/>
      </c>
      <c r="AF22" s="235" t="str">
        <f>IF(AF21="","",VLOOKUP(AF21,'参考様式１（勤務表_シフト記号表）'!$C$6:$L$47,10,FALSE))</f>
        <v/>
      </c>
      <c r="AG22" s="235" t="str">
        <f>IF(AG21="","",VLOOKUP(AG21,'参考様式１（勤務表_シフト記号表）'!$C$6:$L$47,10,FALSE))</f>
        <v/>
      </c>
      <c r="AH22" s="235" t="str">
        <f>IF(AH21="","",VLOOKUP(AH21,'参考様式１（勤務表_シフト記号表）'!$C$6:$L$47,10,FALSE))</f>
        <v/>
      </c>
      <c r="AI22" s="235" t="str">
        <f>IF(AI21="","",VLOOKUP(AI21,'参考様式１（勤務表_シフト記号表）'!$C$6:$L$47,10,FALSE))</f>
        <v/>
      </c>
      <c r="AJ22" s="236" t="str">
        <f>IF(AJ21="","",VLOOKUP(AJ21,'参考様式１（勤務表_シフト記号表）'!$C$6:$L$47,10,FALSE))</f>
        <v/>
      </c>
      <c r="AK22" s="234" t="str">
        <f>IF(AK21="","",VLOOKUP(AK21,'参考様式１（勤務表_シフト記号表）'!$C$6:$L$47,10,FALSE))</f>
        <v/>
      </c>
      <c r="AL22" s="235" t="str">
        <f>IF(AL21="","",VLOOKUP(AL21,'参考様式１（勤務表_シフト記号表）'!$C$6:$L$47,10,FALSE))</f>
        <v/>
      </c>
      <c r="AM22" s="235" t="str">
        <f>IF(AM21="","",VLOOKUP(AM21,'参考様式１（勤務表_シフト記号表）'!$C$6:$L$47,10,FALSE))</f>
        <v/>
      </c>
      <c r="AN22" s="235" t="str">
        <f>IF(AN21="","",VLOOKUP(AN21,'参考様式１（勤務表_シフト記号表）'!$C$6:$L$47,10,FALSE))</f>
        <v/>
      </c>
      <c r="AO22" s="235" t="str">
        <f>IF(AO21="","",VLOOKUP(AO21,'参考様式１（勤務表_シフト記号表）'!$C$6:$L$47,10,FALSE))</f>
        <v/>
      </c>
      <c r="AP22" s="235" t="str">
        <f>IF(AP21="","",VLOOKUP(AP21,'参考様式１（勤務表_シフト記号表）'!$C$6:$L$47,10,FALSE))</f>
        <v/>
      </c>
      <c r="AQ22" s="236" t="str">
        <f>IF(AQ21="","",VLOOKUP(AQ21,'参考様式１（勤務表_シフト記号表）'!$C$6:$L$47,10,FALSE))</f>
        <v/>
      </c>
      <c r="AR22" s="234" t="str">
        <f>IF(AR21="","",VLOOKUP(AR21,'参考様式１（勤務表_シフト記号表）'!$C$6:$L$47,10,FALSE))</f>
        <v/>
      </c>
      <c r="AS22" s="235" t="str">
        <f>IF(AS21="","",VLOOKUP(AS21,'参考様式１（勤務表_シフト記号表）'!$C$6:$L$47,10,FALSE))</f>
        <v/>
      </c>
      <c r="AT22" s="235" t="str">
        <f>IF(AT21="","",VLOOKUP(AT21,'参考様式１（勤務表_シフト記号表）'!$C$6:$L$47,10,FALSE))</f>
        <v/>
      </c>
      <c r="AU22" s="235" t="str">
        <f>IF(AU21="","",VLOOKUP(AU21,'参考様式１（勤務表_シフト記号表）'!$C$6:$L$47,10,FALSE))</f>
        <v/>
      </c>
      <c r="AV22" s="235" t="str">
        <f>IF(AV21="","",VLOOKUP(AV21,'参考様式１（勤務表_シフト記号表）'!$C$6:$L$47,10,FALSE))</f>
        <v/>
      </c>
      <c r="AW22" s="235" t="str">
        <f>IF(AW21="","",VLOOKUP(AW21,'参考様式１（勤務表_シフト記号表）'!$C$6:$L$47,10,FALSE))</f>
        <v/>
      </c>
      <c r="AX22" s="236" t="str">
        <f>IF(AX21="","",VLOOKUP(AX21,'参考様式１（勤務表_シフト記号表）'!$C$6:$L$47,10,FALSE))</f>
        <v/>
      </c>
      <c r="AY22" s="234" t="str">
        <f>IF(AY21="","",VLOOKUP(AY21,'参考様式１（勤務表_シフト記号表）'!$C$6:$L$47,10,FALSE))</f>
        <v/>
      </c>
      <c r="AZ22" s="235" t="str">
        <f>IF(AZ21="","",VLOOKUP(AZ21,'参考様式１（勤務表_シフト記号表）'!$C$6:$L$47,10,FALSE))</f>
        <v/>
      </c>
      <c r="BA22" s="235" t="str">
        <f>IF(BA21="","",VLOOKUP(BA21,'参考様式１（勤務表_シフト記号表）'!$C$6:$L$47,10,FALSE))</f>
        <v/>
      </c>
      <c r="BB22" s="1054">
        <f>IF($BE$3="４週",SUM(W22:AX22),IF($BE$3="暦月",SUM(W22:BA22),""))</f>
        <v>0</v>
      </c>
      <c r="BC22" s="1055"/>
      <c r="BD22" s="1056">
        <f>IF($BE$3="４週",BB22/4,IF($BE$3="暦月",(BB22/($BE$8/7)),""))</f>
        <v>0</v>
      </c>
      <c r="BE22" s="1055"/>
      <c r="BF22" s="1051"/>
      <c r="BG22" s="1052"/>
      <c r="BH22" s="1052"/>
      <c r="BI22" s="1052"/>
      <c r="BJ22" s="1053"/>
    </row>
    <row r="23" spans="2:62" ht="20.25" customHeight="1" x14ac:dyDescent="0.45">
      <c r="B23" s="1020">
        <f>B21+1</f>
        <v>4</v>
      </c>
      <c r="C23" s="1022"/>
      <c r="D23" s="1023"/>
      <c r="E23" s="229"/>
      <c r="F23" s="230"/>
      <c r="G23" s="229"/>
      <c r="H23" s="230"/>
      <c r="I23" s="1026"/>
      <c r="J23" s="1027"/>
      <c r="K23" s="1030"/>
      <c r="L23" s="1031"/>
      <c r="M23" s="1031"/>
      <c r="N23" s="1023"/>
      <c r="O23" s="1034"/>
      <c r="P23" s="1035"/>
      <c r="Q23" s="1035"/>
      <c r="R23" s="1035"/>
      <c r="S23" s="1036"/>
      <c r="T23" s="239" t="s">
        <v>442</v>
      </c>
      <c r="U23" s="240"/>
      <c r="V23" s="241"/>
      <c r="W23" s="242"/>
      <c r="X23" s="243"/>
      <c r="Y23" s="243"/>
      <c r="Z23" s="243"/>
      <c r="AA23" s="243"/>
      <c r="AB23" s="243"/>
      <c r="AC23" s="244"/>
      <c r="AD23" s="242"/>
      <c r="AE23" s="243"/>
      <c r="AF23" s="243"/>
      <c r="AG23" s="243"/>
      <c r="AH23" s="243"/>
      <c r="AI23" s="243"/>
      <c r="AJ23" s="244"/>
      <c r="AK23" s="242"/>
      <c r="AL23" s="243"/>
      <c r="AM23" s="243"/>
      <c r="AN23" s="243"/>
      <c r="AO23" s="243"/>
      <c r="AP23" s="243"/>
      <c r="AQ23" s="244"/>
      <c r="AR23" s="242"/>
      <c r="AS23" s="243"/>
      <c r="AT23" s="243"/>
      <c r="AU23" s="243"/>
      <c r="AV23" s="243"/>
      <c r="AW23" s="243"/>
      <c r="AX23" s="244"/>
      <c r="AY23" s="242"/>
      <c r="AZ23" s="243"/>
      <c r="BA23" s="245"/>
      <c r="BB23" s="1040"/>
      <c r="BC23" s="1041"/>
      <c r="BD23" s="1000"/>
      <c r="BE23" s="1001"/>
      <c r="BF23" s="1002"/>
      <c r="BG23" s="1003"/>
      <c r="BH23" s="1003"/>
      <c r="BI23" s="1003"/>
      <c r="BJ23" s="1004"/>
    </row>
    <row r="24" spans="2:62" ht="20.25" customHeight="1" x14ac:dyDescent="0.45">
      <c r="B24" s="1043"/>
      <c r="C24" s="1057"/>
      <c r="D24" s="1058"/>
      <c r="E24" s="229"/>
      <c r="F24" s="230">
        <f>C23</f>
        <v>0</v>
      </c>
      <c r="G24" s="229"/>
      <c r="H24" s="230">
        <f>I23</f>
        <v>0</v>
      </c>
      <c r="I24" s="1059"/>
      <c r="J24" s="1060"/>
      <c r="K24" s="1061"/>
      <c r="L24" s="1062"/>
      <c r="M24" s="1062"/>
      <c r="N24" s="1058"/>
      <c r="O24" s="1034"/>
      <c r="P24" s="1035"/>
      <c r="Q24" s="1035"/>
      <c r="R24" s="1035"/>
      <c r="S24" s="1036"/>
      <c r="T24" s="231" t="s">
        <v>443</v>
      </c>
      <c r="U24" s="232"/>
      <c r="V24" s="233"/>
      <c r="W24" s="234" t="str">
        <f>IF(W23="","",VLOOKUP(W23,'参考様式１（勤務表_シフト記号表）'!$C$6:$L$47,10,FALSE))</f>
        <v/>
      </c>
      <c r="X24" s="235" t="str">
        <f>IF(X23="","",VLOOKUP(X23,'参考様式１（勤務表_シフト記号表）'!$C$6:$L$47,10,FALSE))</f>
        <v/>
      </c>
      <c r="Y24" s="235" t="str">
        <f>IF(Y23="","",VLOOKUP(Y23,'参考様式１（勤務表_シフト記号表）'!$C$6:$L$47,10,FALSE))</f>
        <v/>
      </c>
      <c r="Z24" s="235" t="str">
        <f>IF(Z23="","",VLOOKUP(Z23,'参考様式１（勤務表_シフト記号表）'!$C$6:$L$47,10,FALSE))</f>
        <v/>
      </c>
      <c r="AA24" s="235" t="str">
        <f>IF(AA23="","",VLOOKUP(AA23,'参考様式１（勤務表_シフト記号表）'!$C$6:$L$47,10,FALSE))</f>
        <v/>
      </c>
      <c r="AB24" s="235" t="str">
        <f>IF(AB23="","",VLOOKUP(AB23,'参考様式１（勤務表_シフト記号表）'!$C$6:$L$47,10,FALSE))</f>
        <v/>
      </c>
      <c r="AC24" s="236" t="str">
        <f>IF(AC23="","",VLOOKUP(AC23,'参考様式１（勤務表_シフト記号表）'!$C$6:$L$47,10,FALSE))</f>
        <v/>
      </c>
      <c r="AD24" s="234" t="str">
        <f>IF(AD23="","",VLOOKUP(AD23,'参考様式１（勤務表_シフト記号表）'!$C$6:$L$47,10,FALSE))</f>
        <v/>
      </c>
      <c r="AE24" s="235" t="str">
        <f>IF(AE23="","",VLOOKUP(AE23,'参考様式１（勤務表_シフト記号表）'!$C$6:$L$47,10,FALSE))</f>
        <v/>
      </c>
      <c r="AF24" s="235" t="str">
        <f>IF(AF23="","",VLOOKUP(AF23,'参考様式１（勤務表_シフト記号表）'!$C$6:$L$47,10,FALSE))</f>
        <v/>
      </c>
      <c r="AG24" s="235" t="str">
        <f>IF(AG23="","",VLOOKUP(AG23,'参考様式１（勤務表_シフト記号表）'!$C$6:$L$47,10,FALSE))</f>
        <v/>
      </c>
      <c r="AH24" s="235" t="str">
        <f>IF(AH23="","",VLOOKUP(AH23,'参考様式１（勤務表_シフト記号表）'!$C$6:$L$47,10,FALSE))</f>
        <v/>
      </c>
      <c r="AI24" s="235" t="str">
        <f>IF(AI23="","",VLOOKUP(AI23,'参考様式１（勤務表_シフト記号表）'!$C$6:$L$47,10,FALSE))</f>
        <v/>
      </c>
      <c r="AJ24" s="236" t="str">
        <f>IF(AJ23="","",VLOOKUP(AJ23,'参考様式１（勤務表_シフト記号表）'!$C$6:$L$47,10,FALSE))</f>
        <v/>
      </c>
      <c r="AK24" s="234" t="str">
        <f>IF(AK23="","",VLOOKUP(AK23,'参考様式１（勤務表_シフト記号表）'!$C$6:$L$47,10,FALSE))</f>
        <v/>
      </c>
      <c r="AL24" s="235" t="str">
        <f>IF(AL23="","",VLOOKUP(AL23,'参考様式１（勤務表_シフト記号表）'!$C$6:$L$47,10,FALSE))</f>
        <v/>
      </c>
      <c r="AM24" s="235" t="str">
        <f>IF(AM23="","",VLOOKUP(AM23,'参考様式１（勤務表_シフト記号表）'!$C$6:$L$47,10,FALSE))</f>
        <v/>
      </c>
      <c r="AN24" s="235" t="str">
        <f>IF(AN23="","",VLOOKUP(AN23,'参考様式１（勤務表_シフト記号表）'!$C$6:$L$47,10,FALSE))</f>
        <v/>
      </c>
      <c r="AO24" s="235" t="str">
        <f>IF(AO23="","",VLOOKUP(AO23,'参考様式１（勤務表_シフト記号表）'!$C$6:$L$47,10,FALSE))</f>
        <v/>
      </c>
      <c r="AP24" s="235" t="str">
        <f>IF(AP23="","",VLOOKUP(AP23,'参考様式１（勤務表_シフト記号表）'!$C$6:$L$47,10,FALSE))</f>
        <v/>
      </c>
      <c r="AQ24" s="236" t="str">
        <f>IF(AQ23="","",VLOOKUP(AQ23,'参考様式１（勤務表_シフト記号表）'!$C$6:$L$47,10,FALSE))</f>
        <v/>
      </c>
      <c r="AR24" s="234" t="str">
        <f>IF(AR23="","",VLOOKUP(AR23,'参考様式１（勤務表_シフト記号表）'!$C$6:$L$47,10,FALSE))</f>
        <v/>
      </c>
      <c r="AS24" s="235" t="str">
        <f>IF(AS23="","",VLOOKUP(AS23,'参考様式１（勤務表_シフト記号表）'!$C$6:$L$47,10,FALSE))</f>
        <v/>
      </c>
      <c r="AT24" s="235" t="str">
        <f>IF(AT23="","",VLOOKUP(AT23,'参考様式１（勤務表_シフト記号表）'!$C$6:$L$47,10,FALSE))</f>
        <v/>
      </c>
      <c r="AU24" s="235" t="str">
        <f>IF(AU23="","",VLOOKUP(AU23,'参考様式１（勤務表_シフト記号表）'!$C$6:$L$47,10,FALSE))</f>
        <v/>
      </c>
      <c r="AV24" s="235" t="str">
        <f>IF(AV23="","",VLOOKUP(AV23,'参考様式１（勤務表_シフト記号表）'!$C$6:$L$47,10,FALSE))</f>
        <v/>
      </c>
      <c r="AW24" s="235" t="str">
        <f>IF(AW23="","",VLOOKUP(AW23,'参考様式１（勤務表_シフト記号表）'!$C$6:$L$47,10,FALSE))</f>
        <v/>
      </c>
      <c r="AX24" s="236" t="str">
        <f>IF(AX23="","",VLOOKUP(AX23,'参考様式１（勤務表_シフト記号表）'!$C$6:$L$47,10,FALSE))</f>
        <v/>
      </c>
      <c r="AY24" s="234" t="str">
        <f>IF(AY23="","",VLOOKUP(AY23,'参考様式１（勤務表_シフト記号表）'!$C$6:$L$47,10,FALSE))</f>
        <v/>
      </c>
      <c r="AZ24" s="235" t="str">
        <f>IF(AZ23="","",VLOOKUP(AZ23,'参考様式１（勤務表_シフト記号表）'!$C$6:$L$47,10,FALSE))</f>
        <v/>
      </c>
      <c r="BA24" s="235" t="str">
        <f>IF(BA23="","",VLOOKUP(BA23,'参考様式１（勤務表_シフト記号表）'!$C$6:$L$47,10,FALSE))</f>
        <v/>
      </c>
      <c r="BB24" s="1054">
        <f>IF($BE$3="４週",SUM(W24:AX24),IF($BE$3="暦月",SUM(W24:BA24),""))</f>
        <v>0</v>
      </c>
      <c r="BC24" s="1055"/>
      <c r="BD24" s="1056">
        <f>IF($BE$3="４週",BB24/4,IF($BE$3="暦月",(BB24/($BE$8/7)),""))</f>
        <v>0</v>
      </c>
      <c r="BE24" s="1055"/>
      <c r="BF24" s="1051"/>
      <c r="BG24" s="1052"/>
      <c r="BH24" s="1052"/>
      <c r="BI24" s="1052"/>
      <c r="BJ24" s="1053"/>
    </row>
    <row r="25" spans="2:62" ht="20.25" customHeight="1" x14ac:dyDescent="0.45">
      <c r="B25" s="1020">
        <f>B23+1</f>
        <v>5</v>
      </c>
      <c r="C25" s="1022"/>
      <c r="D25" s="1023"/>
      <c r="E25" s="229"/>
      <c r="F25" s="230"/>
      <c r="G25" s="229"/>
      <c r="H25" s="230"/>
      <c r="I25" s="1026"/>
      <c r="J25" s="1027"/>
      <c r="K25" s="1030"/>
      <c r="L25" s="1031"/>
      <c r="M25" s="1031"/>
      <c r="N25" s="1023"/>
      <c r="O25" s="1034"/>
      <c r="P25" s="1035"/>
      <c r="Q25" s="1035"/>
      <c r="R25" s="1035"/>
      <c r="S25" s="1036"/>
      <c r="T25" s="239" t="s">
        <v>442</v>
      </c>
      <c r="U25" s="240"/>
      <c r="V25" s="241"/>
      <c r="W25" s="242"/>
      <c r="X25" s="243"/>
      <c r="Y25" s="243"/>
      <c r="Z25" s="243"/>
      <c r="AA25" s="243"/>
      <c r="AB25" s="243"/>
      <c r="AC25" s="244"/>
      <c r="AD25" s="242"/>
      <c r="AE25" s="243"/>
      <c r="AF25" s="243"/>
      <c r="AG25" s="243"/>
      <c r="AH25" s="243"/>
      <c r="AI25" s="243"/>
      <c r="AJ25" s="244"/>
      <c r="AK25" s="242"/>
      <c r="AL25" s="243"/>
      <c r="AM25" s="243"/>
      <c r="AN25" s="243"/>
      <c r="AO25" s="243"/>
      <c r="AP25" s="243"/>
      <c r="AQ25" s="244"/>
      <c r="AR25" s="242"/>
      <c r="AS25" s="243"/>
      <c r="AT25" s="243"/>
      <c r="AU25" s="243"/>
      <c r="AV25" s="243"/>
      <c r="AW25" s="243"/>
      <c r="AX25" s="244"/>
      <c r="AY25" s="242"/>
      <c r="AZ25" s="243"/>
      <c r="BA25" s="245"/>
      <c r="BB25" s="1040"/>
      <c r="BC25" s="1041"/>
      <c r="BD25" s="1000"/>
      <c r="BE25" s="1001"/>
      <c r="BF25" s="1002"/>
      <c r="BG25" s="1003"/>
      <c r="BH25" s="1003"/>
      <c r="BI25" s="1003"/>
      <c r="BJ25" s="1004"/>
    </row>
    <row r="26" spans="2:62" ht="20.25" customHeight="1" x14ac:dyDescent="0.45">
      <c r="B26" s="1043"/>
      <c r="C26" s="1057"/>
      <c r="D26" s="1058"/>
      <c r="E26" s="229"/>
      <c r="F26" s="230">
        <f>C25</f>
        <v>0</v>
      </c>
      <c r="G26" s="229"/>
      <c r="H26" s="230">
        <f>I25</f>
        <v>0</v>
      </c>
      <c r="I26" s="1059"/>
      <c r="J26" s="1060"/>
      <c r="K26" s="1061"/>
      <c r="L26" s="1062"/>
      <c r="M26" s="1062"/>
      <c r="N26" s="1058"/>
      <c r="O26" s="1034"/>
      <c r="P26" s="1035"/>
      <c r="Q26" s="1035"/>
      <c r="R26" s="1035"/>
      <c r="S26" s="1036"/>
      <c r="T26" s="246" t="s">
        <v>443</v>
      </c>
      <c r="U26" s="247"/>
      <c r="V26" s="248"/>
      <c r="W26" s="234" t="str">
        <f>IF(W25="","",VLOOKUP(W25,'参考様式１（勤務表_シフト記号表）'!$C$6:$L$47,10,FALSE))</f>
        <v/>
      </c>
      <c r="X26" s="235" t="str">
        <f>IF(X25="","",VLOOKUP(X25,'参考様式１（勤務表_シフト記号表）'!$C$6:$L$47,10,FALSE))</f>
        <v/>
      </c>
      <c r="Y26" s="235" t="str">
        <f>IF(Y25="","",VLOOKUP(Y25,'参考様式１（勤務表_シフト記号表）'!$C$6:$L$47,10,FALSE))</f>
        <v/>
      </c>
      <c r="Z26" s="235" t="str">
        <f>IF(Z25="","",VLOOKUP(Z25,'参考様式１（勤務表_シフト記号表）'!$C$6:$L$47,10,FALSE))</f>
        <v/>
      </c>
      <c r="AA26" s="235" t="str">
        <f>IF(AA25="","",VLOOKUP(AA25,'参考様式１（勤務表_シフト記号表）'!$C$6:$L$47,10,FALSE))</f>
        <v/>
      </c>
      <c r="AB26" s="235" t="str">
        <f>IF(AB25="","",VLOOKUP(AB25,'参考様式１（勤務表_シフト記号表）'!$C$6:$L$47,10,FALSE))</f>
        <v/>
      </c>
      <c r="AC26" s="236" t="str">
        <f>IF(AC25="","",VLOOKUP(AC25,'参考様式１（勤務表_シフト記号表）'!$C$6:$L$47,10,FALSE))</f>
        <v/>
      </c>
      <c r="AD26" s="234" t="str">
        <f>IF(AD25="","",VLOOKUP(AD25,'参考様式１（勤務表_シフト記号表）'!$C$6:$L$47,10,FALSE))</f>
        <v/>
      </c>
      <c r="AE26" s="235" t="str">
        <f>IF(AE25="","",VLOOKUP(AE25,'参考様式１（勤務表_シフト記号表）'!$C$6:$L$47,10,FALSE))</f>
        <v/>
      </c>
      <c r="AF26" s="235" t="str">
        <f>IF(AF25="","",VLOOKUP(AF25,'参考様式１（勤務表_シフト記号表）'!$C$6:$L$47,10,FALSE))</f>
        <v/>
      </c>
      <c r="AG26" s="235" t="str">
        <f>IF(AG25="","",VLOOKUP(AG25,'参考様式１（勤務表_シフト記号表）'!$C$6:$L$47,10,FALSE))</f>
        <v/>
      </c>
      <c r="AH26" s="235" t="str">
        <f>IF(AH25="","",VLOOKUP(AH25,'参考様式１（勤務表_シフト記号表）'!$C$6:$L$47,10,FALSE))</f>
        <v/>
      </c>
      <c r="AI26" s="235" t="str">
        <f>IF(AI25="","",VLOOKUP(AI25,'参考様式１（勤務表_シフト記号表）'!$C$6:$L$47,10,FALSE))</f>
        <v/>
      </c>
      <c r="AJ26" s="236" t="str">
        <f>IF(AJ25="","",VLOOKUP(AJ25,'参考様式１（勤務表_シフト記号表）'!$C$6:$L$47,10,FALSE))</f>
        <v/>
      </c>
      <c r="AK26" s="234" t="str">
        <f>IF(AK25="","",VLOOKUP(AK25,'参考様式１（勤務表_シフト記号表）'!$C$6:$L$47,10,FALSE))</f>
        <v/>
      </c>
      <c r="AL26" s="235" t="str">
        <f>IF(AL25="","",VLOOKUP(AL25,'参考様式１（勤務表_シフト記号表）'!$C$6:$L$47,10,FALSE))</f>
        <v/>
      </c>
      <c r="AM26" s="235" t="str">
        <f>IF(AM25="","",VLOOKUP(AM25,'参考様式１（勤務表_シフト記号表）'!$C$6:$L$47,10,FALSE))</f>
        <v/>
      </c>
      <c r="AN26" s="235" t="str">
        <f>IF(AN25="","",VLOOKUP(AN25,'参考様式１（勤務表_シフト記号表）'!$C$6:$L$47,10,FALSE))</f>
        <v/>
      </c>
      <c r="AO26" s="235" t="str">
        <f>IF(AO25="","",VLOOKUP(AO25,'参考様式１（勤務表_シフト記号表）'!$C$6:$L$47,10,FALSE))</f>
        <v/>
      </c>
      <c r="AP26" s="235" t="str">
        <f>IF(AP25="","",VLOOKUP(AP25,'参考様式１（勤務表_シフト記号表）'!$C$6:$L$47,10,FALSE))</f>
        <v/>
      </c>
      <c r="AQ26" s="236" t="str">
        <f>IF(AQ25="","",VLOOKUP(AQ25,'参考様式１（勤務表_シフト記号表）'!$C$6:$L$47,10,FALSE))</f>
        <v/>
      </c>
      <c r="AR26" s="234" t="str">
        <f>IF(AR25="","",VLOOKUP(AR25,'参考様式１（勤務表_シフト記号表）'!$C$6:$L$47,10,FALSE))</f>
        <v/>
      </c>
      <c r="AS26" s="235" t="str">
        <f>IF(AS25="","",VLOOKUP(AS25,'参考様式１（勤務表_シフト記号表）'!$C$6:$L$47,10,FALSE))</f>
        <v/>
      </c>
      <c r="AT26" s="235" t="str">
        <f>IF(AT25="","",VLOOKUP(AT25,'参考様式１（勤務表_シフト記号表）'!$C$6:$L$47,10,FALSE))</f>
        <v/>
      </c>
      <c r="AU26" s="235" t="str">
        <f>IF(AU25="","",VLOOKUP(AU25,'参考様式１（勤務表_シフト記号表）'!$C$6:$L$47,10,FALSE))</f>
        <v/>
      </c>
      <c r="AV26" s="235" t="str">
        <f>IF(AV25="","",VLOOKUP(AV25,'参考様式１（勤務表_シフト記号表）'!$C$6:$L$47,10,FALSE))</f>
        <v/>
      </c>
      <c r="AW26" s="235" t="str">
        <f>IF(AW25="","",VLOOKUP(AW25,'参考様式１（勤務表_シフト記号表）'!$C$6:$L$47,10,FALSE))</f>
        <v/>
      </c>
      <c r="AX26" s="236" t="str">
        <f>IF(AX25="","",VLOOKUP(AX25,'参考様式１（勤務表_シフト記号表）'!$C$6:$L$47,10,FALSE))</f>
        <v/>
      </c>
      <c r="AY26" s="234" t="str">
        <f>IF(AY25="","",VLOOKUP(AY25,'参考様式１（勤務表_シフト記号表）'!$C$6:$L$47,10,FALSE))</f>
        <v/>
      </c>
      <c r="AZ26" s="235" t="str">
        <f>IF(AZ25="","",VLOOKUP(AZ25,'参考様式１（勤務表_シフト記号表）'!$C$6:$L$47,10,FALSE))</f>
        <v/>
      </c>
      <c r="BA26" s="235" t="str">
        <f>IF(BA25="","",VLOOKUP(BA25,'参考様式１（勤務表_シフト記号表）'!$C$6:$L$47,10,FALSE))</f>
        <v/>
      </c>
      <c r="BB26" s="1054">
        <f>IF($BE$3="４週",SUM(W26:AX26),IF($BE$3="暦月",SUM(W26:BA26),""))</f>
        <v>0</v>
      </c>
      <c r="BC26" s="1055"/>
      <c r="BD26" s="1056">
        <f>IF($BE$3="４週",BB26/4,IF($BE$3="暦月",(BB26/($BE$8/7)),""))</f>
        <v>0</v>
      </c>
      <c r="BE26" s="1055"/>
      <c r="BF26" s="1051"/>
      <c r="BG26" s="1052"/>
      <c r="BH26" s="1052"/>
      <c r="BI26" s="1052"/>
      <c r="BJ26" s="1053"/>
    </row>
    <row r="27" spans="2:62" ht="20.25" customHeight="1" x14ac:dyDescent="0.45">
      <c r="B27" s="1020">
        <f>B25+1</f>
        <v>6</v>
      </c>
      <c r="C27" s="1022"/>
      <c r="D27" s="1023"/>
      <c r="E27" s="229"/>
      <c r="F27" s="230"/>
      <c r="G27" s="229"/>
      <c r="H27" s="230"/>
      <c r="I27" s="1026"/>
      <c r="J27" s="1027"/>
      <c r="K27" s="1030"/>
      <c r="L27" s="1031"/>
      <c r="M27" s="1031"/>
      <c r="N27" s="1023"/>
      <c r="O27" s="1034"/>
      <c r="P27" s="1035"/>
      <c r="Q27" s="1035"/>
      <c r="R27" s="1035"/>
      <c r="S27" s="1036"/>
      <c r="T27" s="249" t="s">
        <v>442</v>
      </c>
      <c r="V27" s="250"/>
      <c r="W27" s="242"/>
      <c r="X27" s="243"/>
      <c r="Y27" s="243"/>
      <c r="Z27" s="243"/>
      <c r="AA27" s="243"/>
      <c r="AB27" s="243"/>
      <c r="AC27" s="244"/>
      <c r="AD27" s="242"/>
      <c r="AE27" s="243"/>
      <c r="AF27" s="243"/>
      <c r="AG27" s="243"/>
      <c r="AH27" s="243"/>
      <c r="AI27" s="243"/>
      <c r="AJ27" s="244"/>
      <c r="AK27" s="242"/>
      <c r="AL27" s="243"/>
      <c r="AM27" s="243"/>
      <c r="AN27" s="243"/>
      <c r="AO27" s="243"/>
      <c r="AP27" s="243"/>
      <c r="AQ27" s="244"/>
      <c r="AR27" s="242"/>
      <c r="AS27" s="243"/>
      <c r="AT27" s="243"/>
      <c r="AU27" s="243"/>
      <c r="AV27" s="243"/>
      <c r="AW27" s="243"/>
      <c r="AX27" s="244"/>
      <c r="AY27" s="242"/>
      <c r="AZ27" s="243"/>
      <c r="BA27" s="245"/>
      <c r="BB27" s="1040"/>
      <c r="BC27" s="1041"/>
      <c r="BD27" s="1000"/>
      <c r="BE27" s="1001"/>
      <c r="BF27" s="1002"/>
      <c r="BG27" s="1003"/>
      <c r="BH27" s="1003"/>
      <c r="BI27" s="1003"/>
      <c r="BJ27" s="1004"/>
    </row>
    <row r="28" spans="2:62" ht="20.25" customHeight="1" x14ac:dyDescent="0.45">
      <c r="B28" s="1043"/>
      <c r="C28" s="1057"/>
      <c r="D28" s="1058"/>
      <c r="E28" s="229"/>
      <c r="F28" s="230">
        <f>C27</f>
        <v>0</v>
      </c>
      <c r="G28" s="229"/>
      <c r="H28" s="230">
        <f>I27</f>
        <v>0</v>
      </c>
      <c r="I28" s="1059"/>
      <c r="J28" s="1060"/>
      <c r="K28" s="1061"/>
      <c r="L28" s="1062"/>
      <c r="M28" s="1062"/>
      <c r="N28" s="1058"/>
      <c r="O28" s="1034"/>
      <c r="P28" s="1035"/>
      <c r="Q28" s="1035"/>
      <c r="R28" s="1035"/>
      <c r="S28" s="1036"/>
      <c r="T28" s="231" t="s">
        <v>443</v>
      </c>
      <c r="U28" s="232"/>
      <c r="V28" s="233"/>
      <c r="W28" s="234" t="str">
        <f>IF(W27="","",VLOOKUP(W27,'参考様式１（勤務表_シフト記号表）'!$C$6:$L$47,10,FALSE))</f>
        <v/>
      </c>
      <c r="X28" s="235" t="str">
        <f>IF(X27="","",VLOOKUP(X27,'参考様式１（勤務表_シフト記号表）'!$C$6:$L$47,10,FALSE))</f>
        <v/>
      </c>
      <c r="Y28" s="235" t="str">
        <f>IF(Y27="","",VLOOKUP(Y27,'参考様式１（勤務表_シフト記号表）'!$C$6:$L$47,10,FALSE))</f>
        <v/>
      </c>
      <c r="Z28" s="235" t="str">
        <f>IF(Z27="","",VLOOKUP(Z27,'参考様式１（勤務表_シフト記号表）'!$C$6:$L$47,10,FALSE))</f>
        <v/>
      </c>
      <c r="AA28" s="235" t="str">
        <f>IF(AA27="","",VLOOKUP(AA27,'参考様式１（勤務表_シフト記号表）'!$C$6:$L$47,10,FALSE))</f>
        <v/>
      </c>
      <c r="AB28" s="235" t="str">
        <f>IF(AB27="","",VLOOKUP(AB27,'参考様式１（勤務表_シフト記号表）'!$C$6:$L$47,10,FALSE))</f>
        <v/>
      </c>
      <c r="AC28" s="236" t="str">
        <f>IF(AC27="","",VLOOKUP(AC27,'参考様式１（勤務表_シフト記号表）'!$C$6:$L$47,10,FALSE))</f>
        <v/>
      </c>
      <c r="AD28" s="234" t="str">
        <f>IF(AD27="","",VLOOKUP(AD27,'参考様式１（勤務表_シフト記号表）'!$C$6:$L$47,10,FALSE))</f>
        <v/>
      </c>
      <c r="AE28" s="235" t="str">
        <f>IF(AE27="","",VLOOKUP(AE27,'参考様式１（勤務表_シフト記号表）'!$C$6:$L$47,10,FALSE))</f>
        <v/>
      </c>
      <c r="AF28" s="235" t="str">
        <f>IF(AF27="","",VLOOKUP(AF27,'参考様式１（勤務表_シフト記号表）'!$C$6:$L$47,10,FALSE))</f>
        <v/>
      </c>
      <c r="AG28" s="235" t="str">
        <f>IF(AG27="","",VLOOKUP(AG27,'参考様式１（勤務表_シフト記号表）'!$C$6:$L$47,10,FALSE))</f>
        <v/>
      </c>
      <c r="AH28" s="235" t="str">
        <f>IF(AH27="","",VLOOKUP(AH27,'参考様式１（勤務表_シフト記号表）'!$C$6:$L$47,10,FALSE))</f>
        <v/>
      </c>
      <c r="AI28" s="235" t="str">
        <f>IF(AI27="","",VLOOKUP(AI27,'参考様式１（勤務表_シフト記号表）'!$C$6:$L$47,10,FALSE))</f>
        <v/>
      </c>
      <c r="AJ28" s="236" t="str">
        <f>IF(AJ27="","",VLOOKUP(AJ27,'参考様式１（勤務表_シフト記号表）'!$C$6:$L$47,10,FALSE))</f>
        <v/>
      </c>
      <c r="AK28" s="234" t="str">
        <f>IF(AK27="","",VLOOKUP(AK27,'参考様式１（勤務表_シフト記号表）'!$C$6:$L$47,10,FALSE))</f>
        <v/>
      </c>
      <c r="AL28" s="235" t="str">
        <f>IF(AL27="","",VLOOKUP(AL27,'参考様式１（勤務表_シフト記号表）'!$C$6:$L$47,10,FALSE))</f>
        <v/>
      </c>
      <c r="AM28" s="235" t="str">
        <f>IF(AM27="","",VLOOKUP(AM27,'参考様式１（勤務表_シフト記号表）'!$C$6:$L$47,10,FALSE))</f>
        <v/>
      </c>
      <c r="AN28" s="235" t="str">
        <f>IF(AN27="","",VLOOKUP(AN27,'参考様式１（勤務表_シフト記号表）'!$C$6:$L$47,10,FALSE))</f>
        <v/>
      </c>
      <c r="AO28" s="235" t="str">
        <f>IF(AO27="","",VLOOKUP(AO27,'参考様式１（勤務表_シフト記号表）'!$C$6:$L$47,10,FALSE))</f>
        <v/>
      </c>
      <c r="AP28" s="235" t="str">
        <f>IF(AP27="","",VLOOKUP(AP27,'参考様式１（勤務表_シフト記号表）'!$C$6:$L$47,10,FALSE))</f>
        <v/>
      </c>
      <c r="AQ28" s="236" t="str">
        <f>IF(AQ27="","",VLOOKUP(AQ27,'参考様式１（勤務表_シフト記号表）'!$C$6:$L$47,10,FALSE))</f>
        <v/>
      </c>
      <c r="AR28" s="234" t="str">
        <f>IF(AR27="","",VLOOKUP(AR27,'参考様式１（勤務表_シフト記号表）'!$C$6:$L$47,10,FALSE))</f>
        <v/>
      </c>
      <c r="AS28" s="235" t="str">
        <f>IF(AS27="","",VLOOKUP(AS27,'参考様式１（勤務表_シフト記号表）'!$C$6:$L$47,10,FALSE))</f>
        <v/>
      </c>
      <c r="AT28" s="235" t="str">
        <f>IF(AT27="","",VLOOKUP(AT27,'参考様式１（勤務表_シフト記号表）'!$C$6:$L$47,10,FALSE))</f>
        <v/>
      </c>
      <c r="AU28" s="235" t="str">
        <f>IF(AU27="","",VLOOKUP(AU27,'参考様式１（勤務表_シフト記号表）'!$C$6:$L$47,10,FALSE))</f>
        <v/>
      </c>
      <c r="AV28" s="235" t="str">
        <f>IF(AV27="","",VLOOKUP(AV27,'参考様式１（勤務表_シフト記号表）'!$C$6:$L$47,10,FALSE))</f>
        <v/>
      </c>
      <c r="AW28" s="235" t="str">
        <f>IF(AW27="","",VLOOKUP(AW27,'参考様式１（勤務表_シフト記号表）'!$C$6:$L$47,10,FALSE))</f>
        <v/>
      </c>
      <c r="AX28" s="236" t="str">
        <f>IF(AX27="","",VLOOKUP(AX27,'参考様式１（勤務表_シフト記号表）'!$C$6:$L$47,10,FALSE))</f>
        <v/>
      </c>
      <c r="AY28" s="234" t="str">
        <f>IF(AY27="","",VLOOKUP(AY27,'参考様式１（勤務表_シフト記号表）'!$C$6:$L$47,10,FALSE))</f>
        <v/>
      </c>
      <c r="AZ28" s="235" t="str">
        <f>IF(AZ27="","",VLOOKUP(AZ27,'参考様式１（勤務表_シフト記号表）'!$C$6:$L$47,10,FALSE))</f>
        <v/>
      </c>
      <c r="BA28" s="235" t="str">
        <f>IF(BA27="","",VLOOKUP(BA27,'参考様式１（勤務表_シフト記号表）'!$C$6:$L$47,10,FALSE))</f>
        <v/>
      </c>
      <c r="BB28" s="1054">
        <f>IF($BE$3="４週",SUM(W28:AX28),IF($BE$3="暦月",SUM(W28:BA28),""))</f>
        <v>0</v>
      </c>
      <c r="BC28" s="1055"/>
      <c r="BD28" s="1056">
        <f>IF($BE$3="４週",BB28/4,IF($BE$3="暦月",(BB28/($BE$8/7)),""))</f>
        <v>0</v>
      </c>
      <c r="BE28" s="1055"/>
      <c r="BF28" s="1051"/>
      <c r="BG28" s="1052"/>
      <c r="BH28" s="1052"/>
      <c r="BI28" s="1052"/>
      <c r="BJ28" s="1053"/>
    </row>
    <row r="29" spans="2:62" ht="20.25" customHeight="1" x14ac:dyDescent="0.45">
      <c r="B29" s="1020">
        <f>B27+1</f>
        <v>7</v>
      </c>
      <c r="C29" s="1022"/>
      <c r="D29" s="1023"/>
      <c r="E29" s="229"/>
      <c r="F29" s="230"/>
      <c r="G29" s="229"/>
      <c r="H29" s="230"/>
      <c r="I29" s="1026"/>
      <c r="J29" s="1027"/>
      <c r="K29" s="1030"/>
      <c r="L29" s="1031"/>
      <c r="M29" s="1031"/>
      <c r="N29" s="1023"/>
      <c r="O29" s="1034"/>
      <c r="P29" s="1035"/>
      <c r="Q29" s="1035"/>
      <c r="R29" s="1035"/>
      <c r="S29" s="1036"/>
      <c r="T29" s="239" t="s">
        <v>442</v>
      </c>
      <c r="U29" s="240"/>
      <c r="V29" s="241"/>
      <c r="W29" s="242"/>
      <c r="X29" s="243"/>
      <c r="Y29" s="243"/>
      <c r="Z29" s="243"/>
      <c r="AA29" s="243"/>
      <c r="AB29" s="243"/>
      <c r="AC29" s="244"/>
      <c r="AD29" s="242"/>
      <c r="AE29" s="243"/>
      <c r="AF29" s="243"/>
      <c r="AG29" s="243"/>
      <c r="AH29" s="243"/>
      <c r="AI29" s="243"/>
      <c r="AJ29" s="244"/>
      <c r="AK29" s="242"/>
      <c r="AL29" s="243"/>
      <c r="AM29" s="243"/>
      <c r="AN29" s="243"/>
      <c r="AO29" s="243"/>
      <c r="AP29" s="243"/>
      <c r="AQ29" s="244"/>
      <c r="AR29" s="242"/>
      <c r="AS29" s="243"/>
      <c r="AT29" s="243"/>
      <c r="AU29" s="243"/>
      <c r="AV29" s="243"/>
      <c r="AW29" s="243"/>
      <c r="AX29" s="244"/>
      <c r="AY29" s="242"/>
      <c r="AZ29" s="243"/>
      <c r="BA29" s="245"/>
      <c r="BB29" s="1040"/>
      <c r="BC29" s="1041"/>
      <c r="BD29" s="1000"/>
      <c r="BE29" s="1001"/>
      <c r="BF29" s="1002"/>
      <c r="BG29" s="1003"/>
      <c r="BH29" s="1003"/>
      <c r="BI29" s="1003"/>
      <c r="BJ29" s="1004"/>
    </row>
    <row r="30" spans="2:62" ht="20.25" customHeight="1" x14ac:dyDescent="0.45">
      <c r="B30" s="1043"/>
      <c r="C30" s="1057"/>
      <c r="D30" s="1058"/>
      <c r="E30" s="229"/>
      <c r="F30" s="230">
        <f>C29</f>
        <v>0</v>
      </c>
      <c r="G30" s="229"/>
      <c r="H30" s="230">
        <f>I29</f>
        <v>0</v>
      </c>
      <c r="I30" s="1059"/>
      <c r="J30" s="1060"/>
      <c r="K30" s="1061"/>
      <c r="L30" s="1062"/>
      <c r="M30" s="1062"/>
      <c r="N30" s="1058"/>
      <c r="O30" s="1034"/>
      <c r="P30" s="1035"/>
      <c r="Q30" s="1035"/>
      <c r="R30" s="1035"/>
      <c r="S30" s="1036"/>
      <c r="T30" s="231" t="s">
        <v>443</v>
      </c>
      <c r="U30" s="232"/>
      <c r="V30" s="233"/>
      <c r="W30" s="234" t="str">
        <f>IF(W29="","",VLOOKUP(W29,'参考様式１（勤務表_シフト記号表）'!$C$6:$L$47,10,FALSE))</f>
        <v/>
      </c>
      <c r="X30" s="235" t="str">
        <f>IF(X29="","",VLOOKUP(X29,'参考様式１（勤務表_シフト記号表）'!$C$6:$L$47,10,FALSE))</f>
        <v/>
      </c>
      <c r="Y30" s="235" t="str">
        <f>IF(Y29="","",VLOOKUP(Y29,'参考様式１（勤務表_シフト記号表）'!$C$6:$L$47,10,FALSE))</f>
        <v/>
      </c>
      <c r="Z30" s="235" t="str">
        <f>IF(Z29="","",VLOOKUP(Z29,'参考様式１（勤務表_シフト記号表）'!$C$6:$L$47,10,FALSE))</f>
        <v/>
      </c>
      <c r="AA30" s="235" t="str">
        <f>IF(AA29="","",VLOOKUP(AA29,'参考様式１（勤務表_シフト記号表）'!$C$6:$L$47,10,FALSE))</f>
        <v/>
      </c>
      <c r="AB30" s="235" t="str">
        <f>IF(AB29="","",VLOOKUP(AB29,'参考様式１（勤務表_シフト記号表）'!$C$6:$L$47,10,FALSE))</f>
        <v/>
      </c>
      <c r="AC30" s="236" t="str">
        <f>IF(AC29="","",VLOOKUP(AC29,'参考様式１（勤務表_シフト記号表）'!$C$6:$L$47,10,FALSE))</f>
        <v/>
      </c>
      <c r="AD30" s="234" t="str">
        <f>IF(AD29="","",VLOOKUP(AD29,'参考様式１（勤務表_シフト記号表）'!$C$6:$L$47,10,FALSE))</f>
        <v/>
      </c>
      <c r="AE30" s="235" t="str">
        <f>IF(AE29="","",VLOOKUP(AE29,'参考様式１（勤務表_シフト記号表）'!$C$6:$L$47,10,FALSE))</f>
        <v/>
      </c>
      <c r="AF30" s="235" t="str">
        <f>IF(AF29="","",VLOOKUP(AF29,'参考様式１（勤務表_シフト記号表）'!$C$6:$L$47,10,FALSE))</f>
        <v/>
      </c>
      <c r="AG30" s="235" t="str">
        <f>IF(AG29="","",VLOOKUP(AG29,'参考様式１（勤務表_シフト記号表）'!$C$6:$L$47,10,FALSE))</f>
        <v/>
      </c>
      <c r="AH30" s="235" t="str">
        <f>IF(AH29="","",VLOOKUP(AH29,'参考様式１（勤務表_シフト記号表）'!$C$6:$L$47,10,FALSE))</f>
        <v/>
      </c>
      <c r="AI30" s="235" t="str">
        <f>IF(AI29="","",VLOOKUP(AI29,'参考様式１（勤務表_シフト記号表）'!$C$6:$L$47,10,FALSE))</f>
        <v/>
      </c>
      <c r="AJ30" s="236" t="str">
        <f>IF(AJ29="","",VLOOKUP(AJ29,'参考様式１（勤務表_シフト記号表）'!$C$6:$L$47,10,FALSE))</f>
        <v/>
      </c>
      <c r="AK30" s="234" t="str">
        <f>IF(AK29="","",VLOOKUP(AK29,'参考様式１（勤務表_シフト記号表）'!$C$6:$L$47,10,FALSE))</f>
        <v/>
      </c>
      <c r="AL30" s="235" t="str">
        <f>IF(AL29="","",VLOOKUP(AL29,'参考様式１（勤務表_シフト記号表）'!$C$6:$L$47,10,FALSE))</f>
        <v/>
      </c>
      <c r="AM30" s="235" t="str">
        <f>IF(AM29="","",VLOOKUP(AM29,'参考様式１（勤務表_シフト記号表）'!$C$6:$L$47,10,FALSE))</f>
        <v/>
      </c>
      <c r="AN30" s="235" t="str">
        <f>IF(AN29="","",VLOOKUP(AN29,'参考様式１（勤務表_シフト記号表）'!$C$6:$L$47,10,FALSE))</f>
        <v/>
      </c>
      <c r="AO30" s="235" t="str">
        <f>IF(AO29="","",VLOOKUP(AO29,'参考様式１（勤務表_シフト記号表）'!$C$6:$L$47,10,FALSE))</f>
        <v/>
      </c>
      <c r="AP30" s="235" t="str">
        <f>IF(AP29="","",VLOOKUP(AP29,'参考様式１（勤務表_シフト記号表）'!$C$6:$L$47,10,FALSE))</f>
        <v/>
      </c>
      <c r="AQ30" s="236" t="str">
        <f>IF(AQ29="","",VLOOKUP(AQ29,'参考様式１（勤務表_シフト記号表）'!$C$6:$L$47,10,FALSE))</f>
        <v/>
      </c>
      <c r="AR30" s="234" t="str">
        <f>IF(AR29="","",VLOOKUP(AR29,'参考様式１（勤務表_シフト記号表）'!$C$6:$L$47,10,FALSE))</f>
        <v/>
      </c>
      <c r="AS30" s="235" t="str">
        <f>IF(AS29="","",VLOOKUP(AS29,'参考様式１（勤務表_シフト記号表）'!$C$6:$L$47,10,FALSE))</f>
        <v/>
      </c>
      <c r="AT30" s="235" t="str">
        <f>IF(AT29="","",VLOOKUP(AT29,'参考様式１（勤務表_シフト記号表）'!$C$6:$L$47,10,FALSE))</f>
        <v/>
      </c>
      <c r="AU30" s="235" t="str">
        <f>IF(AU29="","",VLOOKUP(AU29,'参考様式１（勤務表_シフト記号表）'!$C$6:$L$47,10,FALSE))</f>
        <v/>
      </c>
      <c r="AV30" s="235" t="str">
        <f>IF(AV29="","",VLOOKUP(AV29,'参考様式１（勤務表_シフト記号表）'!$C$6:$L$47,10,FALSE))</f>
        <v/>
      </c>
      <c r="AW30" s="235" t="str">
        <f>IF(AW29="","",VLOOKUP(AW29,'参考様式１（勤務表_シフト記号表）'!$C$6:$L$47,10,FALSE))</f>
        <v/>
      </c>
      <c r="AX30" s="236" t="str">
        <f>IF(AX29="","",VLOOKUP(AX29,'参考様式１（勤務表_シフト記号表）'!$C$6:$L$47,10,FALSE))</f>
        <v/>
      </c>
      <c r="AY30" s="234" t="str">
        <f>IF(AY29="","",VLOOKUP(AY29,'参考様式１（勤務表_シフト記号表）'!$C$6:$L$47,10,FALSE))</f>
        <v/>
      </c>
      <c r="AZ30" s="235" t="str">
        <f>IF(AZ29="","",VLOOKUP(AZ29,'参考様式１（勤務表_シフト記号表）'!$C$6:$L$47,10,FALSE))</f>
        <v/>
      </c>
      <c r="BA30" s="235" t="str">
        <f>IF(BA29="","",VLOOKUP(BA29,'参考様式１（勤務表_シフト記号表）'!$C$6:$L$47,10,FALSE))</f>
        <v/>
      </c>
      <c r="BB30" s="1054">
        <f>IF($BE$3="４週",SUM(W30:AX30),IF($BE$3="暦月",SUM(W30:BA30),""))</f>
        <v>0</v>
      </c>
      <c r="BC30" s="1055"/>
      <c r="BD30" s="1056">
        <f>IF($BE$3="４週",BB30/4,IF($BE$3="暦月",(BB30/($BE$8/7)),""))</f>
        <v>0</v>
      </c>
      <c r="BE30" s="1055"/>
      <c r="BF30" s="1051"/>
      <c r="BG30" s="1052"/>
      <c r="BH30" s="1052"/>
      <c r="BI30" s="1052"/>
      <c r="BJ30" s="1053"/>
    </row>
    <row r="31" spans="2:62" ht="20.25" customHeight="1" x14ac:dyDescent="0.45">
      <c r="B31" s="1020">
        <f>B29+1</f>
        <v>8</v>
      </c>
      <c r="C31" s="1022"/>
      <c r="D31" s="1023"/>
      <c r="E31" s="229"/>
      <c r="F31" s="230"/>
      <c r="G31" s="229"/>
      <c r="H31" s="230"/>
      <c r="I31" s="1026"/>
      <c r="J31" s="1027"/>
      <c r="K31" s="1030"/>
      <c r="L31" s="1031"/>
      <c r="M31" s="1031"/>
      <c r="N31" s="1023"/>
      <c r="O31" s="1034"/>
      <c r="P31" s="1035"/>
      <c r="Q31" s="1035"/>
      <c r="R31" s="1035"/>
      <c r="S31" s="1036"/>
      <c r="T31" s="239" t="s">
        <v>442</v>
      </c>
      <c r="U31" s="240"/>
      <c r="V31" s="241"/>
      <c r="W31" s="242"/>
      <c r="X31" s="243"/>
      <c r="Y31" s="243"/>
      <c r="Z31" s="243"/>
      <c r="AA31" s="243"/>
      <c r="AB31" s="243"/>
      <c r="AC31" s="244"/>
      <c r="AD31" s="242"/>
      <c r="AE31" s="243"/>
      <c r="AF31" s="243"/>
      <c r="AG31" s="243"/>
      <c r="AH31" s="243"/>
      <c r="AI31" s="243"/>
      <c r="AJ31" s="244"/>
      <c r="AK31" s="242"/>
      <c r="AL31" s="243"/>
      <c r="AM31" s="243"/>
      <c r="AN31" s="243"/>
      <c r="AO31" s="243"/>
      <c r="AP31" s="243"/>
      <c r="AQ31" s="244"/>
      <c r="AR31" s="242"/>
      <c r="AS31" s="243"/>
      <c r="AT31" s="243"/>
      <c r="AU31" s="243"/>
      <c r="AV31" s="243"/>
      <c r="AW31" s="243"/>
      <c r="AX31" s="244"/>
      <c r="AY31" s="242"/>
      <c r="AZ31" s="243"/>
      <c r="BA31" s="245"/>
      <c r="BB31" s="1040"/>
      <c r="BC31" s="1041"/>
      <c r="BD31" s="1000"/>
      <c r="BE31" s="1001"/>
      <c r="BF31" s="1002"/>
      <c r="BG31" s="1003"/>
      <c r="BH31" s="1003"/>
      <c r="BI31" s="1003"/>
      <c r="BJ31" s="1004"/>
    </row>
    <row r="32" spans="2:62" ht="20.25" customHeight="1" x14ac:dyDescent="0.45">
      <c r="B32" s="1043"/>
      <c r="C32" s="1057"/>
      <c r="D32" s="1058"/>
      <c r="E32" s="229"/>
      <c r="F32" s="230">
        <f>C31</f>
        <v>0</v>
      </c>
      <c r="G32" s="229"/>
      <c r="H32" s="230">
        <f>I31</f>
        <v>0</v>
      </c>
      <c r="I32" s="1059"/>
      <c r="J32" s="1060"/>
      <c r="K32" s="1061"/>
      <c r="L32" s="1062"/>
      <c r="M32" s="1062"/>
      <c r="N32" s="1058"/>
      <c r="O32" s="1034"/>
      <c r="P32" s="1035"/>
      <c r="Q32" s="1035"/>
      <c r="R32" s="1035"/>
      <c r="S32" s="1036"/>
      <c r="T32" s="231" t="s">
        <v>443</v>
      </c>
      <c r="U32" s="232"/>
      <c r="V32" s="233"/>
      <c r="W32" s="234" t="str">
        <f>IF(W31="","",VLOOKUP(W31,'参考様式１（勤務表_シフト記号表）'!$C$6:$L$47,10,FALSE))</f>
        <v/>
      </c>
      <c r="X32" s="235" t="str">
        <f>IF(X31="","",VLOOKUP(X31,'参考様式１（勤務表_シフト記号表）'!$C$6:$L$47,10,FALSE))</f>
        <v/>
      </c>
      <c r="Y32" s="235" t="str">
        <f>IF(Y31="","",VLOOKUP(Y31,'参考様式１（勤務表_シフト記号表）'!$C$6:$L$47,10,FALSE))</f>
        <v/>
      </c>
      <c r="Z32" s="235" t="str">
        <f>IF(Z31="","",VLOOKUP(Z31,'参考様式１（勤務表_シフト記号表）'!$C$6:$L$47,10,FALSE))</f>
        <v/>
      </c>
      <c r="AA32" s="235" t="str">
        <f>IF(AA31="","",VLOOKUP(AA31,'参考様式１（勤務表_シフト記号表）'!$C$6:$L$47,10,FALSE))</f>
        <v/>
      </c>
      <c r="AB32" s="235" t="str">
        <f>IF(AB31="","",VLOOKUP(AB31,'参考様式１（勤務表_シフト記号表）'!$C$6:$L$47,10,FALSE))</f>
        <v/>
      </c>
      <c r="AC32" s="236" t="str">
        <f>IF(AC31="","",VLOOKUP(AC31,'参考様式１（勤務表_シフト記号表）'!$C$6:$L$47,10,FALSE))</f>
        <v/>
      </c>
      <c r="AD32" s="234" t="str">
        <f>IF(AD31="","",VLOOKUP(AD31,'参考様式１（勤務表_シフト記号表）'!$C$6:$L$47,10,FALSE))</f>
        <v/>
      </c>
      <c r="AE32" s="235" t="str">
        <f>IF(AE31="","",VLOOKUP(AE31,'参考様式１（勤務表_シフト記号表）'!$C$6:$L$47,10,FALSE))</f>
        <v/>
      </c>
      <c r="AF32" s="235" t="str">
        <f>IF(AF31="","",VLOOKUP(AF31,'参考様式１（勤務表_シフト記号表）'!$C$6:$L$47,10,FALSE))</f>
        <v/>
      </c>
      <c r="AG32" s="235" t="str">
        <f>IF(AG31="","",VLOOKUP(AG31,'参考様式１（勤務表_シフト記号表）'!$C$6:$L$47,10,FALSE))</f>
        <v/>
      </c>
      <c r="AH32" s="235" t="str">
        <f>IF(AH31="","",VLOOKUP(AH31,'参考様式１（勤務表_シフト記号表）'!$C$6:$L$47,10,FALSE))</f>
        <v/>
      </c>
      <c r="AI32" s="235" t="str">
        <f>IF(AI31="","",VLOOKUP(AI31,'参考様式１（勤務表_シフト記号表）'!$C$6:$L$47,10,FALSE))</f>
        <v/>
      </c>
      <c r="AJ32" s="236" t="str">
        <f>IF(AJ31="","",VLOOKUP(AJ31,'参考様式１（勤務表_シフト記号表）'!$C$6:$L$47,10,FALSE))</f>
        <v/>
      </c>
      <c r="AK32" s="234" t="str">
        <f>IF(AK31="","",VLOOKUP(AK31,'参考様式１（勤務表_シフト記号表）'!$C$6:$L$47,10,FALSE))</f>
        <v/>
      </c>
      <c r="AL32" s="235" t="str">
        <f>IF(AL31="","",VLOOKUP(AL31,'参考様式１（勤務表_シフト記号表）'!$C$6:$L$47,10,FALSE))</f>
        <v/>
      </c>
      <c r="AM32" s="235" t="str">
        <f>IF(AM31="","",VLOOKUP(AM31,'参考様式１（勤務表_シフト記号表）'!$C$6:$L$47,10,FALSE))</f>
        <v/>
      </c>
      <c r="AN32" s="235" t="str">
        <f>IF(AN31="","",VLOOKUP(AN31,'参考様式１（勤務表_シフト記号表）'!$C$6:$L$47,10,FALSE))</f>
        <v/>
      </c>
      <c r="AO32" s="235" t="str">
        <f>IF(AO31="","",VLOOKUP(AO31,'参考様式１（勤務表_シフト記号表）'!$C$6:$L$47,10,FALSE))</f>
        <v/>
      </c>
      <c r="AP32" s="235" t="str">
        <f>IF(AP31="","",VLOOKUP(AP31,'参考様式１（勤務表_シフト記号表）'!$C$6:$L$47,10,FALSE))</f>
        <v/>
      </c>
      <c r="AQ32" s="236" t="str">
        <f>IF(AQ31="","",VLOOKUP(AQ31,'参考様式１（勤務表_シフト記号表）'!$C$6:$L$47,10,FALSE))</f>
        <v/>
      </c>
      <c r="AR32" s="234" t="str">
        <f>IF(AR31="","",VLOOKUP(AR31,'参考様式１（勤務表_シフト記号表）'!$C$6:$L$47,10,FALSE))</f>
        <v/>
      </c>
      <c r="AS32" s="235" t="str">
        <f>IF(AS31="","",VLOOKUP(AS31,'参考様式１（勤務表_シフト記号表）'!$C$6:$L$47,10,FALSE))</f>
        <v/>
      </c>
      <c r="AT32" s="235" t="str">
        <f>IF(AT31="","",VLOOKUP(AT31,'参考様式１（勤務表_シフト記号表）'!$C$6:$L$47,10,FALSE))</f>
        <v/>
      </c>
      <c r="AU32" s="235" t="str">
        <f>IF(AU31="","",VLOOKUP(AU31,'参考様式１（勤務表_シフト記号表）'!$C$6:$L$47,10,FALSE))</f>
        <v/>
      </c>
      <c r="AV32" s="235" t="str">
        <f>IF(AV31="","",VLOOKUP(AV31,'参考様式１（勤務表_シフト記号表）'!$C$6:$L$47,10,FALSE))</f>
        <v/>
      </c>
      <c r="AW32" s="235" t="str">
        <f>IF(AW31="","",VLOOKUP(AW31,'参考様式１（勤務表_シフト記号表）'!$C$6:$L$47,10,FALSE))</f>
        <v/>
      </c>
      <c r="AX32" s="236" t="str">
        <f>IF(AX31="","",VLOOKUP(AX31,'参考様式１（勤務表_シフト記号表）'!$C$6:$L$47,10,FALSE))</f>
        <v/>
      </c>
      <c r="AY32" s="234" t="str">
        <f>IF(AY31="","",VLOOKUP(AY31,'参考様式１（勤務表_シフト記号表）'!$C$6:$L$47,10,FALSE))</f>
        <v/>
      </c>
      <c r="AZ32" s="235" t="str">
        <f>IF(AZ31="","",VLOOKUP(AZ31,'参考様式１（勤務表_シフト記号表）'!$C$6:$L$47,10,FALSE))</f>
        <v/>
      </c>
      <c r="BA32" s="235" t="str">
        <f>IF(BA31="","",VLOOKUP(BA31,'参考様式１（勤務表_シフト記号表）'!$C$6:$L$47,10,FALSE))</f>
        <v/>
      </c>
      <c r="BB32" s="1054">
        <f>IF($BE$3="４週",SUM(W32:AX32),IF($BE$3="暦月",SUM(W32:BA32),""))</f>
        <v>0</v>
      </c>
      <c r="BC32" s="1055"/>
      <c r="BD32" s="1056">
        <f>IF($BE$3="４週",BB32/4,IF($BE$3="暦月",(BB32/($BE$8/7)),""))</f>
        <v>0</v>
      </c>
      <c r="BE32" s="1055"/>
      <c r="BF32" s="1051"/>
      <c r="BG32" s="1052"/>
      <c r="BH32" s="1052"/>
      <c r="BI32" s="1052"/>
      <c r="BJ32" s="1053"/>
    </row>
    <row r="33" spans="2:62" ht="20.25" customHeight="1" x14ac:dyDescent="0.45">
      <c r="B33" s="1020">
        <f>B31+1</f>
        <v>9</v>
      </c>
      <c r="C33" s="1022"/>
      <c r="D33" s="1023"/>
      <c r="E33" s="229"/>
      <c r="F33" s="230"/>
      <c r="G33" s="229"/>
      <c r="H33" s="230"/>
      <c r="I33" s="1026"/>
      <c r="J33" s="1027"/>
      <c r="K33" s="1030"/>
      <c r="L33" s="1031"/>
      <c r="M33" s="1031"/>
      <c r="N33" s="1023"/>
      <c r="O33" s="1034"/>
      <c r="P33" s="1035"/>
      <c r="Q33" s="1035"/>
      <c r="R33" s="1035"/>
      <c r="S33" s="1036"/>
      <c r="T33" s="239" t="s">
        <v>442</v>
      </c>
      <c r="U33" s="240"/>
      <c r="V33" s="241"/>
      <c r="W33" s="242"/>
      <c r="X33" s="243"/>
      <c r="Y33" s="243"/>
      <c r="Z33" s="243"/>
      <c r="AA33" s="243"/>
      <c r="AB33" s="243"/>
      <c r="AC33" s="244"/>
      <c r="AD33" s="242"/>
      <c r="AE33" s="243"/>
      <c r="AF33" s="243"/>
      <c r="AG33" s="243"/>
      <c r="AH33" s="243"/>
      <c r="AI33" s="243"/>
      <c r="AJ33" s="244"/>
      <c r="AK33" s="242"/>
      <c r="AL33" s="243"/>
      <c r="AM33" s="243"/>
      <c r="AN33" s="243"/>
      <c r="AO33" s="243"/>
      <c r="AP33" s="243"/>
      <c r="AQ33" s="244"/>
      <c r="AR33" s="242"/>
      <c r="AS33" s="243"/>
      <c r="AT33" s="243"/>
      <c r="AU33" s="243"/>
      <c r="AV33" s="243"/>
      <c r="AW33" s="243"/>
      <c r="AX33" s="244"/>
      <c r="AY33" s="242"/>
      <c r="AZ33" s="243"/>
      <c r="BA33" s="245"/>
      <c r="BB33" s="1040"/>
      <c r="BC33" s="1041"/>
      <c r="BD33" s="1000"/>
      <c r="BE33" s="1001"/>
      <c r="BF33" s="1002"/>
      <c r="BG33" s="1003"/>
      <c r="BH33" s="1003"/>
      <c r="BI33" s="1003"/>
      <c r="BJ33" s="1004"/>
    </row>
    <row r="34" spans="2:62" ht="20.25" customHeight="1" x14ac:dyDescent="0.45">
      <c r="B34" s="1043"/>
      <c r="C34" s="1057"/>
      <c r="D34" s="1058"/>
      <c r="E34" s="229"/>
      <c r="F34" s="230">
        <f>C33</f>
        <v>0</v>
      </c>
      <c r="G34" s="229"/>
      <c r="H34" s="230">
        <f>I33</f>
        <v>0</v>
      </c>
      <c r="I34" s="1059"/>
      <c r="J34" s="1060"/>
      <c r="K34" s="1061"/>
      <c r="L34" s="1062"/>
      <c r="M34" s="1062"/>
      <c r="N34" s="1058"/>
      <c r="O34" s="1034"/>
      <c r="P34" s="1035"/>
      <c r="Q34" s="1035"/>
      <c r="R34" s="1035"/>
      <c r="S34" s="1036"/>
      <c r="T34" s="246" t="s">
        <v>443</v>
      </c>
      <c r="U34" s="247"/>
      <c r="V34" s="248"/>
      <c r="W34" s="234" t="str">
        <f>IF(W33="","",VLOOKUP(W33,'参考様式１（勤務表_シフト記号表）'!$C$6:$L$47,10,FALSE))</f>
        <v/>
      </c>
      <c r="X34" s="235" t="str">
        <f>IF(X33="","",VLOOKUP(X33,'参考様式１（勤務表_シフト記号表）'!$C$6:$L$47,10,FALSE))</f>
        <v/>
      </c>
      <c r="Y34" s="235" t="str">
        <f>IF(Y33="","",VLOOKUP(Y33,'参考様式１（勤務表_シフト記号表）'!$C$6:$L$47,10,FALSE))</f>
        <v/>
      </c>
      <c r="Z34" s="235" t="str">
        <f>IF(Z33="","",VLOOKUP(Z33,'参考様式１（勤務表_シフト記号表）'!$C$6:$L$47,10,FALSE))</f>
        <v/>
      </c>
      <c r="AA34" s="235" t="str">
        <f>IF(AA33="","",VLOOKUP(AA33,'参考様式１（勤務表_シフト記号表）'!$C$6:$L$47,10,FALSE))</f>
        <v/>
      </c>
      <c r="AB34" s="235" t="str">
        <f>IF(AB33="","",VLOOKUP(AB33,'参考様式１（勤務表_シフト記号表）'!$C$6:$L$47,10,FALSE))</f>
        <v/>
      </c>
      <c r="AC34" s="236" t="str">
        <f>IF(AC33="","",VLOOKUP(AC33,'参考様式１（勤務表_シフト記号表）'!$C$6:$L$47,10,FALSE))</f>
        <v/>
      </c>
      <c r="AD34" s="234" t="str">
        <f>IF(AD33="","",VLOOKUP(AD33,'参考様式１（勤務表_シフト記号表）'!$C$6:$L$47,10,FALSE))</f>
        <v/>
      </c>
      <c r="AE34" s="235" t="str">
        <f>IF(AE33="","",VLOOKUP(AE33,'参考様式１（勤務表_シフト記号表）'!$C$6:$L$47,10,FALSE))</f>
        <v/>
      </c>
      <c r="AF34" s="235" t="str">
        <f>IF(AF33="","",VLOOKUP(AF33,'参考様式１（勤務表_シフト記号表）'!$C$6:$L$47,10,FALSE))</f>
        <v/>
      </c>
      <c r="AG34" s="235" t="str">
        <f>IF(AG33="","",VLOOKUP(AG33,'参考様式１（勤務表_シフト記号表）'!$C$6:$L$47,10,FALSE))</f>
        <v/>
      </c>
      <c r="AH34" s="235" t="str">
        <f>IF(AH33="","",VLOOKUP(AH33,'参考様式１（勤務表_シフト記号表）'!$C$6:$L$47,10,FALSE))</f>
        <v/>
      </c>
      <c r="AI34" s="235" t="str">
        <f>IF(AI33="","",VLOOKUP(AI33,'参考様式１（勤務表_シフト記号表）'!$C$6:$L$47,10,FALSE))</f>
        <v/>
      </c>
      <c r="AJ34" s="236" t="str">
        <f>IF(AJ33="","",VLOOKUP(AJ33,'参考様式１（勤務表_シフト記号表）'!$C$6:$L$47,10,FALSE))</f>
        <v/>
      </c>
      <c r="AK34" s="234" t="str">
        <f>IF(AK33="","",VLOOKUP(AK33,'参考様式１（勤務表_シフト記号表）'!$C$6:$L$47,10,FALSE))</f>
        <v/>
      </c>
      <c r="AL34" s="235" t="str">
        <f>IF(AL33="","",VLOOKUP(AL33,'参考様式１（勤務表_シフト記号表）'!$C$6:$L$47,10,FALSE))</f>
        <v/>
      </c>
      <c r="AM34" s="235" t="str">
        <f>IF(AM33="","",VLOOKUP(AM33,'参考様式１（勤務表_シフト記号表）'!$C$6:$L$47,10,FALSE))</f>
        <v/>
      </c>
      <c r="AN34" s="235" t="str">
        <f>IF(AN33="","",VLOOKUP(AN33,'参考様式１（勤務表_シフト記号表）'!$C$6:$L$47,10,FALSE))</f>
        <v/>
      </c>
      <c r="AO34" s="235" t="str">
        <f>IF(AO33="","",VLOOKUP(AO33,'参考様式１（勤務表_シフト記号表）'!$C$6:$L$47,10,FALSE))</f>
        <v/>
      </c>
      <c r="AP34" s="235" t="str">
        <f>IF(AP33="","",VLOOKUP(AP33,'参考様式１（勤務表_シフト記号表）'!$C$6:$L$47,10,FALSE))</f>
        <v/>
      </c>
      <c r="AQ34" s="236" t="str">
        <f>IF(AQ33="","",VLOOKUP(AQ33,'参考様式１（勤務表_シフト記号表）'!$C$6:$L$47,10,FALSE))</f>
        <v/>
      </c>
      <c r="AR34" s="234" t="str">
        <f>IF(AR33="","",VLOOKUP(AR33,'参考様式１（勤務表_シフト記号表）'!$C$6:$L$47,10,FALSE))</f>
        <v/>
      </c>
      <c r="AS34" s="235" t="str">
        <f>IF(AS33="","",VLOOKUP(AS33,'参考様式１（勤務表_シフト記号表）'!$C$6:$L$47,10,FALSE))</f>
        <v/>
      </c>
      <c r="AT34" s="235" t="str">
        <f>IF(AT33="","",VLOOKUP(AT33,'参考様式１（勤務表_シフト記号表）'!$C$6:$L$47,10,FALSE))</f>
        <v/>
      </c>
      <c r="AU34" s="235" t="str">
        <f>IF(AU33="","",VLOOKUP(AU33,'参考様式１（勤務表_シフト記号表）'!$C$6:$L$47,10,FALSE))</f>
        <v/>
      </c>
      <c r="AV34" s="235" t="str">
        <f>IF(AV33="","",VLOOKUP(AV33,'参考様式１（勤務表_シフト記号表）'!$C$6:$L$47,10,FALSE))</f>
        <v/>
      </c>
      <c r="AW34" s="235" t="str">
        <f>IF(AW33="","",VLOOKUP(AW33,'参考様式１（勤務表_シフト記号表）'!$C$6:$L$47,10,FALSE))</f>
        <v/>
      </c>
      <c r="AX34" s="236" t="str">
        <f>IF(AX33="","",VLOOKUP(AX33,'参考様式１（勤務表_シフト記号表）'!$C$6:$L$47,10,FALSE))</f>
        <v/>
      </c>
      <c r="AY34" s="234" t="str">
        <f>IF(AY33="","",VLOOKUP(AY33,'参考様式１（勤務表_シフト記号表）'!$C$6:$L$47,10,FALSE))</f>
        <v/>
      </c>
      <c r="AZ34" s="235" t="str">
        <f>IF(AZ33="","",VLOOKUP(AZ33,'参考様式１（勤務表_シフト記号表）'!$C$6:$L$47,10,FALSE))</f>
        <v/>
      </c>
      <c r="BA34" s="235" t="str">
        <f>IF(BA33="","",VLOOKUP(BA33,'参考様式１（勤務表_シフト記号表）'!$C$6:$L$47,10,FALSE))</f>
        <v/>
      </c>
      <c r="BB34" s="1054">
        <f>IF($BE$3="４週",SUM(W34:AX34),IF($BE$3="暦月",SUM(W34:BA34),""))</f>
        <v>0</v>
      </c>
      <c r="BC34" s="1055"/>
      <c r="BD34" s="1056">
        <f>IF($BE$3="４週",BB34/4,IF($BE$3="暦月",(BB34/($BE$8/7)),""))</f>
        <v>0</v>
      </c>
      <c r="BE34" s="1055"/>
      <c r="BF34" s="1051"/>
      <c r="BG34" s="1052"/>
      <c r="BH34" s="1052"/>
      <c r="BI34" s="1052"/>
      <c r="BJ34" s="1053"/>
    </row>
    <row r="35" spans="2:62" ht="20.25" customHeight="1" x14ac:dyDescent="0.45">
      <c r="B35" s="1020">
        <f>B33+1</f>
        <v>10</v>
      </c>
      <c r="C35" s="1022"/>
      <c r="D35" s="1023"/>
      <c r="E35" s="229"/>
      <c r="F35" s="230"/>
      <c r="G35" s="229"/>
      <c r="H35" s="230"/>
      <c r="I35" s="1026"/>
      <c r="J35" s="1027"/>
      <c r="K35" s="1030"/>
      <c r="L35" s="1031"/>
      <c r="M35" s="1031"/>
      <c r="N35" s="1023"/>
      <c r="O35" s="1034"/>
      <c r="P35" s="1035"/>
      <c r="Q35" s="1035"/>
      <c r="R35" s="1035"/>
      <c r="S35" s="1036"/>
      <c r="T35" s="249" t="s">
        <v>442</v>
      </c>
      <c r="V35" s="250"/>
      <c r="W35" s="242"/>
      <c r="X35" s="243"/>
      <c r="Y35" s="243"/>
      <c r="Z35" s="243"/>
      <c r="AA35" s="243"/>
      <c r="AB35" s="243"/>
      <c r="AC35" s="244"/>
      <c r="AD35" s="242"/>
      <c r="AE35" s="243"/>
      <c r="AF35" s="243"/>
      <c r="AG35" s="243"/>
      <c r="AH35" s="243"/>
      <c r="AI35" s="243"/>
      <c r="AJ35" s="244"/>
      <c r="AK35" s="242"/>
      <c r="AL35" s="243"/>
      <c r="AM35" s="243"/>
      <c r="AN35" s="243"/>
      <c r="AO35" s="243"/>
      <c r="AP35" s="243"/>
      <c r="AQ35" s="244"/>
      <c r="AR35" s="242"/>
      <c r="AS35" s="243"/>
      <c r="AT35" s="243"/>
      <c r="AU35" s="243"/>
      <c r="AV35" s="243"/>
      <c r="AW35" s="243"/>
      <c r="AX35" s="244"/>
      <c r="AY35" s="242"/>
      <c r="AZ35" s="243"/>
      <c r="BA35" s="245"/>
      <c r="BB35" s="1040"/>
      <c r="BC35" s="1041"/>
      <c r="BD35" s="1000"/>
      <c r="BE35" s="1001"/>
      <c r="BF35" s="1002"/>
      <c r="BG35" s="1003"/>
      <c r="BH35" s="1003"/>
      <c r="BI35" s="1003"/>
      <c r="BJ35" s="1004"/>
    </row>
    <row r="36" spans="2:62" ht="20.25" customHeight="1" x14ac:dyDescent="0.45">
      <c r="B36" s="1043"/>
      <c r="C36" s="1057"/>
      <c r="D36" s="1058"/>
      <c r="E36" s="229"/>
      <c r="F36" s="230">
        <f>C35</f>
        <v>0</v>
      </c>
      <c r="G36" s="229"/>
      <c r="H36" s="230">
        <f>I35</f>
        <v>0</v>
      </c>
      <c r="I36" s="1059"/>
      <c r="J36" s="1060"/>
      <c r="K36" s="1061"/>
      <c r="L36" s="1062"/>
      <c r="M36" s="1062"/>
      <c r="N36" s="1058"/>
      <c r="O36" s="1034"/>
      <c r="P36" s="1035"/>
      <c r="Q36" s="1035"/>
      <c r="R36" s="1035"/>
      <c r="S36" s="1036"/>
      <c r="T36" s="246" t="s">
        <v>443</v>
      </c>
      <c r="U36" s="247"/>
      <c r="V36" s="248"/>
      <c r="W36" s="234" t="str">
        <f>IF(W35="","",VLOOKUP(W35,'参考様式１（勤務表_シフト記号表）'!$C$6:$L$47,10,FALSE))</f>
        <v/>
      </c>
      <c r="X36" s="235" t="str">
        <f>IF(X35="","",VLOOKUP(X35,'参考様式１（勤務表_シフト記号表）'!$C$6:$L$47,10,FALSE))</f>
        <v/>
      </c>
      <c r="Y36" s="235" t="str">
        <f>IF(Y35="","",VLOOKUP(Y35,'参考様式１（勤務表_シフト記号表）'!$C$6:$L$47,10,FALSE))</f>
        <v/>
      </c>
      <c r="Z36" s="235" t="str">
        <f>IF(Z35="","",VLOOKUP(Z35,'参考様式１（勤務表_シフト記号表）'!$C$6:$L$47,10,FALSE))</f>
        <v/>
      </c>
      <c r="AA36" s="235" t="str">
        <f>IF(AA35="","",VLOOKUP(AA35,'参考様式１（勤務表_シフト記号表）'!$C$6:$L$47,10,FALSE))</f>
        <v/>
      </c>
      <c r="AB36" s="235" t="str">
        <f>IF(AB35="","",VLOOKUP(AB35,'参考様式１（勤務表_シフト記号表）'!$C$6:$L$47,10,FALSE))</f>
        <v/>
      </c>
      <c r="AC36" s="236" t="str">
        <f>IF(AC35="","",VLOOKUP(AC35,'参考様式１（勤務表_シフト記号表）'!$C$6:$L$47,10,FALSE))</f>
        <v/>
      </c>
      <c r="AD36" s="234" t="str">
        <f>IF(AD35="","",VLOOKUP(AD35,'参考様式１（勤務表_シフト記号表）'!$C$6:$L$47,10,FALSE))</f>
        <v/>
      </c>
      <c r="AE36" s="235" t="str">
        <f>IF(AE35="","",VLOOKUP(AE35,'参考様式１（勤務表_シフト記号表）'!$C$6:$L$47,10,FALSE))</f>
        <v/>
      </c>
      <c r="AF36" s="235" t="str">
        <f>IF(AF35="","",VLOOKUP(AF35,'参考様式１（勤務表_シフト記号表）'!$C$6:$L$47,10,FALSE))</f>
        <v/>
      </c>
      <c r="AG36" s="235" t="str">
        <f>IF(AG35="","",VLOOKUP(AG35,'参考様式１（勤務表_シフト記号表）'!$C$6:$L$47,10,FALSE))</f>
        <v/>
      </c>
      <c r="AH36" s="235" t="str">
        <f>IF(AH35="","",VLOOKUP(AH35,'参考様式１（勤務表_シフト記号表）'!$C$6:$L$47,10,FALSE))</f>
        <v/>
      </c>
      <c r="AI36" s="235" t="str">
        <f>IF(AI35="","",VLOOKUP(AI35,'参考様式１（勤務表_シフト記号表）'!$C$6:$L$47,10,FALSE))</f>
        <v/>
      </c>
      <c r="AJ36" s="236" t="str">
        <f>IF(AJ35="","",VLOOKUP(AJ35,'参考様式１（勤務表_シフト記号表）'!$C$6:$L$47,10,FALSE))</f>
        <v/>
      </c>
      <c r="AK36" s="234" t="str">
        <f>IF(AK35="","",VLOOKUP(AK35,'参考様式１（勤務表_シフト記号表）'!$C$6:$L$47,10,FALSE))</f>
        <v/>
      </c>
      <c r="AL36" s="235" t="str">
        <f>IF(AL35="","",VLOOKUP(AL35,'参考様式１（勤務表_シフト記号表）'!$C$6:$L$47,10,FALSE))</f>
        <v/>
      </c>
      <c r="AM36" s="235" t="str">
        <f>IF(AM35="","",VLOOKUP(AM35,'参考様式１（勤務表_シフト記号表）'!$C$6:$L$47,10,FALSE))</f>
        <v/>
      </c>
      <c r="AN36" s="235" t="str">
        <f>IF(AN35="","",VLOOKUP(AN35,'参考様式１（勤務表_シフト記号表）'!$C$6:$L$47,10,FALSE))</f>
        <v/>
      </c>
      <c r="AO36" s="235" t="str">
        <f>IF(AO35="","",VLOOKUP(AO35,'参考様式１（勤務表_シフト記号表）'!$C$6:$L$47,10,FALSE))</f>
        <v/>
      </c>
      <c r="AP36" s="235" t="str">
        <f>IF(AP35="","",VLOOKUP(AP35,'参考様式１（勤務表_シフト記号表）'!$C$6:$L$47,10,FALSE))</f>
        <v/>
      </c>
      <c r="AQ36" s="236" t="str">
        <f>IF(AQ35="","",VLOOKUP(AQ35,'参考様式１（勤務表_シフト記号表）'!$C$6:$L$47,10,FALSE))</f>
        <v/>
      </c>
      <c r="AR36" s="234" t="str">
        <f>IF(AR35="","",VLOOKUP(AR35,'参考様式１（勤務表_シフト記号表）'!$C$6:$L$47,10,FALSE))</f>
        <v/>
      </c>
      <c r="AS36" s="235" t="str">
        <f>IF(AS35="","",VLOOKUP(AS35,'参考様式１（勤務表_シフト記号表）'!$C$6:$L$47,10,FALSE))</f>
        <v/>
      </c>
      <c r="AT36" s="235" t="str">
        <f>IF(AT35="","",VLOOKUP(AT35,'参考様式１（勤務表_シフト記号表）'!$C$6:$L$47,10,FALSE))</f>
        <v/>
      </c>
      <c r="AU36" s="235" t="str">
        <f>IF(AU35="","",VLOOKUP(AU35,'参考様式１（勤務表_シフト記号表）'!$C$6:$L$47,10,FALSE))</f>
        <v/>
      </c>
      <c r="AV36" s="235" t="str">
        <f>IF(AV35="","",VLOOKUP(AV35,'参考様式１（勤務表_シフト記号表）'!$C$6:$L$47,10,FALSE))</f>
        <v/>
      </c>
      <c r="AW36" s="235" t="str">
        <f>IF(AW35="","",VLOOKUP(AW35,'参考様式１（勤務表_シフト記号表）'!$C$6:$L$47,10,FALSE))</f>
        <v/>
      </c>
      <c r="AX36" s="236" t="str">
        <f>IF(AX35="","",VLOOKUP(AX35,'参考様式１（勤務表_シフト記号表）'!$C$6:$L$47,10,FALSE))</f>
        <v/>
      </c>
      <c r="AY36" s="234" t="str">
        <f>IF(AY35="","",VLOOKUP(AY35,'参考様式１（勤務表_シフト記号表）'!$C$6:$L$47,10,FALSE))</f>
        <v/>
      </c>
      <c r="AZ36" s="235" t="str">
        <f>IF(AZ35="","",VLOOKUP(AZ35,'参考様式１（勤務表_シフト記号表）'!$C$6:$L$47,10,FALSE))</f>
        <v/>
      </c>
      <c r="BA36" s="235" t="str">
        <f>IF(BA35="","",VLOOKUP(BA35,'参考様式１（勤務表_シフト記号表）'!$C$6:$L$47,10,FALSE))</f>
        <v/>
      </c>
      <c r="BB36" s="1054">
        <f>IF($BE$3="４週",SUM(W36:AX36),IF($BE$3="暦月",SUM(W36:BA36),""))</f>
        <v>0</v>
      </c>
      <c r="BC36" s="1055"/>
      <c r="BD36" s="1056">
        <f>IF($BE$3="４週",BB36/4,IF($BE$3="暦月",(BB36/($BE$8/7)),""))</f>
        <v>0</v>
      </c>
      <c r="BE36" s="1055"/>
      <c r="BF36" s="1051"/>
      <c r="BG36" s="1052"/>
      <c r="BH36" s="1052"/>
      <c r="BI36" s="1052"/>
      <c r="BJ36" s="1053"/>
    </row>
    <row r="37" spans="2:62" ht="20.25" customHeight="1" x14ac:dyDescent="0.45">
      <c r="B37" s="1020">
        <f>B35+1</f>
        <v>11</v>
      </c>
      <c r="C37" s="1022"/>
      <c r="D37" s="1023"/>
      <c r="E37" s="229"/>
      <c r="F37" s="230"/>
      <c r="G37" s="229"/>
      <c r="H37" s="230"/>
      <c r="I37" s="1026"/>
      <c r="J37" s="1027"/>
      <c r="K37" s="1030"/>
      <c r="L37" s="1031"/>
      <c r="M37" s="1031"/>
      <c r="N37" s="1023"/>
      <c r="O37" s="1034"/>
      <c r="P37" s="1035"/>
      <c r="Q37" s="1035"/>
      <c r="R37" s="1035"/>
      <c r="S37" s="1036"/>
      <c r="T37" s="249" t="s">
        <v>442</v>
      </c>
      <c r="V37" s="250"/>
      <c r="W37" s="242"/>
      <c r="X37" s="243"/>
      <c r="Y37" s="243"/>
      <c r="Z37" s="243"/>
      <c r="AA37" s="243"/>
      <c r="AB37" s="243"/>
      <c r="AC37" s="244"/>
      <c r="AD37" s="242"/>
      <c r="AE37" s="243"/>
      <c r="AF37" s="243"/>
      <c r="AG37" s="243"/>
      <c r="AH37" s="243"/>
      <c r="AI37" s="243"/>
      <c r="AJ37" s="244"/>
      <c r="AK37" s="242"/>
      <c r="AL37" s="243"/>
      <c r="AM37" s="243"/>
      <c r="AN37" s="243"/>
      <c r="AO37" s="243"/>
      <c r="AP37" s="243"/>
      <c r="AQ37" s="244"/>
      <c r="AR37" s="242"/>
      <c r="AS37" s="243"/>
      <c r="AT37" s="243"/>
      <c r="AU37" s="243"/>
      <c r="AV37" s="243"/>
      <c r="AW37" s="243"/>
      <c r="AX37" s="244"/>
      <c r="AY37" s="242"/>
      <c r="AZ37" s="243"/>
      <c r="BA37" s="245"/>
      <c r="BB37" s="1040"/>
      <c r="BC37" s="1041"/>
      <c r="BD37" s="1000"/>
      <c r="BE37" s="1001"/>
      <c r="BF37" s="1002"/>
      <c r="BG37" s="1003"/>
      <c r="BH37" s="1003"/>
      <c r="BI37" s="1003"/>
      <c r="BJ37" s="1004"/>
    </row>
    <row r="38" spans="2:62" ht="20.25" customHeight="1" x14ac:dyDescent="0.45">
      <c r="B38" s="1043"/>
      <c r="C38" s="1057"/>
      <c r="D38" s="1058"/>
      <c r="E38" s="229"/>
      <c r="F38" s="230">
        <f>C37</f>
        <v>0</v>
      </c>
      <c r="G38" s="229"/>
      <c r="H38" s="230">
        <f>I37</f>
        <v>0</v>
      </c>
      <c r="I38" s="1059"/>
      <c r="J38" s="1060"/>
      <c r="K38" s="1061"/>
      <c r="L38" s="1062"/>
      <c r="M38" s="1062"/>
      <c r="N38" s="1058"/>
      <c r="O38" s="1034"/>
      <c r="P38" s="1035"/>
      <c r="Q38" s="1035"/>
      <c r="R38" s="1035"/>
      <c r="S38" s="1036"/>
      <c r="T38" s="246" t="s">
        <v>443</v>
      </c>
      <c r="U38" s="247"/>
      <c r="V38" s="248"/>
      <c r="W38" s="234" t="str">
        <f>IF(W37="","",VLOOKUP(W37,'参考様式１（勤務表_シフト記号表）'!$C$6:$L$47,10,FALSE))</f>
        <v/>
      </c>
      <c r="X38" s="235" t="str">
        <f>IF(X37="","",VLOOKUP(X37,'参考様式１（勤務表_シフト記号表）'!$C$6:$L$47,10,FALSE))</f>
        <v/>
      </c>
      <c r="Y38" s="235" t="str">
        <f>IF(Y37="","",VLOOKUP(Y37,'参考様式１（勤務表_シフト記号表）'!$C$6:$L$47,10,FALSE))</f>
        <v/>
      </c>
      <c r="Z38" s="235" t="str">
        <f>IF(Z37="","",VLOOKUP(Z37,'参考様式１（勤務表_シフト記号表）'!$C$6:$L$47,10,FALSE))</f>
        <v/>
      </c>
      <c r="AA38" s="235" t="str">
        <f>IF(AA37="","",VLOOKUP(AA37,'参考様式１（勤務表_シフト記号表）'!$C$6:$L$47,10,FALSE))</f>
        <v/>
      </c>
      <c r="AB38" s="235" t="str">
        <f>IF(AB37="","",VLOOKUP(AB37,'参考様式１（勤務表_シフト記号表）'!$C$6:$L$47,10,FALSE))</f>
        <v/>
      </c>
      <c r="AC38" s="236" t="str">
        <f>IF(AC37="","",VLOOKUP(AC37,'参考様式１（勤務表_シフト記号表）'!$C$6:$L$47,10,FALSE))</f>
        <v/>
      </c>
      <c r="AD38" s="234" t="str">
        <f>IF(AD37="","",VLOOKUP(AD37,'参考様式１（勤務表_シフト記号表）'!$C$6:$L$47,10,FALSE))</f>
        <v/>
      </c>
      <c r="AE38" s="235" t="str">
        <f>IF(AE37="","",VLOOKUP(AE37,'参考様式１（勤務表_シフト記号表）'!$C$6:$L$47,10,FALSE))</f>
        <v/>
      </c>
      <c r="AF38" s="235" t="str">
        <f>IF(AF37="","",VLOOKUP(AF37,'参考様式１（勤務表_シフト記号表）'!$C$6:$L$47,10,FALSE))</f>
        <v/>
      </c>
      <c r="AG38" s="235" t="str">
        <f>IF(AG37="","",VLOOKUP(AG37,'参考様式１（勤務表_シフト記号表）'!$C$6:$L$47,10,FALSE))</f>
        <v/>
      </c>
      <c r="AH38" s="235" t="str">
        <f>IF(AH37="","",VLOOKUP(AH37,'参考様式１（勤務表_シフト記号表）'!$C$6:$L$47,10,FALSE))</f>
        <v/>
      </c>
      <c r="AI38" s="235" t="str">
        <f>IF(AI37="","",VLOOKUP(AI37,'参考様式１（勤務表_シフト記号表）'!$C$6:$L$47,10,FALSE))</f>
        <v/>
      </c>
      <c r="AJ38" s="236" t="str">
        <f>IF(AJ37="","",VLOOKUP(AJ37,'参考様式１（勤務表_シフト記号表）'!$C$6:$L$47,10,FALSE))</f>
        <v/>
      </c>
      <c r="AK38" s="234" t="str">
        <f>IF(AK37="","",VLOOKUP(AK37,'参考様式１（勤務表_シフト記号表）'!$C$6:$L$47,10,FALSE))</f>
        <v/>
      </c>
      <c r="AL38" s="235" t="str">
        <f>IF(AL37="","",VLOOKUP(AL37,'参考様式１（勤務表_シフト記号表）'!$C$6:$L$47,10,FALSE))</f>
        <v/>
      </c>
      <c r="AM38" s="235" t="str">
        <f>IF(AM37="","",VLOOKUP(AM37,'参考様式１（勤務表_シフト記号表）'!$C$6:$L$47,10,FALSE))</f>
        <v/>
      </c>
      <c r="AN38" s="235" t="str">
        <f>IF(AN37="","",VLOOKUP(AN37,'参考様式１（勤務表_シフト記号表）'!$C$6:$L$47,10,FALSE))</f>
        <v/>
      </c>
      <c r="AO38" s="235" t="str">
        <f>IF(AO37="","",VLOOKUP(AO37,'参考様式１（勤務表_シフト記号表）'!$C$6:$L$47,10,FALSE))</f>
        <v/>
      </c>
      <c r="AP38" s="235" t="str">
        <f>IF(AP37="","",VLOOKUP(AP37,'参考様式１（勤務表_シフト記号表）'!$C$6:$L$47,10,FALSE))</f>
        <v/>
      </c>
      <c r="AQ38" s="236" t="str">
        <f>IF(AQ37="","",VLOOKUP(AQ37,'参考様式１（勤務表_シフト記号表）'!$C$6:$L$47,10,FALSE))</f>
        <v/>
      </c>
      <c r="AR38" s="234" t="str">
        <f>IF(AR37="","",VLOOKUP(AR37,'参考様式１（勤務表_シフト記号表）'!$C$6:$L$47,10,FALSE))</f>
        <v/>
      </c>
      <c r="AS38" s="235" t="str">
        <f>IF(AS37="","",VLOOKUP(AS37,'参考様式１（勤務表_シフト記号表）'!$C$6:$L$47,10,FALSE))</f>
        <v/>
      </c>
      <c r="AT38" s="235" t="str">
        <f>IF(AT37="","",VLOOKUP(AT37,'参考様式１（勤務表_シフト記号表）'!$C$6:$L$47,10,FALSE))</f>
        <v/>
      </c>
      <c r="AU38" s="235" t="str">
        <f>IF(AU37="","",VLOOKUP(AU37,'参考様式１（勤務表_シフト記号表）'!$C$6:$L$47,10,FALSE))</f>
        <v/>
      </c>
      <c r="AV38" s="235" t="str">
        <f>IF(AV37="","",VLOOKUP(AV37,'参考様式１（勤務表_シフト記号表）'!$C$6:$L$47,10,FALSE))</f>
        <v/>
      </c>
      <c r="AW38" s="235" t="str">
        <f>IF(AW37="","",VLOOKUP(AW37,'参考様式１（勤務表_シフト記号表）'!$C$6:$L$47,10,FALSE))</f>
        <v/>
      </c>
      <c r="AX38" s="236" t="str">
        <f>IF(AX37="","",VLOOKUP(AX37,'参考様式１（勤務表_シフト記号表）'!$C$6:$L$47,10,FALSE))</f>
        <v/>
      </c>
      <c r="AY38" s="234" t="str">
        <f>IF(AY37="","",VLOOKUP(AY37,'参考様式１（勤務表_シフト記号表）'!$C$6:$L$47,10,FALSE))</f>
        <v/>
      </c>
      <c r="AZ38" s="235" t="str">
        <f>IF(AZ37="","",VLOOKUP(AZ37,'参考様式１（勤務表_シフト記号表）'!$C$6:$L$47,10,FALSE))</f>
        <v/>
      </c>
      <c r="BA38" s="235" t="str">
        <f>IF(BA37="","",VLOOKUP(BA37,'参考様式１（勤務表_シフト記号表）'!$C$6:$L$47,10,FALSE))</f>
        <v/>
      </c>
      <c r="BB38" s="1054">
        <f>IF($BE$3="４週",SUM(W38:AX38),IF($BE$3="暦月",SUM(W38:BA38),""))</f>
        <v>0</v>
      </c>
      <c r="BC38" s="1055"/>
      <c r="BD38" s="1056">
        <f>IF($BE$3="４週",BB38/4,IF($BE$3="暦月",(BB38/($BE$8/7)),""))</f>
        <v>0</v>
      </c>
      <c r="BE38" s="1055"/>
      <c r="BF38" s="1051"/>
      <c r="BG38" s="1052"/>
      <c r="BH38" s="1052"/>
      <c r="BI38" s="1052"/>
      <c r="BJ38" s="1053"/>
    </row>
    <row r="39" spans="2:62" ht="20.25" customHeight="1" x14ac:dyDescent="0.45">
      <c r="B39" s="1020">
        <f>B37+1</f>
        <v>12</v>
      </c>
      <c r="C39" s="1022"/>
      <c r="D39" s="1023"/>
      <c r="E39" s="229"/>
      <c r="F39" s="230"/>
      <c r="G39" s="229"/>
      <c r="H39" s="230"/>
      <c r="I39" s="1026"/>
      <c r="J39" s="1027"/>
      <c r="K39" s="1030"/>
      <c r="L39" s="1031"/>
      <c r="M39" s="1031"/>
      <c r="N39" s="1023"/>
      <c r="O39" s="1034"/>
      <c r="P39" s="1035"/>
      <c r="Q39" s="1035"/>
      <c r="R39" s="1035"/>
      <c r="S39" s="1036"/>
      <c r="T39" s="249" t="s">
        <v>442</v>
      </c>
      <c r="V39" s="250"/>
      <c r="W39" s="242"/>
      <c r="X39" s="243"/>
      <c r="Y39" s="243"/>
      <c r="Z39" s="243"/>
      <c r="AA39" s="243"/>
      <c r="AB39" s="243"/>
      <c r="AC39" s="244"/>
      <c r="AD39" s="242"/>
      <c r="AE39" s="243"/>
      <c r="AF39" s="243"/>
      <c r="AG39" s="243"/>
      <c r="AH39" s="243"/>
      <c r="AI39" s="243"/>
      <c r="AJ39" s="244"/>
      <c r="AK39" s="242"/>
      <c r="AL39" s="243"/>
      <c r="AM39" s="243"/>
      <c r="AN39" s="243"/>
      <c r="AO39" s="243"/>
      <c r="AP39" s="243"/>
      <c r="AQ39" s="244"/>
      <c r="AR39" s="242"/>
      <c r="AS39" s="243"/>
      <c r="AT39" s="243"/>
      <c r="AU39" s="243"/>
      <c r="AV39" s="243"/>
      <c r="AW39" s="243"/>
      <c r="AX39" s="244"/>
      <c r="AY39" s="242"/>
      <c r="AZ39" s="243"/>
      <c r="BA39" s="245"/>
      <c r="BB39" s="1040"/>
      <c r="BC39" s="1041"/>
      <c r="BD39" s="1000"/>
      <c r="BE39" s="1001"/>
      <c r="BF39" s="1002"/>
      <c r="BG39" s="1003"/>
      <c r="BH39" s="1003"/>
      <c r="BI39" s="1003"/>
      <c r="BJ39" s="1004"/>
    </row>
    <row r="40" spans="2:62" ht="20.25" customHeight="1" x14ac:dyDescent="0.45">
      <c r="B40" s="1043"/>
      <c r="C40" s="1057"/>
      <c r="D40" s="1058"/>
      <c r="E40" s="229"/>
      <c r="F40" s="230">
        <f>C39</f>
        <v>0</v>
      </c>
      <c r="G40" s="229"/>
      <c r="H40" s="230">
        <f>I39</f>
        <v>0</v>
      </c>
      <c r="I40" s="1059"/>
      <c r="J40" s="1060"/>
      <c r="K40" s="1061"/>
      <c r="L40" s="1062"/>
      <c r="M40" s="1062"/>
      <c r="N40" s="1058"/>
      <c r="O40" s="1034"/>
      <c r="P40" s="1035"/>
      <c r="Q40" s="1035"/>
      <c r="R40" s="1035"/>
      <c r="S40" s="1036"/>
      <c r="T40" s="246" t="s">
        <v>443</v>
      </c>
      <c r="U40" s="247"/>
      <c r="V40" s="248"/>
      <c r="W40" s="234" t="str">
        <f>IF(W39="","",VLOOKUP(W39,'参考様式１（勤務表_シフト記号表）'!$C$6:$L$47,10,FALSE))</f>
        <v/>
      </c>
      <c r="X40" s="235" t="str">
        <f>IF(X39="","",VLOOKUP(X39,'参考様式１（勤務表_シフト記号表）'!$C$6:$L$47,10,FALSE))</f>
        <v/>
      </c>
      <c r="Y40" s="235" t="str">
        <f>IF(Y39="","",VLOOKUP(Y39,'参考様式１（勤務表_シフト記号表）'!$C$6:$L$47,10,FALSE))</f>
        <v/>
      </c>
      <c r="Z40" s="235" t="str">
        <f>IF(Z39="","",VLOOKUP(Z39,'参考様式１（勤務表_シフト記号表）'!$C$6:$L$47,10,FALSE))</f>
        <v/>
      </c>
      <c r="AA40" s="235" t="str">
        <f>IF(AA39="","",VLOOKUP(AA39,'参考様式１（勤務表_シフト記号表）'!$C$6:$L$47,10,FALSE))</f>
        <v/>
      </c>
      <c r="AB40" s="235" t="str">
        <f>IF(AB39="","",VLOOKUP(AB39,'参考様式１（勤務表_シフト記号表）'!$C$6:$L$47,10,FALSE))</f>
        <v/>
      </c>
      <c r="AC40" s="236" t="str">
        <f>IF(AC39="","",VLOOKUP(AC39,'参考様式１（勤務表_シフト記号表）'!$C$6:$L$47,10,FALSE))</f>
        <v/>
      </c>
      <c r="AD40" s="234" t="str">
        <f>IF(AD39="","",VLOOKUP(AD39,'参考様式１（勤務表_シフト記号表）'!$C$6:$L$47,10,FALSE))</f>
        <v/>
      </c>
      <c r="AE40" s="235" t="str">
        <f>IF(AE39="","",VLOOKUP(AE39,'参考様式１（勤務表_シフト記号表）'!$C$6:$L$47,10,FALSE))</f>
        <v/>
      </c>
      <c r="AF40" s="235" t="str">
        <f>IF(AF39="","",VLOOKUP(AF39,'参考様式１（勤務表_シフト記号表）'!$C$6:$L$47,10,FALSE))</f>
        <v/>
      </c>
      <c r="AG40" s="235" t="str">
        <f>IF(AG39="","",VLOOKUP(AG39,'参考様式１（勤務表_シフト記号表）'!$C$6:$L$47,10,FALSE))</f>
        <v/>
      </c>
      <c r="AH40" s="235" t="str">
        <f>IF(AH39="","",VLOOKUP(AH39,'参考様式１（勤務表_シフト記号表）'!$C$6:$L$47,10,FALSE))</f>
        <v/>
      </c>
      <c r="AI40" s="235" t="str">
        <f>IF(AI39="","",VLOOKUP(AI39,'参考様式１（勤務表_シフト記号表）'!$C$6:$L$47,10,FALSE))</f>
        <v/>
      </c>
      <c r="AJ40" s="236" t="str">
        <f>IF(AJ39="","",VLOOKUP(AJ39,'参考様式１（勤務表_シフト記号表）'!$C$6:$L$47,10,FALSE))</f>
        <v/>
      </c>
      <c r="AK40" s="234" t="str">
        <f>IF(AK39="","",VLOOKUP(AK39,'参考様式１（勤務表_シフト記号表）'!$C$6:$L$47,10,FALSE))</f>
        <v/>
      </c>
      <c r="AL40" s="235" t="str">
        <f>IF(AL39="","",VLOOKUP(AL39,'参考様式１（勤務表_シフト記号表）'!$C$6:$L$47,10,FALSE))</f>
        <v/>
      </c>
      <c r="AM40" s="235" t="str">
        <f>IF(AM39="","",VLOOKUP(AM39,'参考様式１（勤務表_シフト記号表）'!$C$6:$L$47,10,FALSE))</f>
        <v/>
      </c>
      <c r="AN40" s="235" t="str">
        <f>IF(AN39="","",VLOOKUP(AN39,'参考様式１（勤務表_シフト記号表）'!$C$6:$L$47,10,FALSE))</f>
        <v/>
      </c>
      <c r="AO40" s="235" t="str">
        <f>IF(AO39="","",VLOOKUP(AO39,'参考様式１（勤務表_シフト記号表）'!$C$6:$L$47,10,FALSE))</f>
        <v/>
      </c>
      <c r="AP40" s="235" t="str">
        <f>IF(AP39="","",VLOOKUP(AP39,'参考様式１（勤務表_シフト記号表）'!$C$6:$L$47,10,FALSE))</f>
        <v/>
      </c>
      <c r="AQ40" s="236" t="str">
        <f>IF(AQ39="","",VLOOKUP(AQ39,'参考様式１（勤務表_シフト記号表）'!$C$6:$L$47,10,FALSE))</f>
        <v/>
      </c>
      <c r="AR40" s="234" t="str">
        <f>IF(AR39="","",VLOOKUP(AR39,'参考様式１（勤務表_シフト記号表）'!$C$6:$L$47,10,FALSE))</f>
        <v/>
      </c>
      <c r="AS40" s="235" t="str">
        <f>IF(AS39="","",VLOOKUP(AS39,'参考様式１（勤務表_シフト記号表）'!$C$6:$L$47,10,FALSE))</f>
        <v/>
      </c>
      <c r="AT40" s="235" t="str">
        <f>IF(AT39="","",VLOOKUP(AT39,'参考様式１（勤務表_シフト記号表）'!$C$6:$L$47,10,FALSE))</f>
        <v/>
      </c>
      <c r="AU40" s="235" t="str">
        <f>IF(AU39="","",VLOOKUP(AU39,'参考様式１（勤務表_シフト記号表）'!$C$6:$L$47,10,FALSE))</f>
        <v/>
      </c>
      <c r="AV40" s="235" t="str">
        <f>IF(AV39="","",VLOOKUP(AV39,'参考様式１（勤務表_シフト記号表）'!$C$6:$L$47,10,FALSE))</f>
        <v/>
      </c>
      <c r="AW40" s="235" t="str">
        <f>IF(AW39="","",VLOOKUP(AW39,'参考様式１（勤務表_シフト記号表）'!$C$6:$L$47,10,FALSE))</f>
        <v/>
      </c>
      <c r="AX40" s="236" t="str">
        <f>IF(AX39="","",VLOOKUP(AX39,'参考様式１（勤務表_シフト記号表）'!$C$6:$L$47,10,FALSE))</f>
        <v/>
      </c>
      <c r="AY40" s="234" t="str">
        <f>IF(AY39="","",VLOOKUP(AY39,'参考様式１（勤務表_シフト記号表）'!$C$6:$L$47,10,FALSE))</f>
        <v/>
      </c>
      <c r="AZ40" s="235" t="str">
        <f>IF(AZ39="","",VLOOKUP(AZ39,'参考様式１（勤務表_シフト記号表）'!$C$6:$L$47,10,FALSE))</f>
        <v/>
      </c>
      <c r="BA40" s="235" t="str">
        <f>IF(BA39="","",VLOOKUP(BA39,'参考様式１（勤務表_シフト記号表）'!$C$6:$L$47,10,FALSE))</f>
        <v/>
      </c>
      <c r="BB40" s="1054">
        <f>IF($BE$3="４週",SUM(W40:AX40),IF($BE$3="暦月",SUM(W40:BA40),""))</f>
        <v>0</v>
      </c>
      <c r="BC40" s="1055"/>
      <c r="BD40" s="1056">
        <f>IF($BE$3="４週",BB40/4,IF($BE$3="暦月",(BB40/($BE$8/7)),""))</f>
        <v>0</v>
      </c>
      <c r="BE40" s="1055"/>
      <c r="BF40" s="1051"/>
      <c r="BG40" s="1052"/>
      <c r="BH40" s="1052"/>
      <c r="BI40" s="1052"/>
      <c r="BJ40" s="1053"/>
    </row>
    <row r="41" spans="2:62" ht="20.25" customHeight="1" x14ac:dyDescent="0.45">
      <c r="B41" s="1020">
        <f>B39+1</f>
        <v>13</v>
      </c>
      <c r="C41" s="1022"/>
      <c r="D41" s="1023"/>
      <c r="E41" s="229"/>
      <c r="F41" s="230"/>
      <c r="G41" s="229"/>
      <c r="H41" s="230"/>
      <c r="I41" s="1026"/>
      <c r="J41" s="1027"/>
      <c r="K41" s="1030"/>
      <c r="L41" s="1031"/>
      <c r="M41" s="1031"/>
      <c r="N41" s="1023"/>
      <c r="O41" s="1034"/>
      <c r="P41" s="1035"/>
      <c r="Q41" s="1035"/>
      <c r="R41" s="1035"/>
      <c r="S41" s="1036"/>
      <c r="T41" s="249" t="s">
        <v>442</v>
      </c>
      <c r="V41" s="250"/>
      <c r="W41" s="242"/>
      <c r="X41" s="243"/>
      <c r="Y41" s="243"/>
      <c r="Z41" s="243"/>
      <c r="AA41" s="243"/>
      <c r="AB41" s="243"/>
      <c r="AC41" s="244"/>
      <c r="AD41" s="242"/>
      <c r="AE41" s="243"/>
      <c r="AF41" s="243"/>
      <c r="AG41" s="243"/>
      <c r="AH41" s="243"/>
      <c r="AI41" s="243"/>
      <c r="AJ41" s="244"/>
      <c r="AK41" s="242"/>
      <c r="AL41" s="243"/>
      <c r="AM41" s="243"/>
      <c r="AN41" s="243"/>
      <c r="AO41" s="243"/>
      <c r="AP41" s="243"/>
      <c r="AQ41" s="244"/>
      <c r="AR41" s="242"/>
      <c r="AS41" s="243"/>
      <c r="AT41" s="243"/>
      <c r="AU41" s="243"/>
      <c r="AV41" s="243"/>
      <c r="AW41" s="243"/>
      <c r="AX41" s="244"/>
      <c r="AY41" s="242"/>
      <c r="AZ41" s="243"/>
      <c r="BA41" s="245"/>
      <c r="BB41" s="1040"/>
      <c r="BC41" s="1041"/>
      <c r="BD41" s="1000"/>
      <c r="BE41" s="1001"/>
      <c r="BF41" s="1002"/>
      <c r="BG41" s="1003"/>
      <c r="BH41" s="1003"/>
      <c r="BI41" s="1003"/>
      <c r="BJ41" s="1004"/>
    </row>
    <row r="42" spans="2:62" ht="20.25" customHeight="1" x14ac:dyDescent="0.45">
      <c r="B42" s="1043"/>
      <c r="C42" s="1057"/>
      <c r="D42" s="1058"/>
      <c r="E42" s="229"/>
      <c r="F42" s="230">
        <f>C41</f>
        <v>0</v>
      </c>
      <c r="G42" s="229"/>
      <c r="H42" s="230">
        <f>I41</f>
        <v>0</v>
      </c>
      <c r="I42" s="1059"/>
      <c r="J42" s="1060"/>
      <c r="K42" s="1061"/>
      <c r="L42" s="1062"/>
      <c r="M42" s="1062"/>
      <c r="N42" s="1058"/>
      <c r="O42" s="1034"/>
      <c r="P42" s="1035"/>
      <c r="Q42" s="1035"/>
      <c r="R42" s="1035"/>
      <c r="S42" s="1036"/>
      <c r="T42" s="246" t="s">
        <v>443</v>
      </c>
      <c r="U42" s="247"/>
      <c r="V42" s="248"/>
      <c r="W42" s="234" t="str">
        <f>IF(W41="","",VLOOKUP(W41,'参考様式１（勤務表_シフト記号表）'!$C$6:$L$47,10,FALSE))</f>
        <v/>
      </c>
      <c r="X42" s="235" t="str">
        <f>IF(X41="","",VLOOKUP(X41,'参考様式１（勤務表_シフト記号表）'!$C$6:$L$47,10,FALSE))</f>
        <v/>
      </c>
      <c r="Y42" s="235" t="str">
        <f>IF(Y41="","",VLOOKUP(Y41,'参考様式１（勤務表_シフト記号表）'!$C$6:$L$47,10,FALSE))</f>
        <v/>
      </c>
      <c r="Z42" s="235" t="str">
        <f>IF(Z41="","",VLOOKUP(Z41,'参考様式１（勤務表_シフト記号表）'!$C$6:$L$47,10,FALSE))</f>
        <v/>
      </c>
      <c r="AA42" s="235" t="str">
        <f>IF(AA41="","",VLOOKUP(AA41,'参考様式１（勤務表_シフト記号表）'!$C$6:$L$47,10,FALSE))</f>
        <v/>
      </c>
      <c r="AB42" s="235" t="str">
        <f>IF(AB41="","",VLOOKUP(AB41,'参考様式１（勤務表_シフト記号表）'!$C$6:$L$47,10,FALSE))</f>
        <v/>
      </c>
      <c r="AC42" s="236" t="str">
        <f>IF(AC41="","",VLOOKUP(AC41,'参考様式１（勤務表_シフト記号表）'!$C$6:$L$47,10,FALSE))</f>
        <v/>
      </c>
      <c r="AD42" s="234" t="str">
        <f>IF(AD41="","",VLOOKUP(AD41,'参考様式１（勤務表_シフト記号表）'!$C$6:$L$47,10,FALSE))</f>
        <v/>
      </c>
      <c r="AE42" s="235" t="str">
        <f>IF(AE41="","",VLOOKUP(AE41,'参考様式１（勤務表_シフト記号表）'!$C$6:$L$47,10,FALSE))</f>
        <v/>
      </c>
      <c r="AF42" s="235" t="str">
        <f>IF(AF41="","",VLOOKUP(AF41,'参考様式１（勤務表_シフト記号表）'!$C$6:$L$47,10,FALSE))</f>
        <v/>
      </c>
      <c r="AG42" s="235" t="str">
        <f>IF(AG41="","",VLOOKUP(AG41,'参考様式１（勤務表_シフト記号表）'!$C$6:$L$47,10,FALSE))</f>
        <v/>
      </c>
      <c r="AH42" s="235" t="str">
        <f>IF(AH41="","",VLOOKUP(AH41,'参考様式１（勤務表_シフト記号表）'!$C$6:$L$47,10,FALSE))</f>
        <v/>
      </c>
      <c r="AI42" s="235" t="str">
        <f>IF(AI41="","",VLOOKUP(AI41,'参考様式１（勤務表_シフト記号表）'!$C$6:$L$47,10,FALSE))</f>
        <v/>
      </c>
      <c r="AJ42" s="236" t="str">
        <f>IF(AJ41="","",VLOOKUP(AJ41,'参考様式１（勤務表_シフト記号表）'!$C$6:$L$47,10,FALSE))</f>
        <v/>
      </c>
      <c r="AK42" s="234" t="str">
        <f>IF(AK41="","",VLOOKUP(AK41,'参考様式１（勤務表_シフト記号表）'!$C$6:$L$47,10,FALSE))</f>
        <v/>
      </c>
      <c r="AL42" s="235" t="str">
        <f>IF(AL41="","",VLOOKUP(AL41,'参考様式１（勤務表_シフト記号表）'!$C$6:$L$47,10,FALSE))</f>
        <v/>
      </c>
      <c r="AM42" s="235" t="str">
        <f>IF(AM41="","",VLOOKUP(AM41,'参考様式１（勤務表_シフト記号表）'!$C$6:$L$47,10,FALSE))</f>
        <v/>
      </c>
      <c r="AN42" s="235" t="str">
        <f>IF(AN41="","",VLOOKUP(AN41,'参考様式１（勤務表_シフト記号表）'!$C$6:$L$47,10,FALSE))</f>
        <v/>
      </c>
      <c r="AO42" s="235" t="str">
        <f>IF(AO41="","",VLOOKUP(AO41,'参考様式１（勤務表_シフト記号表）'!$C$6:$L$47,10,FALSE))</f>
        <v/>
      </c>
      <c r="AP42" s="235" t="str">
        <f>IF(AP41="","",VLOOKUP(AP41,'参考様式１（勤務表_シフト記号表）'!$C$6:$L$47,10,FALSE))</f>
        <v/>
      </c>
      <c r="AQ42" s="236" t="str">
        <f>IF(AQ41="","",VLOOKUP(AQ41,'参考様式１（勤務表_シフト記号表）'!$C$6:$L$47,10,FALSE))</f>
        <v/>
      </c>
      <c r="AR42" s="234" t="str">
        <f>IF(AR41="","",VLOOKUP(AR41,'参考様式１（勤務表_シフト記号表）'!$C$6:$L$47,10,FALSE))</f>
        <v/>
      </c>
      <c r="AS42" s="235" t="str">
        <f>IF(AS41="","",VLOOKUP(AS41,'参考様式１（勤務表_シフト記号表）'!$C$6:$L$47,10,FALSE))</f>
        <v/>
      </c>
      <c r="AT42" s="235" t="str">
        <f>IF(AT41="","",VLOOKUP(AT41,'参考様式１（勤務表_シフト記号表）'!$C$6:$L$47,10,FALSE))</f>
        <v/>
      </c>
      <c r="AU42" s="235" t="str">
        <f>IF(AU41="","",VLOOKUP(AU41,'参考様式１（勤務表_シフト記号表）'!$C$6:$L$47,10,FALSE))</f>
        <v/>
      </c>
      <c r="AV42" s="235" t="str">
        <f>IF(AV41="","",VLOOKUP(AV41,'参考様式１（勤務表_シフト記号表）'!$C$6:$L$47,10,FALSE))</f>
        <v/>
      </c>
      <c r="AW42" s="235" t="str">
        <f>IF(AW41="","",VLOOKUP(AW41,'参考様式１（勤務表_シフト記号表）'!$C$6:$L$47,10,FALSE))</f>
        <v/>
      </c>
      <c r="AX42" s="236" t="str">
        <f>IF(AX41="","",VLOOKUP(AX41,'参考様式１（勤務表_シフト記号表）'!$C$6:$L$47,10,FALSE))</f>
        <v/>
      </c>
      <c r="AY42" s="234" t="str">
        <f>IF(AY41="","",VLOOKUP(AY41,'参考様式１（勤務表_シフト記号表）'!$C$6:$L$47,10,FALSE))</f>
        <v/>
      </c>
      <c r="AZ42" s="235" t="str">
        <f>IF(AZ41="","",VLOOKUP(AZ41,'参考様式１（勤務表_シフト記号表）'!$C$6:$L$47,10,FALSE))</f>
        <v/>
      </c>
      <c r="BA42" s="235" t="str">
        <f>IF(BA41="","",VLOOKUP(BA41,'参考様式１（勤務表_シフト記号表）'!$C$6:$L$47,10,FALSE))</f>
        <v/>
      </c>
      <c r="BB42" s="1054">
        <f>IF($BE$3="４週",SUM(W42:AX42),IF($BE$3="暦月",SUM(W42:BA42),""))</f>
        <v>0</v>
      </c>
      <c r="BC42" s="1055"/>
      <c r="BD42" s="1056">
        <f>IF($BE$3="４週",BB42/4,IF($BE$3="暦月",(BB42/($BE$8/7)),""))</f>
        <v>0</v>
      </c>
      <c r="BE42" s="1055"/>
      <c r="BF42" s="1051"/>
      <c r="BG42" s="1052"/>
      <c r="BH42" s="1052"/>
      <c r="BI42" s="1052"/>
      <c r="BJ42" s="1053"/>
    </row>
    <row r="43" spans="2:62" ht="20.25" customHeight="1" x14ac:dyDescent="0.45">
      <c r="B43" s="1020">
        <f>B41+1</f>
        <v>14</v>
      </c>
      <c r="C43" s="1022"/>
      <c r="D43" s="1023"/>
      <c r="E43" s="229"/>
      <c r="F43" s="230"/>
      <c r="G43" s="229"/>
      <c r="H43" s="230"/>
      <c r="I43" s="1026"/>
      <c r="J43" s="1027"/>
      <c r="K43" s="1030"/>
      <c r="L43" s="1031"/>
      <c r="M43" s="1031"/>
      <c r="N43" s="1023"/>
      <c r="O43" s="1034"/>
      <c r="P43" s="1035"/>
      <c r="Q43" s="1035"/>
      <c r="R43" s="1035"/>
      <c r="S43" s="1036"/>
      <c r="T43" s="249" t="s">
        <v>442</v>
      </c>
      <c r="V43" s="250"/>
      <c r="W43" s="242"/>
      <c r="X43" s="243"/>
      <c r="Y43" s="243"/>
      <c r="Z43" s="243"/>
      <c r="AA43" s="243"/>
      <c r="AB43" s="243"/>
      <c r="AC43" s="244"/>
      <c r="AD43" s="242"/>
      <c r="AE43" s="243"/>
      <c r="AF43" s="243"/>
      <c r="AG43" s="243"/>
      <c r="AH43" s="243"/>
      <c r="AI43" s="243"/>
      <c r="AJ43" s="244"/>
      <c r="AK43" s="242"/>
      <c r="AL43" s="243"/>
      <c r="AM43" s="243"/>
      <c r="AN43" s="243"/>
      <c r="AO43" s="243"/>
      <c r="AP43" s="243"/>
      <c r="AQ43" s="244"/>
      <c r="AR43" s="242"/>
      <c r="AS43" s="243"/>
      <c r="AT43" s="243"/>
      <c r="AU43" s="243"/>
      <c r="AV43" s="243"/>
      <c r="AW43" s="243"/>
      <c r="AX43" s="244"/>
      <c r="AY43" s="242"/>
      <c r="AZ43" s="243"/>
      <c r="BA43" s="245"/>
      <c r="BB43" s="1040"/>
      <c r="BC43" s="1041"/>
      <c r="BD43" s="1000"/>
      <c r="BE43" s="1001"/>
      <c r="BF43" s="1002"/>
      <c r="BG43" s="1003"/>
      <c r="BH43" s="1003"/>
      <c r="BI43" s="1003"/>
      <c r="BJ43" s="1004"/>
    </row>
    <row r="44" spans="2:62" ht="20.25" customHeight="1" x14ac:dyDescent="0.45">
      <c r="B44" s="1043"/>
      <c r="C44" s="1057"/>
      <c r="D44" s="1058"/>
      <c r="E44" s="229"/>
      <c r="F44" s="230">
        <f>C43</f>
        <v>0</v>
      </c>
      <c r="G44" s="229"/>
      <c r="H44" s="230">
        <f>I43</f>
        <v>0</v>
      </c>
      <c r="I44" s="1059"/>
      <c r="J44" s="1060"/>
      <c r="K44" s="1061"/>
      <c r="L44" s="1062"/>
      <c r="M44" s="1062"/>
      <c r="N44" s="1058"/>
      <c r="O44" s="1034"/>
      <c r="P44" s="1035"/>
      <c r="Q44" s="1035"/>
      <c r="R44" s="1035"/>
      <c r="S44" s="1036"/>
      <c r="T44" s="246" t="s">
        <v>443</v>
      </c>
      <c r="U44" s="247"/>
      <c r="V44" s="248"/>
      <c r="W44" s="234" t="str">
        <f>IF(W43="","",VLOOKUP(W43,'参考様式１（勤務表_シフト記号表）'!$C$6:$L$47,10,FALSE))</f>
        <v/>
      </c>
      <c r="X44" s="235" t="str">
        <f>IF(X43="","",VLOOKUP(X43,'参考様式１（勤務表_シフト記号表）'!$C$6:$L$47,10,FALSE))</f>
        <v/>
      </c>
      <c r="Y44" s="235" t="str">
        <f>IF(Y43="","",VLOOKUP(Y43,'参考様式１（勤務表_シフト記号表）'!$C$6:$L$47,10,FALSE))</f>
        <v/>
      </c>
      <c r="Z44" s="235" t="str">
        <f>IF(Z43="","",VLOOKUP(Z43,'参考様式１（勤務表_シフト記号表）'!$C$6:$L$47,10,FALSE))</f>
        <v/>
      </c>
      <c r="AA44" s="235" t="str">
        <f>IF(AA43="","",VLOOKUP(AA43,'参考様式１（勤務表_シフト記号表）'!$C$6:$L$47,10,FALSE))</f>
        <v/>
      </c>
      <c r="AB44" s="235" t="str">
        <f>IF(AB43="","",VLOOKUP(AB43,'参考様式１（勤務表_シフト記号表）'!$C$6:$L$47,10,FALSE))</f>
        <v/>
      </c>
      <c r="AC44" s="236" t="str">
        <f>IF(AC43="","",VLOOKUP(AC43,'参考様式１（勤務表_シフト記号表）'!$C$6:$L$47,10,FALSE))</f>
        <v/>
      </c>
      <c r="AD44" s="234" t="str">
        <f>IF(AD43="","",VLOOKUP(AD43,'参考様式１（勤務表_シフト記号表）'!$C$6:$L$47,10,FALSE))</f>
        <v/>
      </c>
      <c r="AE44" s="235" t="str">
        <f>IF(AE43="","",VLOOKUP(AE43,'参考様式１（勤務表_シフト記号表）'!$C$6:$L$47,10,FALSE))</f>
        <v/>
      </c>
      <c r="AF44" s="235" t="str">
        <f>IF(AF43="","",VLOOKUP(AF43,'参考様式１（勤務表_シフト記号表）'!$C$6:$L$47,10,FALSE))</f>
        <v/>
      </c>
      <c r="AG44" s="235" t="str">
        <f>IF(AG43="","",VLOOKUP(AG43,'参考様式１（勤務表_シフト記号表）'!$C$6:$L$47,10,FALSE))</f>
        <v/>
      </c>
      <c r="AH44" s="235" t="str">
        <f>IF(AH43="","",VLOOKUP(AH43,'参考様式１（勤務表_シフト記号表）'!$C$6:$L$47,10,FALSE))</f>
        <v/>
      </c>
      <c r="AI44" s="235" t="str">
        <f>IF(AI43="","",VLOOKUP(AI43,'参考様式１（勤務表_シフト記号表）'!$C$6:$L$47,10,FALSE))</f>
        <v/>
      </c>
      <c r="AJ44" s="236" t="str">
        <f>IF(AJ43="","",VLOOKUP(AJ43,'参考様式１（勤務表_シフト記号表）'!$C$6:$L$47,10,FALSE))</f>
        <v/>
      </c>
      <c r="AK44" s="234" t="str">
        <f>IF(AK43="","",VLOOKUP(AK43,'参考様式１（勤務表_シフト記号表）'!$C$6:$L$47,10,FALSE))</f>
        <v/>
      </c>
      <c r="AL44" s="235" t="str">
        <f>IF(AL43="","",VLOOKUP(AL43,'参考様式１（勤務表_シフト記号表）'!$C$6:$L$47,10,FALSE))</f>
        <v/>
      </c>
      <c r="AM44" s="235" t="str">
        <f>IF(AM43="","",VLOOKUP(AM43,'参考様式１（勤務表_シフト記号表）'!$C$6:$L$47,10,FALSE))</f>
        <v/>
      </c>
      <c r="AN44" s="235" t="str">
        <f>IF(AN43="","",VLOOKUP(AN43,'参考様式１（勤務表_シフト記号表）'!$C$6:$L$47,10,FALSE))</f>
        <v/>
      </c>
      <c r="AO44" s="235" t="str">
        <f>IF(AO43="","",VLOOKUP(AO43,'参考様式１（勤務表_シフト記号表）'!$C$6:$L$47,10,FALSE))</f>
        <v/>
      </c>
      <c r="AP44" s="235" t="str">
        <f>IF(AP43="","",VLOOKUP(AP43,'参考様式１（勤務表_シフト記号表）'!$C$6:$L$47,10,FALSE))</f>
        <v/>
      </c>
      <c r="AQ44" s="236" t="str">
        <f>IF(AQ43="","",VLOOKUP(AQ43,'参考様式１（勤務表_シフト記号表）'!$C$6:$L$47,10,FALSE))</f>
        <v/>
      </c>
      <c r="AR44" s="234" t="str">
        <f>IF(AR43="","",VLOOKUP(AR43,'参考様式１（勤務表_シフト記号表）'!$C$6:$L$47,10,FALSE))</f>
        <v/>
      </c>
      <c r="AS44" s="235" t="str">
        <f>IF(AS43="","",VLOOKUP(AS43,'参考様式１（勤務表_シフト記号表）'!$C$6:$L$47,10,FALSE))</f>
        <v/>
      </c>
      <c r="AT44" s="235" t="str">
        <f>IF(AT43="","",VLOOKUP(AT43,'参考様式１（勤務表_シフト記号表）'!$C$6:$L$47,10,FALSE))</f>
        <v/>
      </c>
      <c r="AU44" s="235" t="str">
        <f>IF(AU43="","",VLOOKUP(AU43,'参考様式１（勤務表_シフト記号表）'!$C$6:$L$47,10,FALSE))</f>
        <v/>
      </c>
      <c r="AV44" s="235" t="str">
        <f>IF(AV43="","",VLOOKUP(AV43,'参考様式１（勤務表_シフト記号表）'!$C$6:$L$47,10,FALSE))</f>
        <v/>
      </c>
      <c r="AW44" s="235" t="str">
        <f>IF(AW43="","",VLOOKUP(AW43,'参考様式１（勤務表_シフト記号表）'!$C$6:$L$47,10,FALSE))</f>
        <v/>
      </c>
      <c r="AX44" s="236" t="str">
        <f>IF(AX43="","",VLOOKUP(AX43,'参考様式１（勤務表_シフト記号表）'!$C$6:$L$47,10,FALSE))</f>
        <v/>
      </c>
      <c r="AY44" s="234" t="str">
        <f>IF(AY43="","",VLOOKUP(AY43,'参考様式１（勤務表_シフト記号表）'!$C$6:$L$47,10,FALSE))</f>
        <v/>
      </c>
      <c r="AZ44" s="235" t="str">
        <f>IF(AZ43="","",VLOOKUP(AZ43,'参考様式１（勤務表_シフト記号表）'!$C$6:$L$47,10,FALSE))</f>
        <v/>
      </c>
      <c r="BA44" s="235" t="str">
        <f>IF(BA43="","",VLOOKUP(BA43,'参考様式１（勤務表_シフト記号表）'!$C$6:$L$47,10,FALSE))</f>
        <v/>
      </c>
      <c r="BB44" s="1054">
        <f>IF($BE$3="４週",SUM(W44:AX44),IF($BE$3="暦月",SUM(W44:BA44),""))</f>
        <v>0</v>
      </c>
      <c r="BC44" s="1055"/>
      <c r="BD44" s="1056">
        <f>IF($BE$3="４週",BB44/4,IF($BE$3="暦月",(BB44/($BE$8/7)),""))</f>
        <v>0</v>
      </c>
      <c r="BE44" s="1055"/>
      <c r="BF44" s="1051"/>
      <c r="BG44" s="1052"/>
      <c r="BH44" s="1052"/>
      <c r="BI44" s="1052"/>
      <c r="BJ44" s="1053"/>
    </row>
    <row r="45" spans="2:62" ht="20.25" customHeight="1" x14ac:dyDescent="0.45">
      <c r="B45" s="1020">
        <f>B43+1</f>
        <v>15</v>
      </c>
      <c r="C45" s="1022"/>
      <c r="D45" s="1023"/>
      <c r="E45" s="229"/>
      <c r="F45" s="230"/>
      <c r="G45" s="229"/>
      <c r="H45" s="230"/>
      <c r="I45" s="1026"/>
      <c r="J45" s="1027"/>
      <c r="K45" s="1030"/>
      <c r="L45" s="1031"/>
      <c r="M45" s="1031"/>
      <c r="N45" s="1023"/>
      <c r="O45" s="1034"/>
      <c r="P45" s="1035"/>
      <c r="Q45" s="1035"/>
      <c r="R45" s="1035"/>
      <c r="S45" s="1036"/>
      <c r="T45" s="249" t="s">
        <v>442</v>
      </c>
      <c r="V45" s="250"/>
      <c r="W45" s="242"/>
      <c r="X45" s="243"/>
      <c r="Y45" s="243"/>
      <c r="Z45" s="243"/>
      <c r="AA45" s="243"/>
      <c r="AB45" s="243"/>
      <c r="AC45" s="244"/>
      <c r="AD45" s="242"/>
      <c r="AE45" s="243"/>
      <c r="AF45" s="243"/>
      <c r="AG45" s="243"/>
      <c r="AH45" s="243"/>
      <c r="AI45" s="243"/>
      <c r="AJ45" s="244"/>
      <c r="AK45" s="242"/>
      <c r="AL45" s="243"/>
      <c r="AM45" s="243"/>
      <c r="AN45" s="243"/>
      <c r="AO45" s="243"/>
      <c r="AP45" s="243"/>
      <c r="AQ45" s="244"/>
      <c r="AR45" s="242"/>
      <c r="AS45" s="243"/>
      <c r="AT45" s="243"/>
      <c r="AU45" s="243"/>
      <c r="AV45" s="243"/>
      <c r="AW45" s="243"/>
      <c r="AX45" s="244"/>
      <c r="AY45" s="242"/>
      <c r="AZ45" s="243"/>
      <c r="BA45" s="245"/>
      <c r="BB45" s="1040"/>
      <c r="BC45" s="1041"/>
      <c r="BD45" s="1000"/>
      <c r="BE45" s="1001"/>
      <c r="BF45" s="1002"/>
      <c r="BG45" s="1003"/>
      <c r="BH45" s="1003"/>
      <c r="BI45" s="1003"/>
      <c r="BJ45" s="1004"/>
    </row>
    <row r="46" spans="2:62" ht="20.25" customHeight="1" x14ac:dyDescent="0.45">
      <c r="B46" s="1043"/>
      <c r="C46" s="1057"/>
      <c r="D46" s="1058"/>
      <c r="E46" s="229"/>
      <c r="F46" s="230">
        <f>C45</f>
        <v>0</v>
      </c>
      <c r="G46" s="229"/>
      <c r="H46" s="230">
        <f>I45</f>
        <v>0</v>
      </c>
      <c r="I46" s="1059"/>
      <c r="J46" s="1060"/>
      <c r="K46" s="1061"/>
      <c r="L46" s="1062"/>
      <c r="M46" s="1062"/>
      <c r="N46" s="1058"/>
      <c r="O46" s="1034"/>
      <c r="P46" s="1035"/>
      <c r="Q46" s="1035"/>
      <c r="R46" s="1035"/>
      <c r="S46" s="1036"/>
      <c r="T46" s="246" t="s">
        <v>443</v>
      </c>
      <c r="U46" s="247"/>
      <c r="V46" s="248"/>
      <c r="W46" s="234" t="str">
        <f>IF(W45="","",VLOOKUP(W45,'参考様式１（勤務表_シフト記号表）'!$C$6:$L$47,10,FALSE))</f>
        <v/>
      </c>
      <c r="X46" s="235" t="str">
        <f>IF(X45="","",VLOOKUP(X45,'参考様式１（勤務表_シフト記号表）'!$C$6:$L$47,10,FALSE))</f>
        <v/>
      </c>
      <c r="Y46" s="235" t="str">
        <f>IF(Y45="","",VLOOKUP(Y45,'参考様式１（勤務表_シフト記号表）'!$C$6:$L$47,10,FALSE))</f>
        <v/>
      </c>
      <c r="Z46" s="235" t="str">
        <f>IF(Z45="","",VLOOKUP(Z45,'参考様式１（勤務表_シフト記号表）'!$C$6:$L$47,10,FALSE))</f>
        <v/>
      </c>
      <c r="AA46" s="235" t="str">
        <f>IF(AA45="","",VLOOKUP(AA45,'参考様式１（勤務表_シフト記号表）'!$C$6:$L$47,10,FALSE))</f>
        <v/>
      </c>
      <c r="AB46" s="235" t="str">
        <f>IF(AB45="","",VLOOKUP(AB45,'参考様式１（勤務表_シフト記号表）'!$C$6:$L$47,10,FALSE))</f>
        <v/>
      </c>
      <c r="AC46" s="236" t="str">
        <f>IF(AC45="","",VLOOKUP(AC45,'参考様式１（勤務表_シフト記号表）'!$C$6:$L$47,10,FALSE))</f>
        <v/>
      </c>
      <c r="AD46" s="234" t="str">
        <f>IF(AD45="","",VLOOKUP(AD45,'参考様式１（勤務表_シフト記号表）'!$C$6:$L$47,10,FALSE))</f>
        <v/>
      </c>
      <c r="AE46" s="235" t="str">
        <f>IF(AE45="","",VLOOKUP(AE45,'参考様式１（勤務表_シフト記号表）'!$C$6:$L$47,10,FALSE))</f>
        <v/>
      </c>
      <c r="AF46" s="235" t="str">
        <f>IF(AF45="","",VLOOKUP(AF45,'参考様式１（勤務表_シフト記号表）'!$C$6:$L$47,10,FALSE))</f>
        <v/>
      </c>
      <c r="AG46" s="235" t="str">
        <f>IF(AG45="","",VLOOKUP(AG45,'参考様式１（勤務表_シフト記号表）'!$C$6:$L$47,10,FALSE))</f>
        <v/>
      </c>
      <c r="AH46" s="235" t="str">
        <f>IF(AH45="","",VLOOKUP(AH45,'参考様式１（勤務表_シフト記号表）'!$C$6:$L$47,10,FALSE))</f>
        <v/>
      </c>
      <c r="AI46" s="235" t="str">
        <f>IF(AI45="","",VLOOKUP(AI45,'参考様式１（勤務表_シフト記号表）'!$C$6:$L$47,10,FALSE))</f>
        <v/>
      </c>
      <c r="AJ46" s="236" t="str">
        <f>IF(AJ45="","",VLOOKUP(AJ45,'参考様式１（勤務表_シフト記号表）'!$C$6:$L$47,10,FALSE))</f>
        <v/>
      </c>
      <c r="AK46" s="234" t="str">
        <f>IF(AK45="","",VLOOKUP(AK45,'参考様式１（勤務表_シフト記号表）'!$C$6:$L$47,10,FALSE))</f>
        <v/>
      </c>
      <c r="AL46" s="235" t="str">
        <f>IF(AL45="","",VLOOKUP(AL45,'参考様式１（勤務表_シフト記号表）'!$C$6:$L$47,10,FALSE))</f>
        <v/>
      </c>
      <c r="AM46" s="235" t="str">
        <f>IF(AM45="","",VLOOKUP(AM45,'参考様式１（勤務表_シフト記号表）'!$C$6:$L$47,10,FALSE))</f>
        <v/>
      </c>
      <c r="AN46" s="235" t="str">
        <f>IF(AN45="","",VLOOKUP(AN45,'参考様式１（勤務表_シフト記号表）'!$C$6:$L$47,10,FALSE))</f>
        <v/>
      </c>
      <c r="AO46" s="235" t="str">
        <f>IF(AO45="","",VLOOKUP(AO45,'参考様式１（勤務表_シフト記号表）'!$C$6:$L$47,10,FALSE))</f>
        <v/>
      </c>
      <c r="AP46" s="235" t="str">
        <f>IF(AP45="","",VLOOKUP(AP45,'参考様式１（勤務表_シフト記号表）'!$C$6:$L$47,10,FALSE))</f>
        <v/>
      </c>
      <c r="AQ46" s="236" t="str">
        <f>IF(AQ45="","",VLOOKUP(AQ45,'参考様式１（勤務表_シフト記号表）'!$C$6:$L$47,10,FALSE))</f>
        <v/>
      </c>
      <c r="AR46" s="234" t="str">
        <f>IF(AR45="","",VLOOKUP(AR45,'参考様式１（勤務表_シフト記号表）'!$C$6:$L$47,10,FALSE))</f>
        <v/>
      </c>
      <c r="AS46" s="235" t="str">
        <f>IF(AS45="","",VLOOKUP(AS45,'参考様式１（勤務表_シフト記号表）'!$C$6:$L$47,10,FALSE))</f>
        <v/>
      </c>
      <c r="AT46" s="235" t="str">
        <f>IF(AT45="","",VLOOKUP(AT45,'参考様式１（勤務表_シフト記号表）'!$C$6:$L$47,10,FALSE))</f>
        <v/>
      </c>
      <c r="AU46" s="235" t="str">
        <f>IF(AU45="","",VLOOKUP(AU45,'参考様式１（勤務表_シフト記号表）'!$C$6:$L$47,10,FALSE))</f>
        <v/>
      </c>
      <c r="AV46" s="235" t="str">
        <f>IF(AV45="","",VLOOKUP(AV45,'参考様式１（勤務表_シフト記号表）'!$C$6:$L$47,10,FALSE))</f>
        <v/>
      </c>
      <c r="AW46" s="235" t="str">
        <f>IF(AW45="","",VLOOKUP(AW45,'参考様式１（勤務表_シフト記号表）'!$C$6:$L$47,10,FALSE))</f>
        <v/>
      </c>
      <c r="AX46" s="236" t="str">
        <f>IF(AX45="","",VLOOKUP(AX45,'参考様式１（勤務表_シフト記号表）'!$C$6:$L$47,10,FALSE))</f>
        <v/>
      </c>
      <c r="AY46" s="234" t="str">
        <f>IF(AY45="","",VLOOKUP(AY45,'参考様式１（勤務表_シフト記号表）'!$C$6:$L$47,10,FALSE))</f>
        <v/>
      </c>
      <c r="AZ46" s="235" t="str">
        <f>IF(AZ45="","",VLOOKUP(AZ45,'参考様式１（勤務表_シフト記号表）'!$C$6:$L$47,10,FALSE))</f>
        <v/>
      </c>
      <c r="BA46" s="235" t="str">
        <f>IF(BA45="","",VLOOKUP(BA45,'参考様式１（勤務表_シフト記号表）'!$C$6:$L$47,10,FALSE))</f>
        <v/>
      </c>
      <c r="BB46" s="1054">
        <f>IF($BE$3="４週",SUM(W46:AX46),IF($BE$3="暦月",SUM(W46:BA46),""))</f>
        <v>0</v>
      </c>
      <c r="BC46" s="1055"/>
      <c r="BD46" s="1056">
        <f>IF($BE$3="４週",BB46/4,IF($BE$3="暦月",(BB46/($BE$8/7)),""))</f>
        <v>0</v>
      </c>
      <c r="BE46" s="1055"/>
      <c r="BF46" s="1051"/>
      <c r="BG46" s="1052"/>
      <c r="BH46" s="1052"/>
      <c r="BI46" s="1052"/>
      <c r="BJ46" s="1053"/>
    </row>
    <row r="47" spans="2:62" ht="20.25" customHeight="1" x14ac:dyDescent="0.45">
      <c r="B47" s="1020">
        <f>B45+1</f>
        <v>16</v>
      </c>
      <c r="C47" s="1022"/>
      <c r="D47" s="1023"/>
      <c r="E47" s="229"/>
      <c r="F47" s="230"/>
      <c r="G47" s="229"/>
      <c r="H47" s="230"/>
      <c r="I47" s="1026"/>
      <c r="J47" s="1027"/>
      <c r="K47" s="1030"/>
      <c r="L47" s="1031"/>
      <c r="M47" s="1031"/>
      <c r="N47" s="1023"/>
      <c r="O47" s="1034"/>
      <c r="P47" s="1035"/>
      <c r="Q47" s="1035"/>
      <c r="R47" s="1035"/>
      <c r="S47" s="1036"/>
      <c r="T47" s="249" t="s">
        <v>442</v>
      </c>
      <c r="V47" s="250"/>
      <c r="W47" s="242"/>
      <c r="X47" s="243"/>
      <c r="Y47" s="243"/>
      <c r="Z47" s="243"/>
      <c r="AA47" s="243"/>
      <c r="AB47" s="243"/>
      <c r="AC47" s="244"/>
      <c r="AD47" s="242"/>
      <c r="AE47" s="243"/>
      <c r="AF47" s="243"/>
      <c r="AG47" s="243"/>
      <c r="AH47" s="243"/>
      <c r="AI47" s="243"/>
      <c r="AJ47" s="244"/>
      <c r="AK47" s="242"/>
      <c r="AL47" s="243"/>
      <c r="AM47" s="243"/>
      <c r="AN47" s="243"/>
      <c r="AO47" s="243"/>
      <c r="AP47" s="243"/>
      <c r="AQ47" s="244"/>
      <c r="AR47" s="242"/>
      <c r="AS47" s="243"/>
      <c r="AT47" s="243"/>
      <c r="AU47" s="243"/>
      <c r="AV47" s="243"/>
      <c r="AW47" s="243"/>
      <c r="AX47" s="244"/>
      <c r="AY47" s="242"/>
      <c r="AZ47" s="243"/>
      <c r="BA47" s="245"/>
      <c r="BB47" s="1040"/>
      <c r="BC47" s="1041"/>
      <c r="BD47" s="1000"/>
      <c r="BE47" s="1001"/>
      <c r="BF47" s="1002"/>
      <c r="BG47" s="1003"/>
      <c r="BH47" s="1003"/>
      <c r="BI47" s="1003"/>
      <c r="BJ47" s="1004"/>
    </row>
    <row r="48" spans="2:62" ht="20.25" customHeight="1" x14ac:dyDescent="0.45">
      <c r="B48" s="1043"/>
      <c r="C48" s="1057"/>
      <c r="D48" s="1058"/>
      <c r="E48" s="229"/>
      <c r="F48" s="230">
        <f>C47</f>
        <v>0</v>
      </c>
      <c r="G48" s="229"/>
      <c r="H48" s="230">
        <f>I47</f>
        <v>0</v>
      </c>
      <c r="I48" s="1059"/>
      <c r="J48" s="1060"/>
      <c r="K48" s="1061"/>
      <c r="L48" s="1062"/>
      <c r="M48" s="1062"/>
      <c r="N48" s="1058"/>
      <c r="O48" s="1034"/>
      <c r="P48" s="1035"/>
      <c r="Q48" s="1035"/>
      <c r="R48" s="1035"/>
      <c r="S48" s="1036"/>
      <c r="T48" s="246" t="s">
        <v>443</v>
      </c>
      <c r="U48" s="247"/>
      <c r="V48" s="248"/>
      <c r="W48" s="234" t="str">
        <f>IF(W47="","",VLOOKUP(W47,'参考様式１（勤務表_シフト記号表）'!$C$6:$L$47,10,FALSE))</f>
        <v/>
      </c>
      <c r="X48" s="235" t="str">
        <f>IF(X47="","",VLOOKUP(X47,'参考様式１（勤務表_シフト記号表）'!$C$6:$L$47,10,FALSE))</f>
        <v/>
      </c>
      <c r="Y48" s="235" t="str">
        <f>IF(Y47="","",VLOOKUP(Y47,'参考様式１（勤務表_シフト記号表）'!$C$6:$L$47,10,FALSE))</f>
        <v/>
      </c>
      <c r="Z48" s="235" t="str">
        <f>IF(Z47="","",VLOOKUP(Z47,'参考様式１（勤務表_シフト記号表）'!$C$6:$L$47,10,FALSE))</f>
        <v/>
      </c>
      <c r="AA48" s="235" t="str">
        <f>IF(AA47="","",VLOOKUP(AA47,'参考様式１（勤務表_シフト記号表）'!$C$6:$L$47,10,FALSE))</f>
        <v/>
      </c>
      <c r="AB48" s="235" t="str">
        <f>IF(AB47="","",VLOOKUP(AB47,'参考様式１（勤務表_シフト記号表）'!$C$6:$L$47,10,FALSE))</f>
        <v/>
      </c>
      <c r="AC48" s="236" t="str">
        <f>IF(AC47="","",VLOOKUP(AC47,'参考様式１（勤務表_シフト記号表）'!$C$6:$L$47,10,FALSE))</f>
        <v/>
      </c>
      <c r="AD48" s="234" t="str">
        <f>IF(AD47="","",VLOOKUP(AD47,'参考様式１（勤務表_シフト記号表）'!$C$6:$L$47,10,FALSE))</f>
        <v/>
      </c>
      <c r="AE48" s="235" t="str">
        <f>IF(AE47="","",VLOOKUP(AE47,'参考様式１（勤務表_シフト記号表）'!$C$6:$L$47,10,FALSE))</f>
        <v/>
      </c>
      <c r="AF48" s="235" t="str">
        <f>IF(AF47="","",VLOOKUP(AF47,'参考様式１（勤務表_シフト記号表）'!$C$6:$L$47,10,FALSE))</f>
        <v/>
      </c>
      <c r="AG48" s="235" t="str">
        <f>IF(AG47="","",VLOOKUP(AG47,'参考様式１（勤務表_シフト記号表）'!$C$6:$L$47,10,FALSE))</f>
        <v/>
      </c>
      <c r="AH48" s="235" t="str">
        <f>IF(AH47="","",VLOOKUP(AH47,'参考様式１（勤務表_シフト記号表）'!$C$6:$L$47,10,FALSE))</f>
        <v/>
      </c>
      <c r="AI48" s="235" t="str">
        <f>IF(AI47="","",VLOOKUP(AI47,'参考様式１（勤務表_シフト記号表）'!$C$6:$L$47,10,FALSE))</f>
        <v/>
      </c>
      <c r="AJ48" s="236" t="str">
        <f>IF(AJ47="","",VLOOKUP(AJ47,'参考様式１（勤務表_シフト記号表）'!$C$6:$L$47,10,FALSE))</f>
        <v/>
      </c>
      <c r="AK48" s="234" t="str">
        <f>IF(AK47="","",VLOOKUP(AK47,'参考様式１（勤務表_シフト記号表）'!$C$6:$L$47,10,FALSE))</f>
        <v/>
      </c>
      <c r="AL48" s="235" t="str">
        <f>IF(AL47="","",VLOOKUP(AL47,'参考様式１（勤務表_シフト記号表）'!$C$6:$L$47,10,FALSE))</f>
        <v/>
      </c>
      <c r="AM48" s="235" t="str">
        <f>IF(AM47="","",VLOOKUP(AM47,'参考様式１（勤務表_シフト記号表）'!$C$6:$L$47,10,FALSE))</f>
        <v/>
      </c>
      <c r="AN48" s="235" t="str">
        <f>IF(AN47="","",VLOOKUP(AN47,'参考様式１（勤務表_シフト記号表）'!$C$6:$L$47,10,FALSE))</f>
        <v/>
      </c>
      <c r="AO48" s="235" t="str">
        <f>IF(AO47="","",VLOOKUP(AO47,'参考様式１（勤務表_シフト記号表）'!$C$6:$L$47,10,FALSE))</f>
        <v/>
      </c>
      <c r="AP48" s="235" t="str">
        <f>IF(AP47="","",VLOOKUP(AP47,'参考様式１（勤務表_シフト記号表）'!$C$6:$L$47,10,FALSE))</f>
        <v/>
      </c>
      <c r="AQ48" s="236" t="str">
        <f>IF(AQ47="","",VLOOKUP(AQ47,'参考様式１（勤務表_シフト記号表）'!$C$6:$L$47,10,FALSE))</f>
        <v/>
      </c>
      <c r="AR48" s="234" t="str">
        <f>IF(AR47="","",VLOOKUP(AR47,'参考様式１（勤務表_シフト記号表）'!$C$6:$L$47,10,FALSE))</f>
        <v/>
      </c>
      <c r="AS48" s="235" t="str">
        <f>IF(AS47="","",VLOOKUP(AS47,'参考様式１（勤務表_シフト記号表）'!$C$6:$L$47,10,FALSE))</f>
        <v/>
      </c>
      <c r="AT48" s="235" t="str">
        <f>IF(AT47="","",VLOOKUP(AT47,'参考様式１（勤務表_シフト記号表）'!$C$6:$L$47,10,FALSE))</f>
        <v/>
      </c>
      <c r="AU48" s="235" t="str">
        <f>IF(AU47="","",VLOOKUP(AU47,'参考様式１（勤務表_シフト記号表）'!$C$6:$L$47,10,FALSE))</f>
        <v/>
      </c>
      <c r="AV48" s="235" t="str">
        <f>IF(AV47="","",VLOOKUP(AV47,'参考様式１（勤務表_シフト記号表）'!$C$6:$L$47,10,FALSE))</f>
        <v/>
      </c>
      <c r="AW48" s="235" t="str">
        <f>IF(AW47="","",VLOOKUP(AW47,'参考様式１（勤務表_シフト記号表）'!$C$6:$L$47,10,FALSE))</f>
        <v/>
      </c>
      <c r="AX48" s="236" t="str">
        <f>IF(AX47="","",VLOOKUP(AX47,'参考様式１（勤務表_シフト記号表）'!$C$6:$L$47,10,FALSE))</f>
        <v/>
      </c>
      <c r="AY48" s="234" t="str">
        <f>IF(AY47="","",VLOOKUP(AY47,'参考様式１（勤務表_シフト記号表）'!$C$6:$L$47,10,FALSE))</f>
        <v/>
      </c>
      <c r="AZ48" s="235" t="str">
        <f>IF(AZ47="","",VLOOKUP(AZ47,'参考様式１（勤務表_シフト記号表）'!$C$6:$L$47,10,FALSE))</f>
        <v/>
      </c>
      <c r="BA48" s="235" t="str">
        <f>IF(BA47="","",VLOOKUP(BA47,'参考様式１（勤務表_シフト記号表）'!$C$6:$L$47,10,FALSE))</f>
        <v/>
      </c>
      <c r="BB48" s="1054">
        <f>IF($BE$3="４週",SUM(W48:AX48),IF($BE$3="暦月",SUM(W48:BA48),""))</f>
        <v>0</v>
      </c>
      <c r="BC48" s="1055"/>
      <c r="BD48" s="1056">
        <f>IF($BE$3="４週",BB48/4,IF($BE$3="暦月",(BB48/($BE$8/7)),""))</f>
        <v>0</v>
      </c>
      <c r="BE48" s="1055"/>
      <c r="BF48" s="1051"/>
      <c r="BG48" s="1052"/>
      <c r="BH48" s="1052"/>
      <c r="BI48" s="1052"/>
      <c r="BJ48" s="1053"/>
    </row>
    <row r="49" spans="2:62" ht="20.25" customHeight="1" x14ac:dyDescent="0.45">
      <c r="B49" s="1020">
        <f>B47+1</f>
        <v>17</v>
      </c>
      <c r="C49" s="1022"/>
      <c r="D49" s="1023"/>
      <c r="E49" s="229"/>
      <c r="F49" s="230"/>
      <c r="G49" s="229"/>
      <c r="H49" s="230"/>
      <c r="I49" s="1026"/>
      <c r="J49" s="1027"/>
      <c r="K49" s="1030"/>
      <c r="L49" s="1031"/>
      <c r="M49" s="1031"/>
      <c r="N49" s="1023"/>
      <c r="O49" s="1034"/>
      <c r="P49" s="1035"/>
      <c r="Q49" s="1035"/>
      <c r="R49" s="1035"/>
      <c r="S49" s="1036"/>
      <c r="T49" s="249" t="s">
        <v>442</v>
      </c>
      <c r="V49" s="250"/>
      <c r="W49" s="242"/>
      <c r="X49" s="243"/>
      <c r="Y49" s="243"/>
      <c r="Z49" s="243"/>
      <c r="AA49" s="243"/>
      <c r="AB49" s="243"/>
      <c r="AC49" s="244"/>
      <c r="AD49" s="242"/>
      <c r="AE49" s="243"/>
      <c r="AF49" s="243"/>
      <c r="AG49" s="243"/>
      <c r="AH49" s="243"/>
      <c r="AI49" s="243"/>
      <c r="AJ49" s="244"/>
      <c r="AK49" s="242"/>
      <c r="AL49" s="243"/>
      <c r="AM49" s="243"/>
      <c r="AN49" s="243"/>
      <c r="AO49" s="243"/>
      <c r="AP49" s="243"/>
      <c r="AQ49" s="244"/>
      <c r="AR49" s="242"/>
      <c r="AS49" s="243"/>
      <c r="AT49" s="243"/>
      <c r="AU49" s="243"/>
      <c r="AV49" s="243"/>
      <c r="AW49" s="243"/>
      <c r="AX49" s="244"/>
      <c r="AY49" s="242"/>
      <c r="AZ49" s="243"/>
      <c r="BA49" s="245"/>
      <c r="BB49" s="1040"/>
      <c r="BC49" s="1041"/>
      <c r="BD49" s="1000"/>
      <c r="BE49" s="1001"/>
      <c r="BF49" s="1002"/>
      <c r="BG49" s="1003"/>
      <c r="BH49" s="1003"/>
      <c r="BI49" s="1003"/>
      <c r="BJ49" s="1004"/>
    </row>
    <row r="50" spans="2:62" ht="20.25" customHeight="1" x14ac:dyDescent="0.45">
      <c r="B50" s="1043"/>
      <c r="C50" s="1057"/>
      <c r="D50" s="1058"/>
      <c r="E50" s="229"/>
      <c r="F50" s="230">
        <f>C49</f>
        <v>0</v>
      </c>
      <c r="G50" s="229"/>
      <c r="H50" s="230">
        <f>I49</f>
        <v>0</v>
      </c>
      <c r="I50" s="1059"/>
      <c r="J50" s="1060"/>
      <c r="K50" s="1061"/>
      <c r="L50" s="1062"/>
      <c r="M50" s="1062"/>
      <c r="N50" s="1058"/>
      <c r="O50" s="1034"/>
      <c r="P50" s="1035"/>
      <c r="Q50" s="1035"/>
      <c r="R50" s="1035"/>
      <c r="S50" s="1036"/>
      <c r="T50" s="246" t="s">
        <v>443</v>
      </c>
      <c r="U50" s="247"/>
      <c r="V50" s="248"/>
      <c r="W50" s="234" t="str">
        <f>IF(W49="","",VLOOKUP(W49,'参考様式１（勤務表_シフト記号表）'!$C$6:$L$47,10,FALSE))</f>
        <v/>
      </c>
      <c r="X50" s="235" t="str">
        <f>IF(X49="","",VLOOKUP(X49,'参考様式１（勤務表_シフト記号表）'!$C$6:$L$47,10,FALSE))</f>
        <v/>
      </c>
      <c r="Y50" s="235" t="str">
        <f>IF(Y49="","",VLOOKUP(Y49,'参考様式１（勤務表_シフト記号表）'!$C$6:$L$47,10,FALSE))</f>
        <v/>
      </c>
      <c r="Z50" s="235" t="str">
        <f>IF(Z49="","",VLOOKUP(Z49,'参考様式１（勤務表_シフト記号表）'!$C$6:$L$47,10,FALSE))</f>
        <v/>
      </c>
      <c r="AA50" s="235" t="str">
        <f>IF(AA49="","",VLOOKUP(AA49,'参考様式１（勤務表_シフト記号表）'!$C$6:$L$47,10,FALSE))</f>
        <v/>
      </c>
      <c r="AB50" s="235" t="str">
        <f>IF(AB49="","",VLOOKUP(AB49,'参考様式１（勤務表_シフト記号表）'!$C$6:$L$47,10,FALSE))</f>
        <v/>
      </c>
      <c r="AC50" s="236" t="str">
        <f>IF(AC49="","",VLOOKUP(AC49,'参考様式１（勤務表_シフト記号表）'!$C$6:$L$47,10,FALSE))</f>
        <v/>
      </c>
      <c r="AD50" s="234" t="str">
        <f>IF(AD49="","",VLOOKUP(AD49,'参考様式１（勤務表_シフト記号表）'!$C$6:$L$47,10,FALSE))</f>
        <v/>
      </c>
      <c r="AE50" s="235" t="str">
        <f>IF(AE49="","",VLOOKUP(AE49,'参考様式１（勤務表_シフト記号表）'!$C$6:$L$47,10,FALSE))</f>
        <v/>
      </c>
      <c r="AF50" s="235" t="str">
        <f>IF(AF49="","",VLOOKUP(AF49,'参考様式１（勤務表_シフト記号表）'!$C$6:$L$47,10,FALSE))</f>
        <v/>
      </c>
      <c r="AG50" s="235" t="str">
        <f>IF(AG49="","",VLOOKUP(AG49,'参考様式１（勤務表_シフト記号表）'!$C$6:$L$47,10,FALSE))</f>
        <v/>
      </c>
      <c r="AH50" s="235" t="str">
        <f>IF(AH49="","",VLOOKUP(AH49,'参考様式１（勤務表_シフト記号表）'!$C$6:$L$47,10,FALSE))</f>
        <v/>
      </c>
      <c r="AI50" s="235" t="str">
        <f>IF(AI49="","",VLOOKUP(AI49,'参考様式１（勤務表_シフト記号表）'!$C$6:$L$47,10,FALSE))</f>
        <v/>
      </c>
      <c r="AJ50" s="236" t="str">
        <f>IF(AJ49="","",VLOOKUP(AJ49,'参考様式１（勤務表_シフト記号表）'!$C$6:$L$47,10,FALSE))</f>
        <v/>
      </c>
      <c r="AK50" s="234" t="str">
        <f>IF(AK49="","",VLOOKUP(AK49,'参考様式１（勤務表_シフト記号表）'!$C$6:$L$47,10,FALSE))</f>
        <v/>
      </c>
      <c r="AL50" s="235" t="str">
        <f>IF(AL49="","",VLOOKUP(AL49,'参考様式１（勤務表_シフト記号表）'!$C$6:$L$47,10,FALSE))</f>
        <v/>
      </c>
      <c r="AM50" s="235" t="str">
        <f>IF(AM49="","",VLOOKUP(AM49,'参考様式１（勤務表_シフト記号表）'!$C$6:$L$47,10,FALSE))</f>
        <v/>
      </c>
      <c r="AN50" s="235" t="str">
        <f>IF(AN49="","",VLOOKUP(AN49,'参考様式１（勤務表_シフト記号表）'!$C$6:$L$47,10,FALSE))</f>
        <v/>
      </c>
      <c r="AO50" s="235" t="str">
        <f>IF(AO49="","",VLOOKUP(AO49,'参考様式１（勤務表_シフト記号表）'!$C$6:$L$47,10,FALSE))</f>
        <v/>
      </c>
      <c r="AP50" s="235" t="str">
        <f>IF(AP49="","",VLOOKUP(AP49,'参考様式１（勤務表_シフト記号表）'!$C$6:$L$47,10,FALSE))</f>
        <v/>
      </c>
      <c r="AQ50" s="236" t="str">
        <f>IF(AQ49="","",VLOOKUP(AQ49,'参考様式１（勤務表_シフト記号表）'!$C$6:$L$47,10,FALSE))</f>
        <v/>
      </c>
      <c r="AR50" s="234" t="str">
        <f>IF(AR49="","",VLOOKUP(AR49,'参考様式１（勤務表_シフト記号表）'!$C$6:$L$47,10,FALSE))</f>
        <v/>
      </c>
      <c r="AS50" s="235" t="str">
        <f>IF(AS49="","",VLOOKUP(AS49,'参考様式１（勤務表_シフト記号表）'!$C$6:$L$47,10,FALSE))</f>
        <v/>
      </c>
      <c r="AT50" s="235" t="str">
        <f>IF(AT49="","",VLOOKUP(AT49,'参考様式１（勤務表_シフト記号表）'!$C$6:$L$47,10,FALSE))</f>
        <v/>
      </c>
      <c r="AU50" s="235" t="str">
        <f>IF(AU49="","",VLOOKUP(AU49,'参考様式１（勤務表_シフト記号表）'!$C$6:$L$47,10,FALSE))</f>
        <v/>
      </c>
      <c r="AV50" s="235" t="str">
        <f>IF(AV49="","",VLOOKUP(AV49,'参考様式１（勤務表_シフト記号表）'!$C$6:$L$47,10,FALSE))</f>
        <v/>
      </c>
      <c r="AW50" s="235" t="str">
        <f>IF(AW49="","",VLOOKUP(AW49,'参考様式１（勤務表_シフト記号表）'!$C$6:$L$47,10,FALSE))</f>
        <v/>
      </c>
      <c r="AX50" s="236" t="str">
        <f>IF(AX49="","",VLOOKUP(AX49,'参考様式１（勤務表_シフト記号表）'!$C$6:$L$47,10,FALSE))</f>
        <v/>
      </c>
      <c r="AY50" s="234" t="str">
        <f>IF(AY49="","",VLOOKUP(AY49,'参考様式１（勤務表_シフト記号表）'!$C$6:$L$47,10,FALSE))</f>
        <v/>
      </c>
      <c r="AZ50" s="235" t="str">
        <f>IF(AZ49="","",VLOOKUP(AZ49,'参考様式１（勤務表_シフト記号表）'!$C$6:$L$47,10,FALSE))</f>
        <v/>
      </c>
      <c r="BA50" s="235" t="str">
        <f>IF(BA49="","",VLOOKUP(BA49,'参考様式１（勤務表_シフト記号表）'!$C$6:$L$47,10,FALSE))</f>
        <v/>
      </c>
      <c r="BB50" s="1054">
        <f>IF($BE$3="４週",SUM(W50:AX50),IF($BE$3="暦月",SUM(W50:BA50),""))</f>
        <v>0</v>
      </c>
      <c r="BC50" s="1055"/>
      <c r="BD50" s="1056">
        <f>IF($BE$3="４週",BB50/4,IF($BE$3="暦月",(BB50/($BE$8/7)),""))</f>
        <v>0</v>
      </c>
      <c r="BE50" s="1055"/>
      <c r="BF50" s="1051"/>
      <c r="BG50" s="1052"/>
      <c r="BH50" s="1052"/>
      <c r="BI50" s="1052"/>
      <c r="BJ50" s="1053"/>
    </row>
    <row r="51" spans="2:62" ht="20.25" customHeight="1" x14ac:dyDescent="0.45">
      <c r="B51" s="1020">
        <f>B49+1</f>
        <v>18</v>
      </c>
      <c r="C51" s="1022"/>
      <c r="D51" s="1023"/>
      <c r="E51" s="229"/>
      <c r="F51" s="230"/>
      <c r="G51" s="229"/>
      <c r="H51" s="230"/>
      <c r="I51" s="1026"/>
      <c r="J51" s="1027"/>
      <c r="K51" s="1030"/>
      <c r="L51" s="1031"/>
      <c r="M51" s="1031"/>
      <c r="N51" s="1023"/>
      <c r="O51" s="1034"/>
      <c r="P51" s="1035"/>
      <c r="Q51" s="1035"/>
      <c r="R51" s="1035"/>
      <c r="S51" s="1036"/>
      <c r="T51" s="249" t="s">
        <v>442</v>
      </c>
      <c r="V51" s="250"/>
      <c r="W51" s="242"/>
      <c r="X51" s="243"/>
      <c r="Y51" s="243"/>
      <c r="Z51" s="243"/>
      <c r="AA51" s="243"/>
      <c r="AB51" s="243"/>
      <c r="AC51" s="244"/>
      <c r="AD51" s="242"/>
      <c r="AE51" s="243"/>
      <c r="AF51" s="243"/>
      <c r="AG51" s="243"/>
      <c r="AH51" s="243"/>
      <c r="AI51" s="243"/>
      <c r="AJ51" s="244"/>
      <c r="AK51" s="242"/>
      <c r="AL51" s="243"/>
      <c r="AM51" s="243"/>
      <c r="AN51" s="243"/>
      <c r="AO51" s="243"/>
      <c r="AP51" s="243"/>
      <c r="AQ51" s="244"/>
      <c r="AR51" s="242"/>
      <c r="AS51" s="243"/>
      <c r="AT51" s="243"/>
      <c r="AU51" s="243"/>
      <c r="AV51" s="243"/>
      <c r="AW51" s="243"/>
      <c r="AX51" s="244"/>
      <c r="AY51" s="242"/>
      <c r="AZ51" s="243"/>
      <c r="BA51" s="245"/>
      <c r="BB51" s="1040"/>
      <c r="BC51" s="1041"/>
      <c r="BD51" s="1000"/>
      <c r="BE51" s="1001"/>
      <c r="BF51" s="1002"/>
      <c r="BG51" s="1003"/>
      <c r="BH51" s="1003"/>
      <c r="BI51" s="1003"/>
      <c r="BJ51" s="1004"/>
    </row>
    <row r="52" spans="2:62" ht="20.25" customHeight="1" x14ac:dyDescent="0.45">
      <c r="B52" s="1043"/>
      <c r="C52" s="1057"/>
      <c r="D52" s="1058"/>
      <c r="E52" s="229"/>
      <c r="F52" s="230">
        <f>C51</f>
        <v>0</v>
      </c>
      <c r="G52" s="229"/>
      <c r="H52" s="230">
        <f>I51</f>
        <v>0</v>
      </c>
      <c r="I52" s="1059"/>
      <c r="J52" s="1060"/>
      <c r="K52" s="1061"/>
      <c r="L52" s="1062"/>
      <c r="M52" s="1062"/>
      <c r="N52" s="1058"/>
      <c r="O52" s="1034"/>
      <c r="P52" s="1035"/>
      <c r="Q52" s="1035"/>
      <c r="R52" s="1035"/>
      <c r="S52" s="1036"/>
      <c r="T52" s="246" t="s">
        <v>443</v>
      </c>
      <c r="U52" s="247"/>
      <c r="V52" s="248"/>
      <c r="W52" s="234" t="str">
        <f>IF(W51="","",VLOOKUP(W51,'参考様式１（勤務表_シフト記号表）'!$C$6:$L$47,10,FALSE))</f>
        <v/>
      </c>
      <c r="X52" s="235" t="str">
        <f>IF(X51="","",VLOOKUP(X51,'参考様式１（勤務表_シフト記号表）'!$C$6:$L$47,10,FALSE))</f>
        <v/>
      </c>
      <c r="Y52" s="235" t="str">
        <f>IF(Y51="","",VLOOKUP(Y51,'参考様式１（勤務表_シフト記号表）'!$C$6:$L$47,10,FALSE))</f>
        <v/>
      </c>
      <c r="Z52" s="235" t="str">
        <f>IF(Z51="","",VLOOKUP(Z51,'参考様式１（勤務表_シフト記号表）'!$C$6:$L$47,10,FALSE))</f>
        <v/>
      </c>
      <c r="AA52" s="235" t="str">
        <f>IF(AA51="","",VLOOKUP(AA51,'参考様式１（勤務表_シフト記号表）'!$C$6:$L$47,10,FALSE))</f>
        <v/>
      </c>
      <c r="AB52" s="235" t="str">
        <f>IF(AB51="","",VLOOKUP(AB51,'参考様式１（勤務表_シフト記号表）'!$C$6:$L$47,10,FALSE))</f>
        <v/>
      </c>
      <c r="AC52" s="236" t="str">
        <f>IF(AC51="","",VLOOKUP(AC51,'参考様式１（勤務表_シフト記号表）'!$C$6:$L$47,10,FALSE))</f>
        <v/>
      </c>
      <c r="AD52" s="234" t="str">
        <f>IF(AD51="","",VLOOKUP(AD51,'参考様式１（勤務表_シフト記号表）'!$C$6:$L$47,10,FALSE))</f>
        <v/>
      </c>
      <c r="AE52" s="235" t="str">
        <f>IF(AE51="","",VLOOKUP(AE51,'参考様式１（勤務表_シフト記号表）'!$C$6:$L$47,10,FALSE))</f>
        <v/>
      </c>
      <c r="AF52" s="235" t="str">
        <f>IF(AF51="","",VLOOKUP(AF51,'参考様式１（勤務表_シフト記号表）'!$C$6:$L$47,10,FALSE))</f>
        <v/>
      </c>
      <c r="AG52" s="235" t="str">
        <f>IF(AG51="","",VLOOKUP(AG51,'参考様式１（勤務表_シフト記号表）'!$C$6:$L$47,10,FALSE))</f>
        <v/>
      </c>
      <c r="AH52" s="235" t="str">
        <f>IF(AH51="","",VLOOKUP(AH51,'参考様式１（勤務表_シフト記号表）'!$C$6:$L$47,10,FALSE))</f>
        <v/>
      </c>
      <c r="AI52" s="235" t="str">
        <f>IF(AI51="","",VLOOKUP(AI51,'参考様式１（勤務表_シフト記号表）'!$C$6:$L$47,10,FALSE))</f>
        <v/>
      </c>
      <c r="AJ52" s="236" t="str">
        <f>IF(AJ51="","",VLOOKUP(AJ51,'参考様式１（勤務表_シフト記号表）'!$C$6:$L$47,10,FALSE))</f>
        <v/>
      </c>
      <c r="AK52" s="234" t="str">
        <f>IF(AK51="","",VLOOKUP(AK51,'参考様式１（勤務表_シフト記号表）'!$C$6:$L$47,10,FALSE))</f>
        <v/>
      </c>
      <c r="AL52" s="235" t="str">
        <f>IF(AL51="","",VLOOKUP(AL51,'参考様式１（勤務表_シフト記号表）'!$C$6:$L$47,10,FALSE))</f>
        <v/>
      </c>
      <c r="AM52" s="235" t="str">
        <f>IF(AM51="","",VLOOKUP(AM51,'参考様式１（勤務表_シフト記号表）'!$C$6:$L$47,10,FALSE))</f>
        <v/>
      </c>
      <c r="AN52" s="235" t="str">
        <f>IF(AN51="","",VLOOKUP(AN51,'参考様式１（勤務表_シフト記号表）'!$C$6:$L$47,10,FALSE))</f>
        <v/>
      </c>
      <c r="AO52" s="235" t="str">
        <f>IF(AO51="","",VLOOKUP(AO51,'参考様式１（勤務表_シフト記号表）'!$C$6:$L$47,10,FALSE))</f>
        <v/>
      </c>
      <c r="AP52" s="235" t="str">
        <f>IF(AP51="","",VLOOKUP(AP51,'参考様式１（勤務表_シフト記号表）'!$C$6:$L$47,10,FALSE))</f>
        <v/>
      </c>
      <c r="AQ52" s="236" t="str">
        <f>IF(AQ51="","",VLOOKUP(AQ51,'参考様式１（勤務表_シフト記号表）'!$C$6:$L$47,10,FALSE))</f>
        <v/>
      </c>
      <c r="AR52" s="234" t="str">
        <f>IF(AR51="","",VLOOKUP(AR51,'参考様式１（勤務表_シフト記号表）'!$C$6:$L$47,10,FALSE))</f>
        <v/>
      </c>
      <c r="AS52" s="235" t="str">
        <f>IF(AS51="","",VLOOKUP(AS51,'参考様式１（勤務表_シフト記号表）'!$C$6:$L$47,10,FALSE))</f>
        <v/>
      </c>
      <c r="AT52" s="235" t="str">
        <f>IF(AT51="","",VLOOKUP(AT51,'参考様式１（勤務表_シフト記号表）'!$C$6:$L$47,10,FALSE))</f>
        <v/>
      </c>
      <c r="AU52" s="235" t="str">
        <f>IF(AU51="","",VLOOKUP(AU51,'参考様式１（勤務表_シフト記号表）'!$C$6:$L$47,10,FALSE))</f>
        <v/>
      </c>
      <c r="AV52" s="235" t="str">
        <f>IF(AV51="","",VLOOKUP(AV51,'参考様式１（勤務表_シフト記号表）'!$C$6:$L$47,10,FALSE))</f>
        <v/>
      </c>
      <c r="AW52" s="235" t="str">
        <f>IF(AW51="","",VLOOKUP(AW51,'参考様式１（勤務表_シフト記号表）'!$C$6:$L$47,10,FALSE))</f>
        <v/>
      </c>
      <c r="AX52" s="236" t="str">
        <f>IF(AX51="","",VLOOKUP(AX51,'参考様式１（勤務表_シフト記号表）'!$C$6:$L$47,10,FALSE))</f>
        <v/>
      </c>
      <c r="AY52" s="234" t="str">
        <f>IF(AY51="","",VLOOKUP(AY51,'参考様式１（勤務表_シフト記号表）'!$C$6:$L$47,10,FALSE))</f>
        <v/>
      </c>
      <c r="AZ52" s="235" t="str">
        <f>IF(AZ51="","",VLOOKUP(AZ51,'参考様式１（勤務表_シフト記号表）'!$C$6:$L$47,10,FALSE))</f>
        <v/>
      </c>
      <c r="BA52" s="235" t="str">
        <f>IF(BA51="","",VLOOKUP(BA51,'参考様式１（勤務表_シフト記号表）'!$C$6:$L$47,10,FALSE))</f>
        <v/>
      </c>
      <c r="BB52" s="1054">
        <f>IF($BE$3="４週",SUM(W52:AX52),IF($BE$3="暦月",SUM(W52:BA52),""))</f>
        <v>0</v>
      </c>
      <c r="BC52" s="1055"/>
      <c r="BD52" s="1056">
        <f>IF($BE$3="４週",BB52/4,IF($BE$3="暦月",(BB52/($BE$8/7)),""))</f>
        <v>0</v>
      </c>
      <c r="BE52" s="1055"/>
      <c r="BF52" s="1051"/>
      <c r="BG52" s="1052"/>
      <c r="BH52" s="1052"/>
      <c r="BI52" s="1052"/>
      <c r="BJ52" s="1053"/>
    </row>
    <row r="53" spans="2:62" ht="20.25" customHeight="1" x14ac:dyDescent="0.45">
      <c r="B53" s="1020">
        <f>B51+1</f>
        <v>19</v>
      </c>
      <c r="C53" s="1022"/>
      <c r="D53" s="1023"/>
      <c r="E53" s="237"/>
      <c r="F53" s="238"/>
      <c r="G53" s="237"/>
      <c r="H53" s="238"/>
      <c r="I53" s="1026"/>
      <c r="J53" s="1027"/>
      <c r="K53" s="1030"/>
      <c r="L53" s="1031"/>
      <c r="M53" s="1031"/>
      <c r="N53" s="1023"/>
      <c r="O53" s="1034"/>
      <c r="P53" s="1035"/>
      <c r="Q53" s="1035"/>
      <c r="R53" s="1035"/>
      <c r="S53" s="1036"/>
      <c r="T53" s="239" t="s">
        <v>442</v>
      </c>
      <c r="U53" s="240"/>
      <c r="V53" s="241"/>
      <c r="W53" s="242"/>
      <c r="X53" s="243"/>
      <c r="Y53" s="243"/>
      <c r="Z53" s="243"/>
      <c r="AA53" s="243"/>
      <c r="AB53" s="243"/>
      <c r="AC53" s="244"/>
      <c r="AD53" s="242"/>
      <c r="AE53" s="243"/>
      <c r="AF53" s="243"/>
      <c r="AG53" s="243"/>
      <c r="AH53" s="243"/>
      <c r="AI53" s="243"/>
      <c r="AJ53" s="244"/>
      <c r="AK53" s="242"/>
      <c r="AL53" s="243"/>
      <c r="AM53" s="243"/>
      <c r="AN53" s="243"/>
      <c r="AO53" s="243"/>
      <c r="AP53" s="243"/>
      <c r="AQ53" s="244"/>
      <c r="AR53" s="242"/>
      <c r="AS53" s="243"/>
      <c r="AT53" s="243"/>
      <c r="AU53" s="243"/>
      <c r="AV53" s="243"/>
      <c r="AW53" s="243"/>
      <c r="AX53" s="244"/>
      <c r="AY53" s="242"/>
      <c r="AZ53" s="243"/>
      <c r="BA53" s="245"/>
      <c r="BB53" s="1040"/>
      <c r="BC53" s="1041"/>
      <c r="BD53" s="1000"/>
      <c r="BE53" s="1001"/>
      <c r="BF53" s="1002"/>
      <c r="BG53" s="1003"/>
      <c r="BH53" s="1003"/>
      <c r="BI53" s="1003"/>
      <c r="BJ53" s="1004"/>
    </row>
    <row r="54" spans="2:62" ht="20.25" customHeight="1" x14ac:dyDescent="0.45">
      <c r="B54" s="1043"/>
      <c r="C54" s="1057"/>
      <c r="D54" s="1058"/>
      <c r="E54" s="229"/>
      <c r="F54" s="230">
        <f>C53</f>
        <v>0</v>
      </c>
      <c r="G54" s="229"/>
      <c r="H54" s="230">
        <f>I53</f>
        <v>0</v>
      </c>
      <c r="I54" s="1059"/>
      <c r="J54" s="1060"/>
      <c r="K54" s="1061"/>
      <c r="L54" s="1062"/>
      <c r="M54" s="1062"/>
      <c r="N54" s="1058"/>
      <c r="O54" s="1034"/>
      <c r="P54" s="1035"/>
      <c r="Q54" s="1035"/>
      <c r="R54" s="1035"/>
      <c r="S54" s="1036"/>
      <c r="T54" s="246" t="s">
        <v>443</v>
      </c>
      <c r="U54" s="232"/>
      <c r="V54" s="233"/>
      <c r="W54" s="234" t="str">
        <f>IF(W53="","",VLOOKUP(W53,'参考様式１（勤務表_シフト記号表）'!$C$6:$L$47,10,FALSE))</f>
        <v/>
      </c>
      <c r="X54" s="235" t="str">
        <f>IF(X53="","",VLOOKUP(X53,'参考様式１（勤務表_シフト記号表）'!$C$6:$L$47,10,FALSE))</f>
        <v/>
      </c>
      <c r="Y54" s="235" t="str">
        <f>IF(Y53="","",VLOOKUP(Y53,'参考様式１（勤務表_シフト記号表）'!$C$6:$L$47,10,FALSE))</f>
        <v/>
      </c>
      <c r="Z54" s="235" t="str">
        <f>IF(Z53="","",VLOOKUP(Z53,'参考様式１（勤務表_シフト記号表）'!$C$6:$L$47,10,FALSE))</f>
        <v/>
      </c>
      <c r="AA54" s="235" t="str">
        <f>IF(AA53="","",VLOOKUP(AA53,'参考様式１（勤務表_シフト記号表）'!$C$6:$L$47,10,FALSE))</f>
        <v/>
      </c>
      <c r="AB54" s="235" t="str">
        <f>IF(AB53="","",VLOOKUP(AB53,'参考様式１（勤務表_シフト記号表）'!$C$6:$L$47,10,FALSE))</f>
        <v/>
      </c>
      <c r="AC54" s="236" t="str">
        <f>IF(AC53="","",VLOOKUP(AC53,'参考様式１（勤務表_シフト記号表）'!$C$6:$L$47,10,FALSE))</f>
        <v/>
      </c>
      <c r="AD54" s="234" t="str">
        <f>IF(AD53="","",VLOOKUP(AD53,'参考様式１（勤務表_シフト記号表）'!$C$6:$L$47,10,FALSE))</f>
        <v/>
      </c>
      <c r="AE54" s="235" t="str">
        <f>IF(AE53="","",VLOOKUP(AE53,'参考様式１（勤務表_シフト記号表）'!$C$6:$L$47,10,FALSE))</f>
        <v/>
      </c>
      <c r="AF54" s="235" t="str">
        <f>IF(AF53="","",VLOOKUP(AF53,'参考様式１（勤務表_シフト記号表）'!$C$6:$L$47,10,FALSE))</f>
        <v/>
      </c>
      <c r="AG54" s="235" t="str">
        <f>IF(AG53="","",VLOOKUP(AG53,'参考様式１（勤務表_シフト記号表）'!$C$6:$L$47,10,FALSE))</f>
        <v/>
      </c>
      <c r="AH54" s="235" t="str">
        <f>IF(AH53="","",VLOOKUP(AH53,'参考様式１（勤務表_シフト記号表）'!$C$6:$L$47,10,FALSE))</f>
        <v/>
      </c>
      <c r="AI54" s="235" t="str">
        <f>IF(AI53="","",VLOOKUP(AI53,'参考様式１（勤務表_シフト記号表）'!$C$6:$L$47,10,FALSE))</f>
        <v/>
      </c>
      <c r="AJ54" s="236" t="str">
        <f>IF(AJ53="","",VLOOKUP(AJ53,'参考様式１（勤務表_シフト記号表）'!$C$6:$L$47,10,FALSE))</f>
        <v/>
      </c>
      <c r="AK54" s="234" t="str">
        <f>IF(AK53="","",VLOOKUP(AK53,'参考様式１（勤務表_シフト記号表）'!$C$6:$L$47,10,FALSE))</f>
        <v/>
      </c>
      <c r="AL54" s="235" t="str">
        <f>IF(AL53="","",VLOOKUP(AL53,'参考様式１（勤務表_シフト記号表）'!$C$6:$L$47,10,FALSE))</f>
        <v/>
      </c>
      <c r="AM54" s="235" t="str">
        <f>IF(AM53="","",VLOOKUP(AM53,'参考様式１（勤務表_シフト記号表）'!$C$6:$L$47,10,FALSE))</f>
        <v/>
      </c>
      <c r="AN54" s="235" t="str">
        <f>IF(AN53="","",VLOOKUP(AN53,'参考様式１（勤務表_シフト記号表）'!$C$6:$L$47,10,FALSE))</f>
        <v/>
      </c>
      <c r="AO54" s="235" t="str">
        <f>IF(AO53="","",VLOOKUP(AO53,'参考様式１（勤務表_シフト記号表）'!$C$6:$L$47,10,FALSE))</f>
        <v/>
      </c>
      <c r="AP54" s="235" t="str">
        <f>IF(AP53="","",VLOOKUP(AP53,'参考様式１（勤務表_シフト記号表）'!$C$6:$L$47,10,FALSE))</f>
        <v/>
      </c>
      <c r="AQ54" s="236" t="str">
        <f>IF(AQ53="","",VLOOKUP(AQ53,'参考様式１（勤務表_シフト記号表）'!$C$6:$L$47,10,FALSE))</f>
        <v/>
      </c>
      <c r="AR54" s="234" t="str">
        <f>IF(AR53="","",VLOOKUP(AR53,'参考様式１（勤務表_シフト記号表）'!$C$6:$L$47,10,FALSE))</f>
        <v/>
      </c>
      <c r="AS54" s="235" t="str">
        <f>IF(AS53="","",VLOOKUP(AS53,'参考様式１（勤務表_シフト記号表）'!$C$6:$L$47,10,FALSE))</f>
        <v/>
      </c>
      <c r="AT54" s="235" t="str">
        <f>IF(AT53="","",VLOOKUP(AT53,'参考様式１（勤務表_シフト記号表）'!$C$6:$L$47,10,FALSE))</f>
        <v/>
      </c>
      <c r="AU54" s="235" t="str">
        <f>IF(AU53="","",VLOOKUP(AU53,'参考様式１（勤務表_シフト記号表）'!$C$6:$L$47,10,FALSE))</f>
        <v/>
      </c>
      <c r="AV54" s="235" t="str">
        <f>IF(AV53="","",VLOOKUP(AV53,'参考様式１（勤務表_シフト記号表）'!$C$6:$L$47,10,FALSE))</f>
        <v/>
      </c>
      <c r="AW54" s="235" t="str">
        <f>IF(AW53="","",VLOOKUP(AW53,'参考様式１（勤務表_シフト記号表）'!$C$6:$L$47,10,FALSE))</f>
        <v/>
      </c>
      <c r="AX54" s="236" t="str">
        <f>IF(AX53="","",VLOOKUP(AX53,'参考様式１（勤務表_シフト記号表）'!$C$6:$L$47,10,FALSE))</f>
        <v/>
      </c>
      <c r="AY54" s="234" t="str">
        <f>IF(AY53="","",VLOOKUP(AY53,'参考様式１（勤務表_シフト記号表）'!$C$6:$L$47,10,FALSE))</f>
        <v/>
      </c>
      <c r="AZ54" s="235" t="str">
        <f>IF(AZ53="","",VLOOKUP(AZ53,'参考様式１（勤務表_シフト記号表）'!$C$6:$L$47,10,FALSE))</f>
        <v/>
      </c>
      <c r="BA54" s="235" t="str">
        <f>IF(BA53="","",VLOOKUP(BA53,'参考様式１（勤務表_シフト記号表）'!$C$6:$L$47,10,FALSE))</f>
        <v/>
      </c>
      <c r="BB54" s="1054">
        <f>IF($BE$3="４週",SUM(W54:AX54),IF($BE$3="暦月",SUM(W54:BA54),""))</f>
        <v>0</v>
      </c>
      <c r="BC54" s="1055"/>
      <c r="BD54" s="1056">
        <f>IF($BE$3="４週",BB54/4,IF($BE$3="暦月",(BB54/($BE$8/7)),""))</f>
        <v>0</v>
      </c>
      <c r="BE54" s="1055"/>
      <c r="BF54" s="1051"/>
      <c r="BG54" s="1052"/>
      <c r="BH54" s="1052"/>
      <c r="BI54" s="1052"/>
      <c r="BJ54" s="1053"/>
    </row>
    <row r="55" spans="2:62" ht="20.25" customHeight="1" x14ac:dyDescent="0.45">
      <c r="B55" s="1020">
        <f>B53+1</f>
        <v>20</v>
      </c>
      <c r="C55" s="1022"/>
      <c r="D55" s="1023"/>
      <c r="E55" s="237"/>
      <c r="F55" s="238"/>
      <c r="G55" s="237"/>
      <c r="H55" s="238"/>
      <c r="I55" s="1026"/>
      <c r="J55" s="1027"/>
      <c r="K55" s="1030"/>
      <c r="L55" s="1031"/>
      <c r="M55" s="1031"/>
      <c r="N55" s="1023"/>
      <c r="O55" s="1034"/>
      <c r="P55" s="1035"/>
      <c r="Q55" s="1035"/>
      <c r="R55" s="1035"/>
      <c r="S55" s="1036"/>
      <c r="T55" s="239" t="s">
        <v>442</v>
      </c>
      <c r="U55" s="240"/>
      <c r="V55" s="241"/>
      <c r="W55" s="242"/>
      <c r="X55" s="243"/>
      <c r="Y55" s="243"/>
      <c r="Z55" s="243"/>
      <c r="AA55" s="243"/>
      <c r="AB55" s="243"/>
      <c r="AC55" s="244"/>
      <c r="AD55" s="242"/>
      <c r="AE55" s="243"/>
      <c r="AF55" s="243"/>
      <c r="AG55" s="243"/>
      <c r="AH55" s="243"/>
      <c r="AI55" s="243"/>
      <c r="AJ55" s="244"/>
      <c r="AK55" s="242"/>
      <c r="AL55" s="243"/>
      <c r="AM55" s="243"/>
      <c r="AN55" s="243"/>
      <c r="AO55" s="243"/>
      <c r="AP55" s="243"/>
      <c r="AQ55" s="244"/>
      <c r="AR55" s="242"/>
      <c r="AS55" s="243"/>
      <c r="AT55" s="243"/>
      <c r="AU55" s="243"/>
      <c r="AV55" s="243"/>
      <c r="AW55" s="243"/>
      <c r="AX55" s="244"/>
      <c r="AY55" s="242"/>
      <c r="AZ55" s="243"/>
      <c r="BA55" s="245"/>
      <c r="BB55" s="1040"/>
      <c r="BC55" s="1041"/>
      <c r="BD55" s="1000"/>
      <c r="BE55" s="1001"/>
      <c r="BF55" s="1002"/>
      <c r="BG55" s="1003"/>
      <c r="BH55" s="1003"/>
      <c r="BI55" s="1003"/>
      <c r="BJ55" s="1004"/>
    </row>
    <row r="56" spans="2:62" ht="20.25" customHeight="1" x14ac:dyDescent="0.45">
      <c r="B56" s="1043"/>
      <c r="C56" s="1057"/>
      <c r="D56" s="1058"/>
      <c r="E56" s="229"/>
      <c r="F56" s="230">
        <f>C55</f>
        <v>0</v>
      </c>
      <c r="G56" s="229"/>
      <c r="H56" s="230">
        <f>I55</f>
        <v>0</v>
      </c>
      <c r="I56" s="1059"/>
      <c r="J56" s="1060"/>
      <c r="K56" s="1061"/>
      <c r="L56" s="1062"/>
      <c r="M56" s="1062"/>
      <c r="N56" s="1058"/>
      <c r="O56" s="1034"/>
      <c r="P56" s="1035"/>
      <c r="Q56" s="1035"/>
      <c r="R56" s="1035"/>
      <c r="S56" s="1036"/>
      <c r="T56" s="246" t="s">
        <v>443</v>
      </c>
      <c r="U56" s="247"/>
      <c r="V56" s="248"/>
      <c r="W56" s="234" t="str">
        <f>IF(W55="","",VLOOKUP(W55,'参考様式１（勤務表_シフト記号表）'!$C$6:$L$47,10,FALSE))</f>
        <v/>
      </c>
      <c r="X56" s="235" t="str">
        <f>IF(X55="","",VLOOKUP(X55,'参考様式１（勤務表_シフト記号表）'!$C$6:$L$47,10,FALSE))</f>
        <v/>
      </c>
      <c r="Y56" s="235" t="str">
        <f>IF(Y55="","",VLOOKUP(Y55,'参考様式１（勤務表_シフト記号表）'!$C$6:$L$47,10,FALSE))</f>
        <v/>
      </c>
      <c r="Z56" s="235" t="str">
        <f>IF(Z55="","",VLOOKUP(Z55,'参考様式１（勤務表_シフト記号表）'!$C$6:$L$47,10,FALSE))</f>
        <v/>
      </c>
      <c r="AA56" s="235" t="str">
        <f>IF(AA55="","",VLOOKUP(AA55,'参考様式１（勤務表_シフト記号表）'!$C$6:$L$47,10,FALSE))</f>
        <v/>
      </c>
      <c r="AB56" s="235" t="str">
        <f>IF(AB55="","",VLOOKUP(AB55,'参考様式１（勤務表_シフト記号表）'!$C$6:$L$47,10,FALSE))</f>
        <v/>
      </c>
      <c r="AC56" s="236" t="str">
        <f>IF(AC55="","",VLOOKUP(AC55,'参考様式１（勤務表_シフト記号表）'!$C$6:$L$47,10,FALSE))</f>
        <v/>
      </c>
      <c r="AD56" s="234" t="str">
        <f>IF(AD55="","",VLOOKUP(AD55,'参考様式１（勤務表_シフト記号表）'!$C$6:$L$47,10,FALSE))</f>
        <v/>
      </c>
      <c r="AE56" s="235" t="str">
        <f>IF(AE55="","",VLOOKUP(AE55,'参考様式１（勤務表_シフト記号表）'!$C$6:$L$47,10,FALSE))</f>
        <v/>
      </c>
      <c r="AF56" s="235" t="str">
        <f>IF(AF55="","",VLOOKUP(AF55,'参考様式１（勤務表_シフト記号表）'!$C$6:$L$47,10,FALSE))</f>
        <v/>
      </c>
      <c r="AG56" s="235" t="str">
        <f>IF(AG55="","",VLOOKUP(AG55,'参考様式１（勤務表_シフト記号表）'!$C$6:$L$47,10,FALSE))</f>
        <v/>
      </c>
      <c r="AH56" s="235" t="str">
        <f>IF(AH55="","",VLOOKUP(AH55,'参考様式１（勤務表_シフト記号表）'!$C$6:$L$47,10,FALSE))</f>
        <v/>
      </c>
      <c r="AI56" s="235" t="str">
        <f>IF(AI55="","",VLOOKUP(AI55,'参考様式１（勤務表_シフト記号表）'!$C$6:$L$47,10,FALSE))</f>
        <v/>
      </c>
      <c r="AJ56" s="236" t="str">
        <f>IF(AJ55="","",VLOOKUP(AJ55,'参考様式１（勤務表_シフト記号表）'!$C$6:$L$47,10,FALSE))</f>
        <v/>
      </c>
      <c r="AK56" s="234" t="str">
        <f>IF(AK55="","",VLOOKUP(AK55,'参考様式１（勤務表_シフト記号表）'!$C$6:$L$47,10,FALSE))</f>
        <v/>
      </c>
      <c r="AL56" s="235" t="str">
        <f>IF(AL55="","",VLOOKUP(AL55,'参考様式１（勤務表_シフト記号表）'!$C$6:$L$47,10,FALSE))</f>
        <v/>
      </c>
      <c r="AM56" s="235" t="str">
        <f>IF(AM55="","",VLOOKUP(AM55,'参考様式１（勤務表_シフト記号表）'!$C$6:$L$47,10,FALSE))</f>
        <v/>
      </c>
      <c r="AN56" s="235" t="str">
        <f>IF(AN55="","",VLOOKUP(AN55,'参考様式１（勤務表_シフト記号表）'!$C$6:$L$47,10,FALSE))</f>
        <v/>
      </c>
      <c r="AO56" s="235" t="str">
        <f>IF(AO55="","",VLOOKUP(AO55,'参考様式１（勤務表_シフト記号表）'!$C$6:$L$47,10,FALSE))</f>
        <v/>
      </c>
      <c r="AP56" s="235" t="str">
        <f>IF(AP55="","",VLOOKUP(AP55,'参考様式１（勤務表_シフト記号表）'!$C$6:$L$47,10,FALSE))</f>
        <v/>
      </c>
      <c r="AQ56" s="236" t="str">
        <f>IF(AQ55="","",VLOOKUP(AQ55,'参考様式１（勤務表_シフト記号表）'!$C$6:$L$47,10,FALSE))</f>
        <v/>
      </c>
      <c r="AR56" s="234" t="str">
        <f>IF(AR55="","",VLOOKUP(AR55,'参考様式１（勤務表_シフト記号表）'!$C$6:$L$47,10,FALSE))</f>
        <v/>
      </c>
      <c r="AS56" s="235" t="str">
        <f>IF(AS55="","",VLOOKUP(AS55,'参考様式１（勤務表_シフト記号表）'!$C$6:$L$47,10,FALSE))</f>
        <v/>
      </c>
      <c r="AT56" s="235" t="str">
        <f>IF(AT55="","",VLOOKUP(AT55,'参考様式１（勤務表_シフト記号表）'!$C$6:$L$47,10,FALSE))</f>
        <v/>
      </c>
      <c r="AU56" s="235" t="str">
        <f>IF(AU55="","",VLOOKUP(AU55,'参考様式１（勤務表_シフト記号表）'!$C$6:$L$47,10,FALSE))</f>
        <v/>
      </c>
      <c r="AV56" s="235" t="str">
        <f>IF(AV55="","",VLOOKUP(AV55,'参考様式１（勤務表_シフト記号表）'!$C$6:$L$47,10,FALSE))</f>
        <v/>
      </c>
      <c r="AW56" s="235" t="str">
        <f>IF(AW55="","",VLOOKUP(AW55,'参考様式１（勤務表_シフト記号表）'!$C$6:$L$47,10,FALSE))</f>
        <v/>
      </c>
      <c r="AX56" s="236" t="str">
        <f>IF(AX55="","",VLOOKUP(AX55,'参考様式１（勤務表_シフト記号表）'!$C$6:$L$47,10,FALSE))</f>
        <v/>
      </c>
      <c r="AY56" s="234" t="str">
        <f>IF(AY55="","",VLOOKUP(AY55,'参考様式１（勤務表_シフト記号表）'!$C$6:$L$47,10,FALSE))</f>
        <v/>
      </c>
      <c r="AZ56" s="235" t="str">
        <f>IF(AZ55="","",VLOOKUP(AZ55,'参考様式１（勤務表_シフト記号表）'!$C$6:$L$47,10,FALSE))</f>
        <v/>
      </c>
      <c r="BA56" s="235" t="str">
        <f>IF(BA55="","",VLOOKUP(BA55,'参考様式１（勤務表_シフト記号表）'!$C$6:$L$47,10,FALSE))</f>
        <v/>
      </c>
      <c r="BB56" s="1054">
        <f>IF($BE$3="４週",SUM(W56:AX56),IF($BE$3="暦月",SUM(W56:BA56),""))</f>
        <v>0</v>
      </c>
      <c r="BC56" s="1055"/>
      <c r="BD56" s="1056">
        <f>IF($BE$3="４週",BB56/4,IF($BE$3="暦月",(BB56/($BE$8/7)),""))</f>
        <v>0</v>
      </c>
      <c r="BE56" s="1055"/>
      <c r="BF56" s="1051"/>
      <c r="BG56" s="1052"/>
      <c r="BH56" s="1052"/>
      <c r="BI56" s="1052"/>
      <c r="BJ56" s="1053"/>
    </row>
    <row r="57" spans="2:62" ht="20.25" customHeight="1" x14ac:dyDescent="0.45">
      <c r="B57" s="1020">
        <f>B55+1</f>
        <v>21</v>
      </c>
      <c r="C57" s="1022"/>
      <c r="D57" s="1023"/>
      <c r="E57" s="229"/>
      <c r="F57" s="230"/>
      <c r="G57" s="229"/>
      <c r="H57" s="230"/>
      <c r="I57" s="1026"/>
      <c r="J57" s="1027"/>
      <c r="K57" s="1030"/>
      <c r="L57" s="1031"/>
      <c r="M57" s="1031"/>
      <c r="N57" s="1023"/>
      <c r="O57" s="1034"/>
      <c r="P57" s="1035"/>
      <c r="Q57" s="1035"/>
      <c r="R57" s="1035"/>
      <c r="S57" s="1036"/>
      <c r="T57" s="249" t="s">
        <v>442</v>
      </c>
      <c r="V57" s="250"/>
      <c r="W57" s="242"/>
      <c r="X57" s="243"/>
      <c r="Y57" s="243"/>
      <c r="Z57" s="243"/>
      <c r="AA57" s="243"/>
      <c r="AB57" s="243"/>
      <c r="AC57" s="244"/>
      <c r="AD57" s="242"/>
      <c r="AE57" s="243"/>
      <c r="AF57" s="243"/>
      <c r="AG57" s="243"/>
      <c r="AH57" s="243"/>
      <c r="AI57" s="243"/>
      <c r="AJ57" s="244"/>
      <c r="AK57" s="242"/>
      <c r="AL57" s="243"/>
      <c r="AM57" s="243"/>
      <c r="AN57" s="243"/>
      <c r="AO57" s="243"/>
      <c r="AP57" s="243"/>
      <c r="AQ57" s="244"/>
      <c r="AR57" s="242"/>
      <c r="AS57" s="243"/>
      <c r="AT57" s="243"/>
      <c r="AU57" s="243"/>
      <c r="AV57" s="243"/>
      <c r="AW57" s="243"/>
      <c r="AX57" s="244"/>
      <c r="AY57" s="242"/>
      <c r="AZ57" s="243"/>
      <c r="BA57" s="245"/>
      <c r="BB57" s="1040"/>
      <c r="BC57" s="1041"/>
      <c r="BD57" s="1000"/>
      <c r="BE57" s="1001"/>
      <c r="BF57" s="1002"/>
      <c r="BG57" s="1003"/>
      <c r="BH57" s="1003"/>
      <c r="BI57" s="1003"/>
      <c r="BJ57" s="1004"/>
    </row>
    <row r="58" spans="2:62" ht="20.25" customHeight="1" x14ac:dyDescent="0.45">
      <c r="B58" s="1043"/>
      <c r="C58" s="1057"/>
      <c r="D58" s="1058"/>
      <c r="E58" s="229"/>
      <c r="F58" s="230">
        <f>C57</f>
        <v>0</v>
      </c>
      <c r="G58" s="229"/>
      <c r="H58" s="230">
        <f>I57</f>
        <v>0</v>
      </c>
      <c r="I58" s="1059"/>
      <c r="J58" s="1060"/>
      <c r="K58" s="1061"/>
      <c r="L58" s="1062"/>
      <c r="M58" s="1062"/>
      <c r="N58" s="1058"/>
      <c r="O58" s="1034"/>
      <c r="P58" s="1035"/>
      <c r="Q58" s="1035"/>
      <c r="R58" s="1035"/>
      <c r="S58" s="1036"/>
      <c r="T58" s="246" t="s">
        <v>443</v>
      </c>
      <c r="U58" s="247"/>
      <c r="V58" s="248"/>
      <c r="W58" s="234" t="str">
        <f>IF(W57="","",VLOOKUP(W57,'参考様式１（勤務表_シフト記号表）'!$C$6:$L$47,10,FALSE))</f>
        <v/>
      </c>
      <c r="X58" s="235" t="str">
        <f>IF(X57="","",VLOOKUP(X57,'参考様式１（勤務表_シフト記号表）'!$C$6:$L$47,10,FALSE))</f>
        <v/>
      </c>
      <c r="Y58" s="235" t="str">
        <f>IF(Y57="","",VLOOKUP(Y57,'参考様式１（勤務表_シフト記号表）'!$C$6:$L$47,10,FALSE))</f>
        <v/>
      </c>
      <c r="Z58" s="235" t="str">
        <f>IF(Z57="","",VLOOKUP(Z57,'参考様式１（勤務表_シフト記号表）'!$C$6:$L$47,10,FALSE))</f>
        <v/>
      </c>
      <c r="AA58" s="235" t="str">
        <f>IF(AA57="","",VLOOKUP(AA57,'参考様式１（勤務表_シフト記号表）'!$C$6:$L$47,10,FALSE))</f>
        <v/>
      </c>
      <c r="AB58" s="235" t="str">
        <f>IF(AB57="","",VLOOKUP(AB57,'参考様式１（勤務表_シフト記号表）'!$C$6:$L$47,10,FALSE))</f>
        <v/>
      </c>
      <c r="AC58" s="236" t="str">
        <f>IF(AC57="","",VLOOKUP(AC57,'参考様式１（勤務表_シフト記号表）'!$C$6:$L$47,10,FALSE))</f>
        <v/>
      </c>
      <c r="AD58" s="234" t="str">
        <f>IF(AD57="","",VLOOKUP(AD57,'参考様式１（勤務表_シフト記号表）'!$C$6:$L$47,10,FALSE))</f>
        <v/>
      </c>
      <c r="AE58" s="235" t="str">
        <f>IF(AE57="","",VLOOKUP(AE57,'参考様式１（勤務表_シフト記号表）'!$C$6:$L$47,10,FALSE))</f>
        <v/>
      </c>
      <c r="AF58" s="235" t="str">
        <f>IF(AF57="","",VLOOKUP(AF57,'参考様式１（勤務表_シフト記号表）'!$C$6:$L$47,10,FALSE))</f>
        <v/>
      </c>
      <c r="AG58" s="235" t="str">
        <f>IF(AG57="","",VLOOKUP(AG57,'参考様式１（勤務表_シフト記号表）'!$C$6:$L$47,10,FALSE))</f>
        <v/>
      </c>
      <c r="AH58" s="235" t="str">
        <f>IF(AH57="","",VLOOKUP(AH57,'参考様式１（勤務表_シフト記号表）'!$C$6:$L$47,10,FALSE))</f>
        <v/>
      </c>
      <c r="AI58" s="235" t="str">
        <f>IF(AI57="","",VLOOKUP(AI57,'参考様式１（勤務表_シフト記号表）'!$C$6:$L$47,10,FALSE))</f>
        <v/>
      </c>
      <c r="AJ58" s="236" t="str">
        <f>IF(AJ57="","",VLOOKUP(AJ57,'参考様式１（勤務表_シフト記号表）'!$C$6:$L$47,10,FALSE))</f>
        <v/>
      </c>
      <c r="AK58" s="234" t="str">
        <f>IF(AK57="","",VLOOKUP(AK57,'参考様式１（勤務表_シフト記号表）'!$C$6:$L$47,10,FALSE))</f>
        <v/>
      </c>
      <c r="AL58" s="235" t="str">
        <f>IF(AL57="","",VLOOKUP(AL57,'参考様式１（勤務表_シフト記号表）'!$C$6:$L$47,10,FALSE))</f>
        <v/>
      </c>
      <c r="AM58" s="235" t="str">
        <f>IF(AM57="","",VLOOKUP(AM57,'参考様式１（勤務表_シフト記号表）'!$C$6:$L$47,10,FALSE))</f>
        <v/>
      </c>
      <c r="AN58" s="235" t="str">
        <f>IF(AN57="","",VLOOKUP(AN57,'参考様式１（勤務表_シフト記号表）'!$C$6:$L$47,10,FALSE))</f>
        <v/>
      </c>
      <c r="AO58" s="235" t="str">
        <f>IF(AO57="","",VLOOKUP(AO57,'参考様式１（勤務表_シフト記号表）'!$C$6:$L$47,10,FALSE))</f>
        <v/>
      </c>
      <c r="AP58" s="235" t="str">
        <f>IF(AP57="","",VLOOKUP(AP57,'参考様式１（勤務表_シフト記号表）'!$C$6:$L$47,10,FALSE))</f>
        <v/>
      </c>
      <c r="AQ58" s="236" t="str">
        <f>IF(AQ57="","",VLOOKUP(AQ57,'参考様式１（勤務表_シフト記号表）'!$C$6:$L$47,10,FALSE))</f>
        <v/>
      </c>
      <c r="AR58" s="234" t="str">
        <f>IF(AR57="","",VLOOKUP(AR57,'参考様式１（勤務表_シフト記号表）'!$C$6:$L$47,10,FALSE))</f>
        <v/>
      </c>
      <c r="AS58" s="235" t="str">
        <f>IF(AS57="","",VLOOKUP(AS57,'参考様式１（勤務表_シフト記号表）'!$C$6:$L$47,10,FALSE))</f>
        <v/>
      </c>
      <c r="AT58" s="235" t="str">
        <f>IF(AT57="","",VLOOKUP(AT57,'参考様式１（勤務表_シフト記号表）'!$C$6:$L$47,10,FALSE))</f>
        <v/>
      </c>
      <c r="AU58" s="235" t="str">
        <f>IF(AU57="","",VLOOKUP(AU57,'参考様式１（勤務表_シフト記号表）'!$C$6:$L$47,10,FALSE))</f>
        <v/>
      </c>
      <c r="AV58" s="235" t="str">
        <f>IF(AV57="","",VLOOKUP(AV57,'参考様式１（勤務表_シフト記号表）'!$C$6:$L$47,10,FALSE))</f>
        <v/>
      </c>
      <c r="AW58" s="235" t="str">
        <f>IF(AW57="","",VLOOKUP(AW57,'参考様式１（勤務表_シフト記号表）'!$C$6:$L$47,10,FALSE))</f>
        <v/>
      </c>
      <c r="AX58" s="236" t="str">
        <f>IF(AX57="","",VLOOKUP(AX57,'参考様式１（勤務表_シフト記号表）'!$C$6:$L$47,10,FALSE))</f>
        <v/>
      </c>
      <c r="AY58" s="234" t="str">
        <f>IF(AY57="","",VLOOKUP(AY57,'参考様式１（勤務表_シフト記号表）'!$C$6:$L$47,10,FALSE))</f>
        <v/>
      </c>
      <c r="AZ58" s="235" t="str">
        <f>IF(AZ57="","",VLOOKUP(AZ57,'参考様式１（勤務表_シフト記号表）'!$C$6:$L$47,10,FALSE))</f>
        <v/>
      </c>
      <c r="BA58" s="235" t="str">
        <f>IF(BA57="","",VLOOKUP(BA57,'参考様式１（勤務表_シフト記号表）'!$C$6:$L$47,10,FALSE))</f>
        <v/>
      </c>
      <c r="BB58" s="1054">
        <f>IF($BE$3="４週",SUM(W58:AX58),IF($BE$3="暦月",SUM(W58:BA58),""))</f>
        <v>0</v>
      </c>
      <c r="BC58" s="1055"/>
      <c r="BD58" s="1056">
        <f>IF($BE$3="４週",BB58/4,IF($BE$3="暦月",(BB58/($BE$8/7)),""))</f>
        <v>0</v>
      </c>
      <c r="BE58" s="1055"/>
      <c r="BF58" s="1051"/>
      <c r="BG58" s="1052"/>
      <c r="BH58" s="1052"/>
      <c r="BI58" s="1052"/>
      <c r="BJ58" s="1053"/>
    </row>
    <row r="59" spans="2:62" ht="20.25" customHeight="1" x14ac:dyDescent="0.45">
      <c r="B59" s="1020">
        <f>B57+1</f>
        <v>22</v>
      </c>
      <c r="C59" s="1022"/>
      <c r="D59" s="1023"/>
      <c r="E59" s="229"/>
      <c r="F59" s="230"/>
      <c r="G59" s="229"/>
      <c r="H59" s="230"/>
      <c r="I59" s="1026"/>
      <c r="J59" s="1027"/>
      <c r="K59" s="1030"/>
      <c r="L59" s="1031"/>
      <c r="M59" s="1031"/>
      <c r="N59" s="1023"/>
      <c r="O59" s="1034"/>
      <c r="P59" s="1035"/>
      <c r="Q59" s="1035"/>
      <c r="R59" s="1035"/>
      <c r="S59" s="1036"/>
      <c r="T59" s="249" t="s">
        <v>442</v>
      </c>
      <c r="V59" s="250"/>
      <c r="W59" s="242"/>
      <c r="X59" s="243"/>
      <c r="Y59" s="243"/>
      <c r="Z59" s="243"/>
      <c r="AA59" s="243"/>
      <c r="AB59" s="243"/>
      <c r="AC59" s="244"/>
      <c r="AD59" s="242"/>
      <c r="AE59" s="243"/>
      <c r="AF59" s="243"/>
      <c r="AG59" s="243"/>
      <c r="AH59" s="243"/>
      <c r="AI59" s="243"/>
      <c r="AJ59" s="244"/>
      <c r="AK59" s="242"/>
      <c r="AL59" s="243"/>
      <c r="AM59" s="243"/>
      <c r="AN59" s="243"/>
      <c r="AO59" s="243"/>
      <c r="AP59" s="243"/>
      <c r="AQ59" s="244"/>
      <c r="AR59" s="242"/>
      <c r="AS59" s="243"/>
      <c r="AT59" s="243"/>
      <c r="AU59" s="243"/>
      <c r="AV59" s="243"/>
      <c r="AW59" s="243"/>
      <c r="AX59" s="244"/>
      <c r="AY59" s="242"/>
      <c r="AZ59" s="243"/>
      <c r="BA59" s="245"/>
      <c r="BB59" s="1040"/>
      <c r="BC59" s="1041"/>
      <c r="BD59" s="1000"/>
      <c r="BE59" s="1001"/>
      <c r="BF59" s="1002"/>
      <c r="BG59" s="1003"/>
      <c r="BH59" s="1003"/>
      <c r="BI59" s="1003"/>
      <c r="BJ59" s="1004"/>
    </row>
    <row r="60" spans="2:62" ht="20.25" customHeight="1" x14ac:dyDescent="0.45">
      <c r="B60" s="1043"/>
      <c r="C60" s="1057"/>
      <c r="D60" s="1058"/>
      <c r="E60" s="229"/>
      <c r="F60" s="230">
        <f>C59</f>
        <v>0</v>
      </c>
      <c r="G60" s="229"/>
      <c r="H60" s="230">
        <f>I59</f>
        <v>0</v>
      </c>
      <c r="I60" s="1059"/>
      <c r="J60" s="1060"/>
      <c r="K60" s="1061"/>
      <c r="L60" s="1062"/>
      <c r="M60" s="1062"/>
      <c r="N60" s="1058"/>
      <c r="O60" s="1034"/>
      <c r="P60" s="1035"/>
      <c r="Q60" s="1035"/>
      <c r="R60" s="1035"/>
      <c r="S60" s="1036"/>
      <c r="T60" s="246" t="s">
        <v>443</v>
      </c>
      <c r="U60" s="247"/>
      <c r="V60" s="248"/>
      <c r="W60" s="234" t="str">
        <f>IF(W59="","",VLOOKUP(W59,'参考様式１（勤務表_シフト記号表）'!$C$6:$L$47,10,FALSE))</f>
        <v/>
      </c>
      <c r="X60" s="235" t="str">
        <f>IF(X59="","",VLOOKUP(X59,'参考様式１（勤務表_シフト記号表）'!$C$6:$L$47,10,FALSE))</f>
        <v/>
      </c>
      <c r="Y60" s="235" t="str">
        <f>IF(Y59="","",VLOOKUP(Y59,'参考様式１（勤務表_シフト記号表）'!$C$6:$L$47,10,FALSE))</f>
        <v/>
      </c>
      <c r="Z60" s="235" t="str">
        <f>IF(Z59="","",VLOOKUP(Z59,'参考様式１（勤務表_シフト記号表）'!$C$6:$L$47,10,FALSE))</f>
        <v/>
      </c>
      <c r="AA60" s="235" t="str">
        <f>IF(AA59="","",VLOOKUP(AA59,'参考様式１（勤務表_シフト記号表）'!$C$6:$L$47,10,FALSE))</f>
        <v/>
      </c>
      <c r="AB60" s="235" t="str">
        <f>IF(AB59="","",VLOOKUP(AB59,'参考様式１（勤務表_シフト記号表）'!$C$6:$L$47,10,FALSE))</f>
        <v/>
      </c>
      <c r="AC60" s="236" t="str">
        <f>IF(AC59="","",VLOOKUP(AC59,'参考様式１（勤務表_シフト記号表）'!$C$6:$L$47,10,FALSE))</f>
        <v/>
      </c>
      <c r="AD60" s="234" t="str">
        <f>IF(AD59="","",VLOOKUP(AD59,'参考様式１（勤務表_シフト記号表）'!$C$6:$L$47,10,FALSE))</f>
        <v/>
      </c>
      <c r="AE60" s="235" t="str">
        <f>IF(AE59="","",VLOOKUP(AE59,'参考様式１（勤務表_シフト記号表）'!$C$6:$L$47,10,FALSE))</f>
        <v/>
      </c>
      <c r="AF60" s="235" t="str">
        <f>IF(AF59="","",VLOOKUP(AF59,'参考様式１（勤務表_シフト記号表）'!$C$6:$L$47,10,FALSE))</f>
        <v/>
      </c>
      <c r="AG60" s="235" t="str">
        <f>IF(AG59="","",VLOOKUP(AG59,'参考様式１（勤務表_シフト記号表）'!$C$6:$L$47,10,FALSE))</f>
        <v/>
      </c>
      <c r="AH60" s="235" t="str">
        <f>IF(AH59="","",VLOOKUP(AH59,'参考様式１（勤務表_シフト記号表）'!$C$6:$L$47,10,FALSE))</f>
        <v/>
      </c>
      <c r="AI60" s="235" t="str">
        <f>IF(AI59="","",VLOOKUP(AI59,'参考様式１（勤務表_シフト記号表）'!$C$6:$L$47,10,FALSE))</f>
        <v/>
      </c>
      <c r="AJ60" s="236" t="str">
        <f>IF(AJ59="","",VLOOKUP(AJ59,'参考様式１（勤務表_シフト記号表）'!$C$6:$L$47,10,FALSE))</f>
        <v/>
      </c>
      <c r="AK60" s="234" t="str">
        <f>IF(AK59="","",VLOOKUP(AK59,'参考様式１（勤務表_シフト記号表）'!$C$6:$L$47,10,FALSE))</f>
        <v/>
      </c>
      <c r="AL60" s="235" t="str">
        <f>IF(AL59="","",VLOOKUP(AL59,'参考様式１（勤務表_シフト記号表）'!$C$6:$L$47,10,FALSE))</f>
        <v/>
      </c>
      <c r="AM60" s="235" t="str">
        <f>IF(AM59="","",VLOOKUP(AM59,'参考様式１（勤務表_シフト記号表）'!$C$6:$L$47,10,FALSE))</f>
        <v/>
      </c>
      <c r="AN60" s="235" t="str">
        <f>IF(AN59="","",VLOOKUP(AN59,'参考様式１（勤務表_シフト記号表）'!$C$6:$L$47,10,FALSE))</f>
        <v/>
      </c>
      <c r="AO60" s="235" t="str">
        <f>IF(AO59="","",VLOOKUP(AO59,'参考様式１（勤務表_シフト記号表）'!$C$6:$L$47,10,FALSE))</f>
        <v/>
      </c>
      <c r="AP60" s="235" t="str">
        <f>IF(AP59="","",VLOOKUP(AP59,'参考様式１（勤務表_シフト記号表）'!$C$6:$L$47,10,FALSE))</f>
        <v/>
      </c>
      <c r="AQ60" s="236" t="str">
        <f>IF(AQ59="","",VLOOKUP(AQ59,'参考様式１（勤務表_シフト記号表）'!$C$6:$L$47,10,FALSE))</f>
        <v/>
      </c>
      <c r="AR60" s="234" t="str">
        <f>IF(AR59="","",VLOOKUP(AR59,'参考様式１（勤務表_シフト記号表）'!$C$6:$L$47,10,FALSE))</f>
        <v/>
      </c>
      <c r="AS60" s="235" t="str">
        <f>IF(AS59="","",VLOOKUP(AS59,'参考様式１（勤務表_シフト記号表）'!$C$6:$L$47,10,FALSE))</f>
        <v/>
      </c>
      <c r="AT60" s="235" t="str">
        <f>IF(AT59="","",VLOOKUP(AT59,'参考様式１（勤務表_シフト記号表）'!$C$6:$L$47,10,FALSE))</f>
        <v/>
      </c>
      <c r="AU60" s="235" t="str">
        <f>IF(AU59="","",VLOOKUP(AU59,'参考様式１（勤務表_シフト記号表）'!$C$6:$L$47,10,FALSE))</f>
        <v/>
      </c>
      <c r="AV60" s="235" t="str">
        <f>IF(AV59="","",VLOOKUP(AV59,'参考様式１（勤務表_シフト記号表）'!$C$6:$L$47,10,FALSE))</f>
        <v/>
      </c>
      <c r="AW60" s="235" t="str">
        <f>IF(AW59="","",VLOOKUP(AW59,'参考様式１（勤務表_シフト記号表）'!$C$6:$L$47,10,FALSE))</f>
        <v/>
      </c>
      <c r="AX60" s="236" t="str">
        <f>IF(AX59="","",VLOOKUP(AX59,'参考様式１（勤務表_シフト記号表）'!$C$6:$L$47,10,FALSE))</f>
        <v/>
      </c>
      <c r="AY60" s="234" t="str">
        <f>IF(AY59="","",VLOOKUP(AY59,'参考様式１（勤務表_シフト記号表）'!$C$6:$L$47,10,FALSE))</f>
        <v/>
      </c>
      <c r="AZ60" s="235" t="str">
        <f>IF(AZ59="","",VLOOKUP(AZ59,'参考様式１（勤務表_シフト記号表）'!$C$6:$L$47,10,FALSE))</f>
        <v/>
      </c>
      <c r="BA60" s="235" t="str">
        <f>IF(BA59="","",VLOOKUP(BA59,'参考様式１（勤務表_シフト記号表）'!$C$6:$L$47,10,FALSE))</f>
        <v/>
      </c>
      <c r="BB60" s="1054">
        <f>IF($BE$3="４週",SUM(W60:AX60),IF($BE$3="暦月",SUM(W60:BA60),""))</f>
        <v>0</v>
      </c>
      <c r="BC60" s="1055"/>
      <c r="BD60" s="1056">
        <f>IF($BE$3="４週",BB60/4,IF($BE$3="暦月",(BB60/($BE$8/7)),""))</f>
        <v>0</v>
      </c>
      <c r="BE60" s="1055"/>
      <c r="BF60" s="1051"/>
      <c r="BG60" s="1052"/>
      <c r="BH60" s="1052"/>
      <c r="BI60" s="1052"/>
      <c r="BJ60" s="1053"/>
    </row>
    <row r="61" spans="2:62" ht="20.25" customHeight="1" x14ac:dyDescent="0.45">
      <c r="B61" s="1020">
        <f>B59+1</f>
        <v>23</v>
      </c>
      <c r="C61" s="1022"/>
      <c r="D61" s="1023"/>
      <c r="E61" s="229"/>
      <c r="F61" s="230"/>
      <c r="G61" s="229"/>
      <c r="H61" s="230"/>
      <c r="I61" s="1026"/>
      <c r="J61" s="1027"/>
      <c r="K61" s="1030"/>
      <c r="L61" s="1031"/>
      <c r="M61" s="1031"/>
      <c r="N61" s="1023"/>
      <c r="O61" s="1034"/>
      <c r="P61" s="1035"/>
      <c r="Q61" s="1035"/>
      <c r="R61" s="1035"/>
      <c r="S61" s="1036"/>
      <c r="T61" s="249" t="s">
        <v>442</v>
      </c>
      <c r="V61" s="250"/>
      <c r="W61" s="242"/>
      <c r="X61" s="243"/>
      <c r="Y61" s="243"/>
      <c r="Z61" s="243"/>
      <c r="AA61" s="243"/>
      <c r="AB61" s="243"/>
      <c r="AC61" s="244"/>
      <c r="AD61" s="242"/>
      <c r="AE61" s="243"/>
      <c r="AF61" s="243"/>
      <c r="AG61" s="243"/>
      <c r="AH61" s="243"/>
      <c r="AI61" s="243"/>
      <c r="AJ61" s="244"/>
      <c r="AK61" s="242"/>
      <c r="AL61" s="243"/>
      <c r="AM61" s="243"/>
      <c r="AN61" s="243"/>
      <c r="AO61" s="243"/>
      <c r="AP61" s="243"/>
      <c r="AQ61" s="244"/>
      <c r="AR61" s="242"/>
      <c r="AS61" s="243"/>
      <c r="AT61" s="243"/>
      <c r="AU61" s="243"/>
      <c r="AV61" s="243"/>
      <c r="AW61" s="243"/>
      <c r="AX61" s="244"/>
      <c r="AY61" s="242"/>
      <c r="AZ61" s="243"/>
      <c r="BA61" s="245"/>
      <c r="BB61" s="1040"/>
      <c r="BC61" s="1041"/>
      <c r="BD61" s="1000"/>
      <c r="BE61" s="1001"/>
      <c r="BF61" s="1002"/>
      <c r="BG61" s="1003"/>
      <c r="BH61" s="1003"/>
      <c r="BI61" s="1003"/>
      <c r="BJ61" s="1004"/>
    </row>
    <row r="62" spans="2:62" ht="20.25" customHeight="1" x14ac:dyDescent="0.45">
      <c r="B62" s="1043"/>
      <c r="C62" s="1057"/>
      <c r="D62" s="1058"/>
      <c r="E62" s="229"/>
      <c r="F62" s="230">
        <f>C61</f>
        <v>0</v>
      </c>
      <c r="G62" s="229"/>
      <c r="H62" s="230">
        <f>I61</f>
        <v>0</v>
      </c>
      <c r="I62" s="1059"/>
      <c r="J62" s="1060"/>
      <c r="K62" s="1061"/>
      <c r="L62" s="1062"/>
      <c r="M62" s="1062"/>
      <c r="N62" s="1058"/>
      <c r="O62" s="1034"/>
      <c r="P62" s="1035"/>
      <c r="Q62" s="1035"/>
      <c r="R62" s="1035"/>
      <c r="S62" s="1036"/>
      <c r="T62" s="246" t="s">
        <v>443</v>
      </c>
      <c r="U62" s="247"/>
      <c r="V62" s="248"/>
      <c r="W62" s="234" t="str">
        <f>IF(W61="","",VLOOKUP(W61,'参考様式１（勤務表_シフト記号表）'!$C$6:$L$47,10,FALSE))</f>
        <v/>
      </c>
      <c r="X62" s="235" t="str">
        <f>IF(X61="","",VLOOKUP(X61,'参考様式１（勤務表_シフト記号表）'!$C$6:$L$47,10,FALSE))</f>
        <v/>
      </c>
      <c r="Y62" s="235" t="str">
        <f>IF(Y61="","",VLOOKUP(Y61,'参考様式１（勤務表_シフト記号表）'!$C$6:$L$47,10,FALSE))</f>
        <v/>
      </c>
      <c r="Z62" s="235" t="str">
        <f>IF(Z61="","",VLOOKUP(Z61,'参考様式１（勤務表_シフト記号表）'!$C$6:$L$47,10,FALSE))</f>
        <v/>
      </c>
      <c r="AA62" s="235" t="str">
        <f>IF(AA61="","",VLOOKUP(AA61,'参考様式１（勤務表_シフト記号表）'!$C$6:$L$47,10,FALSE))</f>
        <v/>
      </c>
      <c r="AB62" s="235" t="str">
        <f>IF(AB61="","",VLOOKUP(AB61,'参考様式１（勤務表_シフト記号表）'!$C$6:$L$47,10,FALSE))</f>
        <v/>
      </c>
      <c r="AC62" s="236" t="str">
        <f>IF(AC61="","",VLOOKUP(AC61,'参考様式１（勤務表_シフト記号表）'!$C$6:$L$47,10,FALSE))</f>
        <v/>
      </c>
      <c r="AD62" s="234" t="str">
        <f>IF(AD61="","",VLOOKUP(AD61,'参考様式１（勤務表_シフト記号表）'!$C$6:$L$47,10,FALSE))</f>
        <v/>
      </c>
      <c r="AE62" s="235" t="str">
        <f>IF(AE61="","",VLOOKUP(AE61,'参考様式１（勤務表_シフト記号表）'!$C$6:$L$47,10,FALSE))</f>
        <v/>
      </c>
      <c r="AF62" s="235" t="str">
        <f>IF(AF61="","",VLOOKUP(AF61,'参考様式１（勤務表_シフト記号表）'!$C$6:$L$47,10,FALSE))</f>
        <v/>
      </c>
      <c r="AG62" s="235" t="str">
        <f>IF(AG61="","",VLOOKUP(AG61,'参考様式１（勤務表_シフト記号表）'!$C$6:$L$47,10,FALSE))</f>
        <v/>
      </c>
      <c r="AH62" s="235" t="str">
        <f>IF(AH61="","",VLOOKUP(AH61,'参考様式１（勤務表_シフト記号表）'!$C$6:$L$47,10,FALSE))</f>
        <v/>
      </c>
      <c r="AI62" s="235" t="str">
        <f>IF(AI61="","",VLOOKUP(AI61,'参考様式１（勤務表_シフト記号表）'!$C$6:$L$47,10,FALSE))</f>
        <v/>
      </c>
      <c r="AJ62" s="236" t="str">
        <f>IF(AJ61="","",VLOOKUP(AJ61,'参考様式１（勤務表_シフト記号表）'!$C$6:$L$47,10,FALSE))</f>
        <v/>
      </c>
      <c r="AK62" s="234" t="str">
        <f>IF(AK61="","",VLOOKUP(AK61,'参考様式１（勤務表_シフト記号表）'!$C$6:$L$47,10,FALSE))</f>
        <v/>
      </c>
      <c r="AL62" s="235" t="str">
        <f>IF(AL61="","",VLOOKUP(AL61,'参考様式１（勤務表_シフト記号表）'!$C$6:$L$47,10,FALSE))</f>
        <v/>
      </c>
      <c r="AM62" s="235" t="str">
        <f>IF(AM61="","",VLOOKUP(AM61,'参考様式１（勤務表_シフト記号表）'!$C$6:$L$47,10,FALSE))</f>
        <v/>
      </c>
      <c r="AN62" s="235" t="str">
        <f>IF(AN61="","",VLOOKUP(AN61,'参考様式１（勤務表_シフト記号表）'!$C$6:$L$47,10,FALSE))</f>
        <v/>
      </c>
      <c r="AO62" s="235" t="str">
        <f>IF(AO61="","",VLOOKUP(AO61,'参考様式１（勤務表_シフト記号表）'!$C$6:$L$47,10,FALSE))</f>
        <v/>
      </c>
      <c r="AP62" s="235" t="str">
        <f>IF(AP61="","",VLOOKUP(AP61,'参考様式１（勤務表_シフト記号表）'!$C$6:$L$47,10,FALSE))</f>
        <v/>
      </c>
      <c r="AQ62" s="236" t="str">
        <f>IF(AQ61="","",VLOOKUP(AQ61,'参考様式１（勤務表_シフト記号表）'!$C$6:$L$47,10,FALSE))</f>
        <v/>
      </c>
      <c r="AR62" s="234" t="str">
        <f>IF(AR61="","",VLOOKUP(AR61,'参考様式１（勤務表_シフト記号表）'!$C$6:$L$47,10,FALSE))</f>
        <v/>
      </c>
      <c r="AS62" s="235" t="str">
        <f>IF(AS61="","",VLOOKUP(AS61,'参考様式１（勤務表_シフト記号表）'!$C$6:$L$47,10,FALSE))</f>
        <v/>
      </c>
      <c r="AT62" s="235" t="str">
        <f>IF(AT61="","",VLOOKUP(AT61,'参考様式１（勤務表_シフト記号表）'!$C$6:$L$47,10,FALSE))</f>
        <v/>
      </c>
      <c r="AU62" s="235" t="str">
        <f>IF(AU61="","",VLOOKUP(AU61,'参考様式１（勤務表_シフト記号表）'!$C$6:$L$47,10,FALSE))</f>
        <v/>
      </c>
      <c r="AV62" s="235" t="str">
        <f>IF(AV61="","",VLOOKUP(AV61,'参考様式１（勤務表_シフト記号表）'!$C$6:$L$47,10,FALSE))</f>
        <v/>
      </c>
      <c r="AW62" s="235" t="str">
        <f>IF(AW61="","",VLOOKUP(AW61,'参考様式１（勤務表_シフト記号表）'!$C$6:$L$47,10,FALSE))</f>
        <v/>
      </c>
      <c r="AX62" s="236" t="str">
        <f>IF(AX61="","",VLOOKUP(AX61,'参考様式１（勤務表_シフト記号表）'!$C$6:$L$47,10,FALSE))</f>
        <v/>
      </c>
      <c r="AY62" s="234" t="str">
        <f>IF(AY61="","",VLOOKUP(AY61,'参考様式１（勤務表_シフト記号表）'!$C$6:$L$47,10,FALSE))</f>
        <v/>
      </c>
      <c r="AZ62" s="235" t="str">
        <f>IF(AZ61="","",VLOOKUP(AZ61,'参考様式１（勤務表_シフト記号表）'!$C$6:$L$47,10,FALSE))</f>
        <v/>
      </c>
      <c r="BA62" s="235" t="str">
        <f>IF(BA61="","",VLOOKUP(BA61,'参考様式１（勤務表_シフト記号表）'!$C$6:$L$47,10,FALSE))</f>
        <v/>
      </c>
      <c r="BB62" s="1054">
        <f>IF($BE$3="４週",SUM(W62:AX62),IF($BE$3="暦月",SUM(W62:BA62),""))</f>
        <v>0</v>
      </c>
      <c r="BC62" s="1055"/>
      <c r="BD62" s="1056">
        <f>IF($BE$3="４週",BB62/4,IF($BE$3="暦月",(BB62/($BE$8/7)),""))</f>
        <v>0</v>
      </c>
      <c r="BE62" s="1055"/>
      <c r="BF62" s="1051"/>
      <c r="BG62" s="1052"/>
      <c r="BH62" s="1052"/>
      <c r="BI62" s="1052"/>
      <c r="BJ62" s="1053"/>
    </row>
    <row r="63" spans="2:62" ht="20.25" customHeight="1" x14ac:dyDescent="0.45">
      <c r="B63" s="1020">
        <f>B61+1</f>
        <v>24</v>
      </c>
      <c r="C63" s="1022"/>
      <c r="D63" s="1023"/>
      <c r="E63" s="229"/>
      <c r="F63" s="230"/>
      <c r="G63" s="229"/>
      <c r="H63" s="230"/>
      <c r="I63" s="1026"/>
      <c r="J63" s="1027"/>
      <c r="K63" s="1030"/>
      <c r="L63" s="1031"/>
      <c r="M63" s="1031"/>
      <c r="N63" s="1023"/>
      <c r="O63" s="1034"/>
      <c r="P63" s="1035"/>
      <c r="Q63" s="1035"/>
      <c r="R63" s="1035"/>
      <c r="S63" s="1036"/>
      <c r="T63" s="249" t="s">
        <v>442</v>
      </c>
      <c r="V63" s="250"/>
      <c r="W63" s="242"/>
      <c r="X63" s="243"/>
      <c r="Y63" s="243"/>
      <c r="Z63" s="243"/>
      <c r="AA63" s="243"/>
      <c r="AB63" s="243"/>
      <c r="AC63" s="244"/>
      <c r="AD63" s="242"/>
      <c r="AE63" s="243"/>
      <c r="AF63" s="243"/>
      <c r="AG63" s="243"/>
      <c r="AH63" s="243"/>
      <c r="AI63" s="243"/>
      <c r="AJ63" s="244"/>
      <c r="AK63" s="242"/>
      <c r="AL63" s="243"/>
      <c r="AM63" s="243"/>
      <c r="AN63" s="243"/>
      <c r="AO63" s="243"/>
      <c r="AP63" s="243"/>
      <c r="AQ63" s="244"/>
      <c r="AR63" s="242"/>
      <c r="AS63" s="243"/>
      <c r="AT63" s="243"/>
      <c r="AU63" s="243"/>
      <c r="AV63" s="243"/>
      <c r="AW63" s="243"/>
      <c r="AX63" s="244"/>
      <c r="AY63" s="242"/>
      <c r="AZ63" s="243"/>
      <c r="BA63" s="245"/>
      <c r="BB63" s="1040"/>
      <c r="BC63" s="1041"/>
      <c r="BD63" s="1000"/>
      <c r="BE63" s="1001"/>
      <c r="BF63" s="1002"/>
      <c r="BG63" s="1003"/>
      <c r="BH63" s="1003"/>
      <c r="BI63" s="1003"/>
      <c r="BJ63" s="1004"/>
    </row>
    <row r="64" spans="2:62" ht="20.25" customHeight="1" x14ac:dyDescent="0.45">
      <c r="B64" s="1043"/>
      <c r="C64" s="1057"/>
      <c r="D64" s="1058"/>
      <c r="E64" s="229"/>
      <c r="F64" s="230">
        <f>C63</f>
        <v>0</v>
      </c>
      <c r="G64" s="229"/>
      <c r="H64" s="230">
        <f>I63</f>
        <v>0</v>
      </c>
      <c r="I64" s="1059"/>
      <c r="J64" s="1060"/>
      <c r="K64" s="1061"/>
      <c r="L64" s="1062"/>
      <c r="M64" s="1062"/>
      <c r="N64" s="1058"/>
      <c r="O64" s="1034"/>
      <c r="P64" s="1035"/>
      <c r="Q64" s="1035"/>
      <c r="R64" s="1035"/>
      <c r="S64" s="1036"/>
      <c r="T64" s="246" t="s">
        <v>443</v>
      </c>
      <c r="U64" s="247"/>
      <c r="V64" s="248"/>
      <c r="W64" s="234" t="str">
        <f>IF(W63="","",VLOOKUP(W63,'参考様式１（勤務表_シフト記号表）'!$C$6:$L$47,10,FALSE))</f>
        <v/>
      </c>
      <c r="X64" s="235" t="str">
        <f>IF(X63="","",VLOOKUP(X63,'参考様式１（勤務表_シフト記号表）'!$C$6:$L$47,10,FALSE))</f>
        <v/>
      </c>
      <c r="Y64" s="235" t="str">
        <f>IF(Y63="","",VLOOKUP(Y63,'参考様式１（勤務表_シフト記号表）'!$C$6:$L$47,10,FALSE))</f>
        <v/>
      </c>
      <c r="Z64" s="235" t="str">
        <f>IF(Z63="","",VLOOKUP(Z63,'参考様式１（勤務表_シフト記号表）'!$C$6:$L$47,10,FALSE))</f>
        <v/>
      </c>
      <c r="AA64" s="235" t="str">
        <f>IF(AA63="","",VLOOKUP(AA63,'参考様式１（勤務表_シフト記号表）'!$C$6:$L$47,10,FALSE))</f>
        <v/>
      </c>
      <c r="AB64" s="235" t="str">
        <f>IF(AB63="","",VLOOKUP(AB63,'参考様式１（勤務表_シフト記号表）'!$C$6:$L$47,10,FALSE))</f>
        <v/>
      </c>
      <c r="AC64" s="236" t="str">
        <f>IF(AC63="","",VLOOKUP(AC63,'参考様式１（勤務表_シフト記号表）'!$C$6:$L$47,10,FALSE))</f>
        <v/>
      </c>
      <c r="AD64" s="234" t="str">
        <f>IF(AD63="","",VLOOKUP(AD63,'参考様式１（勤務表_シフト記号表）'!$C$6:$L$47,10,FALSE))</f>
        <v/>
      </c>
      <c r="AE64" s="235" t="str">
        <f>IF(AE63="","",VLOOKUP(AE63,'参考様式１（勤務表_シフト記号表）'!$C$6:$L$47,10,FALSE))</f>
        <v/>
      </c>
      <c r="AF64" s="235" t="str">
        <f>IF(AF63="","",VLOOKUP(AF63,'参考様式１（勤務表_シフト記号表）'!$C$6:$L$47,10,FALSE))</f>
        <v/>
      </c>
      <c r="AG64" s="235" t="str">
        <f>IF(AG63="","",VLOOKUP(AG63,'参考様式１（勤務表_シフト記号表）'!$C$6:$L$47,10,FALSE))</f>
        <v/>
      </c>
      <c r="AH64" s="235" t="str">
        <f>IF(AH63="","",VLOOKUP(AH63,'参考様式１（勤務表_シフト記号表）'!$C$6:$L$47,10,FALSE))</f>
        <v/>
      </c>
      <c r="AI64" s="235" t="str">
        <f>IF(AI63="","",VLOOKUP(AI63,'参考様式１（勤務表_シフト記号表）'!$C$6:$L$47,10,FALSE))</f>
        <v/>
      </c>
      <c r="AJ64" s="236" t="str">
        <f>IF(AJ63="","",VLOOKUP(AJ63,'参考様式１（勤務表_シフト記号表）'!$C$6:$L$47,10,FALSE))</f>
        <v/>
      </c>
      <c r="AK64" s="234" t="str">
        <f>IF(AK63="","",VLOOKUP(AK63,'参考様式１（勤務表_シフト記号表）'!$C$6:$L$47,10,FALSE))</f>
        <v/>
      </c>
      <c r="AL64" s="235" t="str">
        <f>IF(AL63="","",VLOOKUP(AL63,'参考様式１（勤務表_シフト記号表）'!$C$6:$L$47,10,FALSE))</f>
        <v/>
      </c>
      <c r="AM64" s="235" t="str">
        <f>IF(AM63="","",VLOOKUP(AM63,'参考様式１（勤務表_シフト記号表）'!$C$6:$L$47,10,FALSE))</f>
        <v/>
      </c>
      <c r="AN64" s="235" t="str">
        <f>IF(AN63="","",VLOOKUP(AN63,'参考様式１（勤務表_シフト記号表）'!$C$6:$L$47,10,FALSE))</f>
        <v/>
      </c>
      <c r="AO64" s="235" t="str">
        <f>IF(AO63="","",VLOOKUP(AO63,'参考様式１（勤務表_シフト記号表）'!$C$6:$L$47,10,FALSE))</f>
        <v/>
      </c>
      <c r="AP64" s="235" t="str">
        <f>IF(AP63="","",VLOOKUP(AP63,'参考様式１（勤務表_シフト記号表）'!$C$6:$L$47,10,FALSE))</f>
        <v/>
      </c>
      <c r="AQ64" s="236" t="str">
        <f>IF(AQ63="","",VLOOKUP(AQ63,'参考様式１（勤務表_シフト記号表）'!$C$6:$L$47,10,FALSE))</f>
        <v/>
      </c>
      <c r="AR64" s="234" t="str">
        <f>IF(AR63="","",VLOOKUP(AR63,'参考様式１（勤務表_シフト記号表）'!$C$6:$L$47,10,FALSE))</f>
        <v/>
      </c>
      <c r="AS64" s="235" t="str">
        <f>IF(AS63="","",VLOOKUP(AS63,'参考様式１（勤務表_シフト記号表）'!$C$6:$L$47,10,FALSE))</f>
        <v/>
      </c>
      <c r="AT64" s="235" t="str">
        <f>IF(AT63="","",VLOOKUP(AT63,'参考様式１（勤務表_シフト記号表）'!$C$6:$L$47,10,FALSE))</f>
        <v/>
      </c>
      <c r="AU64" s="235" t="str">
        <f>IF(AU63="","",VLOOKUP(AU63,'参考様式１（勤務表_シフト記号表）'!$C$6:$L$47,10,FALSE))</f>
        <v/>
      </c>
      <c r="AV64" s="235" t="str">
        <f>IF(AV63="","",VLOOKUP(AV63,'参考様式１（勤務表_シフト記号表）'!$C$6:$L$47,10,FALSE))</f>
        <v/>
      </c>
      <c r="AW64" s="235" t="str">
        <f>IF(AW63="","",VLOOKUP(AW63,'参考様式１（勤務表_シフト記号表）'!$C$6:$L$47,10,FALSE))</f>
        <v/>
      </c>
      <c r="AX64" s="236" t="str">
        <f>IF(AX63="","",VLOOKUP(AX63,'参考様式１（勤務表_シフト記号表）'!$C$6:$L$47,10,FALSE))</f>
        <v/>
      </c>
      <c r="AY64" s="234" t="str">
        <f>IF(AY63="","",VLOOKUP(AY63,'参考様式１（勤務表_シフト記号表）'!$C$6:$L$47,10,FALSE))</f>
        <v/>
      </c>
      <c r="AZ64" s="235" t="str">
        <f>IF(AZ63="","",VLOOKUP(AZ63,'参考様式１（勤務表_シフト記号表）'!$C$6:$L$47,10,FALSE))</f>
        <v/>
      </c>
      <c r="BA64" s="235" t="str">
        <f>IF(BA63="","",VLOOKUP(BA63,'参考様式１（勤務表_シフト記号表）'!$C$6:$L$47,10,FALSE))</f>
        <v/>
      </c>
      <c r="BB64" s="1054">
        <f>IF($BE$3="４週",SUM(W64:AX64),IF($BE$3="暦月",SUM(W64:BA64),""))</f>
        <v>0</v>
      </c>
      <c r="BC64" s="1055"/>
      <c r="BD64" s="1056">
        <f>IF($BE$3="４週",BB64/4,IF($BE$3="暦月",(BB64/($BE$8/7)),""))</f>
        <v>0</v>
      </c>
      <c r="BE64" s="1055"/>
      <c r="BF64" s="1051"/>
      <c r="BG64" s="1052"/>
      <c r="BH64" s="1052"/>
      <c r="BI64" s="1052"/>
      <c r="BJ64" s="1053"/>
    </row>
    <row r="65" spans="2:62" ht="20.25" customHeight="1" x14ac:dyDescent="0.45">
      <c r="B65" s="1020">
        <f>B63+1</f>
        <v>25</v>
      </c>
      <c r="C65" s="1022"/>
      <c r="D65" s="1023"/>
      <c r="E65" s="229"/>
      <c r="F65" s="230"/>
      <c r="G65" s="229"/>
      <c r="H65" s="230"/>
      <c r="I65" s="1026"/>
      <c r="J65" s="1027"/>
      <c r="K65" s="1030"/>
      <c r="L65" s="1031"/>
      <c r="M65" s="1031"/>
      <c r="N65" s="1023"/>
      <c r="O65" s="1034"/>
      <c r="P65" s="1035"/>
      <c r="Q65" s="1035"/>
      <c r="R65" s="1035"/>
      <c r="S65" s="1036"/>
      <c r="T65" s="249" t="s">
        <v>442</v>
      </c>
      <c r="V65" s="250"/>
      <c r="W65" s="242"/>
      <c r="X65" s="243"/>
      <c r="Y65" s="243"/>
      <c r="Z65" s="243"/>
      <c r="AA65" s="243"/>
      <c r="AB65" s="243"/>
      <c r="AC65" s="244"/>
      <c r="AD65" s="242"/>
      <c r="AE65" s="243"/>
      <c r="AF65" s="243"/>
      <c r="AG65" s="243"/>
      <c r="AH65" s="243"/>
      <c r="AI65" s="243"/>
      <c r="AJ65" s="244"/>
      <c r="AK65" s="242"/>
      <c r="AL65" s="243"/>
      <c r="AM65" s="243"/>
      <c r="AN65" s="243"/>
      <c r="AO65" s="243"/>
      <c r="AP65" s="243"/>
      <c r="AQ65" s="244"/>
      <c r="AR65" s="242"/>
      <c r="AS65" s="243"/>
      <c r="AT65" s="243"/>
      <c r="AU65" s="243"/>
      <c r="AV65" s="243"/>
      <c r="AW65" s="243"/>
      <c r="AX65" s="244"/>
      <c r="AY65" s="242"/>
      <c r="AZ65" s="243"/>
      <c r="BA65" s="245"/>
      <c r="BB65" s="1040"/>
      <c r="BC65" s="1041"/>
      <c r="BD65" s="1000"/>
      <c r="BE65" s="1001"/>
      <c r="BF65" s="1002"/>
      <c r="BG65" s="1003"/>
      <c r="BH65" s="1003"/>
      <c r="BI65" s="1003"/>
      <c r="BJ65" s="1004"/>
    </row>
    <row r="66" spans="2:62" ht="20.25" customHeight="1" x14ac:dyDescent="0.45">
      <c r="B66" s="1043"/>
      <c r="C66" s="1057"/>
      <c r="D66" s="1058"/>
      <c r="E66" s="229"/>
      <c r="F66" s="230">
        <f>C65</f>
        <v>0</v>
      </c>
      <c r="G66" s="229"/>
      <c r="H66" s="230">
        <f>I65</f>
        <v>0</v>
      </c>
      <c r="I66" s="1059"/>
      <c r="J66" s="1060"/>
      <c r="K66" s="1061"/>
      <c r="L66" s="1062"/>
      <c r="M66" s="1062"/>
      <c r="N66" s="1058"/>
      <c r="O66" s="1034"/>
      <c r="P66" s="1035"/>
      <c r="Q66" s="1035"/>
      <c r="R66" s="1035"/>
      <c r="S66" s="1036"/>
      <c r="T66" s="246" t="s">
        <v>443</v>
      </c>
      <c r="U66" s="247"/>
      <c r="V66" s="248"/>
      <c r="W66" s="234" t="str">
        <f>IF(W65="","",VLOOKUP(W65,'参考様式１（勤務表_シフト記号表）'!$C$6:$L$47,10,FALSE))</f>
        <v/>
      </c>
      <c r="X66" s="235" t="str">
        <f>IF(X65="","",VLOOKUP(X65,'参考様式１（勤務表_シフト記号表）'!$C$6:$L$47,10,FALSE))</f>
        <v/>
      </c>
      <c r="Y66" s="235" t="str">
        <f>IF(Y65="","",VLOOKUP(Y65,'参考様式１（勤務表_シフト記号表）'!$C$6:$L$47,10,FALSE))</f>
        <v/>
      </c>
      <c r="Z66" s="235" t="str">
        <f>IF(Z65="","",VLOOKUP(Z65,'参考様式１（勤務表_シフト記号表）'!$C$6:$L$47,10,FALSE))</f>
        <v/>
      </c>
      <c r="AA66" s="235" t="str">
        <f>IF(AA65="","",VLOOKUP(AA65,'参考様式１（勤務表_シフト記号表）'!$C$6:$L$47,10,FALSE))</f>
        <v/>
      </c>
      <c r="AB66" s="235" t="str">
        <f>IF(AB65="","",VLOOKUP(AB65,'参考様式１（勤務表_シフト記号表）'!$C$6:$L$47,10,FALSE))</f>
        <v/>
      </c>
      <c r="AC66" s="236" t="str">
        <f>IF(AC65="","",VLOOKUP(AC65,'参考様式１（勤務表_シフト記号表）'!$C$6:$L$47,10,FALSE))</f>
        <v/>
      </c>
      <c r="AD66" s="234" t="str">
        <f>IF(AD65="","",VLOOKUP(AD65,'参考様式１（勤務表_シフト記号表）'!$C$6:$L$47,10,FALSE))</f>
        <v/>
      </c>
      <c r="AE66" s="235" t="str">
        <f>IF(AE65="","",VLOOKUP(AE65,'参考様式１（勤務表_シフト記号表）'!$C$6:$L$47,10,FALSE))</f>
        <v/>
      </c>
      <c r="AF66" s="235" t="str">
        <f>IF(AF65="","",VLOOKUP(AF65,'参考様式１（勤務表_シフト記号表）'!$C$6:$L$47,10,FALSE))</f>
        <v/>
      </c>
      <c r="AG66" s="235" t="str">
        <f>IF(AG65="","",VLOOKUP(AG65,'参考様式１（勤務表_シフト記号表）'!$C$6:$L$47,10,FALSE))</f>
        <v/>
      </c>
      <c r="AH66" s="235" t="str">
        <f>IF(AH65="","",VLOOKUP(AH65,'参考様式１（勤務表_シフト記号表）'!$C$6:$L$47,10,FALSE))</f>
        <v/>
      </c>
      <c r="AI66" s="235" t="str">
        <f>IF(AI65="","",VLOOKUP(AI65,'参考様式１（勤務表_シフト記号表）'!$C$6:$L$47,10,FALSE))</f>
        <v/>
      </c>
      <c r="AJ66" s="236" t="str">
        <f>IF(AJ65="","",VLOOKUP(AJ65,'参考様式１（勤務表_シフト記号表）'!$C$6:$L$47,10,FALSE))</f>
        <v/>
      </c>
      <c r="AK66" s="234" t="str">
        <f>IF(AK65="","",VLOOKUP(AK65,'参考様式１（勤務表_シフト記号表）'!$C$6:$L$47,10,FALSE))</f>
        <v/>
      </c>
      <c r="AL66" s="235" t="str">
        <f>IF(AL65="","",VLOOKUP(AL65,'参考様式１（勤務表_シフト記号表）'!$C$6:$L$47,10,FALSE))</f>
        <v/>
      </c>
      <c r="AM66" s="235" t="str">
        <f>IF(AM65="","",VLOOKUP(AM65,'参考様式１（勤務表_シフト記号表）'!$C$6:$L$47,10,FALSE))</f>
        <v/>
      </c>
      <c r="AN66" s="235" t="str">
        <f>IF(AN65="","",VLOOKUP(AN65,'参考様式１（勤務表_シフト記号表）'!$C$6:$L$47,10,FALSE))</f>
        <v/>
      </c>
      <c r="AO66" s="235" t="str">
        <f>IF(AO65="","",VLOOKUP(AO65,'参考様式１（勤務表_シフト記号表）'!$C$6:$L$47,10,FALSE))</f>
        <v/>
      </c>
      <c r="AP66" s="235" t="str">
        <f>IF(AP65="","",VLOOKUP(AP65,'参考様式１（勤務表_シフト記号表）'!$C$6:$L$47,10,FALSE))</f>
        <v/>
      </c>
      <c r="AQ66" s="236" t="str">
        <f>IF(AQ65="","",VLOOKUP(AQ65,'参考様式１（勤務表_シフト記号表）'!$C$6:$L$47,10,FALSE))</f>
        <v/>
      </c>
      <c r="AR66" s="234" t="str">
        <f>IF(AR65="","",VLOOKUP(AR65,'参考様式１（勤務表_シフト記号表）'!$C$6:$L$47,10,FALSE))</f>
        <v/>
      </c>
      <c r="AS66" s="235" t="str">
        <f>IF(AS65="","",VLOOKUP(AS65,'参考様式１（勤務表_シフト記号表）'!$C$6:$L$47,10,FALSE))</f>
        <v/>
      </c>
      <c r="AT66" s="235" t="str">
        <f>IF(AT65="","",VLOOKUP(AT65,'参考様式１（勤務表_シフト記号表）'!$C$6:$L$47,10,FALSE))</f>
        <v/>
      </c>
      <c r="AU66" s="235" t="str">
        <f>IF(AU65="","",VLOOKUP(AU65,'参考様式１（勤務表_シフト記号表）'!$C$6:$L$47,10,FALSE))</f>
        <v/>
      </c>
      <c r="AV66" s="235" t="str">
        <f>IF(AV65="","",VLOOKUP(AV65,'参考様式１（勤務表_シフト記号表）'!$C$6:$L$47,10,FALSE))</f>
        <v/>
      </c>
      <c r="AW66" s="235" t="str">
        <f>IF(AW65="","",VLOOKUP(AW65,'参考様式１（勤務表_シフト記号表）'!$C$6:$L$47,10,FALSE))</f>
        <v/>
      </c>
      <c r="AX66" s="236" t="str">
        <f>IF(AX65="","",VLOOKUP(AX65,'参考様式１（勤務表_シフト記号表）'!$C$6:$L$47,10,FALSE))</f>
        <v/>
      </c>
      <c r="AY66" s="234" t="str">
        <f>IF(AY65="","",VLOOKUP(AY65,'参考様式１（勤務表_シフト記号表）'!$C$6:$L$47,10,FALSE))</f>
        <v/>
      </c>
      <c r="AZ66" s="235" t="str">
        <f>IF(AZ65="","",VLOOKUP(AZ65,'参考様式１（勤務表_シフト記号表）'!$C$6:$L$47,10,FALSE))</f>
        <v/>
      </c>
      <c r="BA66" s="235" t="str">
        <f>IF(BA65="","",VLOOKUP(BA65,'参考様式１（勤務表_シフト記号表）'!$C$6:$L$47,10,FALSE))</f>
        <v/>
      </c>
      <c r="BB66" s="1054">
        <f>IF($BE$3="４週",SUM(W66:AX66),IF($BE$3="暦月",SUM(W66:BA66),""))</f>
        <v>0</v>
      </c>
      <c r="BC66" s="1055"/>
      <c r="BD66" s="1056">
        <f>IF($BE$3="４週",BB66/4,IF($BE$3="暦月",(BB66/($BE$8/7)),""))</f>
        <v>0</v>
      </c>
      <c r="BE66" s="1055"/>
      <c r="BF66" s="1051"/>
      <c r="BG66" s="1052"/>
      <c r="BH66" s="1052"/>
      <c r="BI66" s="1052"/>
      <c r="BJ66" s="1053"/>
    </row>
    <row r="67" spans="2:62" ht="20.25" customHeight="1" x14ac:dyDescent="0.45">
      <c r="B67" s="1020">
        <f>B65+1</f>
        <v>26</v>
      </c>
      <c r="C67" s="1022"/>
      <c r="D67" s="1023"/>
      <c r="E67" s="229"/>
      <c r="F67" s="230"/>
      <c r="G67" s="229"/>
      <c r="H67" s="230"/>
      <c r="I67" s="1026"/>
      <c r="J67" s="1027"/>
      <c r="K67" s="1030"/>
      <c r="L67" s="1031"/>
      <c r="M67" s="1031"/>
      <c r="N67" s="1023"/>
      <c r="O67" s="1034"/>
      <c r="P67" s="1035"/>
      <c r="Q67" s="1035"/>
      <c r="R67" s="1035"/>
      <c r="S67" s="1036"/>
      <c r="T67" s="249" t="s">
        <v>442</v>
      </c>
      <c r="V67" s="250"/>
      <c r="W67" s="242"/>
      <c r="X67" s="243"/>
      <c r="Y67" s="243"/>
      <c r="Z67" s="243"/>
      <c r="AA67" s="243"/>
      <c r="AB67" s="243"/>
      <c r="AC67" s="244"/>
      <c r="AD67" s="242"/>
      <c r="AE67" s="243"/>
      <c r="AF67" s="243"/>
      <c r="AG67" s="243"/>
      <c r="AH67" s="243"/>
      <c r="AI67" s="243"/>
      <c r="AJ67" s="244"/>
      <c r="AK67" s="242"/>
      <c r="AL67" s="243"/>
      <c r="AM67" s="243"/>
      <c r="AN67" s="243"/>
      <c r="AO67" s="243"/>
      <c r="AP67" s="243"/>
      <c r="AQ67" s="244"/>
      <c r="AR67" s="242"/>
      <c r="AS67" s="243"/>
      <c r="AT67" s="243"/>
      <c r="AU67" s="243"/>
      <c r="AV67" s="243"/>
      <c r="AW67" s="243"/>
      <c r="AX67" s="244"/>
      <c r="AY67" s="242"/>
      <c r="AZ67" s="243"/>
      <c r="BA67" s="245"/>
      <c r="BB67" s="1040"/>
      <c r="BC67" s="1041"/>
      <c r="BD67" s="1000"/>
      <c r="BE67" s="1001"/>
      <c r="BF67" s="1002"/>
      <c r="BG67" s="1003"/>
      <c r="BH67" s="1003"/>
      <c r="BI67" s="1003"/>
      <c r="BJ67" s="1004"/>
    </row>
    <row r="68" spans="2:62" ht="20.25" customHeight="1" x14ac:dyDescent="0.45">
      <c r="B68" s="1043"/>
      <c r="C68" s="1057"/>
      <c r="D68" s="1058"/>
      <c r="E68" s="229"/>
      <c r="F68" s="230">
        <f>C67</f>
        <v>0</v>
      </c>
      <c r="G68" s="229"/>
      <c r="H68" s="230">
        <f>I67</f>
        <v>0</v>
      </c>
      <c r="I68" s="1059"/>
      <c r="J68" s="1060"/>
      <c r="K68" s="1061"/>
      <c r="L68" s="1062"/>
      <c r="M68" s="1062"/>
      <c r="N68" s="1058"/>
      <c r="O68" s="1034"/>
      <c r="P68" s="1035"/>
      <c r="Q68" s="1035"/>
      <c r="R68" s="1035"/>
      <c r="S68" s="1036"/>
      <c r="T68" s="246" t="s">
        <v>443</v>
      </c>
      <c r="U68" s="247"/>
      <c r="V68" s="248"/>
      <c r="W68" s="234" t="str">
        <f>IF(W67="","",VLOOKUP(W67,'参考様式１（勤務表_シフト記号表）'!$C$6:$L$47,10,FALSE))</f>
        <v/>
      </c>
      <c r="X68" s="235" t="str">
        <f>IF(X67="","",VLOOKUP(X67,'参考様式１（勤務表_シフト記号表）'!$C$6:$L$47,10,FALSE))</f>
        <v/>
      </c>
      <c r="Y68" s="235" t="str">
        <f>IF(Y67="","",VLOOKUP(Y67,'参考様式１（勤務表_シフト記号表）'!$C$6:$L$47,10,FALSE))</f>
        <v/>
      </c>
      <c r="Z68" s="235" t="str">
        <f>IF(Z67="","",VLOOKUP(Z67,'参考様式１（勤務表_シフト記号表）'!$C$6:$L$47,10,FALSE))</f>
        <v/>
      </c>
      <c r="AA68" s="235" t="str">
        <f>IF(AA67="","",VLOOKUP(AA67,'参考様式１（勤務表_シフト記号表）'!$C$6:$L$47,10,FALSE))</f>
        <v/>
      </c>
      <c r="AB68" s="235" t="str">
        <f>IF(AB67="","",VLOOKUP(AB67,'参考様式１（勤務表_シフト記号表）'!$C$6:$L$47,10,FALSE))</f>
        <v/>
      </c>
      <c r="AC68" s="236" t="str">
        <f>IF(AC67="","",VLOOKUP(AC67,'参考様式１（勤務表_シフト記号表）'!$C$6:$L$47,10,FALSE))</f>
        <v/>
      </c>
      <c r="AD68" s="234" t="str">
        <f>IF(AD67="","",VLOOKUP(AD67,'参考様式１（勤務表_シフト記号表）'!$C$6:$L$47,10,FALSE))</f>
        <v/>
      </c>
      <c r="AE68" s="235" t="str">
        <f>IF(AE67="","",VLOOKUP(AE67,'参考様式１（勤務表_シフト記号表）'!$C$6:$L$47,10,FALSE))</f>
        <v/>
      </c>
      <c r="AF68" s="235" t="str">
        <f>IF(AF67="","",VLOOKUP(AF67,'参考様式１（勤務表_シフト記号表）'!$C$6:$L$47,10,FALSE))</f>
        <v/>
      </c>
      <c r="AG68" s="235" t="str">
        <f>IF(AG67="","",VLOOKUP(AG67,'参考様式１（勤務表_シフト記号表）'!$C$6:$L$47,10,FALSE))</f>
        <v/>
      </c>
      <c r="AH68" s="235" t="str">
        <f>IF(AH67="","",VLOOKUP(AH67,'参考様式１（勤務表_シフト記号表）'!$C$6:$L$47,10,FALSE))</f>
        <v/>
      </c>
      <c r="AI68" s="235" t="str">
        <f>IF(AI67="","",VLOOKUP(AI67,'参考様式１（勤務表_シフト記号表）'!$C$6:$L$47,10,FALSE))</f>
        <v/>
      </c>
      <c r="AJ68" s="236" t="str">
        <f>IF(AJ67="","",VLOOKUP(AJ67,'参考様式１（勤務表_シフト記号表）'!$C$6:$L$47,10,FALSE))</f>
        <v/>
      </c>
      <c r="AK68" s="234" t="str">
        <f>IF(AK67="","",VLOOKUP(AK67,'参考様式１（勤務表_シフト記号表）'!$C$6:$L$47,10,FALSE))</f>
        <v/>
      </c>
      <c r="AL68" s="235" t="str">
        <f>IF(AL67="","",VLOOKUP(AL67,'参考様式１（勤務表_シフト記号表）'!$C$6:$L$47,10,FALSE))</f>
        <v/>
      </c>
      <c r="AM68" s="235" t="str">
        <f>IF(AM67="","",VLOOKUP(AM67,'参考様式１（勤務表_シフト記号表）'!$C$6:$L$47,10,FALSE))</f>
        <v/>
      </c>
      <c r="AN68" s="235" t="str">
        <f>IF(AN67="","",VLOOKUP(AN67,'参考様式１（勤務表_シフト記号表）'!$C$6:$L$47,10,FALSE))</f>
        <v/>
      </c>
      <c r="AO68" s="235" t="str">
        <f>IF(AO67="","",VLOOKUP(AO67,'参考様式１（勤務表_シフト記号表）'!$C$6:$L$47,10,FALSE))</f>
        <v/>
      </c>
      <c r="AP68" s="235" t="str">
        <f>IF(AP67="","",VLOOKUP(AP67,'参考様式１（勤務表_シフト記号表）'!$C$6:$L$47,10,FALSE))</f>
        <v/>
      </c>
      <c r="AQ68" s="236" t="str">
        <f>IF(AQ67="","",VLOOKUP(AQ67,'参考様式１（勤務表_シフト記号表）'!$C$6:$L$47,10,FALSE))</f>
        <v/>
      </c>
      <c r="AR68" s="234" t="str">
        <f>IF(AR67="","",VLOOKUP(AR67,'参考様式１（勤務表_シフト記号表）'!$C$6:$L$47,10,FALSE))</f>
        <v/>
      </c>
      <c r="AS68" s="235" t="str">
        <f>IF(AS67="","",VLOOKUP(AS67,'参考様式１（勤務表_シフト記号表）'!$C$6:$L$47,10,FALSE))</f>
        <v/>
      </c>
      <c r="AT68" s="235" t="str">
        <f>IF(AT67="","",VLOOKUP(AT67,'参考様式１（勤務表_シフト記号表）'!$C$6:$L$47,10,FALSE))</f>
        <v/>
      </c>
      <c r="AU68" s="235" t="str">
        <f>IF(AU67="","",VLOOKUP(AU67,'参考様式１（勤務表_シフト記号表）'!$C$6:$L$47,10,FALSE))</f>
        <v/>
      </c>
      <c r="AV68" s="235" t="str">
        <f>IF(AV67="","",VLOOKUP(AV67,'参考様式１（勤務表_シフト記号表）'!$C$6:$L$47,10,FALSE))</f>
        <v/>
      </c>
      <c r="AW68" s="235" t="str">
        <f>IF(AW67="","",VLOOKUP(AW67,'参考様式１（勤務表_シフト記号表）'!$C$6:$L$47,10,FALSE))</f>
        <v/>
      </c>
      <c r="AX68" s="236" t="str">
        <f>IF(AX67="","",VLOOKUP(AX67,'参考様式１（勤務表_シフト記号表）'!$C$6:$L$47,10,FALSE))</f>
        <v/>
      </c>
      <c r="AY68" s="234" t="str">
        <f>IF(AY67="","",VLOOKUP(AY67,'参考様式１（勤務表_シフト記号表）'!$C$6:$L$47,10,FALSE))</f>
        <v/>
      </c>
      <c r="AZ68" s="235" t="str">
        <f>IF(AZ67="","",VLOOKUP(AZ67,'参考様式１（勤務表_シフト記号表）'!$C$6:$L$47,10,FALSE))</f>
        <v/>
      </c>
      <c r="BA68" s="235" t="str">
        <f>IF(BA67="","",VLOOKUP(BA67,'参考様式１（勤務表_シフト記号表）'!$C$6:$L$47,10,FALSE))</f>
        <v/>
      </c>
      <c r="BB68" s="1054">
        <f>IF($BE$3="４週",SUM(W68:AX68),IF($BE$3="暦月",SUM(W68:BA68),""))</f>
        <v>0</v>
      </c>
      <c r="BC68" s="1055"/>
      <c r="BD68" s="1056">
        <f>IF($BE$3="４週",BB68/4,IF($BE$3="暦月",(BB68/($BE$8/7)),""))</f>
        <v>0</v>
      </c>
      <c r="BE68" s="1055"/>
      <c r="BF68" s="1051"/>
      <c r="BG68" s="1052"/>
      <c r="BH68" s="1052"/>
      <c r="BI68" s="1052"/>
      <c r="BJ68" s="1053"/>
    </row>
    <row r="69" spans="2:62" ht="20.25" customHeight="1" x14ac:dyDescent="0.45">
      <c r="B69" s="1020">
        <f>B67+1</f>
        <v>27</v>
      </c>
      <c r="C69" s="1022"/>
      <c r="D69" s="1023"/>
      <c r="E69" s="229"/>
      <c r="F69" s="230"/>
      <c r="G69" s="229"/>
      <c r="H69" s="230"/>
      <c r="I69" s="1026"/>
      <c r="J69" s="1027"/>
      <c r="K69" s="1030"/>
      <c r="L69" s="1031"/>
      <c r="M69" s="1031"/>
      <c r="N69" s="1023"/>
      <c r="O69" s="1034"/>
      <c r="P69" s="1035"/>
      <c r="Q69" s="1035"/>
      <c r="R69" s="1035"/>
      <c r="S69" s="1036"/>
      <c r="T69" s="249" t="s">
        <v>442</v>
      </c>
      <c r="V69" s="250"/>
      <c r="W69" s="242"/>
      <c r="X69" s="243"/>
      <c r="Y69" s="243"/>
      <c r="Z69" s="243"/>
      <c r="AA69" s="243"/>
      <c r="AB69" s="243"/>
      <c r="AC69" s="244"/>
      <c r="AD69" s="242"/>
      <c r="AE69" s="243"/>
      <c r="AF69" s="243"/>
      <c r="AG69" s="243"/>
      <c r="AH69" s="243"/>
      <c r="AI69" s="243"/>
      <c r="AJ69" s="244"/>
      <c r="AK69" s="242"/>
      <c r="AL69" s="243"/>
      <c r="AM69" s="243"/>
      <c r="AN69" s="243"/>
      <c r="AO69" s="243"/>
      <c r="AP69" s="243"/>
      <c r="AQ69" s="244"/>
      <c r="AR69" s="242"/>
      <c r="AS69" s="243"/>
      <c r="AT69" s="243"/>
      <c r="AU69" s="243"/>
      <c r="AV69" s="243"/>
      <c r="AW69" s="243"/>
      <c r="AX69" s="244"/>
      <c r="AY69" s="242"/>
      <c r="AZ69" s="243"/>
      <c r="BA69" s="245"/>
      <c r="BB69" s="1040"/>
      <c r="BC69" s="1041"/>
      <c r="BD69" s="1000"/>
      <c r="BE69" s="1001"/>
      <c r="BF69" s="1002"/>
      <c r="BG69" s="1003"/>
      <c r="BH69" s="1003"/>
      <c r="BI69" s="1003"/>
      <c r="BJ69" s="1004"/>
    </row>
    <row r="70" spans="2:62" ht="20.25" customHeight="1" x14ac:dyDescent="0.45">
      <c r="B70" s="1043"/>
      <c r="C70" s="1057"/>
      <c r="D70" s="1058"/>
      <c r="E70" s="229"/>
      <c r="F70" s="230">
        <f>C69</f>
        <v>0</v>
      </c>
      <c r="G70" s="229"/>
      <c r="H70" s="230">
        <f>I69</f>
        <v>0</v>
      </c>
      <c r="I70" s="1059"/>
      <c r="J70" s="1060"/>
      <c r="K70" s="1061"/>
      <c r="L70" s="1062"/>
      <c r="M70" s="1062"/>
      <c r="N70" s="1058"/>
      <c r="O70" s="1034"/>
      <c r="P70" s="1035"/>
      <c r="Q70" s="1035"/>
      <c r="R70" s="1035"/>
      <c r="S70" s="1036"/>
      <c r="T70" s="246" t="s">
        <v>443</v>
      </c>
      <c r="U70" s="247"/>
      <c r="V70" s="248"/>
      <c r="W70" s="234" t="str">
        <f>IF(W69="","",VLOOKUP(W69,'参考様式１（勤務表_シフト記号表）'!$C$6:$L$47,10,FALSE))</f>
        <v/>
      </c>
      <c r="X70" s="235" t="str">
        <f>IF(X69="","",VLOOKUP(X69,'参考様式１（勤務表_シフト記号表）'!$C$6:$L$47,10,FALSE))</f>
        <v/>
      </c>
      <c r="Y70" s="235" t="str">
        <f>IF(Y69="","",VLOOKUP(Y69,'参考様式１（勤務表_シフト記号表）'!$C$6:$L$47,10,FALSE))</f>
        <v/>
      </c>
      <c r="Z70" s="235" t="str">
        <f>IF(Z69="","",VLOOKUP(Z69,'参考様式１（勤務表_シフト記号表）'!$C$6:$L$47,10,FALSE))</f>
        <v/>
      </c>
      <c r="AA70" s="235" t="str">
        <f>IF(AA69="","",VLOOKUP(AA69,'参考様式１（勤務表_シフト記号表）'!$C$6:$L$47,10,FALSE))</f>
        <v/>
      </c>
      <c r="AB70" s="235" t="str">
        <f>IF(AB69="","",VLOOKUP(AB69,'参考様式１（勤務表_シフト記号表）'!$C$6:$L$47,10,FALSE))</f>
        <v/>
      </c>
      <c r="AC70" s="236" t="str">
        <f>IF(AC69="","",VLOOKUP(AC69,'参考様式１（勤務表_シフト記号表）'!$C$6:$L$47,10,FALSE))</f>
        <v/>
      </c>
      <c r="AD70" s="234" t="str">
        <f>IF(AD69="","",VLOOKUP(AD69,'参考様式１（勤務表_シフト記号表）'!$C$6:$L$47,10,FALSE))</f>
        <v/>
      </c>
      <c r="AE70" s="235" t="str">
        <f>IF(AE69="","",VLOOKUP(AE69,'参考様式１（勤務表_シフト記号表）'!$C$6:$L$47,10,FALSE))</f>
        <v/>
      </c>
      <c r="AF70" s="235" t="str">
        <f>IF(AF69="","",VLOOKUP(AF69,'参考様式１（勤務表_シフト記号表）'!$C$6:$L$47,10,FALSE))</f>
        <v/>
      </c>
      <c r="AG70" s="235" t="str">
        <f>IF(AG69="","",VLOOKUP(AG69,'参考様式１（勤務表_シフト記号表）'!$C$6:$L$47,10,FALSE))</f>
        <v/>
      </c>
      <c r="AH70" s="235" t="str">
        <f>IF(AH69="","",VLOOKUP(AH69,'参考様式１（勤務表_シフト記号表）'!$C$6:$L$47,10,FALSE))</f>
        <v/>
      </c>
      <c r="AI70" s="235" t="str">
        <f>IF(AI69="","",VLOOKUP(AI69,'参考様式１（勤務表_シフト記号表）'!$C$6:$L$47,10,FALSE))</f>
        <v/>
      </c>
      <c r="AJ70" s="236" t="str">
        <f>IF(AJ69="","",VLOOKUP(AJ69,'参考様式１（勤務表_シフト記号表）'!$C$6:$L$47,10,FALSE))</f>
        <v/>
      </c>
      <c r="AK70" s="234" t="str">
        <f>IF(AK69="","",VLOOKUP(AK69,'参考様式１（勤務表_シフト記号表）'!$C$6:$L$47,10,FALSE))</f>
        <v/>
      </c>
      <c r="AL70" s="235" t="str">
        <f>IF(AL69="","",VLOOKUP(AL69,'参考様式１（勤務表_シフト記号表）'!$C$6:$L$47,10,FALSE))</f>
        <v/>
      </c>
      <c r="AM70" s="235" t="str">
        <f>IF(AM69="","",VLOOKUP(AM69,'参考様式１（勤務表_シフト記号表）'!$C$6:$L$47,10,FALSE))</f>
        <v/>
      </c>
      <c r="AN70" s="235" t="str">
        <f>IF(AN69="","",VLOOKUP(AN69,'参考様式１（勤務表_シフト記号表）'!$C$6:$L$47,10,FALSE))</f>
        <v/>
      </c>
      <c r="AO70" s="235" t="str">
        <f>IF(AO69="","",VLOOKUP(AO69,'参考様式１（勤務表_シフト記号表）'!$C$6:$L$47,10,FALSE))</f>
        <v/>
      </c>
      <c r="AP70" s="235" t="str">
        <f>IF(AP69="","",VLOOKUP(AP69,'参考様式１（勤務表_シフト記号表）'!$C$6:$L$47,10,FALSE))</f>
        <v/>
      </c>
      <c r="AQ70" s="236" t="str">
        <f>IF(AQ69="","",VLOOKUP(AQ69,'参考様式１（勤務表_シフト記号表）'!$C$6:$L$47,10,FALSE))</f>
        <v/>
      </c>
      <c r="AR70" s="234" t="str">
        <f>IF(AR69="","",VLOOKUP(AR69,'参考様式１（勤務表_シフト記号表）'!$C$6:$L$47,10,FALSE))</f>
        <v/>
      </c>
      <c r="AS70" s="235" t="str">
        <f>IF(AS69="","",VLOOKUP(AS69,'参考様式１（勤務表_シフト記号表）'!$C$6:$L$47,10,FALSE))</f>
        <v/>
      </c>
      <c r="AT70" s="235" t="str">
        <f>IF(AT69="","",VLOOKUP(AT69,'参考様式１（勤務表_シフト記号表）'!$C$6:$L$47,10,FALSE))</f>
        <v/>
      </c>
      <c r="AU70" s="235" t="str">
        <f>IF(AU69="","",VLOOKUP(AU69,'参考様式１（勤務表_シフト記号表）'!$C$6:$L$47,10,FALSE))</f>
        <v/>
      </c>
      <c r="AV70" s="235" t="str">
        <f>IF(AV69="","",VLOOKUP(AV69,'参考様式１（勤務表_シフト記号表）'!$C$6:$L$47,10,FALSE))</f>
        <v/>
      </c>
      <c r="AW70" s="235" t="str">
        <f>IF(AW69="","",VLOOKUP(AW69,'参考様式１（勤務表_シフト記号表）'!$C$6:$L$47,10,FALSE))</f>
        <v/>
      </c>
      <c r="AX70" s="236" t="str">
        <f>IF(AX69="","",VLOOKUP(AX69,'参考様式１（勤務表_シフト記号表）'!$C$6:$L$47,10,FALSE))</f>
        <v/>
      </c>
      <c r="AY70" s="234" t="str">
        <f>IF(AY69="","",VLOOKUP(AY69,'参考様式１（勤務表_シフト記号表）'!$C$6:$L$47,10,FALSE))</f>
        <v/>
      </c>
      <c r="AZ70" s="235" t="str">
        <f>IF(AZ69="","",VLOOKUP(AZ69,'参考様式１（勤務表_シフト記号表）'!$C$6:$L$47,10,FALSE))</f>
        <v/>
      </c>
      <c r="BA70" s="235" t="str">
        <f>IF(BA69="","",VLOOKUP(BA69,'参考様式１（勤務表_シフト記号表）'!$C$6:$L$47,10,FALSE))</f>
        <v/>
      </c>
      <c r="BB70" s="1054">
        <f>IF($BE$3="４週",SUM(W70:AX70),IF($BE$3="暦月",SUM(W70:BA70),""))</f>
        <v>0</v>
      </c>
      <c r="BC70" s="1055"/>
      <c r="BD70" s="1056">
        <f>IF($BE$3="４週",BB70/4,IF($BE$3="暦月",(BB70/($BE$8/7)),""))</f>
        <v>0</v>
      </c>
      <c r="BE70" s="1055"/>
      <c r="BF70" s="1051"/>
      <c r="BG70" s="1052"/>
      <c r="BH70" s="1052"/>
      <c r="BI70" s="1052"/>
      <c r="BJ70" s="1053"/>
    </row>
    <row r="71" spans="2:62" ht="20.25" customHeight="1" x14ac:dyDescent="0.45">
      <c r="B71" s="1020">
        <f>B69+1</f>
        <v>28</v>
      </c>
      <c r="C71" s="1022"/>
      <c r="D71" s="1023"/>
      <c r="E71" s="229"/>
      <c r="F71" s="230"/>
      <c r="G71" s="229"/>
      <c r="H71" s="230"/>
      <c r="I71" s="1026"/>
      <c r="J71" s="1027"/>
      <c r="K71" s="1030"/>
      <c r="L71" s="1031"/>
      <c r="M71" s="1031"/>
      <c r="N71" s="1023"/>
      <c r="O71" s="1034"/>
      <c r="P71" s="1035"/>
      <c r="Q71" s="1035"/>
      <c r="R71" s="1035"/>
      <c r="S71" s="1036"/>
      <c r="T71" s="249" t="s">
        <v>442</v>
      </c>
      <c r="V71" s="250"/>
      <c r="W71" s="242"/>
      <c r="X71" s="243"/>
      <c r="Y71" s="243"/>
      <c r="Z71" s="243"/>
      <c r="AA71" s="243"/>
      <c r="AB71" s="243"/>
      <c r="AC71" s="244"/>
      <c r="AD71" s="242"/>
      <c r="AE71" s="243"/>
      <c r="AF71" s="243"/>
      <c r="AG71" s="243"/>
      <c r="AH71" s="243"/>
      <c r="AI71" s="243"/>
      <c r="AJ71" s="244"/>
      <c r="AK71" s="242"/>
      <c r="AL71" s="243"/>
      <c r="AM71" s="243"/>
      <c r="AN71" s="243"/>
      <c r="AO71" s="243"/>
      <c r="AP71" s="243"/>
      <c r="AQ71" s="244"/>
      <c r="AR71" s="242"/>
      <c r="AS71" s="243"/>
      <c r="AT71" s="243"/>
      <c r="AU71" s="243"/>
      <c r="AV71" s="243"/>
      <c r="AW71" s="243"/>
      <c r="AX71" s="244"/>
      <c r="AY71" s="242"/>
      <c r="AZ71" s="243"/>
      <c r="BA71" s="245"/>
      <c r="BB71" s="1040"/>
      <c r="BC71" s="1041"/>
      <c r="BD71" s="1000"/>
      <c r="BE71" s="1001"/>
      <c r="BF71" s="1002"/>
      <c r="BG71" s="1003"/>
      <c r="BH71" s="1003"/>
      <c r="BI71" s="1003"/>
      <c r="BJ71" s="1004"/>
    </row>
    <row r="72" spans="2:62" ht="20.25" customHeight="1" x14ac:dyDescent="0.45">
      <c r="B72" s="1043"/>
      <c r="C72" s="1057"/>
      <c r="D72" s="1058"/>
      <c r="E72" s="229"/>
      <c r="F72" s="230">
        <f>C71</f>
        <v>0</v>
      </c>
      <c r="G72" s="229"/>
      <c r="H72" s="230">
        <f>I71</f>
        <v>0</v>
      </c>
      <c r="I72" s="1059"/>
      <c r="J72" s="1060"/>
      <c r="K72" s="1061"/>
      <c r="L72" s="1062"/>
      <c r="M72" s="1062"/>
      <c r="N72" s="1058"/>
      <c r="O72" s="1034"/>
      <c r="P72" s="1035"/>
      <c r="Q72" s="1035"/>
      <c r="R72" s="1035"/>
      <c r="S72" s="1036"/>
      <c r="T72" s="246" t="s">
        <v>443</v>
      </c>
      <c r="U72" s="247"/>
      <c r="V72" s="248"/>
      <c r="W72" s="234" t="str">
        <f>IF(W71="","",VLOOKUP(W71,'参考様式１（勤務表_シフト記号表）'!$C$6:$L$47,10,FALSE))</f>
        <v/>
      </c>
      <c r="X72" s="235" t="str">
        <f>IF(X71="","",VLOOKUP(X71,'参考様式１（勤務表_シフト記号表）'!$C$6:$L$47,10,FALSE))</f>
        <v/>
      </c>
      <c r="Y72" s="235" t="str">
        <f>IF(Y71="","",VLOOKUP(Y71,'参考様式１（勤務表_シフト記号表）'!$C$6:$L$47,10,FALSE))</f>
        <v/>
      </c>
      <c r="Z72" s="235" t="str">
        <f>IF(Z71="","",VLOOKUP(Z71,'参考様式１（勤務表_シフト記号表）'!$C$6:$L$47,10,FALSE))</f>
        <v/>
      </c>
      <c r="AA72" s="235" t="str">
        <f>IF(AA71="","",VLOOKUP(AA71,'参考様式１（勤務表_シフト記号表）'!$C$6:$L$47,10,FALSE))</f>
        <v/>
      </c>
      <c r="AB72" s="235" t="str">
        <f>IF(AB71="","",VLOOKUP(AB71,'参考様式１（勤務表_シフト記号表）'!$C$6:$L$47,10,FALSE))</f>
        <v/>
      </c>
      <c r="AC72" s="236" t="str">
        <f>IF(AC71="","",VLOOKUP(AC71,'参考様式１（勤務表_シフト記号表）'!$C$6:$L$47,10,FALSE))</f>
        <v/>
      </c>
      <c r="AD72" s="234" t="str">
        <f>IF(AD71="","",VLOOKUP(AD71,'参考様式１（勤務表_シフト記号表）'!$C$6:$L$47,10,FALSE))</f>
        <v/>
      </c>
      <c r="AE72" s="235" t="str">
        <f>IF(AE71="","",VLOOKUP(AE71,'参考様式１（勤務表_シフト記号表）'!$C$6:$L$47,10,FALSE))</f>
        <v/>
      </c>
      <c r="AF72" s="235" t="str">
        <f>IF(AF71="","",VLOOKUP(AF71,'参考様式１（勤務表_シフト記号表）'!$C$6:$L$47,10,FALSE))</f>
        <v/>
      </c>
      <c r="AG72" s="235" t="str">
        <f>IF(AG71="","",VLOOKUP(AG71,'参考様式１（勤務表_シフト記号表）'!$C$6:$L$47,10,FALSE))</f>
        <v/>
      </c>
      <c r="AH72" s="235" t="str">
        <f>IF(AH71="","",VLOOKUP(AH71,'参考様式１（勤務表_シフト記号表）'!$C$6:$L$47,10,FALSE))</f>
        <v/>
      </c>
      <c r="AI72" s="235" t="str">
        <f>IF(AI71="","",VLOOKUP(AI71,'参考様式１（勤務表_シフト記号表）'!$C$6:$L$47,10,FALSE))</f>
        <v/>
      </c>
      <c r="AJ72" s="236" t="str">
        <f>IF(AJ71="","",VLOOKUP(AJ71,'参考様式１（勤務表_シフト記号表）'!$C$6:$L$47,10,FALSE))</f>
        <v/>
      </c>
      <c r="AK72" s="234" t="str">
        <f>IF(AK71="","",VLOOKUP(AK71,'参考様式１（勤務表_シフト記号表）'!$C$6:$L$47,10,FALSE))</f>
        <v/>
      </c>
      <c r="AL72" s="235" t="str">
        <f>IF(AL71="","",VLOOKUP(AL71,'参考様式１（勤務表_シフト記号表）'!$C$6:$L$47,10,FALSE))</f>
        <v/>
      </c>
      <c r="AM72" s="235" t="str">
        <f>IF(AM71="","",VLOOKUP(AM71,'参考様式１（勤務表_シフト記号表）'!$C$6:$L$47,10,FALSE))</f>
        <v/>
      </c>
      <c r="AN72" s="235" t="str">
        <f>IF(AN71="","",VLOOKUP(AN71,'参考様式１（勤務表_シフト記号表）'!$C$6:$L$47,10,FALSE))</f>
        <v/>
      </c>
      <c r="AO72" s="235" t="str">
        <f>IF(AO71="","",VLOOKUP(AO71,'参考様式１（勤務表_シフト記号表）'!$C$6:$L$47,10,FALSE))</f>
        <v/>
      </c>
      <c r="AP72" s="235" t="str">
        <f>IF(AP71="","",VLOOKUP(AP71,'参考様式１（勤務表_シフト記号表）'!$C$6:$L$47,10,FALSE))</f>
        <v/>
      </c>
      <c r="AQ72" s="236" t="str">
        <f>IF(AQ71="","",VLOOKUP(AQ71,'参考様式１（勤務表_シフト記号表）'!$C$6:$L$47,10,FALSE))</f>
        <v/>
      </c>
      <c r="AR72" s="234" t="str">
        <f>IF(AR71="","",VLOOKUP(AR71,'参考様式１（勤務表_シフト記号表）'!$C$6:$L$47,10,FALSE))</f>
        <v/>
      </c>
      <c r="AS72" s="235" t="str">
        <f>IF(AS71="","",VLOOKUP(AS71,'参考様式１（勤務表_シフト記号表）'!$C$6:$L$47,10,FALSE))</f>
        <v/>
      </c>
      <c r="AT72" s="235" t="str">
        <f>IF(AT71="","",VLOOKUP(AT71,'参考様式１（勤務表_シフト記号表）'!$C$6:$L$47,10,FALSE))</f>
        <v/>
      </c>
      <c r="AU72" s="235" t="str">
        <f>IF(AU71="","",VLOOKUP(AU71,'参考様式１（勤務表_シフト記号表）'!$C$6:$L$47,10,FALSE))</f>
        <v/>
      </c>
      <c r="AV72" s="235" t="str">
        <f>IF(AV71="","",VLOOKUP(AV71,'参考様式１（勤務表_シフト記号表）'!$C$6:$L$47,10,FALSE))</f>
        <v/>
      </c>
      <c r="AW72" s="235" t="str">
        <f>IF(AW71="","",VLOOKUP(AW71,'参考様式１（勤務表_シフト記号表）'!$C$6:$L$47,10,FALSE))</f>
        <v/>
      </c>
      <c r="AX72" s="236" t="str">
        <f>IF(AX71="","",VLOOKUP(AX71,'参考様式１（勤務表_シフト記号表）'!$C$6:$L$47,10,FALSE))</f>
        <v/>
      </c>
      <c r="AY72" s="234" t="str">
        <f>IF(AY71="","",VLOOKUP(AY71,'参考様式１（勤務表_シフト記号表）'!$C$6:$L$47,10,FALSE))</f>
        <v/>
      </c>
      <c r="AZ72" s="235" t="str">
        <f>IF(AZ71="","",VLOOKUP(AZ71,'参考様式１（勤務表_シフト記号表）'!$C$6:$L$47,10,FALSE))</f>
        <v/>
      </c>
      <c r="BA72" s="235" t="str">
        <f>IF(BA71="","",VLOOKUP(BA71,'参考様式１（勤務表_シフト記号表）'!$C$6:$L$47,10,FALSE))</f>
        <v/>
      </c>
      <c r="BB72" s="1054">
        <f>IF($BE$3="４週",SUM(W72:AX72),IF($BE$3="暦月",SUM(W72:BA72),""))</f>
        <v>0</v>
      </c>
      <c r="BC72" s="1055"/>
      <c r="BD72" s="1056">
        <f>IF($BE$3="４週",BB72/4,IF($BE$3="暦月",(BB72/($BE$8/7)),""))</f>
        <v>0</v>
      </c>
      <c r="BE72" s="1055"/>
      <c r="BF72" s="1051"/>
      <c r="BG72" s="1052"/>
      <c r="BH72" s="1052"/>
      <c r="BI72" s="1052"/>
      <c r="BJ72" s="1053"/>
    </row>
    <row r="73" spans="2:62" ht="20.25" customHeight="1" x14ac:dyDescent="0.45">
      <c r="B73" s="1020">
        <f>B71+1</f>
        <v>29</v>
      </c>
      <c r="C73" s="1022"/>
      <c r="D73" s="1023"/>
      <c r="E73" s="229"/>
      <c r="F73" s="230"/>
      <c r="G73" s="229"/>
      <c r="H73" s="230"/>
      <c r="I73" s="1026"/>
      <c r="J73" s="1027"/>
      <c r="K73" s="1030"/>
      <c r="L73" s="1031"/>
      <c r="M73" s="1031"/>
      <c r="N73" s="1023"/>
      <c r="O73" s="1034"/>
      <c r="P73" s="1035"/>
      <c r="Q73" s="1035"/>
      <c r="R73" s="1035"/>
      <c r="S73" s="1036"/>
      <c r="T73" s="249" t="s">
        <v>442</v>
      </c>
      <c r="V73" s="250"/>
      <c r="W73" s="242"/>
      <c r="X73" s="243"/>
      <c r="Y73" s="243"/>
      <c r="Z73" s="243"/>
      <c r="AA73" s="243"/>
      <c r="AB73" s="243"/>
      <c r="AC73" s="244"/>
      <c r="AD73" s="242"/>
      <c r="AE73" s="243"/>
      <c r="AF73" s="243"/>
      <c r="AG73" s="243"/>
      <c r="AH73" s="243"/>
      <c r="AI73" s="243"/>
      <c r="AJ73" s="244"/>
      <c r="AK73" s="242"/>
      <c r="AL73" s="243"/>
      <c r="AM73" s="243"/>
      <c r="AN73" s="243"/>
      <c r="AO73" s="243"/>
      <c r="AP73" s="243"/>
      <c r="AQ73" s="244"/>
      <c r="AR73" s="242"/>
      <c r="AS73" s="243"/>
      <c r="AT73" s="243"/>
      <c r="AU73" s="243"/>
      <c r="AV73" s="243"/>
      <c r="AW73" s="243"/>
      <c r="AX73" s="244"/>
      <c r="AY73" s="242"/>
      <c r="AZ73" s="243"/>
      <c r="BA73" s="245"/>
      <c r="BB73" s="1040"/>
      <c r="BC73" s="1041"/>
      <c r="BD73" s="1000"/>
      <c r="BE73" s="1001"/>
      <c r="BF73" s="1002"/>
      <c r="BG73" s="1003"/>
      <c r="BH73" s="1003"/>
      <c r="BI73" s="1003"/>
      <c r="BJ73" s="1004"/>
    </row>
    <row r="74" spans="2:62" ht="20.25" customHeight="1" x14ac:dyDescent="0.45">
      <c r="B74" s="1043"/>
      <c r="C74" s="1044"/>
      <c r="D74" s="1045"/>
      <c r="E74" s="251"/>
      <c r="F74" s="252">
        <f>C73</f>
        <v>0</v>
      </c>
      <c r="G74" s="251"/>
      <c r="H74" s="252">
        <f>I73</f>
        <v>0</v>
      </c>
      <c r="I74" s="1046"/>
      <c r="J74" s="1047"/>
      <c r="K74" s="1048"/>
      <c r="L74" s="1049"/>
      <c r="M74" s="1049"/>
      <c r="N74" s="1045"/>
      <c r="O74" s="1034"/>
      <c r="P74" s="1035"/>
      <c r="Q74" s="1035"/>
      <c r="R74" s="1035"/>
      <c r="S74" s="1036"/>
      <c r="T74" s="246" t="s">
        <v>443</v>
      </c>
      <c r="U74" s="247"/>
      <c r="V74" s="248"/>
      <c r="W74" s="234" t="str">
        <f>IF(W73="","",VLOOKUP(W73,'参考様式１（勤務表_シフト記号表）'!$C$6:$L$47,10,FALSE))</f>
        <v/>
      </c>
      <c r="X74" s="235" t="str">
        <f>IF(X73="","",VLOOKUP(X73,'参考様式１（勤務表_シフト記号表）'!$C$6:$L$47,10,FALSE))</f>
        <v/>
      </c>
      <c r="Y74" s="235" t="str">
        <f>IF(Y73="","",VLOOKUP(Y73,'参考様式１（勤務表_シフト記号表）'!$C$6:$L$47,10,FALSE))</f>
        <v/>
      </c>
      <c r="Z74" s="235" t="str">
        <f>IF(Z73="","",VLOOKUP(Z73,'参考様式１（勤務表_シフト記号表）'!$C$6:$L$47,10,FALSE))</f>
        <v/>
      </c>
      <c r="AA74" s="235" t="str">
        <f>IF(AA73="","",VLOOKUP(AA73,'参考様式１（勤務表_シフト記号表）'!$C$6:$L$47,10,FALSE))</f>
        <v/>
      </c>
      <c r="AB74" s="235" t="str">
        <f>IF(AB73="","",VLOOKUP(AB73,'参考様式１（勤務表_シフト記号表）'!$C$6:$L$47,10,FALSE))</f>
        <v/>
      </c>
      <c r="AC74" s="236" t="str">
        <f>IF(AC73="","",VLOOKUP(AC73,'参考様式１（勤務表_シフト記号表）'!$C$6:$L$47,10,FALSE))</f>
        <v/>
      </c>
      <c r="AD74" s="234" t="str">
        <f>IF(AD73="","",VLOOKUP(AD73,'参考様式１（勤務表_シフト記号表）'!$C$6:$L$47,10,FALSE))</f>
        <v/>
      </c>
      <c r="AE74" s="235" t="str">
        <f>IF(AE73="","",VLOOKUP(AE73,'参考様式１（勤務表_シフト記号表）'!$C$6:$L$47,10,FALSE))</f>
        <v/>
      </c>
      <c r="AF74" s="235" t="str">
        <f>IF(AF73="","",VLOOKUP(AF73,'参考様式１（勤務表_シフト記号表）'!$C$6:$L$47,10,FALSE))</f>
        <v/>
      </c>
      <c r="AG74" s="235" t="str">
        <f>IF(AG73="","",VLOOKUP(AG73,'参考様式１（勤務表_シフト記号表）'!$C$6:$L$47,10,FALSE))</f>
        <v/>
      </c>
      <c r="AH74" s="235" t="str">
        <f>IF(AH73="","",VLOOKUP(AH73,'参考様式１（勤務表_シフト記号表）'!$C$6:$L$47,10,FALSE))</f>
        <v/>
      </c>
      <c r="AI74" s="235" t="str">
        <f>IF(AI73="","",VLOOKUP(AI73,'参考様式１（勤務表_シフト記号表）'!$C$6:$L$47,10,FALSE))</f>
        <v/>
      </c>
      <c r="AJ74" s="236" t="str">
        <f>IF(AJ73="","",VLOOKUP(AJ73,'参考様式１（勤務表_シフト記号表）'!$C$6:$L$47,10,FALSE))</f>
        <v/>
      </c>
      <c r="AK74" s="234" t="str">
        <f>IF(AK73="","",VLOOKUP(AK73,'参考様式１（勤務表_シフト記号表）'!$C$6:$L$47,10,FALSE))</f>
        <v/>
      </c>
      <c r="AL74" s="235" t="str">
        <f>IF(AL73="","",VLOOKUP(AL73,'参考様式１（勤務表_シフト記号表）'!$C$6:$L$47,10,FALSE))</f>
        <v/>
      </c>
      <c r="AM74" s="235" t="str">
        <f>IF(AM73="","",VLOOKUP(AM73,'参考様式１（勤務表_シフト記号表）'!$C$6:$L$47,10,FALSE))</f>
        <v/>
      </c>
      <c r="AN74" s="235" t="str">
        <f>IF(AN73="","",VLOOKUP(AN73,'参考様式１（勤務表_シフト記号表）'!$C$6:$L$47,10,FALSE))</f>
        <v/>
      </c>
      <c r="AO74" s="235" t="str">
        <f>IF(AO73="","",VLOOKUP(AO73,'参考様式１（勤務表_シフト記号表）'!$C$6:$L$47,10,FALSE))</f>
        <v/>
      </c>
      <c r="AP74" s="235" t="str">
        <f>IF(AP73="","",VLOOKUP(AP73,'参考様式１（勤務表_シフト記号表）'!$C$6:$L$47,10,FALSE))</f>
        <v/>
      </c>
      <c r="AQ74" s="236" t="str">
        <f>IF(AQ73="","",VLOOKUP(AQ73,'参考様式１（勤務表_シフト記号表）'!$C$6:$L$47,10,FALSE))</f>
        <v/>
      </c>
      <c r="AR74" s="234" t="str">
        <f>IF(AR73="","",VLOOKUP(AR73,'参考様式１（勤務表_シフト記号表）'!$C$6:$L$47,10,FALSE))</f>
        <v/>
      </c>
      <c r="AS74" s="235" t="str">
        <f>IF(AS73="","",VLOOKUP(AS73,'参考様式１（勤務表_シフト記号表）'!$C$6:$L$47,10,FALSE))</f>
        <v/>
      </c>
      <c r="AT74" s="235" t="str">
        <f>IF(AT73="","",VLOOKUP(AT73,'参考様式１（勤務表_シフト記号表）'!$C$6:$L$47,10,FALSE))</f>
        <v/>
      </c>
      <c r="AU74" s="235" t="str">
        <f>IF(AU73="","",VLOOKUP(AU73,'参考様式１（勤務表_シフト記号表）'!$C$6:$L$47,10,FALSE))</f>
        <v/>
      </c>
      <c r="AV74" s="235" t="str">
        <f>IF(AV73="","",VLOOKUP(AV73,'参考様式１（勤務表_シフト記号表）'!$C$6:$L$47,10,FALSE))</f>
        <v/>
      </c>
      <c r="AW74" s="235" t="str">
        <f>IF(AW73="","",VLOOKUP(AW73,'参考様式１（勤務表_シフト記号表）'!$C$6:$L$47,10,FALSE))</f>
        <v/>
      </c>
      <c r="AX74" s="236" t="str">
        <f>IF(AX73="","",VLOOKUP(AX73,'参考様式１（勤務表_シフト記号表）'!$C$6:$L$47,10,FALSE))</f>
        <v/>
      </c>
      <c r="AY74" s="234" t="str">
        <f>IF(AY73="","",VLOOKUP(AY73,'参考様式１（勤務表_シフト記号表）'!$C$6:$L$47,10,FALSE))</f>
        <v/>
      </c>
      <c r="AZ74" s="235" t="str">
        <f>IF(AZ73="","",VLOOKUP(AZ73,'参考様式１（勤務表_シフト記号表）'!$C$6:$L$47,10,FALSE))</f>
        <v/>
      </c>
      <c r="BA74" s="235" t="str">
        <f>IF(BA73="","",VLOOKUP(BA73,'参考様式１（勤務表_シフト記号表）'!$C$6:$L$47,10,FALSE))</f>
        <v/>
      </c>
      <c r="BB74" s="1017">
        <f>IF($BE$3="４週",SUM(W74:AX74),IF($BE$3="暦月",SUM(W74:BA74),""))</f>
        <v>0</v>
      </c>
      <c r="BC74" s="1018"/>
      <c r="BD74" s="1019">
        <f>IF($BE$3="４週",BB74/4,IF($BE$3="暦月",(BB74/($BE$8/7)),""))</f>
        <v>0</v>
      </c>
      <c r="BE74" s="1018"/>
      <c r="BF74" s="1014"/>
      <c r="BG74" s="1015"/>
      <c r="BH74" s="1015"/>
      <c r="BI74" s="1015"/>
      <c r="BJ74" s="1016"/>
    </row>
    <row r="75" spans="2:62" ht="20.25" customHeight="1" x14ac:dyDescent="0.45">
      <c r="B75" s="1020">
        <f>B73+1</f>
        <v>30</v>
      </c>
      <c r="C75" s="1022"/>
      <c r="D75" s="1023"/>
      <c r="E75" s="229"/>
      <c r="F75" s="230"/>
      <c r="G75" s="229"/>
      <c r="H75" s="230"/>
      <c r="I75" s="1026"/>
      <c r="J75" s="1027"/>
      <c r="K75" s="1030"/>
      <c r="L75" s="1031"/>
      <c r="M75" s="1031"/>
      <c r="N75" s="1023"/>
      <c r="O75" s="1034"/>
      <c r="P75" s="1035"/>
      <c r="Q75" s="1035"/>
      <c r="R75" s="1035"/>
      <c r="S75" s="1036"/>
      <c r="T75" s="249" t="s">
        <v>442</v>
      </c>
      <c r="V75" s="250"/>
      <c r="W75" s="242"/>
      <c r="X75" s="243"/>
      <c r="Y75" s="243"/>
      <c r="Z75" s="243"/>
      <c r="AA75" s="243"/>
      <c r="AB75" s="243"/>
      <c r="AC75" s="244"/>
      <c r="AD75" s="242"/>
      <c r="AE75" s="243"/>
      <c r="AF75" s="243"/>
      <c r="AG75" s="243"/>
      <c r="AH75" s="243"/>
      <c r="AI75" s="243"/>
      <c r="AJ75" s="244"/>
      <c r="AK75" s="242"/>
      <c r="AL75" s="243"/>
      <c r="AM75" s="243"/>
      <c r="AN75" s="243"/>
      <c r="AO75" s="243"/>
      <c r="AP75" s="243"/>
      <c r="AQ75" s="244"/>
      <c r="AR75" s="242"/>
      <c r="AS75" s="243"/>
      <c r="AT75" s="243"/>
      <c r="AU75" s="243"/>
      <c r="AV75" s="243"/>
      <c r="AW75" s="243"/>
      <c r="AX75" s="244"/>
      <c r="AY75" s="242"/>
      <c r="AZ75" s="243"/>
      <c r="BA75" s="245"/>
      <c r="BB75" s="1040"/>
      <c r="BC75" s="1041"/>
      <c r="BD75" s="1000"/>
      <c r="BE75" s="1001"/>
      <c r="BF75" s="1002"/>
      <c r="BG75" s="1003"/>
      <c r="BH75" s="1003"/>
      <c r="BI75" s="1003"/>
      <c r="BJ75" s="1004"/>
    </row>
    <row r="76" spans="2:62" ht="20.25" customHeight="1" x14ac:dyDescent="0.45">
      <c r="B76" s="1043"/>
      <c r="C76" s="1044"/>
      <c r="D76" s="1045"/>
      <c r="E76" s="251"/>
      <c r="F76" s="252">
        <f>C75</f>
        <v>0</v>
      </c>
      <c r="G76" s="251"/>
      <c r="H76" s="252">
        <f>I75</f>
        <v>0</v>
      </c>
      <c r="I76" s="1046"/>
      <c r="J76" s="1047"/>
      <c r="K76" s="1048"/>
      <c r="L76" s="1049"/>
      <c r="M76" s="1049"/>
      <c r="N76" s="1045"/>
      <c r="O76" s="1034"/>
      <c r="P76" s="1035"/>
      <c r="Q76" s="1035"/>
      <c r="R76" s="1035"/>
      <c r="S76" s="1036"/>
      <c r="T76" s="246" t="s">
        <v>443</v>
      </c>
      <c r="U76" s="247"/>
      <c r="V76" s="248"/>
      <c r="W76" s="234" t="str">
        <f>IF(W75="","",VLOOKUP(W75,'参考様式１（勤務表_シフト記号表）'!$C$6:$L$47,10,FALSE))</f>
        <v/>
      </c>
      <c r="X76" s="235" t="str">
        <f>IF(X75="","",VLOOKUP(X75,'参考様式１（勤務表_シフト記号表）'!$C$6:$L$47,10,FALSE))</f>
        <v/>
      </c>
      <c r="Y76" s="235" t="str">
        <f>IF(Y75="","",VLOOKUP(Y75,'参考様式１（勤務表_シフト記号表）'!$C$6:$L$47,10,FALSE))</f>
        <v/>
      </c>
      <c r="Z76" s="235" t="str">
        <f>IF(Z75="","",VLOOKUP(Z75,'参考様式１（勤務表_シフト記号表）'!$C$6:$L$47,10,FALSE))</f>
        <v/>
      </c>
      <c r="AA76" s="235" t="str">
        <f>IF(AA75="","",VLOOKUP(AA75,'参考様式１（勤務表_シフト記号表）'!$C$6:$L$47,10,FALSE))</f>
        <v/>
      </c>
      <c r="AB76" s="235" t="str">
        <f>IF(AB75="","",VLOOKUP(AB75,'参考様式１（勤務表_シフト記号表）'!$C$6:$L$47,10,FALSE))</f>
        <v/>
      </c>
      <c r="AC76" s="236" t="str">
        <f>IF(AC75="","",VLOOKUP(AC75,'参考様式１（勤務表_シフト記号表）'!$C$6:$L$47,10,FALSE))</f>
        <v/>
      </c>
      <c r="AD76" s="234" t="str">
        <f>IF(AD75="","",VLOOKUP(AD75,'参考様式１（勤務表_シフト記号表）'!$C$6:$L$47,10,FALSE))</f>
        <v/>
      </c>
      <c r="AE76" s="235" t="str">
        <f>IF(AE75="","",VLOOKUP(AE75,'参考様式１（勤務表_シフト記号表）'!$C$6:$L$47,10,FALSE))</f>
        <v/>
      </c>
      <c r="AF76" s="235" t="str">
        <f>IF(AF75="","",VLOOKUP(AF75,'参考様式１（勤務表_シフト記号表）'!$C$6:$L$47,10,FALSE))</f>
        <v/>
      </c>
      <c r="AG76" s="235" t="str">
        <f>IF(AG75="","",VLOOKUP(AG75,'参考様式１（勤務表_シフト記号表）'!$C$6:$L$47,10,FALSE))</f>
        <v/>
      </c>
      <c r="AH76" s="235" t="str">
        <f>IF(AH75="","",VLOOKUP(AH75,'参考様式１（勤務表_シフト記号表）'!$C$6:$L$47,10,FALSE))</f>
        <v/>
      </c>
      <c r="AI76" s="235" t="str">
        <f>IF(AI75="","",VLOOKUP(AI75,'参考様式１（勤務表_シフト記号表）'!$C$6:$L$47,10,FALSE))</f>
        <v/>
      </c>
      <c r="AJ76" s="236" t="str">
        <f>IF(AJ75="","",VLOOKUP(AJ75,'参考様式１（勤務表_シフト記号表）'!$C$6:$L$47,10,FALSE))</f>
        <v/>
      </c>
      <c r="AK76" s="234" t="str">
        <f>IF(AK75="","",VLOOKUP(AK75,'参考様式１（勤務表_シフト記号表）'!$C$6:$L$47,10,FALSE))</f>
        <v/>
      </c>
      <c r="AL76" s="235" t="str">
        <f>IF(AL75="","",VLOOKUP(AL75,'参考様式１（勤務表_シフト記号表）'!$C$6:$L$47,10,FALSE))</f>
        <v/>
      </c>
      <c r="AM76" s="235" t="str">
        <f>IF(AM75="","",VLOOKUP(AM75,'参考様式１（勤務表_シフト記号表）'!$C$6:$L$47,10,FALSE))</f>
        <v/>
      </c>
      <c r="AN76" s="235" t="str">
        <f>IF(AN75="","",VLOOKUP(AN75,'参考様式１（勤務表_シフト記号表）'!$C$6:$L$47,10,FALSE))</f>
        <v/>
      </c>
      <c r="AO76" s="235" t="str">
        <f>IF(AO75="","",VLOOKUP(AO75,'参考様式１（勤務表_シフト記号表）'!$C$6:$L$47,10,FALSE))</f>
        <v/>
      </c>
      <c r="AP76" s="235" t="str">
        <f>IF(AP75="","",VLOOKUP(AP75,'参考様式１（勤務表_シフト記号表）'!$C$6:$L$47,10,FALSE))</f>
        <v/>
      </c>
      <c r="AQ76" s="236" t="str">
        <f>IF(AQ75="","",VLOOKUP(AQ75,'参考様式１（勤務表_シフト記号表）'!$C$6:$L$47,10,FALSE))</f>
        <v/>
      </c>
      <c r="AR76" s="234" t="str">
        <f>IF(AR75="","",VLOOKUP(AR75,'参考様式１（勤務表_シフト記号表）'!$C$6:$L$47,10,FALSE))</f>
        <v/>
      </c>
      <c r="AS76" s="235" t="str">
        <f>IF(AS75="","",VLOOKUP(AS75,'参考様式１（勤務表_シフト記号表）'!$C$6:$L$47,10,FALSE))</f>
        <v/>
      </c>
      <c r="AT76" s="235" t="str">
        <f>IF(AT75="","",VLOOKUP(AT75,'参考様式１（勤務表_シフト記号表）'!$C$6:$L$47,10,FALSE))</f>
        <v/>
      </c>
      <c r="AU76" s="235" t="str">
        <f>IF(AU75="","",VLOOKUP(AU75,'参考様式１（勤務表_シフト記号表）'!$C$6:$L$47,10,FALSE))</f>
        <v/>
      </c>
      <c r="AV76" s="235" t="str">
        <f>IF(AV75="","",VLOOKUP(AV75,'参考様式１（勤務表_シフト記号表）'!$C$6:$L$47,10,FALSE))</f>
        <v/>
      </c>
      <c r="AW76" s="235" t="str">
        <f>IF(AW75="","",VLOOKUP(AW75,'参考様式１（勤務表_シフト記号表）'!$C$6:$L$47,10,FALSE))</f>
        <v/>
      </c>
      <c r="AX76" s="236" t="str">
        <f>IF(AX75="","",VLOOKUP(AX75,'参考様式１（勤務表_シフト記号表）'!$C$6:$L$47,10,FALSE))</f>
        <v/>
      </c>
      <c r="AY76" s="234" t="str">
        <f>IF(AY75="","",VLOOKUP(AY75,'参考様式１（勤務表_シフト記号表）'!$C$6:$L$47,10,FALSE))</f>
        <v/>
      </c>
      <c r="AZ76" s="235" t="str">
        <f>IF(AZ75="","",VLOOKUP(AZ75,'参考様式１（勤務表_シフト記号表）'!$C$6:$L$47,10,FALSE))</f>
        <v/>
      </c>
      <c r="BA76" s="235" t="str">
        <f>IF(BA75="","",VLOOKUP(BA75,'参考様式１（勤務表_シフト記号表）'!$C$6:$L$47,10,FALSE))</f>
        <v/>
      </c>
      <c r="BB76" s="1017">
        <f>IF($BE$3="４週",SUM(W76:AX76),IF($BE$3="暦月",SUM(W76:BA76),""))</f>
        <v>0</v>
      </c>
      <c r="BC76" s="1018"/>
      <c r="BD76" s="1019">
        <f>IF($BE$3="４週",BB76/4,IF($BE$3="暦月",(BB76/($BE$8/7)),""))</f>
        <v>0</v>
      </c>
      <c r="BE76" s="1018"/>
      <c r="BF76" s="1014"/>
      <c r="BG76" s="1015"/>
      <c r="BH76" s="1015"/>
      <c r="BI76" s="1015"/>
      <c r="BJ76" s="1016"/>
    </row>
    <row r="77" spans="2:62" ht="20.25" customHeight="1" x14ac:dyDescent="0.45">
      <c r="B77" s="1020">
        <f>B75+1</f>
        <v>31</v>
      </c>
      <c r="C77" s="1022"/>
      <c r="D77" s="1023"/>
      <c r="E77" s="229"/>
      <c r="F77" s="230"/>
      <c r="G77" s="229"/>
      <c r="H77" s="230"/>
      <c r="I77" s="1026"/>
      <c r="J77" s="1027"/>
      <c r="K77" s="1030"/>
      <c r="L77" s="1031"/>
      <c r="M77" s="1031"/>
      <c r="N77" s="1023"/>
      <c r="O77" s="1034"/>
      <c r="P77" s="1035"/>
      <c r="Q77" s="1035"/>
      <c r="R77" s="1035"/>
      <c r="S77" s="1036"/>
      <c r="T77" s="249" t="s">
        <v>442</v>
      </c>
      <c r="V77" s="250"/>
      <c r="W77" s="242"/>
      <c r="X77" s="243"/>
      <c r="Y77" s="243"/>
      <c r="Z77" s="243"/>
      <c r="AA77" s="243"/>
      <c r="AB77" s="243"/>
      <c r="AC77" s="244"/>
      <c r="AD77" s="242"/>
      <c r="AE77" s="243"/>
      <c r="AF77" s="243"/>
      <c r="AG77" s="243"/>
      <c r="AH77" s="243"/>
      <c r="AI77" s="243"/>
      <c r="AJ77" s="244"/>
      <c r="AK77" s="242"/>
      <c r="AL77" s="243"/>
      <c r="AM77" s="243"/>
      <c r="AN77" s="243"/>
      <c r="AO77" s="243"/>
      <c r="AP77" s="243"/>
      <c r="AQ77" s="244"/>
      <c r="AR77" s="242"/>
      <c r="AS77" s="243"/>
      <c r="AT77" s="243"/>
      <c r="AU77" s="243"/>
      <c r="AV77" s="243"/>
      <c r="AW77" s="243"/>
      <c r="AX77" s="244"/>
      <c r="AY77" s="242"/>
      <c r="AZ77" s="243"/>
      <c r="BA77" s="245"/>
      <c r="BB77" s="1040"/>
      <c r="BC77" s="1041"/>
      <c r="BD77" s="1000"/>
      <c r="BE77" s="1001"/>
      <c r="BF77" s="1002"/>
      <c r="BG77" s="1003"/>
      <c r="BH77" s="1003"/>
      <c r="BI77" s="1003"/>
      <c r="BJ77" s="1004"/>
    </row>
    <row r="78" spans="2:62" ht="20.25" customHeight="1" x14ac:dyDescent="0.45">
      <c r="B78" s="1043"/>
      <c r="C78" s="1044"/>
      <c r="D78" s="1045"/>
      <c r="E78" s="251"/>
      <c r="F78" s="252">
        <f>C77</f>
        <v>0</v>
      </c>
      <c r="G78" s="251"/>
      <c r="H78" s="252">
        <f>I77</f>
        <v>0</v>
      </c>
      <c r="I78" s="1046"/>
      <c r="J78" s="1047"/>
      <c r="K78" s="1048"/>
      <c r="L78" s="1049"/>
      <c r="M78" s="1049"/>
      <c r="N78" s="1045"/>
      <c r="O78" s="1034"/>
      <c r="P78" s="1035"/>
      <c r="Q78" s="1035"/>
      <c r="R78" s="1035"/>
      <c r="S78" s="1036"/>
      <c r="T78" s="246" t="s">
        <v>443</v>
      </c>
      <c r="U78" s="247"/>
      <c r="V78" s="248"/>
      <c r="W78" s="234" t="str">
        <f>IF(W77="","",VLOOKUP(W77,'参考様式１（勤務表_シフト記号表）'!$C$6:$L$47,10,FALSE))</f>
        <v/>
      </c>
      <c r="X78" s="235" t="str">
        <f>IF(X77="","",VLOOKUP(X77,'参考様式１（勤務表_シフト記号表）'!$C$6:$L$47,10,FALSE))</f>
        <v/>
      </c>
      <c r="Y78" s="235" t="str">
        <f>IF(Y77="","",VLOOKUP(Y77,'参考様式１（勤務表_シフト記号表）'!$C$6:$L$47,10,FALSE))</f>
        <v/>
      </c>
      <c r="Z78" s="235" t="str">
        <f>IF(Z77="","",VLOOKUP(Z77,'参考様式１（勤務表_シフト記号表）'!$C$6:$L$47,10,FALSE))</f>
        <v/>
      </c>
      <c r="AA78" s="235" t="str">
        <f>IF(AA77="","",VLOOKUP(AA77,'参考様式１（勤務表_シフト記号表）'!$C$6:$L$47,10,FALSE))</f>
        <v/>
      </c>
      <c r="AB78" s="235" t="str">
        <f>IF(AB77="","",VLOOKUP(AB77,'参考様式１（勤務表_シフト記号表）'!$C$6:$L$47,10,FALSE))</f>
        <v/>
      </c>
      <c r="AC78" s="236" t="str">
        <f>IF(AC77="","",VLOOKUP(AC77,'参考様式１（勤務表_シフト記号表）'!$C$6:$L$47,10,FALSE))</f>
        <v/>
      </c>
      <c r="AD78" s="234" t="str">
        <f>IF(AD77="","",VLOOKUP(AD77,'参考様式１（勤務表_シフト記号表）'!$C$6:$L$47,10,FALSE))</f>
        <v/>
      </c>
      <c r="AE78" s="235" t="str">
        <f>IF(AE77="","",VLOOKUP(AE77,'参考様式１（勤務表_シフト記号表）'!$C$6:$L$47,10,FALSE))</f>
        <v/>
      </c>
      <c r="AF78" s="235" t="str">
        <f>IF(AF77="","",VLOOKUP(AF77,'参考様式１（勤務表_シフト記号表）'!$C$6:$L$47,10,FALSE))</f>
        <v/>
      </c>
      <c r="AG78" s="235" t="str">
        <f>IF(AG77="","",VLOOKUP(AG77,'参考様式１（勤務表_シフト記号表）'!$C$6:$L$47,10,FALSE))</f>
        <v/>
      </c>
      <c r="AH78" s="235" t="str">
        <f>IF(AH77="","",VLOOKUP(AH77,'参考様式１（勤務表_シフト記号表）'!$C$6:$L$47,10,FALSE))</f>
        <v/>
      </c>
      <c r="AI78" s="235" t="str">
        <f>IF(AI77="","",VLOOKUP(AI77,'参考様式１（勤務表_シフト記号表）'!$C$6:$L$47,10,FALSE))</f>
        <v/>
      </c>
      <c r="AJ78" s="236" t="str">
        <f>IF(AJ77="","",VLOOKUP(AJ77,'参考様式１（勤務表_シフト記号表）'!$C$6:$L$47,10,FALSE))</f>
        <v/>
      </c>
      <c r="AK78" s="234" t="str">
        <f>IF(AK77="","",VLOOKUP(AK77,'参考様式１（勤務表_シフト記号表）'!$C$6:$L$47,10,FALSE))</f>
        <v/>
      </c>
      <c r="AL78" s="235" t="str">
        <f>IF(AL77="","",VLOOKUP(AL77,'参考様式１（勤務表_シフト記号表）'!$C$6:$L$47,10,FALSE))</f>
        <v/>
      </c>
      <c r="AM78" s="235" t="str">
        <f>IF(AM77="","",VLOOKUP(AM77,'参考様式１（勤務表_シフト記号表）'!$C$6:$L$47,10,FALSE))</f>
        <v/>
      </c>
      <c r="AN78" s="235" t="str">
        <f>IF(AN77="","",VLOOKUP(AN77,'参考様式１（勤務表_シフト記号表）'!$C$6:$L$47,10,FALSE))</f>
        <v/>
      </c>
      <c r="AO78" s="235" t="str">
        <f>IF(AO77="","",VLOOKUP(AO77,'参考様式１（勤務表_シフト記号表）'!$C$6:$L$47,10,FALSE))</f>
        <v/>
      </c>
      <c r="AP78" s="235" t="str">
        <f>IF(AP77="","",VLOOKUP(AP77,'参考様式１（勤務表_シフト記号表）'!$C$6:$L$47,10,FALSE))</f>
        <v/>
      </c>
      <c r="AQ78" s="236" t="str">
        <f>IF(AQ77="","",VLOOKUP(AQ77,'参考様式１（勤務表_シフト記号表）'!$C$6:$L$47,10,FALSE))</f>
        <v/>
      </c>
      <c r="AR78" s="234" t="str">
        <f>IF(AR77="","",VLOOKUP(AR77,'参考様式１（勤務表_シフト記号表）'!$C$6:$L$47,10,FALSE))</f>
        <v/>
      </c>
      <c r="AS78" s="235" t="str">
        <f>IF(AS77="","",VLOOKUP(AS77,'参考様式１（勤務表_シフト記号表）'!$C$6:$L$47,10,FALSE))</f>
        <v/>
      </c>
      <c r="AT78" s="235" t="str">
        <f>IF(AT77="","",VLOOKUP(AT77,'参考様式１（勤務表_シフト記号表）'!$C$6:$L$47,10,FALSE))</f>
        <v/>
      </c>
      <c r="AU78" s="235" t="str">
        <f>IF(AU77="","",VLOOKUP(AU77,'参考様式１（勤務表_シフト記号表）'!$C$6:$L$47,10,FALSE))</f>
        <v/>
      </c>
      <c r="AV78" s="235" t="str">
        <f>IF(AV77="","",VLOOKUP(AV77,'参考様式１（勤務表_シフト記号表）'!$C$6:$L$47,10,FALSE))</f>
        <v/>
      </c>
      <c r="AW78" s="235" t="str">
        <f>IF(AW77="","",VLOOKUP(AW77,'参考様式１（勤務表_シフト記号表）'!$C$6:$L$47,10,FALSE))</f>
        <v/>
      </c>
      <c r="AX78" s="236" t="str">
        <f>IF(AX77="","",VLOOKUP(AX77,'参考様式１（勤務表_シフト記号表）'!$C$6:$L$47,10,FALSE))</f>
        <v/>
      </c>
      <c r="AY78" s="234" t="str">
        <f>IF(AY77="","",VLOOKUP(AY77,'参考様式１（勤務表_シフト記号表）'!$C$6:$L$47,10,FALSE))</f>
        <v/>
      </c>
      <c r="AZ78" s="235" t="str">
        <f>IF(AZ77="","",VLOOKUP(AZ77,'参考様式１（勤務表_シフト記号表）'!$C$6:$L$47,10,FALSE))</f>
        <v/>
      </c>
      <c r="BA78" s="235" t="str">
        <f>IF(BA77="","",VLOOKUP(BA77,'参考様式１（勤務表_シフト記号表）'!$C$6:$L$47,10,FALSE))</f>
        <v/>
      </c>
      <c r="BB78" s="1017">
        <f>IF($BE$3="４週",SUM(W78:AX78),IF($BE$3="暦月",SUM(W78:BA78),""))</f>
        <v>0</v>
      </c>
      <c r="BC78" s="1018"/>
      <c r="BD78" s="1019">
        <f>IF($BE$3="４週",BB78/4,IF($BE$3="暦月",(BB78/($BE$8/7)),""))</f>
        <v>0</v>
      </c>
      <c r="BE78" s="1018"/>
      <c r="BF78" s="1014"/>
      <c r="BG78" s="1015"/>
      <c r="BH78" s="1015"/>
      <c r="BI78" s="1015"/>
      <c r="BJ78" s="1016"/>
    </row>
    <row r="79" spans="2:62" ht="20.25" customHeight="1" x14ac:dyDescent="0.45">
      <c r="B79" s="1020">
        <f>B77+1</f>
        <v>32</v>
      </c>
      <c r="C79" s="1022"/>
      <c r="D79" s="1023"/>
      <c r="E79" s="229"/>
      <c r="F79" s="230"/>
      <c r="G79" s="229"/>
      <c r="H79" s="230"/>
      <c r="I79" s="1026"/>
      <c r="J79" s="1027"/>
      <c r="K79" s="1030"/>
      <c r="L79" s="1031"/>
      <c r="M79" s="1031"/>
      <c r="N79" s="1023"/>
      <c r="O79" s="1034"/>
      <c r="P79" s="1035"/>
      <c r="Q79" s="1035"/>
      <c r="R79" s="1035"/>
      <c r="S79" s="1036"/>
      <c r="T79" s="249" t="s">
        <v>442</v>
      </c>
      <c r="V79" s="250"/>
      <c r="W79" s="242"/>
      <c r="X79" s="243"/>
      <c r="Y79" s="243"/>
      <c r="Z79" s="243"/>
      <c r="AA79" s="243"/>
      <c r="AB79" s="243"/>
      <c r="AC79" s="244"/>
      <c r="AD79" s="242"/>
      <c r="AE79" s="243"/>
      <c r="AF79" s="243"/>
      <c r="AG79" s="243"/>
      <c r="AH79" s="243"/>
      <c r="AI79" s="243"/>
      <c r="AJ79" s="244"/>
      <c r="AK79" s="242"/>
      <c r="AL79" s="243"/>
      <c r="AM79" s="243"/>
      <c r="AN79" s="243"/>
      <c r="AO79" s="243"/>
      <c r="AP79" s="243"/>
      <c r="AQ79" s="244"/>
      <c r="AR79" s="242"/>
      <c r="AS79" s="243"/>
      <c r="AT79" s="243"/>
      <c r="AU79" s="243"/>
      <c r="AV79" s="243"/>
      <c r="AW79" s="243"/>
      <c r="AX79" s="244"/>
      <c r="AY79" s="242"/>
      <c r="AZ79" s="243"/>
      <c r="BA79" s="245"/>
      <c r="BB79" s="1040"/>
      <c r="BC79" s="1041"/>
      <c r="BD79" s="1000"/>
      <c r="BE79" s="1001"/>
      <c r="BF79" s="1002"/>
      <c r="BG79" s="1003"/>
      <c r="BH79" s="1003"/>
      <c r="BI79" s="1003"/>
      <c r="BJ79" s="1004"/>
    </row>
    <row r="80" spans="2:62" ht="20.25" customHeight="1" x14ac:dyDescent="0.45">
      <c r="B80" s="1043"/>
      <c r="C80" s="1044"/>
      <c r="D80" s="1045"/>
      <c r="E80" s="251"/>
      <c r="F80" s="252">
        <f>C79</f>
        <v>0</v>
      </c>
      <c r="G80" s="251"/>
      <c r="H80" s="252">
        <f>I79</f>
        <v>0</v>
      </c>
      <c r="I80" s="1046"/>
      <c r="J80" s="1047"/>
      <c r="K80" s="1048"/>
      <c r="L80" s="1049"/>
      <c r="M80" s="1049"/>
      <c r="N80" s="1045"/>
      <c r="O80" s="1034"/>
      <c r="P80" s="1035"/>
      <c r="Q80" s="1035"/>
      <c r="R80" s="1035"/>
      <c r="S80" s="1036"/>
      <c r="T80" s="246" t="s">
        <v>443</v>
      </c>
      <c r="U80" s="247"/>
      <c r="V80" s="248"/>
      <c r="W80" s="234" t="str">
        <f>IF(W79="","",VLOOKUP(W79,'参考様式１（勤務表_シフト記号表）'!$C$6:$L$47,10,FALSE))</f>
        <v/>
      </c>
      <c r="X80" s="235" t="str">
        <f>IF(X79="","",VLOOKUP(X79,'参考様式１（勤務表_シフト記号表）'!$C$6:$L$47,10,FALSE))</f>
        <v/>
      </c>
      <c r="Y80" s="235" t="str">
        <f>IF(Y79="","",VLOOKUP(Y79,'参考様式１（勤務表_シフト記号表）'!$C$6:$L$47,10,FALSE))</f>
        <v/>
      </c>
      <c r="Z80" s="235" t="str">
        <f>IF(Z79="","",VLOOKUP(Z79,'参考様式１（勤務表_シフト記号表）'!$C$6:$L$47,10,FALSE))</f>
        <v/>
      </c>
      <c r="AA80" s="235" t="str">
        <f>IF(AA79="","",VLOOKUP(AA79,'参考様式１（勤務表_シフト記号表）'!$C$6:$L$47,10,FALSE))</f>
        <v/>
      </c>
      <c r="AB80" s="235" t="str">
        <f>IF(AB79="","",VLOOKUP(AB79,'参考様式１（勤務表_シフト記号表）'!$C$6:$L$47,10,FALSE))</f>
        <v/>
      </c>
      <c r="AC80" s="236" t="str">
        <f>IF(AC79="","",VLOOKUP(AC79,'参考様式１（勤務表_シフト記号表）'!$C$6:$L$47,10,FALSE))</f>
        <v/>
      </c>
      <c r="AD80" s="234" t="str">
        <f>IF(AD79="","",VLOOKUP(AD79,'参考様式１（勤務表_シフト記号表）'!$C$6:$L$47,10,FALSE))</f>
        <v/>
      </c>
      <c r="AE80" s="235" t="str">
        <f>IF(AE79="","",VLOOKUP(AE79,'参考様式１（勤務表_シフト記号表）'!$C$6:$L$47,10,FALSE))</f>
        <v/>
      </c>
      <c r="AF80" s="235" t="str">
        <f>IF(AF79="","",VLOOKUP(AF79,'参考様式１（勤務表_シフト記号表）'!$C$6:$L$47,10,FALSE))</f>
        <v/>
      </c>
      <c r="AG80" s="235" t="str">
        <f>IF(AG79="","",VLOOKUP(AG79,'参考様式１（勤務表_シフト記号表）'!$C$6:$L$47,10,FALSE))</f>
        <v/>
      </c>
      <c r="AH80" s="235" t="str">
        <f>IF(AH79="","",VLOOKUP(AH79,'参考様式１（勤務表_シフト記号表）'!$C$6:$L$47,10,FALSE))</f>
        <v/>
      </c>
      <c r="AI80" s="235" t="str">
        <f>IF(AI79="","",VLOOKUP(AI79,'参考様式１（勤務表_シフト記号表）'!$C$6:$L$47,10,FALSE))</f>
        <v/>
      </c>
      <c r="AJ80" s="236" t="str">
        <f>IF(AJ79="","",VLOOKUP(AJ79,'参考様式１（勤務表_シフト記号表）'!$C$6:$L$47,10,FALSE))</f>
        <v/>
      </c>
      <c r="AK80" s="234" t="str">
        <f>IF(AK79="","",VLOOKUP(AK79,'参考様式１（勤務表_シフト記号表）'!$C$6:$L$47,10,FALSE))</f>
        <v/>
      </c>
      <c r="AL80" s="235" t="str">
        <f>IF(AL79="","",VLOOKUP(AL79,'参考様式１（勤務表_シフト記号表）'!$C$6:$L$47,10,FALSE))</f>
        <v/>
      </c>
      <c r="AM80" s="235" t="str">
        <f>IF(AM79="","",VLOOKUP(AM79,'参考様式１（勤務表_シフト記号表）'!$C$6:$L$47,10,FALSE))</f>
        <v/>
      </c>
      <c r="AN80" s="235" t="str">
        <f>IF(AN79="","",VLOOKUP(AN79,'参考様式１（勤務表_シフト記号表）'!$C$6:$L$47,10,FALSE))</f>
        <v/>
      </c>
      <c r="AO80" s="235" t="str">
        <f>IF(AO79="","",VLOOKUP(AO79,'参考様式１（勤務表_シフト記号表）'!$C$6:$L$47,10,FALSE))</f>
        <v/>
      </c>
      <c r="AP80" s="235" t="str">
        <f>IF(AP79="","",VLOOKUP(AP79,'参考様式１（勤務表_シフト記号表）'!$C$6:$L$47,10,FALSE))</f>
        <v/>
      </c>
      <c r="AQ80" s="236" t="str">
        <f>IF(AQ79="","",VLOOKUP(AQ79,'参考様式１（勤務表_シフト記号表）'!$C$6:$L$47,10,FALSE))</f>
        <v/>
      </c>
      <c r="AR80" s="234" t="str">
        <f>IF(AR79="","",VLOOKUP(AR79,'参考様式１（勤務表_シフト記号表）'!$C$6:$L$47,10,FALSE))</f>
        <v/>
      </c>
      <c r="AS80" s="235" t="str">
        <f>IF(AS79="","",VLOOKUP(AS79,'参考様式１（勤務表_シフト記号表）'!$C$6:$L$47,10,FALSE))</f>
        <v/>
      </c>
      <c r="AT80" s="235" t="str">
        <f>IF(AT79="","",VLOOKUP(AT79,'参考様式１（勤務表_シフト記号表）'!$C$6:$L$47,10,FALSE))</f>
        <v/>
      </c>
      <c r="AU80" s="235" t="str">
        <f>IF(AU79="","",VLOOKUP(AU79,'参考様式１（勤務表_シフト記号表）'!$C$6:$L$47,10,FALSE))</f>
        <v/>
      </c>
      <c r="AV80" s="235" t="str">
        <f>IF(AV79="","",VLOOKUP(AV79,'参考様式１（勤務表_シフト記号表）'!$C$6:$L$47,10,FALSE))</f>
        <v/>
      </c>
      <c r="AW80" s="235" t="str">
        <f>IF(AW79="","",VLOOKUP(AW79,'参考様式１（勤務表_シフト記号表）'!$C$6:$L$47,10,FALSE))</f>
        <v/>
      </c>
      <c r="AX80" s="236" t="str">
        <f>IF(AX79="","",VLOOKUP(AX79,'参考様式１（勤務表_シフト記号表）'!$C$6:$L$47,10,FALSE))</f>
        <v/>
      </c>
      <c r="AY80" s="234" t="str">
        <f>IF(AY79="","",VLOOKUP(AY79,'参考様式１（勤務表_シフト記号表）'!$C$6:$L$47,10,FALSE))</f>
        <v/>
      </c>
      <c r="AZ80" s="235" t="str">
        <f>IF(AZ79="","",VLOOKUP(AZ79,'参考様式１（勤務表_シフト記号表）'!$C$6:$L$47,10,FALSE))</f>
        <v/>
      </c>
      <c r="BA80" s="235" t="str">
        <f>IF(BA79="","",VLOOKUP(BA79,'参考様式１（勤務表_シフト記号表）'!$C$6:$L$47,10,FALSE))</f>
        <v/>
      </c>
      <c r="BB80" s="1017">
        <f>IF($BE$3="４週",SUM(W80:AX80),IF($BE$3="暦月",SUM(W80:BA80),""))</f>
        <v>0</v>
      </c>
      <c r="BC80" s="1018"/>
      <c r="BD80" s="1019">
        <f>IF($BE$3="４週",BB80/4,IF($BE$3="暦月",(BB80/($BE$8/7)),""))</f>
        <v>0</v>
      </c>
      <c r="BE80" s="1018"/>
      <c r="BF80" s="1014"/>
      <c r="BG80" s="1015"/>
      <c r="BH80" s="1015"/>
      <c r="BI80" s="1015"/>
      <c r="BJ80" s="1016"/>
    </row>
    <row r="81" spans="2:62" ht="20.25" customHeight="1" x14ac:dyDescent="0.45">
      <c r="B81" s="1020">
        <f>B79+1</f>
        <v>33</v>
      </c>
      <c r="C81" s="1022"/>
      <c r="D81" s="1023"/>
      <c r="E81" s="229"/>
      <c r="F81" s="230"/>
      <c r="G81" s="229"/>
      <c r="H81" s="230"/>
      <c r="I81" s="1026"/>
      <c r="J81" s="1027"/>
      <c r="K81" s="1030"/>
      <c r="L81" s="1031"/>
      <c r="M81" s="1031"/>
      <c r="N81" s="1023"/>
      <c r="O81" s="1034"/>
      <c r="P81" s="1035"/>
      <c r="Q81" s="1035"/>
      <c r="R81" s="1035"/>
      <c r="S81" s="1036"/>
      <c r="T81" s="249" t="s">
        <v>442</v>
      </c>
      <c r="V81" s="250"/>
      <c r="W81" s="242"/>
      <c r="X81" s="243"/>
      <c r="Y81" s="243"/>
      <c r="Z81" s="243"/>
      <c r="AA81" s="243"/>
      <c r="AB81" s="243"/>
      <c r="AC81" s="244"/>
      <c r="AD81" s="242"/>
      <c r="AE81" s="243"/>
      <c r="AF81" s="243"/>
      <c r="AG81" s="243"/>
      <c r="AH81" s="243"/>
      <c r="AI81" s="243"/>
      <c r="AJ81" s="244"/>
      <c r="AK81" s="242"/>
      <c r="AL81" s="243"/>
      <c r="AM81" s="243"/>
      <c r="AN81" s="243"/>
      <c r="AO81" s="243"/>
      <c r="AP81" s="243"/>
      <c r="AQ81" s="244"/>
      <c r="AR81" s="242"/>
      <c r="AS81" s="243"/>
      <c r="AT81" s="243"/>
      <c r="AU81" s="243"/>
      <c r="AV81" s="243"/>
      <c r="AW81" s="243"/>
      <c r="AX81" s="244"/>
      <c r="AY81" s="242"/>
      <c r="AZ81" s="243"/>
      <c r="BA81" s="245"/>
      <c r="BB81" s="1040"/>
      <c r="BC81" s="1041"/>
      <c r="BD81" s="1000"/>
      <c r="BE81" s="1001"/>
      <c r="BF81" s="1002"/>
      <c r="BG81" s="1003"/>
      <c r="BH81" s="1003"/>
      <c r="BI81" s="1003"/>
      <c r="BJ81" s="1004"/>
    </row>
    <row r="82" spans="2:62" ht="20.25" customHeight="1" x14ac:dyDescent="0.45">
      <c r="B82" s="1043"/>
      <c r="C82" s="1044"/>
      <c r="D82" s="1045"/>
      <c r="E82" s="251"/>
      <c r="F82" s="252">
        <f>C81</f>
        <v>0</v>
      </c>
      <c r="G82" s="251"/>
      <c r="H82" s="252">
        <f>I81</f>
        <v>0</v>
      </c>
      <c r="I82" s="1046"/>
      <c r="J82" s="1047"/>
      <c r="K82" s="1048"/>
      <c r="L82" s="1049"/>
      <c r="M82" s="1049"/>
      <c r="N82" s="1045"/>
      <c r="O82" s="1034"/>
      <c r="P82" s="1035"/>
      <c r="Q82" s="1035"/>
      <c r="R82" s="1035"/>
      <c r="S82" s="1036"/>
      <c r="T82" s="246" t="s">
        <v>443</v>
      </c>
      <c r="U82" s="247"/>
      <c r="V82" s="248"/>
      <c r="W82" s="234" t="str">
        <f>IF(W81="","",VLOOKUP(W81,'参考様式１（勤務表_シフト記号表）'!$C$6:$L$47,10,FALSE))</f>
        <v/>
      </c>
      <c r="X82" s="235" t="str">
        <f>IF(X81="","",VLOOKUP(X81,'参考様式１（勤務表_シフト記号表）'!$C$6:$L$47,10,FALSE))</f>
        <v/>
      </c>
      <c r="Y82" s="235" t="str">
        <f>IF(Y81="","",VLOOKUP(Y81,'参考様式１（勤務表_シフト記号表）'!$C$6:$L$47,10,FALSE))</f>
        <v/>
      </c>
      <c r="Z82" s="235" t="str">
        <f>IF(Z81="","",VLOOKUP(Z81,'参考様式１（勤務表_シフト記号表）'!$C$6:$L$47,10,FALSE))</f>
        <v/>
      </c>
      <c r="AA82" s="235" t="str">
        <f>IF(AA81="","",VLOOKUP(AA81,'参考様式１（勤務表_シフト記号表）'!$C$6:$L$47,10,FALSE))</f>
        <v/>
      </c>
      <c r="AB82" s="235" t="str">
        <f>IF(AB81="","",VLOOKUP(AB81,'参考様式１（勤務表_シフト記号表）'!$C$6:$L$47,10,FALSE))</f>
        <v/>
      </c>
      <c r="AC82" s="236" t="str">
        <f>IF(AC81="","",VLOOKUP(AC81,'参考様式１（勤務表_シフト記号表）'!$C$6:$L$47,10,FALSE))</f>
        <v/>
      </c>
      <c r="AD82" s="234" t="str">
        <f>IF(AD81="","",VLOOKUP(AD81,'参考様式１（勤務表_シフト記号表）'!$C$6:$L$47,10,FALSE))</f>
        <v/>
      </c>
      <c r="AE82" s="235" t="str">
        <f>IF(AE81="","",VLOOKUP(AE81,'参考様式１（勤務表_シフト記号表）'!$C$6:$L$47,10,FALSE))</f>
        <v/>
      </c>
      <c r="AF82" s="235" t="str">
        <f>IF(AF81="","",VLOOKUP(AF81,'参考様式１（勤務表_シフト記号表）'!$C$6:$L$47,10,FALSE))</f>
        <v/>
      </c>
      <c r="AG82" s="235" t="str">
        <f>IF(AG81="","",VLOOKUP(AG81,'参考様式１（勤務表_シフト記号表）'!$C$6:$L$47,10,FALSE))</f>
        <v/>
      </c>
      <c r="AH82" s="235" t="str">
        <f>IF(AH81="","",VLOOKUP(AH81,'参考様式１（勤務表_シフト記号表）'!$C$6:$L$47,10,FALSE))</f>
        <v/>
      </c>
      <c r="AI82" s="235" t="str">
        <f>IF(AI81="","",VLOOKUP(AI81,'参考様式１（勤務表_シフト記号表）'!$C$6:$L$47,10,FALSE))</f>
        <v/>
      </c>
      <c r="AJ82" s="236" t="str">
        <f>IF(AJ81="","",VLOOKUP(AJ81,'参考様式１（勤務表_シフト記号表）'!$C$6:$L$47,10,FALSE))</f>
        <v/>
      </c>
      <c r="AK82" s="234" t="str">
        <f>IF(AK81="","",VLOOKUP(AK81,'参考様式１（勤務表_シフト記号表）'!$C$6:$L$47,10,FALSE))</f>
        <v/>
      </c>
      <c r="AL82" s="235" t="str">
        <f>IF(AL81="","",VLOOKUP(AL81,'参考様式１（勤務表_シフト記号表）'!$C$6:$L$47,10,FALSE))</f>
        <v/>
      </c>
      <c r="AM82" s="235" t="str">
        <f>IF(AM81="","",VLOOKUP(AM81,'参考様式１（勤務表_シフト記号表）'!$C$6:$L$47,10,FALSE))</f>
        <v/>
      </c>
      <c r="AN82" s="235" t="str">
        <f>IF(AN81="","",VLOOKUP(AN81,'参考様式１（勤務表_シフト記号表）'!$C$6:$L$47,10,FALSE))</f>
        <v/>
      </c>
      <c r="AO82" s="235" t="str">
        <f>IF(AO81="","",VLOOKUP(AO81,'参考様式１（勤務表_シフト記号表）'!$C$6:$L$47,10,FALSE))</f>
        <v/>
      </c>
      <c r="AP82" s="235" t="str">
        <f>IF(AP81="","",VLOOKUP(AP81,'参考様式１（勤務表_シフト記号表）'!$C$6:$L$47,10,FALSE))</f>
        <v/>
      </c>
      <c r="AQ82" s="236" t="str">
        <f>IF(AQ81="","",VLOOKUP(AQ81,'参考様式１（勤務表_シフト記号表）'!$C$6:$L$47,10,FALSE))</f>
        <v/>
      </c>
      <c r="AR82" s="234" t="str">
        <f>IF(AR81="","",VLOOKUP(AR81,'参考様式１（勤務表_シフト記号表）'!$C$6:$L$47,10,FALSE))</f>
        <v/>
      </c>
      <c r="AS82" s="235" t="str">
        <f>IF(AS81="","",VLOOKUP(AS81,'参考様式１（勤務表_シフト記号表）'!$C$6:$L$47,10,FALSE))</f>
        <v/>
      </c>
      <c r="AT82" s="235" t="str">
        <f>IF(AT81="","",VLOOKUP(AT81,'参考様式１（勤務表_シフト記号表）'!$C$6:$L$47,10,FALSE))</f>
        <v/>
      </c>
      <c r="AU82" s="235" t="str">
        <f>IF(AU81="","",VLOOKUP(AU81,'参考様式１（勤務表_シフト記号表）'!$C$6:$L$47,10,FALSE))</f>
        <v/>
      </c>
      <c r="AV82" s="235" t="str">
        <f>IF(AV81="","",VLOOKUP(AV81,'参考様式１（勤務表_シフト記号表）'!$C$6:$L$47,10,FALSE))</f>
        <v/>
      </c>
      <c r="AW82" s="235" t="str">
        <f>IF(AW81="","",VLOOKUP(AW81,'参考様式１（勤務表_シフト記号表）'!$C$6:$L$47,10,FALSE))</f>
        <v/>
      </c>
      <c r="AX82" s="236" t="str">
        <f>IF(AX81="","",VLOOKUP(AX81,'参考様式１（勤務表_シフト記号表）'!$C$6:$L$47,10,FALSE))</f>
        <v/>
      </c>
      <c r="AY82" s="234" t="str">
        <f>IF(AY81="","",VLOOKUP(AY81,'参考様式１（勤務表_シフト記号表）'!$C$6:$L$47,10,FALSE))</f>
        <v/>
      </c>
      <c r="AZ82" s="235" t="str">
        <f>IF(AZ81="","",VLOOKUP(AZ81,'参考様式１（勤務表_シフト記号表）'!$C$6:$L$47,10,FALSE))</f>
        <v/>
      </c>
      <c r="BA82" s="235" t="str">
        <f>IF(BA81="","",VLOOKUP(BA81,'参考様式１（勤務表_シフト記号表）'!$C$6:$L$47,10,FALSE))</f>
        <v/>
      </c>
      <c r="BB82" s="1017">
        <f>IF($BE$3="４週",SUM(W82:AX82),IF($BE$3="暦月",SUM(W82:BA82),""))</f>
        <v>0</v>
      </c>
      <c r="BC82" s="1018"/>
      <c r="BD82" s="1019">
        <f>IF($BE$3="４週",BB82/4,IF($BE$3="暦月",(BB82/($BE$8/7)),""))</f>
        <v>0</v>
      </c>
      <c r="BE82" s="1018"/>
      <c r="BF82" s="1014"/>
      <c r="BG82" s="1015"/>
      <c r="BH82" s="1015"/>
      <c r="BI82" s="1015"/>
      <c r="BJ82" s="1016"/>
    </row>
    <row r="83" spans="2:62" ht="20.25" customHeight="1" x14ac:dyDescent="0.45">
      <c r="B83" s="1020">
        <f>B81+1</f>
        <v>34</v>
      </c>
      <c r="C83" s="1022"/>
      <c r="D83" s="1023"/>
      <c r="E83" s="229"/>
      <c r="F83" s="230"/>
      <c r="G83" s="229"/>
      <c r="H83" s="230"/>
      <c r="I83" s="1026"/>
      <c r="J83" s="1027"/>
      <c r="K83" s="1030"/>
      <c r="L83" s="1031"/>
      <c r="M83" s="1031"/>
      <c r="N83" s="1023"/>
      <c r="O83" s="1034"/>
      <c r="P83" s="1035"/>
      <c r="Q83" s="1035"/>
      <c r="R83" s="1035"/>
      <c r="S83" s="1036"/>
      <c r="T83" s="249" t="s">
        <v>442</v>
      </c>
      <c r="V83" s="250"/>
      <c r="W83" s="242"/>
      <c r="X83" s="243"/>
      <c r="Y83" s="243"/>
      <c r="Z83" s="243"/>
      <c r="AA83" s="243"/>
      <c r="AB83" s="243"/>
      <c r="AC83" s="244"/>
      <c r="AD83" s="242"/>
      <c r="AE83" s="243"/>
      <c r="AF83" s="243"/>
      <c r="AG83" s="243"/>
      <c r="AH83" s="243"/>
      <c r="AI83" s="243"/>
      <c r="AJ83" s="244"/>
      <c r="AK83" s="242"/>
      <c r="AL83" s="243"/>
      <c r="AM83" s="243"/>
      <c r="AN83" s="243"/>
      <c r="AO83" s="243"/>
      <c r="AP83" s="243"/>
      <c r="AQ83" s="244"/>
      <c r="AR83" s="242"/>
      <c r="AS83" s="243"/>
      <c r="AT83" s="243"/>
      <c r="AU83" s="243"/>
      <c r="AV83" s="243"/>
      <c r="AW83" s="243"/>
      <c r="AX83" s="244"/>
      <c r="AY83" s="242"/>
      <c r="AZ83" s="243"/>
      <c r="BA83" s="245"/>
      <c r="BB83" s="1040"/>
      <c r="BC83" s="1041"/>
      <c r="BD83" s="1000"/>
      <c r="BE83" s="1001"/>
      <c r="BF83" s="1002"/>
      <c r="BG83" s="1003"/>
      <c r="BH83" s="1003"/>
      <c r="BI83" s="1003"/>
      <c r="BJ83" s="1004"/>
    </row>
    <row r="84" spans="2:62" ht="20.25" customHeight="1" x14ac:dyDescent="0.45">
      <c r="B84" s="1043"/>
      <c r="C84" s="1044"/>
      <c r="D84" s="1045"/>
      <c r="E84" s="251"/>
      <c r="F84" s="252">
        <f>C83</f>
        <v>0</v>
      </c>
      <c r="G84" s="251"/>
      <c r="H84" s="252">
        <f>I83</f>
        <v>0</v>
      </c>
      <c r="I84" s="1046"/>
      <c r="J84" s="1047"/>
      <c r="K84" s="1048"/>
      <c r="L84" s="1049"/>
      <c r="M84" s="1049"/>
      <c r="N84" s="1045"/>
      <c r="O84" s="1034"/>
      <c r="P84" s="1035"/>
      <c r="Q84" s="1035"/>
      <c r="R84" s="1035"/>
      <c r="S84" s="1036"/>
      <c r="T84" s="246" t="s">
        <v>443</v>
      </c>
      <c r="U84" s="247"/>
      <c r="V84" s="248"/>
      <c r="W84" s="234" t="str">
        <f>IF(W83="","",VLOOKUP(W83,'参考様式１（勤務表_シフト記号表）'!$C$6:$L$47,10,FALSE))</f>
        <v/>
      </c>
      <c r="X84" s="235" t="str">
        <f>IF(X83="","",VLOOKUP(X83,'参考様式１（勤務表_シフト記号表）'!$C$6:$L$47,10,FALSE))</f>
        <v/>
      </c>
      <c r="Y84" s="235" t="str">
        <f>IF(Y83="","",VLOOKUP(Y83,'参考様式１（勤務表_シフト記号表）'!$C$6:$L$47,10,FALSE))</f>
        <v/>
      </c>
      <c r="Z84" s="235" t="str">
        <f>IF(Z83="","",VLOOKUP(Z83,'参考様式１（勤務表_シフト記号表）'!$C$6:$L$47,10,FALSE))</f>
        <v/>
      </c>
      <c r="AA84" s="235" t="str">
        <f>IF(AA83="","",VLOOKUP(AA83,'参考様式１（勤務表_シフト記号表）'!$C$6:$L$47,10,FALSE))</f>
        <v/>
      </c>
      <c r="AB84" s="235" t="str">
        <f>IF(AB83="","",VLOOKUP(AB83,'参考様式１（勤務表_シフト記号表）'!$C$6:$L$47,10,FALSE))</f>
        <v/>
      </c>
      <c r="AC84" s="236" t="str">
        <f>IF(AC83="","",VLOOKUP(AC83,'参考様式１（勤務表_シフト記号表）'!$C$6:$L$47,10,FALSE))</f>
        <v/>
      </c>
      <c r="AD84" s="234" t="str">
        <f>IF(AD83="","",VLOOKUP(AD83,'参考様式１（勤務表_シフト記号表）'!$C$6:$L$47,10,FALSE))</f>
        <v/>
      </c>
      <c r="AE84" s="235" t="str">
        <f>IF(AE83="","",VLOOKUP(AE83,'参考様式１（勤務表_シフト記号表）'!$C$6:$L$47,10,FALSE))</f>
        <v/>
      </c>
      <c r="AF84" s="235" t="str">
        <f>IF(AF83="","",VLOOKUP(AF83,'参考様式１（勤務表_シフト記号表）'!$C$6:$L$47,10,FALSE))</f>
        <v/>
      </c>
      <c r="AG84" s="235" t="str">
        <f>IF(AG83="","",VLOOKUP(AG83,'参考様式１（勤務表_シフト記号表）'!$C$6:$L$47,10,FALSE))</f>
        <v/>
      </c>
      <c r="AH84" s="235" t="str">
        <f>IF(AH83="","",VLOOKUP(AH83,'参考様式１（勤務表_シフト記号表）'!$C$6:$L$47,10,FALSE))</f>
        <v/>
      </c>
      <c r="AI84" s="235" t="str">
        <f>IF(AI83="","",VLOOKUP(AI83,'参考様式１（勤務表_シフト記号表）'!$C$6:$L$47,10,FALSE))</f>
        <v/>
      </c>
      <c r="AJ84" s="236" t="str">
        <f>IF(AJ83="","",VLOOKUP(AJ83,'参考様式１（勤務表_シフト記号表）'!$C$6:$L$47,10,FALSE))</f>
        <v/>
      </c>
      <c r="AK84" s="234" t="str">
        <f>IF(AK83="","",VLOOKUP(AK83,'参考様式１（勤務表_シフト記号表）'!$C$6:$L$47,10,FALSE))</f>
        <v/>
      </c>
      <c r="AL84" s="235" t="str">
        <f>IF(AL83="","",VLOOKUP(AL83,'参考様式１（勤務表_シフト記号表）'!$C$6:$L$47,10,FALSE))</f>
        <v/>
      </c>
      <c r="AM84" s="235" t="str">
        <f>IF(AM83="","",VLOOKUP(AM83,'参考様式１（勤務表_シフト記号表）'!$C$6:$L$47,10,FALSE))</f>
        <v/>
      </c>
      <c r="AN84" s="235" t="str">
        <f>IF(AN83="","",VLOOKUP(AN83,'参考様式１（勤務表_シフト記号表）'!$C$6:$L$47,10,FALSE))</f>
        <v/>
      </c>
      <c r="AO84" s="235" t="str">
        <f>IF(AO83="","",VLOOKUP(AO83,'参考様式１（勤務表_シフト記号表）'!$C$6:$L$47,10,FALSE))</f>
        <v/>
      </c>
      <c r="AP84" s="235" t="str">
        <f>IF(AP83="","",VLOOKUP(AP83,'参考様式１（勤務表_シフト記号表）'!$C$6:$L$47,10,FALSE))</f>
        <v/>
      </c>
      <c r="AQ84" s="236" t="str">
        <f>IF(AQ83="","",VLOOKUP(AQ83,'参考様式１（勤務表_シフト記号表）'!$C$6:$L$47,10,FALSE))</f>
        <v/>
      </c>
      <c r="AR84" s="234" t="str">
        <f>IF(AR83="","",VLOOKUP(AR83,'参考様式１（勤務表_シフト記号表）'!$C$6:$L$47,10,FALSE))</f>
        <v/>
      </c>
      <c r="AS84" s="235" t="str">
        <f>IF(AS83="","",VLOOKUP(AS83,'参考様式１（勤務表_シフト記号表）'!$C$6:$L$47,10,FALSE))</f>
        <v/>
      </c>
      <c r="AT84" s="235" t="str">
        <f>IF(AT83="","",VLOOKUP(AT83,'参考様式１（勤務表_シフト記号表）'!$C$6:$L$47,10,FALSE))</f>
        <v/>
      </c>
      <c r="AU84" s="235" t="str">
        <f>IF(AU83="","",VLOOKUP(AU83,'参考様式１（勤務表_シフト記号表）'!$C$6:$L$47,10,FALSE))</f>
        <v/>
      </c>
      <c r="AV84" s="235" t="str">
        <f>IF(AV83="","",VLOOKUP(AV83,'参考様式１（勤務表_シフト記号表）'!$C$6:$L$47,10,FALSE))</f>
        <v/>
      </c>
      <c r="AW84" s="235" t="str">
        <f>IF(AW83="","",VLOOKUP(AW83,'参考様式１（勤務表_シフト記号表）'!$C$6:$L$47,10,FALSE))</f>
        <v/>
      </c>
      <c r="AX84" s="236" t="str">
        <f>IF(AX83="","",VLOOKUP(AX83,'参考様式１（勤務表_シフト記号表）'!$C$6:$L$47,10,FALSE))</f>
        <v/>
      </c>
      <c r="AY84" s="234" t="str">
        <f>IF(AY83="","",VLOOKUP(AY83,'参考様式１（勤務表_シフト記号表）'!$C$6:$L$47,10,FALSE))</f>
        <v/>
      </c>
      <c r="AZ84" s="235" t="str">
        <f>IF(AZ83="","",VLOOKUP(AZ83,'参考様式１（勤務表_シフト記号表）'!$C$6:$L$47,10,FALSE))</f>
        <v/>
      </c>
      <c r="BA84" s="235" t="str">
        <f>IF(BA83="","",VLOOKUP(BA83,'参考様式１（勤務表_シフト記号表）'!$C$6:$L$47,10,FALSE))</f>
        <v/>
      </c>
      <c r="BB84" s="1017">
        <f>IF($BE$3="４週",SUM(W84:AX84),IF($BE$3="暦月",SUM(W84:BA84),""))</f>
        <v>0</v>
      </c>
      <c r="BC84" s="1018"/>
      <c r="BD84" s="1019">
        <f>IF($BE$3="４週",BB84/4,IF($BE$3="暦月",(BB84/($BE$8/7)),""))</f>
        <v>0</v>
      </c>
      <c r="BE84" s="1018"/>
      <c r="BF84" s="1014"/>
      <c r="BG84" s="1015"/>
      <c r="BH84" s="1015"/>
      <c r="BI84" s="1015"/>
      <c r="BJ84" s="1016"/>
    </row>
    <row r="85" spans="2:62" ht="20.25" customHeight="1" x14ac:dyDescent="0.45">
      <c r="B85" s="1020">
        <f>B83+1</f>
        <v>35</v>
      </c>
      <c r="C85" s="1022"/>
      <c r="D85" s="1023"/>
      <c r="E85" s="229"/>
      <c r="F85" s="230"/>
      <c r="G85" s="229"/>
      <c r="H85" s="230"/>
      <c r="I85" s="1026"/>
      <c r="J85" s="1027"/>
      <c r="K85" s="1030"/>
      <c r="L85" s="1031"/>
      <c r="M85" s="1031"/>
      <c r="N85" s="1023"/>
      <c r="O85" s="1034"/>
      <c r="P85" s="1035"/>
      <c r="Q85" s="1035"/>
      <c r="R85" s="1035"/>
      <c r="S85" s="1036"/>
      <c r="T85" s="249" t="s">
        <v>442</v>
      </c>
      <c r="V85" s="250"/>
      <c r="W85" s="242"/>
      <c r="X85" s="243"/>
      <c r="Y85" s="243"/>
      <c r="Z85" s="243"/>
      <c r="AA85" s="243"/>
      <c r="AB85" s="243"/>
      <c r="AC85" s="244"/>
      <c r="AD85" s="242"/>
      <c r="AE85" s="243"/>
      <c r="AF85" s="243"/>
      <c r="AG85" s="243"/>
      <c r="AH85" s="243"/>
      <c r="AI85" s="243"/>
      <c r="AJ85" s="244"/>
      <c r="AK85" s="242"/>
      <c r="AL85" s="243"/>
      <c r="AM85" s="243"/>
      <c r="AN85" s="243"/>
      <c r="AO85" s="243"/>
      <c r="AP85" s="243"/>
      <c r="AQ85" s="244"/>
      <c r="AR85" s="242"/>
      <c r="AS85" s="243"/>
      <c r="AT85" s="243"/>
      <c r="AU85" s="243"/>
      <c r="AV85" s="243"/>
      <c r="AW85" s="243"/>
      <c r="AX85" s="244"/>
      <c r="AY85" s="242"/>
      <c r="AZ85" s="243"/>
      <c r="BA85" s="245"/>
      <c r="BB85" s="1040"/>
      <c r="BC85" s="1041"/>
      <c r="BD85" s="1000"/>
      <c r="BE85" s="1001"/>
      <c r="BF85" s="1002"/>
      <c r="BG85" s="1003"/>
      <c r="BH85" s="1003"/>
      <c r="BI85" s="1003"/>
      <c r="BJ85" s="1004"/>
    </row>
    <row r="86" spans="2:62" ht="20.25" customHeight="1" x14ac:dyDescent="0.45">
      <c r="B86" s="1043"/>
      <c r="C86" s="1044"/>
      <c r="D86" s="1045"/>
      <c r="E86" s="251"/>
      <c r="F86" s="252">
        <f>C85</f>
        <v>0</v>
      </c>
      <c r="G86" s="251"/>
      <c r="H86" s="252">
        <f>I85</f>
        <v>0</v>
      </c>
      <c r="I86" s="1046"/>
      <c r="J86" s="1047"/>
      <c r="K86" s="1048"/>
      <c r="L86" s="1049"/>
      <c r="M86" s="1049"/>
      <c r="N86" s="1045"/>
      <c r="O86" s="1034"/>
      <c r="P86" s="1035"/>
      <c r="Q86" s="1035"/>
      <c r="R86" s="1035"/>
      <c r="S86" s="1036"/>
      <c r="T86" s="246" t="s">
        <v>443</v>
      </c>
      <c r="U86" s="247"/>
      <c r="V86" s="248"/>
      <c r="W86" s="234" t="str">
        <f>IF(W85="","",VLOOKUP(W85,'参考様式１（勤務表_シフト記号表）'!$C$6:$L$47,10,FALSE))</f>
        <v/>
      </c>
      <c r="X86" s="235" t="str">
        <f>IF(X85="","",VLOOKUP(X85,'参考様式１（勤務表_シフト記号表）'!$C$6:$L$47,10,FALSE))</f>
        <v/>
      </c>
      <c r="Y86" s="235" t="str">
        <f>IF(Y85="","",VLOOKUP(Y85,'参考様式１（勤務表_シフト記号表）'!$C$6:$L$47,10,FALSE))</f>
        <v/>
      </c>
      <c r="Z86" s="235" t="str">
        <f>IF(Z85="","",VLOOKUP(Z85,'参考様式１（勤務表_シフト記号表）'!$C$6:$L$47,10,FALSE))</f>
        <v/>
      </c>
      <c r="AA86" s="235" t="str">
        <f>IF(AA85="","",VLOOKUP(AA85,'参考様式１（勤務表_シフト記号表）'!$C$6:$L$47,10,FALSE))</f>
        <v/>
      </c>
      <c r="AB86" s="235" t="str">
        <f>IF(AB85="","",VLOOKUP(AB85,'参考様式１（勤務表_シフト記号表）'!$C$6:$L$47,10,FALSE))</f>
        <v/>
      </c>
      <c r="AC86" s="236" t="str">
        <f>IF(AC85="","",VLOOKUP(AC85,'参考様式１（勤務表_シフト記号表）'!$C$6:$L$47,10,FALSE))</f>
        <v/>
      </c>
      <c r="AD86" s="234" t="str">
        <f>IF(AD85="","",VLOOKUP(AD85,'参考様式１（勤務表_シフト記号表）'!$C$6:$L$47,10,FALSE))</f>
        <v/>
      </c>
      <c r="AE86" s="235" t="str">
        <f>IF(AE85="","",VLOOKUP(AE85,'参考様式１（勤務表_シフト記号表）'!$C$6:$L$47,10,FALSE))</f>
        <v/>
      </c>
      <c r="AF86" s="235" t="str">
        <f>IF(AF85="","",VLOOKUP(AF85,'参考様式１（勤務表_シフト記号表）'!$C$6:$L$47,10,FALSE))</f>
        <v/>
      </c>
      <c r="AG86" s="235" t="str">
        <f>IF(AG85="","",VLOOKUP(AG85,'参考様式１（勤務表_シフト記号表）'!$C$6:$L$47,10,FALSE))</f>
        <v/>
      </c>
      <c r="AH86" s="235" t="str">
        <f>IF(AH85="","",VLOOKUP(AH85,'参考様式１（勤務表_シフト記号表）'!$C$6:$L$47,10,FALSE))</f>
        <v/>
      </c>
      <c r="AI86" s="235" t="str">
        <f>IF(AI85="","",VLOOKUP(AI85,'参考様式１（勤務表_シフト記号表）'!$C$6:$L$47,10,FALSE))</f>
        <v/>
      </c>
      <c r="AJ86" s="236" t="str">
        <f>IF(AJ85="","",VLOOKUP(AJ85,'参考様式１（勤務表_シフト記号表）'!$C$6:$L$47,10,FALSE))</f>
        <v/>
      </c>
      <c r="AK86" s="234" t="str">
        <f>IF(AK85="","",VLOOKUP(AK85,'参考様式１（勤務表_シフト記号表）'!$C$6:$L$47,10,FALSE))</f>
        <v/>
      </c>
      <c r="AL86" s="235" t="str">
        <f>IF(AL85="","",VLOOKUP(AL85,'参考様式１（勤務表_シフト記号表）'!$C$6:$L$47,10,FALSE))</f>
        <v/>
      </c>
      <c r="AM86" s="235" t="str">
        <f>IF(AM85="","",VLOOKUP(AM85,'参考様式１（勤務表_シフト記号表）'!$C$6:$L$47,10,FALSE))</f>
        <v/>
      </c>
      <c r="AN86" s="235" t="str">
        <f>IF(AN85="","",VLOOKUP(AN85,'参考様式１（勤務表_シフト記号表）'!$C$6:$L$47,10,FALSE))</f>
        <v/>
      </c>
      <c r="AO86" s="235" t="str">
        <f>IF(AO85="","",VLOOKUP(AO85,'参考様式１（勤務表_シフト記号表）'!$C$6:$L$47,10,FALSE))</f>
        <v/>
      </c>
      <c r="AP86" s="235" t="str">
        <f>IF(AP85="","",VLOOKUP(AP85,'参考様式１（勤務表_シフト記号表）'!$C$6:$L$47,10,FALSE))</f>
        <v/>
      </c>
      <c r="AQ86" s="236" t="str">
        <f>IF(AQ85="","",VLOOKUP(AQ85,'参考様式１（勤務表_シフト記号表）'!$C$6:$L$47,10,FALSE))</f>
        <v/>
      </c>
      <c r="AR86" s="234" t="str">
        <f>IF(AR85="","",VLOOKUP(AR85,'参考様式１（勤務表_シフト記号表）'!$C$6:$L$47,10,FALSE))</f>
        <v/>
      </c>
      <c r="AS86" s="235" t="str">
        <f>IF(AS85="","",VLOOKUP(AS85,'参考様式１（勤務表_シフト記号表）'!$C$6:$L$47,10,FALSE))</f>
        <v/>
      </c>
      <c r="AT86" s="235" t="str">
        <f>IF(AT85="","",VLOOKUP(AT85,'参考様式１（勤務表_シフト記号表）'!$C$6:$L$47,10,FALSE))</f>
        <v/>
      </c>
      <c r="AU86" s="235" t="str">
        <f>IF(AU85="","",VLOOKUP(AU85,'参考様式１（勤務表_シフト記号表）'!$C$6:$L$47,10,FALSE))</f>
        <v/>
      </c>
      <c r="AV86" s="235" t="str">
        <f>IF(AV85="","",VLOOKUP(AV85,'参考様式１（勤務表_シフト記号表）'!$C$6:$L$47,10,FALSE))</f>
        <v/>
      </c>
      <c r="AW86" s="235" t="str">
        <f>IF(AW85="","",VLOOKUP(AW85,'参考様式１（勤務表_シフト記号表）'!$C$6:$L$47,10,FALSE))</f>
        <v/>
      </c>
      <c r="AX86" s="236" t="str">
        <f>IF(AX85="","",VLOOKUP(AX85,'参考様式１（勤務表_シフト記号表）'!$C$6:$L$47,10,FALSE))</f>
        <v/>
      </c>
      <c r="AY86" s="234" t="str">
        <f>IF(AY85="","",VLOOKUP(AY85,'参考様式１（勤務表_シフト記号表）'!$C$6:$L$47,10,FALSE))</f>
        <v/>
      </c>
      <c r="AZ86" s="235" t="str">
        <f>IF(AZ85="","",VLOOKUP(AZ85,'参考様式１（勤務表_シフト記号表）'!$C$6:$L$47,10,FALSE))</f>
        <v/>
      </c>
      <c r="BA86" s="235" t="str">
        <f>IF(BA85="","",VLOOKUP(BA85,'参考様式１（勤務表_シフト記号表）'!$C$6:$L$47,10,FALSE))</f>
        <v/>
      </c>
      <c r="BB86" s="1017">
        <f>IF($BE$3="４週",SUM(W86:AX86),IF($BE$3="暦月",SUM(W86:BA86),""))</f>
        <v>0</v>
      </c>
      <c r="BC86" s="1018"/>
      <c r="BD86" s="1019">
        <f>IF($BE$3="４週",BB86/4,IF($BE$3="暦月",(BB86/($BE$8/7)),""))</f>
        <v>0</v>
      </c>
      <c r="BE86" s="1018"/>
      <c r="BF86" s="1014"/>
      <c r="BG86" s="1015"/>
      <c r="BH86" s="1015"/>
      <c r="BI86" s="1015"/>
      <c r="BJ86" s="1016"/>
    </row>
    <row r="87" spans="2:62" ht="20.25" customHeight="1" x14ac:dyDescent="0.45">
      <c r="B87" s="1020">
        <f>B85+1</f>
        <v>36</v>
      </c>
      <c r="C87" s="1022"/>
      <c r="D87" s="1023"/>
      <c r="E87" s="229"/>
      <c r="F87" s="230"/>
      <c r="G87" s="229"/>
      <c r="H87" s="230"/>
      <c r="I87" s="1026"/>
      <c r="J87" s="1027"/>
      <c r="K87" s="1030"/>
      <c r="L87" s="1031"/>
      <c r="M87" s="1031"/>
      <c r="N87" s="1023"/>
      <c r="O87" s="1034"/>
      <c r="P87" s="1035"/>
      <c r="Q87" s="1035"/>
      <c r="R87" s="1035"/>
      <c r="S87" s="1036"/>
      <c r="T87" s="249" t="s">
        <v>442</v>
      </c>
      <c r="V87" s="250"/>
      <c r="W87" s="242"/>
      <c r="X87" s="243"/>
      <c r="Y87" s="243"/>
      <c r="Z87" s="243"/>
      <c r="AA87" s="243"/>
      <c r="AB87" s="243"/>
      <c r="AC87" s="244"/>
      <c r="AD87" s="242"/>
      <c r="AE87" s="243"/>
      <c r="AF87" s="243"/>
      <c r="AG87" s="243"/>
      <c r="AH87" s="243"/>
      <c r="AI87" s="243"/>
      <c r="AJ87" s="244"/>
      <c r="AK87" s="242"/>
      <c r="AL87" s="243"/>
      <c r="AM87" s="243"/>
      <c r="AN87" s="243"/>
      <c r="AO87" s="243"/>
      <c r="AP87" s="243"/>
      <c r="AQ87" s="244"/>
      <c r="AR87" s="242"/>
      <c r="AS87" s="243"/>
      <c r="AT87" s="243"/>
      <c r="AU87" s="243"/>
      <c r="AV87" s="243"/>
      <c r="AW87" s="243"/>
      <c r="AX87" s="244"/>
      <c r="AY87" s="242"/>
      <c r="AZ87" s="243"/>
      <c r="BA87" s="245"/>
      <c r="BB87" s="1040"/>
      <c r="BC87" s="1041"/>
      <c r="BD87" s="1000"/>
      <c r="BE87" s="1001"/>
      <c r="BF87" s="1002"/>
      <c r="BG87" s="1003"/>
      <c r="BH87" s="1003"/>
      <c r="BI87" s="1003"/>
      <c r="BJ87" s="1004"/>
    </row>
    <row r="88" spans="2:62" ht="20.25" customHeight="1" x14ac:dyDescent="0.45">
      <c r="B88" s="1043"/>
      <c r="C88" s="1044"/>
      <c r="D88" s="1045"/>
      <c r="E88" s="251"/>
      <c r="F88" s="252">
        <f>C87</f>
        <v>0</v>
      </c>
      <c r="G88" s="251"/>
      <c r="H88" s="252">
        <f>I87</f>
        <v>0</v>
      </c>
      <c r="I88" s="1046"/>
      <c r="J88" s="1047"/>
      <c r="K88" s="1048"/>
      <c r="L88" s="1049"/>
      <c r="M88" s="1049"/>
      <c r="N88" s="1045"/>
      <c r="O88" s="1034"/>
      <c r="P88" s="1035"/>
      <c r="Q88" s="1035"/>
      <c r="R88" s="1035"/>
      <c r="S88" s="1036"/>
      <c r="T88" s="246" t="s">
        <v>443</v>
      </c>
      <c r="U88" s="247"/>
      <c r="V88" s="248"/>
      <c r="W88" s="234" t="str">
        <f>IF(W87="","",VLOOKUP(W87,'参考様式１（勤務表_シフト記号表）'!$C$6:$L$47,10,FALSE))</f>
        <v/>
      </c>
      <c r="X88" s="235" t="str">
        <f>IF(X87="","",VLOOKUP(X87,'参考様式１（勤務表_シフト記号表）'!$C$6:$L$47,10,FALSE))</f>
        <v/>
      </c>
      <c r="Y88" s="235" t="str">
        <f>IF(Y87="","",VLOOKUP(Y87,'参考様式１（勤務表_シフト記号表）'!$C$6:$L$47,10,FALSE))</f>
        <v/>
      </c>
      <c r="Z88" s="235" t="str">
        <f>IF(Z87="","",VLOOKUP(Z87,'参考様式１（勤務表_シフト記号表）'!$C$6:$L$47,10,FALSE))</f>
        <v/>
      </c>
      <c r="AA88" s="235" t="str">
        <f>IF(AA87="","",VLOOKUP(AA87,'参考様式１（勤務表_シフト記号表）'!$C$6:$L$47,10,FALSE))</f>
        <v/>
      </c>
      <c r="AB88" s="235" t="str">
        <f>IF(AB87="","",VLOOKUP(AB87,'参考様式１（勤務表_シフト記号表）'!$C$6:$L$47,10,FALSE))</f>
        <v/>
      </c>
      <c r="AC88" s="236" t="str">
        <f>IF(AC87="","",VLOOKUP(AC87,'参考様式１（勤務表_シフト記号表）'!$C$6:$L$47,10,FALSE))</f>
        <v/>
      </c>
      <c r="AD88" s="234" t="str">
        <f>IF(AD87="","",VLOOKUP(AD87,'参考様式１（勤務表_シフト記号表）'!$C$6:$L$47,10,FALSE))</f>
        <v/>
      </c>
      <c r="AE88" s="235" t="str">
        <f>IF(AE87="","",VLOOKUP(AE87,'参考様式１（勤務表_シフト記号表）'!$C$6:$L$47,10,FALSE))</f>
        <v/>
      </c>
      <c r="AF88" s="235" t="str">
        <f>IF(AF87="","",VLOOKUP(AF87,'参考様式１（勤務表_シフト記号表）'!$C$6:$L$47,10,FALSE))</f>
        <v/>
      </c>
      <c r="AG88" s="235" t="str">
        <f>IF(AG87="","",VLOOKUP(AG87,'参考様式１（勤務表_シフト記号表）'!$C$6:$L$47,10,FALSE))</f>
        <v/>
      </c>
      <c r="AH88" s="235" t="str">
        <f>IF(AH87="","",VLOOKUP(AH87,'参考様式１（勤務表_シフト記号表）'!$C$6:$L$47,10,FALSE))</f>
        <v/>
      </c>
      <c r="AI88" s="235" t="str">
        <f>IF(AI87="","",VLOOKUP(AI87,'参考様式１（勤務表_シフト記号表）'!$C$6:$L$47,10,FALSE))</f>
        <v/>
      </c>
      <c r="AJ88" s="236" t="str">
        <f>IF(AJ87="","",VLOOKUP(AJ87,'参考様式１（勤務表_シフト記号表）'!$C$6:$L$47,10,FALSE))</f>
        <v/>
      </c>
      <c r="AK88" s="234" t="str">
        <f>IF(AK87="","",VLOOKUP(AK87,'参考様式１（勤務表_シフト記号表）'!$C$6:$L$47,10,FALSE))</f>
        <v/>
      </c>
      <c r="AL88" s="235" t="str">
        <f>IF(AL87="","",VLOOKUP(AL87,'参考様式１（勤務表_シフト記号表）'!$C$6:$L$47,10,FALSE))</f>
        <v/>
      </c>
      <c r="AM88" s="235" t="str">
        <f>IF(AM87="","",VLOOKUP(AM87,'参考様式１（勤務表_シフト記号表）'!$C$6:$L$47,10,FALSE))</f>
        <v/>
      </c>
      <c r="AN88" s="235" t="str">
        <f>IF(AN87="","",VLOOKUP(AN87,'参考様式１（勤務表_シフト記号表）'!$C$6:$L$47,10,FALSE))</f>
        <v/>
      </c>
      <c r="AO88" s="235" t="str">
        <f>IF(AO87="","",VLOOKUP(AO87,'参考様式１（勤務表_シフト記号表）'!$C$6:$L$47,10,FALSE))</f>
        <v/>
      </c>
      <c r="AP88" s="235" t="str">
        <f>IF(AP87="","",VLOOKUP(AP87,'参考様式１（勤務表_シフト記号表）'!$C$6:$L$47,10,FALSE))</f>
        <v/>
      </c>
      <c r="AQ88" s="236" t="str">
        <f>IF(AQ87="","",VLOOKUP(AQ87,'参考様式１（勤務表_シフト記号表）'!$C$6:$L$47,10,FALSE))</f>
        <v/>
      </c>
      <c r="AR88" s="234" t="str">
        <f>IF(AR87="","",VLOOKUP(AR87,'参考様式１（勤務表_シフト記号表）'!$C$6:$L$47,10,FALSE))</f>
        <v/>
      </c>
      <c r="AS88" s="235" t="str">
        <f>IF(AS87="","",VLOOKUP(AS87,'参考様式１（勤務表_シフト記号表）'!$C$6:$L$47,10,FALSE))</f>
        <v/>
      </c>
      <c r="AT88" s="235" t="str">
        <f>IF(AT87="","",VLOOKUP(AT87,'参考様式１（勤務表_シフト記号表）'!$C$6:$L$47,10,FALSE))</f>
        <v/>
      </c>
      <c r="AU88" s="235" t="str">
        <f>IF(AU87="","",VLOOKUP(AU87,'参考様式１（勤務表_シフト記号表）'!$C$6:$L$47,10,FALSE))</f>
        <v/>
      </c>
      <c r="AV88" s="235" t="str">
        <f>IF(AV87="","",VLOOKUP(AV87,'参考様式１（勤務表_シフト記号表）'!$C$6:$L$47,10,FALSE))</f>
        <v/>
      </c>
      <c r="AW88" s="235" t="str">
        <f>IF(AW87="","",VLOOKUP(AW87,'参考様式１（勤務表_シフト記号表）'!$C$6:$L$47,10,FALSE))</f>
        <v/>
      </c>
      <c r="AX88" s="236" t="str">
        <f>IF(AX87="","",VLOOKUP(AX87,'参考様式１（勤務表_シフト記号表）'!$C$6:$L$47,10,FALSE))</f>
        <v/>
      </c>
      <c r="AY88" s="234" t="str">
        <f>IF(AY87="","",VLOOKUP(AY87,'参考様式１（勤務表_シフト記号表）'!$C$6:$L$47,10,FALSE))</f>
        <v/>
      </c>
      <c r="AZ88" s="235" t="str">
        <f>IF(AZ87="","",VLOOKUP(AZ87,'参考様式１（勤務表_シフト記号表）'!$C$6:$L$47,10,FALSE))</f>
        <v/>
      </c>
      <c r="BA88" s="235" t="str">
        <f>IF(BA87="","",VLOOKUP(BA87,'参考様式１（勤務表_シフト記号表）'!$C$6:$L$47,10,FALSE))</f>
        <v/>
      </c>
      <c r="BB88" s="1017">
        <f>IF($BE$3="４週",SUM(W88:AX88),IF($BE$3="暦月",SUM(W88:BA88),""))</f>
        <v>0</v>
      </c>
      <c r="BC88" s="1018"/>
      <c r="BD88" s="1019">
        <f>IF($BE$3="４週",BB88/4,IF($BE$3="暦月",(BB88/($BE$8/7)),""))</f>
        <v>0</v>
      </c>
      <c r="BE88" s="1018"/>
      <c r="BF88" s="1014"/>
      <c r="BG88" s="1015"/>
      <c r="BH88" s="1015"/>
      <c r="BI88" s="1015"/>
      <c r="BJ88" s="1016"/>
    </row>
    <row r="89" spans="2:62" ht="20.25" customHeight="1" x14ac:dyDescent="0.45">
      <c r="B89" s="1020">
        <f>B87+1</f>
        <v>37</v>
      </c>
      <c r="C89" s="1022"/>
      <c r="D89" s="1023"/>
      <c r="E89" s="229"/>
      <c r="F89" s="230"/>
      <c r="G89" s="229"/>
      <c r="H89" s="230"/>
      <c r="I89" s="1026"/>
      <c r="J89" s="1027"/>
      <c r="K89" s="1030"/>
      <c r="L89" s="1031"/>
      <c r="M89" s="1031"/>
      <c r="N89" s="1023"/>
      <c r="O89" s="1034"/>
      <c r="P89" s="1035"/>
      <c r="Q89" s="1035"/>
      <c r="R89" s="1035"/>
      <c r="S89" s="1036"/>
      <c r="T89" s="249" t="s">
        <v>442</v>
      </c>
      <c r="V89" s="250"/>
      <c r="W89" s="242"/>
      <c r="X89" s="243"/>
      <c r="Y89" s="243"/>
      <c r="Z89" s="243"/>
      <c r="AA89" s="243"/>
      <c r="AB89" s="243"/>
      <c r="AC89" s="244"/>
      <c r="AD89" s="242"/>
      <c r="AE89" s="243"/>
      <c r="AF89" s="243"/>
      <c r="AG89" s="243"/>
      <c r="AH89" s="243"/>
      <c r="AI89" s="243"/>
      <c r="AJ89" s="244"/>
      <c r="AK89" s="242"/>
      <c r="AL89" s="243"/>
      <c r="AM89" s="243"/>
      <c r="AN89" s="243"/>
      <c r="AO89" s="243"/>
      <c r="AP89" s="243"/>
      <c r="AQ89" s="244"/>
      <c r="AR89" s="242"/>
      <c r="AS89" s="243"/>
      <c r="AT89" s="243"/>
      <c r="AU89" s="243"/>
      <c r="AV89" s="243"/>
      <c r="AW89" s="243"/>
      <c r="AX89" s="244"/>
      <c r="AY89" s="242"/>
      <c r="AZ89" s="243"/>
      <c r="BA89" s="245"/>
      <c r="BB89" s="1040"/>
      <c r="BC89" s="1041"/>
      <c r="BD89" s="1000"/>
      <c r="BE89" s="1001"/>
      <c r="BF89" s="1002"/>
      <c r="BG89" s="1003"/>
      <c r="BH89" s="1003"/>
      <c r="BI89" s="1003"/>
      <c r="BJ89" s="1004"/>
    </row>
    <row r="90" spans="2:62" ht="20.25" customHeight="1" x14ac:dyDescent="0.45">
      <c r="B90" s="1043"/>
      <c r="C90" s="1044"/>
      <c r="D90" s="1045"/>
      <c r="E90" s="251"/>
      <c r="F90" s="252">
        <f>C89</f>
        <v>0</v>
      </c>
      <c r="G90" s="251"/>
      <c r="H90" s="252">
        <f>I89</f>
        <v>0</v>
      </c>
      <c r="I90" s="1046"/>
      <c r="J90" s="1047"/>
      <c r="K90" s="1048"/>
      <c r="L90" s="1049"/>
      <c r="M90" s="1049"/>
      <c r="N90" s="1045"/>
      <c r="O90" s="1034"/>
      <c r="P90" s="1035"/>
      <c r="Q90" s="1035"/>
      <c r="R90" s="1035"/>
      <c r="S90" s="1036"/>
      <c r="T90" s="246" t="s">
        <v>443</v>
      </c>
      <c r="U90" s="247"/>
      <c r="V90" s="248"/>
      <c r="W90" s="234" t="str">
        <f>IF(W89="","",VLOOKUP(W89,'参考様式１（勤務表_シフト記号表）'!$C$6:$L$47,10,FALSE))</f>
        <v/>
      </c>
      <c r="X90" s="235" t="str">
        <f>IF(X89="","",VLOOKUP(X89,'参考様式１（勤務表_シフト記号表）'!$C$6:$L$47,10,FALSE))</f>
        <v/>
      </c>
      <c r="Y90" s="235" t="str">
        <f>IF(Y89="","",VLOOKUP(Y89,'参考様式１（勤務表_シフト記号表）'!$C$6:$L$47,10,FALSE))</f>
        <v/>
      </c>
      <c r="Z90" s="235" t="str">
        <f>IF(Z89="","",VLOOKUP(Z89,'参考様式１（勤務表_シフト記号表）'!$C$6:$L$47,10,FALSE))</f>
        <v/>
      </c>
      <c r="AA90" s="235" t="str">
        <f>IF(AA89="","",VLOOKUP(AA89,'参考様式１（勤務表_シフト記号表）'!$C$6:$L$47,10,FALSE))</f>
        <v/>
      </c>
      <c r="AB90" s="235" t="str">
        <f>IF(AB89="","",VLOOKUP(AB89,'参考様式１（勤務表_シフト記号表）'!$C$6:$L$47,10,FALSE))</f>
        <v/>
      </c>
      <c r="AC90" s="236" t="str">
        <f>IF(AC89="","",VLOOKUP(AC89,'参考様式１（勤務表_シフト記号表）'!$C$6:$L$47,10,FALSE))</f>
        <v/>
      </c>
      <c r="AD90" s="234" t="str">
        <f>IF(AD89="","",VLOOKUP(AD89,'参考様式１（勤務表_シフト記号表）'!$C$6:$L$47,10,FALSE))</f>
        <v/>
      </c>
      <c r="AE90" s="235" t="str">
        <f>IF(AE89="","",VLOOKUP(AE89,'参考様式１（勤務表_シフト記号表）'!$C$6:$L$47,10,FALSE))</f>
        <v/>
      </c>
      <c r="AF90" s="235" t="str">
        <f>IF(AF89="","",VLOOKUP(AF89,'参考様式１（勤務表_シフト記号表）'!$C$6:$L$47,10,FALSE))</f>
        <v/>
      </c>
      <c r="AG90" s="235" t="str">
        <f>IF(AG89="","",VLOOKUP(AG89,'参考様式１（勤務表_シフト記号表）'!$C$6:$L$47,10,FALSE))</f>
        <v/>
      </c>
      <c r="AH90" s="235" t="str">
        <f>IF(AH89="","",VLOOKUP(AH89,'参考様式１（勤務表_シフト記号表）'!$C$6:$L$47,10,FALSE))</f>
        <v/>
      </c>
      <c r="AI90" s="235" t="str">
        <f>IF(AI89="","",VLOOKUP(AI89,'参考様式１（勤務表_シフト記号表）'!$C$6:$L$47,10,FALSE))</f>
        <v/>
      </c>
      <c r="AJ90" s="236" t="str">
        <f>IF(AJ89="","",VLOOKUP(AJ89,'参考様式１（勤務表_シフト記号表）'!$C$6:$L$47,10,FALSE))</f>
        <v/>
      </c>
      <c r="AK90" s="234" t="str">
        <f>IF(AK89="","",VLOOKUP(AK89,'参考様式１（勤務表_シフト記号表）'!$C$6:$L$47,10,FALSE))</f>
        <v/>
      </c>
      <c r="AL90" s="235" t="str">
        <f>IF(AL89="","",VLOOKUP(AL89,'参考様式１（勤務表_シフト記号表）'!$C$6:$L$47,10,FALSE))</f>
        <v/>
      </c>
      <c r="AM90" s="235" t="str">
        <f>IF(AM89="","",VLOOKUP(AM89,'参考様式１（勤務表_シフト記号表）'!$C$6:$L$47,10,FALSE))</f>
        <v/>
      </c>
      <c r="AN90" s="235" t="str">
        <f>IF(AN89="","",VLOOKUP(AN89,'参考様式１（勤務表_シフト記号表）'!$C$6:$L$47,10,FALSE))</f>
        <v/>
      </c>
      <c r="AO90" s="235" t="str">
        <f>IF(AO89="","",VLOOKUP(AO89,'参考様式１（勤務表_シフト記号表）'!$C$6:$L$47,10,FALSE))</f>
        <v/>
      </c>
      <c r="AP90" s="235" t="str">
        <f>IF(AP89="","",VLOOKUP(AP89,'参考様式１（勤務表_シフト記号表）'!$C$6:$L$47,10,FALSE))</f>
        <v/>
      </c>
      <c r="AQ90" s="236" t="str">
        <f>IF(AQ89="","",VLOOKUP(AQ89,'参考様式１（勤務表_シフト記号表）'!$C$6:$L$47,10,FALSE))</f>
        <v/>
      </c>
      <c r="AR90" s="234" t="str">
        <f>IF(AR89="","",VLOOKUP(AR89,'参考様式１（勤務表_シフト記号表）'!$C$6:$L$47,10,FALSE))</f>
        <v/>
      </c>
      <c r="AS90" s="235" t="str">
        <f>IF(AS89="","",VLOOKUP(AS89,'参考様式１（勤務表_シフト記号表）'!$C$6:$L$47,10,FALSE))</f>
        <v/>
      </c>
      <c r="AT90" s="235" t="str">
        <f>IF(AT89="","",VLOOKUP(AT89,'参考様式１（勤務表_シフト記号表）'!$C$6:$L$47,10,FALSE))</f>
        <v/>
      </c>
      <c r="AU90" s="235" t="str">
        <f>IF(AU89="","",VLOOKUP(AU89,'参考様式１（勤務表_シフト記号表）'!$C$6:$L$47,10,FALSE))</f>
        <v/>
      </c>
      <c r="AV90" s="235" t="str">
        <f>IF(AV89="","",VLOOKUP(AV89,'参考様式１（勤務表_シフト記号表）'!$C$6:$L$47,10,FALSE))</f>
        <v/>
      </c>
      <c r="AW90" s="235" t="str">
        <f>IF(AW89="","",VLOOKUP(AW89,'参考様式１（勤務表_シフト記号表）'!$C$6:$L$47,10,FALSE))</f>
        <v/>
      </c>
      <c r="AX90" s="236" t="str">
        <f>IF(AX89="","",VLOOKUP(AX89,'参考様式１（勤務表_シフト記号表）'!$C$6:$L$47,10,FALSE))</f>
        <v/>
      </c>
      <c r="AY90" s="234" t="str">
        <f>IF(AY89="","",VLOOKUP(AY89,'参考様式１（勤務表_シフト記号表）'!$C$6:$L$47,10,FALSE))</f>
        <v/>
      </c>
      <c r="AZ90" s="235" t="str">
        <f>IF(AZ89="","",VLOOKUP(AZ89,'参考様式１（勤務表_シフト記号表）'!$C$6:$L$47,10,FALSE))</f>
        <v/>
      </c>
      <c r="BA90" s="235" t="str">
        <f>IF(BA89="","",VLOOKUP(BA89,'参考様式１（勤務表_シフト記号表）'!$C$6:$L$47,10,FALSE))</f>
        <v/>
      </c>
      <c r="BB90" s="1017">
        <f>IF($BE$3="４週",SUM(W90:AX90),IF($BE$3="暦月",SUM(W90:BA90),""))</f>
        <v>0</v>
      </c>
      <c r="BC90" s="1018"/>
      <c r="BD90" s="1019">
        <f>IF($BE$3="４週",BB90/4,IF($BE$3="暦月",(BB90/($BE$8/7)),""))</f>
        <v>0</v>
      </c>
      <c r="BE90" s="1018"/>
      <c r="BF90" s="1014"/>
      <c r="BG90" s="1015"/>
      <c r="BH90" s="1015"/>
      <c r="BI90" s="1015"/>
      <c r="BJ90" s="1016"/>
    </row>
    <row r="91" spans="2:62" ht="20.25" customHeight="1" x14ac:dyDescent="0.45">
      <c r="B91" s="1020">
        <f>B89+1</f>
        <v>38</v>
      </c>
      <c r="C91" s="1022"/>
      <c r="D91" s="1023"/>
      <c r="E91" s="229"/>
      <c r="F91" s="230"/>
      <c r="G91" s="229"/>
      <c r="H91" s="230"/>
      <c r="I91" s="1026"/>
      <c r="J91" s="1027"/>
      <c r="K91" s="1030"/>
      <c r="L91" s="1031"/>
      <c r="M91" s="1031"/>
      <c r="N91" s="1023"/>
      <c r="O91" s="1034"/>
      <c r="P91" s="1035"/>
      <c r="Q91" s="1035"/>
      <c r="R91" s="1035"/>
      <c r="S91" s="1036"/>
      <c r="T91" s="249" t="s">
        <v>442</v>
      </c>
      <c r="V91" s="250"/>
      <c r="W91" s="242"/>
      <c r="X91" s="243"/>
      <c r="Y91" s="243"/>
      <c r="Z91" s="243"/>
      <c r="AA91" s="243"/>
      <c r="AB91" s="243"/>
      <c r="AC91" s="244"/>
      <c r="AD91" s="242"/>
      <c r="AE91" s="243"/>
      <c r="AF91" s="243"/>
      <c r="AG91" s="243"/>
      <c r="AH91" s="243"/>
      <c r="AI91" s="243"/>
      <c r="AJ91" s="244"/>
      <c r="AK91" s="242"/>
      <c r="AL91" s="243"/>
      <c r="AM91" s="243"/>
      <c r="AN91" s="243"/>
      <c r="AO91" s="243"/>
      <c r="AP91" s="243"/>
      <c r="AQ91" s="244"/>
      <c r="AR91" s="242"/>
      <c r="AS91" s="243"/>
      <c r="AT91" s="243"/>
      <c r="AU91" s="243"/>
      <c r="AV91" s="243"/>
      <c r="AW91" s="243"/>
      <c r="AX91" s="244"/>
      <c r="AY91" s="242"/>
      <c r="AZ91" s="243"/>
      <c r="BA91" s="245"/>
      <c r="BB91" s="1040"/>
      <c r="BC91" s="1041"/>
      <c r="BD91" s="1000"/>
      <c r="BE91" s="1001"/>
      <c r="BF91" s="1002"/>
      <c r="BG91" s="1003"/>
      <c r="BH91" s="1003"/>
      <c r="BI91" s="1003"/>
      <c r="BJ91" s="1004"/>
    </row>
    <row r="92" spans="2:62" ht="20.25" customHeight="1" x14ac:dyDescent="0.45">
      <c r="B92" s="1043"/>
      <c r="C92" s="1044"/>
      <c r="D92" s="1045"/>
      <c r="E92" s="251"/>
      <c r="F92" s="252">
        <f>C91</f>
        <v>0</v>
      </c>
      <c r="G92" s="251"/>
      <c r="H92" s="252">
        <f>I91</f>
        <v>0</v>
      </c>
      <c r="I92" s="1046"/>
      <c r="J92" s="1047"/>
      <c r="K92" s="1048"/>
      <c r="L92" s="1049"/>
      <c r="M92" s="1049"/>
      <c r="N92" s="1045"/>
      <c r="O92" s="1034"/>
      <c r="P92" s="1035"/>
      <c r="Q92" s="1035"/>
      <c r="R92" s="1035"/>
      <c r="S92" s="1036"/>
      <c r="T92" s="246" t="s">
        <v>443</v>
      </c>
      <c r="U92" s="247"/>
      <c r="V92" s="248"/>
      <c r="W92" s="234" t="str">
        <f>IF(W91="","",VLOOKUP(W91,'参考様式１（勤務表_シフト記号表）'!$C$6:$L$47,10,FALSE))</f>
        <v/>
      </c>
      <c r="X92" s="235" t="str">
        <f>IF(X91="","",VLOOKUP(X91,'参考様式１（勤務表_シフト記号表）'!$C$6:$L$47,10,FALSE))</f>
        <v/>
      </c>
      <c r="Y92" s="235" t="str">
        <f>IF(Y91="","",VLOOKUP(Y91,'参考様式１（勤務表_シフト記号表）'!$C$6:$L$47,10,FALSE))</f>
        <v/>
      </c>
      <c r="Z92" s="235" t="str">
        <f>IF(Z91="","",VLOOKUP(Z91,'参考様式１（勤務表_シフト記号表）'!$C$6:$L$47,10,FALSE))</f>
        <v/>
      </c>
      <c r="AA92" s="235" t="str">
        <f>IF(AA91="","",VLOOKUP(AA91,'参考様式１（勤務表_シフト記号表）'!$C$6:$L$47,10,FALSE))</f>
        <v/>
      </c>
      <c r="AB92" s="235" t="str">
        <f>IF(AB91="","",VLOOKUP(AB91,'参考様式１（勤務表_シフト記号表）'!$C$6:$L$47,10,FALSE))</f>
        <v/>
      </c>
      <c r="AC92" s="236" t="str">
        <f>IF(AC91="","",VLOOKUP(AC91,'参考様式１（勤務表_シフト記号表）'!$C$6:$L$47,10,FALSE))</f>
        <v/>
      </c>
      <c r="AD92" s="234" t="str">
        <f>IF(AD91="","",VLOOKUP(AD91,'参考様式１（勤務表_シフト記号表）'!$C$6:$L$47,10,FALSE))</f>
        <v/>
      </c>
      <c r="AE92" s="235" t="str">
        <f>IF(AE91="","",VLOOKUP(AE91,'参考様式１（勤務表_シフト記号表）'!$C$6:$L$47,10,FALSE))</f>
        <v/>
      </c>
      <c r="AF92" s="235" t="str">
        <f>IF(AF91="","",VLOOKUP(AF91,'参考様式１（勤務表_シフト記号表）'!$C$6:$L$47,10,FALSE))</f>
        <v/>
      </c>
      <c r="AG92" s="235" t="str">
        <f>IF(AG91="","",VLOOKUP(AG91,'参考様式１（勤務表_シフト記号表）'!$C$6:$L$47,10,FALSE))</f>
        <v/>
      </c>
      <c r="AH92" s="235" t="str">
        <f>IF(AH91="","",VLOOKUP(AH91,'参考様式１（勤務表_シフト記号表）'!$C$6:$L$47,10,FALSE))</f>
        <v/>
      </c>
      <c r="AI92" s="235" t="str">
        <f>IF(AI91="","",VLOOKUP(AI91,'参考様式１（勤務表_シフト記号表）'!$C$6:$L$47,10,FALSE))</f>
        <v/>
      </c>
      <c r="AJ92" s="236" t="str">
        <f>IF(AJ91="","",VLOOKUP(AJ91,'参考様式１（勤務表_シフト記号表）'!$C$6:$L$47,10,FALSE))</f>
        <v/>
      </c>
      <c r="AK92" s="234" t="str">
        <f>IF(AK91="","",VLOOKUP(AK91,'参考様式１（勤務表_シフト記号表）'!$C$6:$L$47,10,FALSE))</f>
        <v/>
      </c>
      <c r="AL92" s="235" t="str">
        <f>IF(AL91="","",VLOOKUP(AL91,'参考様式１（勤務表_シフト記号表）'!$C$6:$L$47,10,FALSE))</f>
        <v/>
      </c>
      <c r="AM92" s="235" t="str">
        <f>IF(AM91="","",VLOOKUP(AM91,'参考様式１（勤務表_シフト記号表）'!$C$6:$L$47,10,FALSE))</f>
        <v/>
      </c>
      <c r="AN92" s="235" t="str">
        <f>IF(AN91="","",VLOOKUP(AN91,'参考様式１（勤務表_シフト記号表）'!$C$6:$L$47,10,FALSE))</f>
        <v/>
      </c>
      <c r="AO92" s="235" t="str">
        <f>IF(AO91="","",VLOOKUP(AO91,'参考様式１（勤務表_シフト記号表）'!$C$6:$L$47,10,FALSE))</f>
        <v/>
      </c>
      <c r="AP92" s="235" t="str">
        <f>IF(AP91="","",VLOOKUP(AP91,'参考様式１（勤務表_シフト記号表）'!$C$6:$L$47,10,FALSE))</f>
        <v/>
      </c>
      <c r="AQ92" s="236" t="str">
        <f>IF(AQ91="","",VLOOKUP(AQ91,'参考様式１（勤務表_シフト記号表）'!$C$6:$L$47,10,FALSE))</f>
        <v/>
      </c>
      <c r="AR92" s="234" t="str">
        <f>IF(AR91="","",VLOOKUP(AR91,'参考様式１（勤務表_シフト記号表）'!$C$6:$L$47,10,FALSE))</f>
        <v/>
      </c>
      <c r="AS92" s="235" t="str">
        <f>IF(AS91="","",VLOOKUP(AS91,'参考様式１（勤務表_シフト記号表）'!$C$6:$L$47,10,FALSE))</f>
        <v/>
      </c>
      <c r="AT92" s="235" t="str">
        <f>IF(AT91="","",VLOOKUP(AT91,'参考様式１（勤務表_シフト記号表）'!$C$6:$L$47,10,FALSE))</f>
        <v/>
      </c>
      <c r="AU92" s="235" t="str">
        <f>IF(AU91="","",VLOOKUP(AU91,'参考様式１（勤務表_シフト記号表）'!$C$6:$L$47,10,FALSE))</f>
        <v/>
      </c>
      <c r="AV92" s="235" t="str">
        <f>IF(AV91="","",VLOOKUP(AV91,'参考様式１（勤務表_シフト記号表）'!$C$6:$L$47,10,FALSE))</f>
        <v/>
      </c>
      <c r="AW92" s="235" t="str">
        <f>IF(AW91="","",VLOOKUP(AW91,'参考様式１（勤務表_シフト記号表）'!$C$6:$L$47,10,FALSE))</f>
        <v/>
      </c>
      <c r="AX92" s="236" t="str">
        <f>IF(AX91="","",VLOOKUP(AX91,'参考様式１（勤務表_シフト記号表）'!$C$6:$L$47,10,FALSE))</f>
        <v/>
      </c>
      <c r="AY92" s="234" t="str">
        <f>IF(AY91="","",VLOOKUP(AY91,'参考様式１（勤務表_シフト記号表）'!$C$6:$L$47,10,FALSE))</f>
        <v/>
      </c>
      <c r="AZ92" s="235" t="str">
        <f>IF(AZ91="","",VLOOKUP(AZ91,'参考様式１（勤務表_シフト記号表）'!$C$6:$L$47,10,FALSE))</f>
        <v/>
      </c>
      <c r="BA92" s="235" t="str">
        <f>IF(BA91="","",VLOOKUP(BA91,'参考様式１（勤務表_シフト記号表）'!$C$6:$L$47,10,FALSE))</f>
        <v/>
      </c>
      <c r="BB92" s="1017">
        <f>IF($BE$3="４週",SUM(W92:AX92),IF($BE$3="暦月",SUM(W92:BA92),""))</f>
        <v>0</v>
      </c>
      <c r="BC92" s="1018"/>
      <c r="BD92" s="1019">
        <f>IF($BE$3="４週",BB92/4,IF($BE$3="暦月",(BB92/($BE$8/7)),""))</f>
        <v>0</v>
      </c>
      <c r="BE92" s="1018"/>
      <c r="BF92" s="1014"/>
      <c r="BG92" s="1015"/>
      <c r="BH92" s="1015"/>
      <c r="BI92" s="1015"/>
      <c r="BJ92" s="1016"/>
    </row>
    <row r="93" spans="2:62" ht="20.25" customHeight="1" x14ac:dyDescent="0.45">
      <c r="B93" s="1020">
        <f>B91+1</f>
        <v>39</v>
      </c>
      <c r="C93" s="1022"/>
      <c r="D93" s="1023"/>
      <c r="E93" s="229"/>
      <c r="F93" s="230"/>
      <c r="G93" s="229"/>
      <c r="H93" s="230"/>
      <c r="I93" s="1026"/>
      <c r="J93" s="1027"/>
      <c r="K93" s="1030"/>
      <c r="L93" s="1031"/>
      <c r="M93" s="1031"/>
      <c r="N93" s="1023"/>
      <c r="O93" s="1034"/>
      <c r="P93" s="1035"/>
      <c r="Q93" s="1035"/>
      <c r="R93" s="1035"/>
      <c r="S93" s="1036"/>
      <c r="T93" s="249" t="s">
        <v>442</v>
      </c>
      <c r="V93" s="250"/>
      <c r="W93" s="242"/>
      <c r="X93" s="243"/>
      <c r="Y93" s="243"/>
      <c r="Z93" s="243"/>
      <c r="AA93" s="243"/>
      <c r="AB93" s="243"/>
      <c r="AC93" s="244"/>
      <c r="AD93" s="242"/>
      <c r="AE93" s="243"/>
      <c r="AF93" s="243"/>
      <c r="AG93" s="243"/>
      <c r="AH93" s="243"/>
      <c r="AI93" s="243"/>
      <c r="AJ93" s="244"/>
      <c r="AK93" s="242"/>
      <c r="AL93" s="243"/>
      <c r="AM93" s="243"/>
      <c r="AN93" s="243"/>
      <c r="AO93" s="243"/>
      <c r="AP93" s="243"/>
      <c r="AQ93" s="244"/>
      <c r="AR93" s="242"/>
      <c r="AS93" s="243"/>
      <c r="AT93" s="243"/>
      <c r="AU93" s="243"/>
      <c r="AV93" s="243"/>
      <c r="AW93" s="243"/>
      <c r="AX93" s="244"/>
      <c r="AY93" s="242"/>
      <c r="AZ93" s="243"/>
      <c r="BA93" s="245"/>
      <c r="BB93" s="1040"/>
      <c r="BC93" s="1041"/>
      <c r="BD93" s="1000"/>
      <c r="BE93" s="1001"/>
      <c r="BF93" s="1002"/>
      <c r="BG93" s="1003"/>
      <c r="BH93" s="1003"/>
      <c r="BI93" s="1003"/>
      <c r="BJ93" s="1004"/>
    </row>
    <row r="94" spans="2:62" ht="20.25" customHeight="1" x14ac:dyDescent="0.45">
      <c r="B94" s="1043"/>
      <c r="C94" s="1044"/>
      <c r="D94" s="1045"/>
      <c r="E94" s="251"/>
      <c r="F94" s="252">
        <f>C93</f>
        <v>0</v>
      </c>
      <c r="G94" s="251"/>
      <c r="H94" s="252">
        <f>I93</f>
        <v>0</v>
      </c>
      <c r="I94" s="1046"/>
      <c r="J94" s="1047"/>
      <c r="K94" s="1048"/>
      <c r="L94" s="1049"/>
      <c r="M94" s="1049"/>
      <c r="N94" s="1045"/>
      <c r="O94" s="1034"/>
      <c r="P94" s="1035"/>
      <c r="Q94" s="1035"/>
      <c r="R94" s="1035"/>
      <c r="S94" s="1036"/>
      <c r="T94" s="246" t="s">
        <v>443</v>
      </c>
      <c r="U94" s="247"/>
      <c r="V94" s="248"/>
      <c r="W94" s="234" t="str">
        <f>IF(W93="","",VLOOKUP(W93,'参考様式１（勤務表_シフト記号表）'!$C$6:$L$47,10,FALSE))</f>
        <v/>
      </c>
      <c r="X94" s="235" t="str">
        <f>IF(X93="","",VLOOKUP(X93,'参考様式１（勤務表_シフト記号表）'!$C$6:$L$47,10,FALSE))</f>
        <v/>
      </c>
      <c r="Y94" s="235" t="str">
        <f>IF(Y93="","",VLOOKUP(Y93,'参考様式１（勤務表_シフト記号表）'!$C$6:$L$47,10,FALSE))</f>
        <v/>
      </c>
      <c r="Z94" s="235" t="str">
        <f>IF(Z93="","",VLOOKUP(Z93,'参考様式１（勤務表_シフト記号表）'!$C$6:$L$47,10,FALSE))</f>
        <v/>
      </c>
      <c r="AA94" s="235" t="str">
        <f>IF(AA93="","",VLOOKUP(AA93,'参考様式１（勤務表_シフト記号表）'!$C$6:$L$47,10,FALSE))</f>
        <v/>
      </c>
      <c r="AB94" s="235" t="str">
        <f>IF(AB93="","",VLOOKUP(AB93,'参考様式１（勤務表_シフト記号表）'!$C$6:$L$47,10,FALSE))</f>
        <v/>
      </c>
      <c r="AC94" s="236" t="str">
        <f>IF(AC93="","",VLOOKUP(AC93,'参考様式１（勤務表_シフト記号表）'!$C$6:$L$47,10,FALSE))</f>
        <v/>
      </c>
      <c r="AD94" s="234" t="str">
        <f>IF(AD93="","",VLOOKUP(AD93,'参考様式１（勤務表_シフト記号表）'!$C$6:$L$47,10,FALSE))</f>
        <v/>
      </c>
      <c r="AE94" s="235" t="str">
        <f>IF(AE93="","",VLOOKUP(AE93,'参考様式１（勤務表_シフト記号表）'!$C$6:$L$47,10,FALSE))</f>
        <v/>
      </c>
      <c r="AF94" s="235" t="str">
        <f>IF(AF93="","",VLOOKUP(AF93,'参考様式１（勤務表_シフト記号表）'!$C$6:$L$47,10,FALSE))</f>
        <v/>
      </c>
      <c r="AG94" s="235" t="str">
        <f>IF(AG93="","",VLOOKUP(AG93,'参考様式１（勤務表_シフト記号表）'!$C$6:$L$47,10,FALSE))</f>
        <v/>
      </c>
      <c r="AH94" s="235" t="str">
        <f>IF(AH93="","",VLOOKUP(AH93,'参考様式１（勤務表_シフト記号表）'!$C$6:$L$47,10,FALSE))</f>
        <v/>
      </c>
      <c r="AI94" s="235" t="str">
        <f>IF(AI93="","",VLOOKUP(AI93,'参考様式１（勤務表_シフト記号表）'!$C$6:$L$47,10,FALSE))</f>
        <v/>
      </c>
      <c r="AJ94" s="236" t="str">
        <f>IF(AJ93="","",VLOOKUP(AJ93,'参考様式１（勤務表_シフト記号表）'!$C$6:$L$47,10,FALSE))</f>
        <v/>
      </c>
      <c r="AK94" s="234" t="str">
        <f>IF(AK93="","",VLOOKUP(AK93,'参考様式１（勤務表_シフト記号表）'!$C$6:$L$47,10,FALSE))</f>
        <v/>
      </c>
      <c r="AL94" s="235" t="str">
        <f>IF(AL93="","",VLOOKUP(AL93,'参考様式１（勤務表_シフト記号表）'!$C$6:$L$47,10,FALSE))</f>
        <v/>
      </c>
      <c r="AM94" s="235" t="str">
        <f>IF(AM93="","",VLOOKUP(AM93,'参考様式１（勤務表_シフト記号表）'!$C$6:$L$47,10,FALSE))</f>
        <v/>
      </c>
      <c r="AN94" s="235" t="str">
        <f>IF(AN93="","",VLOOKUP(AN93,'参考様式１（勤務表_シフト記号表）'!$C$6:$L$47,10,FALSE))</f>
        <v/>
      </c>
      <c r="AO94" s="235" t="str">
        <f>IF(AO93="","",VLOOKUP(AO93,'参考様式１（勤務表_シフト記号表）'!$C$6:$L$47,10,FALSE))</f>
        <v/>
      </c>
      <c r="AP94" s="235" t="str">
        <f>IF(AP93="","",VLOOKUP(AP93,'参考様式１（勤務表_シフト記号表）'!$C$6:$L$47,10,FALSE))</f>
        <v/>
      </c>
      <c r="AQ94" s="236" t="str">
        <f>IF(AQ93="","",VLOOKUP(AQ93,'参考様式１（勤務表_シフト記号表）'!$C$6:$L$47,10,FALSE))</f>
        <v/>
      </c>
      <c r="AR94" s="234" t="str">
        <f>IF(AR93="","",VLOOKUP(AR93,'参考様式１（勤務表_シフト記号表）'!$C$6:$L$47,10,FALSE))</f>
        <v/>
      </c>
      <c r="AS94" s="235" t="str">
        <f>IF(AS93="","",VLOOKUP(AS93,'参考様式１（勤務表_シフト記号表）'!$C$6:$L$47,10,FALSE))</f>
        <v/>
      </c>
      <c r="AT94" s="235" t="str">
        <f>IF(AT93="","",VLOOKUP(AT93,'参考様式１（勤務表_シフト記号表）'!$C$6:$L$47,10,FALSE))</f>
        <v/>
      </c>
      <c r="AU94" s="235" t="str">
        <f>IF(AU93="","",VLOOKUP(AU93,'参考様式１（勤務表_シフト記号表）'!$C$6:$L$47,10,FALSE))</f>
        <v/>
      </c>
      <c r="AV94" s="235" t="str">
        <f>IF(AV93="","",VLOOKUP(AV93,'参考様式１（勤務表_シフト記号表）'!$C$6:$L$47,10,FALSE))</f>
        <v/>
      </c>
      <c r="AW94" s="235" t="str">
        <f>IF(AW93="","",VLOOKUP(AW93,'参考様式１（勤務表_シフト記号表）'!$C$6:$L$47,10,FALSE))</f>
        <v/>
      </c>
      <c r="AX94" s="236" t="str">
        <f>IF(AX93="","",VLOOKUP(AX93,'参考様式１（勤務表_シフト記号表）'!$C$6:$L$47,10,FALSE))</f>
        <v/>
      </c>
      <c r="AY94" s="234" t="str">
        <f>IF(AY93="","",VLOOKUP(AY93,'参考様式１（勤務表_シフト記号表）'!$C$6:$L$47,10,FALSE))</f>
        <v/>
      </c>
      <c r="AZ94" s="235" t="str">
        <f>IF(AZ93="","",VLOOKUP(AZ93,'参考様式１（勤務表_シフト記号表）'!$C$6:$L$47,10,FALSE))</f>
        <v/>
      </c>
      <c r="BA94" s="235" t="str">
        <f>IF(BA93="","",VLOOKUP(BA93,'参考様式１（勤務表_シフト記号表）'!$C$6:$L$47,10,FALSE))</f>
        <v/>
      </c>
      <c r="BB94" s="1017">
        <f>IF($BE$3="４週",SUM(W94:AX94),IF($BE$3="暦月",SUM(W94:BA94),""))</f>
        <v>0</v>
      </c>
      <c r="BC94" s="1018"/>
      <c r="BD94" s="1019">
        <f>IF($BE$3="４週",BB94/4,IF($BE$3="暦月",(BB94/($BE$8/7)),""))</f>
        <v>0</v>
      </c>
      <c r="BE94" s="1018"/>
      <c r="BF94" s="1014"/>
      <c r="BG94" s="1015"/>
      <c r="BH94" s="1015"/>
      <c r="BI94" s="1015"/>
      <c r="BJ94" s="1016"/>
    </row>
    <row r="95" spans="2:62" ht="20.25" customHeight="1" x14ac:dyDescent="0.45">
      <c r="B95" s="1020">
        <f>B93+1</f>
        <v>40</v>
      </c>
      <c r="C95" s="1022"/>
      <c r="D95" s="1023"/>
      <c r="E95" s="229"/>
      <c r="F95" s="230"/>
      <c r="G95" s="229"/>
      <c r="H95" s="230"/>
      <c r="I95" s="1026"/>
      <c r="J95" s="1027"/>
      <c r="K95" s="1030"/>
      <c r="L95" s="1031"/>
      <c r="M95" s="1031"/>
      <c r="N95" s="1023"/>
      <c r="O95" s="1034"/>
      <c r="P95" s="1035"/>
      <c r="Q95" s="1035"/>
      <c r="R95" s="1035"/>
      <c r="S95" s="1036"/>
      <c r="T95" s="249" t="s">
        <v>442</v>
      </c>
      <c r="V95" s="250"/>
      <c r="W95" s="242"/>
      <c r="X95" s="243"/>
      <c r="Y95" s="243"/>
      <c r="Z95" s="243"/>
      <c r="AA95" s="243"/>
      <c r="AB95" s="243"/>
      <c r="AC95" s="244"/>
      <c r="AD95" s="242"/>
      <c r="AE95" s="243"/>
      <c r="AF95" s="243"/>
      <c r="AG95" s="243"/>
      <c r="AH95" s="243"/>
      <c r="AI95" s="243"/>
      <c r="AJ95" s="244"/>
      <c r="AK95" s="242"/>
      <c r="AL95" s="243"/>
      <c r="AM95" s="243"/>
      <c r="AN95" s="243"/>
      <c r="AO95" s="243"/>
      <c r="AP95" s="243"/>
      <c r="AQ95" s="244"/>
      <c r="AR95" s="242"/>
      <c r="AS95" s="243"/>
      <c r="AT95" s="243"/>
      <c r="AU95" s="243"/>
      <c r="AV95" s="243"/>
      <c r="AW95" s="243"/>
      <c r="AX95" s="244"/>
      <c r="AY95" s="242"/>
      <c r="AZ95" s="243"/>
      <c r="BA95" s="245"/>
      <c r="BB95" s="1040"/>
      <c r="BC95" s="1041"/>
      <c r="BD95" s="1000"/>
      <c r="BE95" s="1001"/>
      <c r="BF95" s="1002"/>
      <c r="BG95" s="1003"/>
      <c r="BH95" s="1003"/>
      <c r="BI95" s="1003"/>
      <c r="BJ95" s="1004"/>
    </row>
    <row r="96" spans="2:62" ht="20.25" customHeight="1" x14ac:dyDescent="0.45">
      <c r="B96" s="1043"/>
      <c r="C96" s="1044"/>
      <c r="D96" s="1045"/>
      <c r="E96" s="251"/>
      <c r="F96" s="252">
        <f>C95</f>
        <v>0</v>
      </c>
      <c r="G96" s="251"/>
      <c r="H96" s="252">
        <f>I95</f>
        <v>0</v>
      </c>
      <c r="I96" s="1046"/>
      <c r="J96" s="1047"/>
      <c r="K96" s="1048"/>
      <c r="L96" s="1049"/>
      <c r="M96" s="1049"/>
      <c r="N96" s="1045"/>
      <c r="O96" s="1034"/>
      <c r="P96" s="1035"/>
      <c r="Q96" s="1035"/>
      <c r="R96" s="1035"/>
      <c r="S96" s="1036"/>
      <c r="T96" s="246" t="s">
        <v>443</v>
      </c>
      <c r="U96" s="247"/>
      <c r="V96" s="248"/>
      <c r="W96" s="234" t="str">
        <f>IF(W95="","",VLOOKUP(W95,'参考様式１（勤務表_シフト記号表）'!$C$6:$L$47,10,FALSE))</f>
        <v/>
      </c>
      <c r="X96" s="235" t="str">
        <f>IF(X95="","",VLOOKUP(X95,'参考様式１（勤務表_シフト記号表）'!$C$6:$L$47,10,FALSE))</f>
        <v/>
      </c>
      <c r="Y96" s="235" t="str">
        <f>IF(Y95="","",VLOOKUP(Y95,'参考様式１（勤務表_シフト記号表）'!$C$6:$L$47,10,FALSE))</f>
        <v/>
      </c>
      <c r="Z96" s="235" t="str">
        <f>IF(Z95="","",VLOOKUP(Z95,'参考様式１（勤務表_シフト記号表）'!$C$6:$L$47,10,FALSE))</f>
        <v/>
      </c>
      <c r="AA96" s="235" t="str">
        <f>IF(AA95="","",VLOOKUP(AA95,'参考様式１（勤務表_シフト記号表）'!$C$6:$L$47,10,FALSE))</f>
        <v/>
      </c>
      <c r="AB96" s="235" t="str">
        <f>IF(AB95="","",VLOOKUP(AB95,'参考様式１（勤務表_シフト記号表）'!$C$6:$L$47,10,FALSE))</f>
        <v/>
      </c>
      <c r="AC96" s="236" t="str">
        <f>IF(AC95="","",VLOOKUP(AC95,'参考様式１（勤務表_シフト記号表）'!$C$6:$L$47,10,FALSE))</f>
        <v/>
      </c>
      <c r="AD96" s="234" t="str">
        <f>IF(AD95="","",VLOOKUP(AD95,'参考様式１（勤務表_シフト記号表）'!$C$6:$L$47,10,FALSE))</f>
        <v/>
      </c>
      <c r="AE96" s="235" t="str">
        <f>IF(AE95="","",VLOOKUP(AE95,'参考様式１（勤務表_シフト記号表）'!$C$6:$L$47,10,FALSE))</f>
        <v/>
      </c>
      <c r="AF96" s="235" t="str">
        <f>IF(AF95="","",VLOOKUP(AF95,'参考様式１（勤務表_シフト記号表）'!$C$6:$L$47,10,FALSE))</f>
        <v/>
      </c>
      <c r="AG96" s="235" t="str">
        <f>IF(AG95="","",VLOOKUP(AG95,'参考様式１（勤務表_シフト記号表）'!$C$6:$L$47,10,FALSE))</f>
        <v/>
      </c>
      <c r="AH96" s="235" t="str">
        <f>IF(AH95="","",VLOOKUP(AH95,'参考様式１（勤務表_シフト記号表）'!$C$6:$L$47,10,FALSE))</f>
        <v/>
      </c>
      <c r="AI96" s="235" t="str">
        <f>IF(AI95="","",VLOOKUP(AI95,'参考様式１（勤務表_シフト記号表）'!$C$6:$L$47,10,FALSE))</f>
        <v/>
      </c>
      <c r="AJ96" s="236" t="str">
        <f>IF(AJ95="","",VLOOKUP(AJ95,'参考様式１（勤務表_シフト記号表）'!$C$6:$L$47,10,FALSE))</f>
        <v/>
      </c>
      <c r="AK96" s="234" t="str">
        <f>IF(AK95="","",VLOOKUP(AK95,'参考様式１（勤務表_シフト記号表）'!$C$6:$L$47,10,FALSE))</f>
        <v/>
      </c>
      <c r="AL96" s="235" t="str">
        <f>IF(AL95="","",VLOOKUP(AL95,'参考様式１（勤務表_シフト記号表）'!$C$6:$L$47,10,FALSE))</f>
        <v/>
      </c>
      <c r="AM96" s="235" t="str">
        <f>IF(AM95="","",VLOOKUP(AM95,'参考様式１（勤務表_シフト記号表）'!$C$6:$L$47,10,FALSE))</f>
        <v/>
      </c>
      <c r="AN96" s="235" t="str">
        <f>IF(AN95="","",VLOOKUP(AN95,'参考様式１（勤務表_シフト記号表）'!$C$6:$L$47,10,FALSE))</f>
        <v/>
      </c>
      <c r="AO96" s="235" t="str">
        <f>IF(AO95="","",VLOOKUP(AO95,'参考様式１（勤務表_シフト記号表）'!$C$6:$L$47,10,FALSE))</f>
        <v/>
      </c>
      <c r="AP96" s="235" t="str">
        <f>IF(AP95="","",VLOOKUP(AP95,'参考様式１（勤務表_シフト記号表）'!$C$6:$L$47,10,FALSE))</f>
        <v/>
      </c>
      <c r="AQ96" s="236" t="str">
        <f>IF(AQ95="","",VLOOKUP(AQ95,'参考様式１（勤務表_シフト記号表）'!$C$6:$L$47,10,FALSE))</f>
        <v/>
      </c>
      <c r="AR96" s="234" t="str">
        <f>IF(AR95="","",VLOOKUP(AR95,'参考様式１（勤務表_シフト記号表）'!$C$6:$L$47,10,FALSE))</f>
        <v/>
      </c>
      <c r="AS96" s="235" t="str">
        <f>IF(AS95="","",VLOOKUP(AS95,'参考様式１（勤務表_シフト記号表）'!$C$6:$L$47,10,FALSE))</f>
        <v/>
      </c>
      <c r="AT96" s="235" t="str">
        <f>IF(AT95="","",VLOOKUP(AT95,'参考様式１（勤務表_シフト記号表）'!$C$6:$L$47,10,FALSE))</f>
        <v/>
      </c>
      <c r="AU96" s="235" t="str">
        <f>IF(AU95="","",VLOOKUP(AU95,'参考様式１（勤務表_シフト記号表）'!$C$6:$L$47,10,FALSE))</f>
        <v/>
      </c>
      <c r="AV96" s="235" t="str">
        <f>IF(AV95="","",VLOOKUP(AV95,'参考様式１（勤務表_シフト記号表）'!$C$6:$L$47,10,FALSE))</f>
        <v/>
      </c>
      <c r="AW96" s="235" t="str">
        <f>IF(AW95="","",VLOOKUP(AW95,'参考様式１（勤務表_シフト記号表）'!$C$6:$L$47,10,FALSE))</f>
        <v/>
      </c>
      <c r="AX96" s="236" t="str">
        <f>IF(AX95="","",VLOOKUP(AX95,'参考様式１（勤務表_シフト記号表）'!$C$6:$L$47,10,FALSE))</f>
        <v/>
      </c>
      <c r="AY96" s="234" t="str">
        <f>IF(AY95="","",VLOOKUP(AY95,'参考様式１（勤務表_シフト記号表）'!$C$6:$L$47,10,FALSE))</f>
        <v/>
      </c>
      <c r="AZ96" s="235" t="str">
        <f>IF(AZ95="","",VLOOKUP(AZ95,'参考様式１（勤務表_シフト記号表）'!$C$6:$L$47,10,FALSE))</f>
        <v/>
      </c>
      <c r="BA96" s="235" t="str">
        <f>IF(BA95="","",VLOOKUP(BA95,'参考様式１（勤務表_シフト記号表）'!$C$6:$L$47,10,FALSE))</f>
        <v/>
      </c>
      <c r="BB96" s="1017">
        <f>IF($BE$3="４週",SUM(W96:AX96),IF($BE$3="暦月",SUM(W96:BA96),""))</f>
        <v>0</v>
      </c>
      <c r="BC96" s="1018"/>
      <c r="BD96" s="1019">
        <f>IF($BE$3="４週",BB96/4,IF($BE$3="暦月",(BB96/($BE$8/7)),""))</f>
        <v>0</v>
      </c>
      <c r="BE96" s="1018"/>
      <c r="BF96" s="1014"/>
      <c r="BG96" s="1015"/>
      <c r="BH96" s="1015"/>
      <c r="BI96" s="1015"/>
      <c r="BJ96" s="1016"/>
    </row>
    <row r="97" spans="2:62" ht="20.25" customHeight="1" x14ac:dyDescent="0.45">
      <c r="B97" s="1020">
        <f>B95+1</f>
        <v>41</v>
      </c>
      <c r="C97" s="1022"/>
      <c r="D97" s="1023"/>
      <c r="E97" s="229"/>
      <c r="F97" s="230"/>
      <c r="G97" s="229"/>
      <c r="H97" s="230"/>
      <c r="I97" s="1026"/>
      <c r="J97" s="1027"/>
      <c r="K97" s="1030"/>
      <c r="L97" s="1031"/>
      <c r="M97" s="1031"/>
      <c r="N97" s="1023"/>
      <c r="O97" s="1034"/>
      <c r="P97" s="1035"/>
      <c r="Q97" s="1035"/>
      <c r="R97" s="1035"/>
      <c r="S97" s="1036"/>
      <c r="T97" s="249" t="s">
        <v>442</v>
      </c>
      <c r="V97" s="250"/>
      <c r="W97" s="242"/>
      <c r="X97" s="243"/>
      <c r="Y97" s="243"/>
      <c r="Z97" s="243"/>
      <c r="AA97" s="243"/>
      <c r="AB97" s="243"/>
      <c r="AC97" s="244"/>
      <c r="AD97" s="242"/>
      <c r="AE97" s="243"/>
      <c r="AF97" s="243"/>
      <c r="AG97" s="243"/>
      <c r="AH97" s="243"/>
      <c r="AI97" s="243"/>
      <c r="AJ97" s="244"/>
      <c r="AK97" s="242"/>
      <c r="AL97" s="243"/>
      <c r="AM97" s="243"/>
      <c r="AN97" s="243"/>
      <c r="AO97" s="243"/>
      <c r="AP97" s="243"/>
      <c r="AQ97" s="244"/>
      <c r="AR97" s="242"/>
      <c r="AS97" s="243"/>
      <c r="AT97" s="243"/>
      <c r="AU97" s="243"/>
      <c r="AV97" s="243"/>
      <c r="AW97" s="243"/>
      <c r="AX97" s="244"/>
      <c r="AY97" s="242"/>
      <c r="AZ97" s="243"/>
      <c r="BA97" s="245"/>
      <c r="BB97" s="1040"/>
      <c r="BC97" s="1041"/>
      <c r="BD97" s="1000"/>
      <c r="BE97" s="1001"/>
      <c r="BF97" s="1002"/>
      <c r="BG97" s="1003"/>
      <c r="BH97" s="1003"/>
      <c r="BI97" s="1003"/>
      <c r="BJ97" s="1004"/>
    </row>
    <row r="98" spans="2:62" ht="20.25" customHeight="1" x14ac:dyDescent="0.45">
      <c r="B98" s="1043"/>
      <c r="C98" s="1044"/>
      <c r="D98" s="1045"/>
      <c r="E98" s="251"/>
      <c r="F98" s="252">
        <f>C97</f>
        <v>0</v>
      </c>
      <c r="G98" s="251"/>
      <c r="H98" s="252">
        <f>I97</f>
        <v>0</v>
      </c>
      <c r="I98" s="1046"/>
      <c r="J98" s="1047"/>
      <c r="K98" s="1048"/>
      <c r="L98" s="1049"/>
      <c r="M98" s="1049"/>
      <c r="N98" s="1045"/>
      <c r="O98" s="1034"/>
      <c r="P98" s="1035"/>
      <c r="Q98" s="1035"/>
      <c r="R98" s="1035"/>
      <c r="S98" s="1036"/>
      <c r="T98" s="246" t="s">
        <v>443</v>
      </c>
      <c r="U98" s="247"/>
      <c r="V98" s="248"/>
      <c r="W98" s="234" t="str">
        <f>IF(W97="","",VLOOKUP(W97,'参考様式１（勤務表_シフト記号表）'!$C$6:$L$47,10,FALSE))</f>
        <v/>
      </c>
      <c r="X98" s="235" t="str">
        <f>IF(X97="","",VLOOKUP(X97,'参考様式１（勤務表_シフト記号表）'!$C$6:$L$47,10,FALSE))</f>
        <v/>
      </c>
      <c r="Y98" s="235" t="str">
        <f>IF(Y97="","",VLOOKUP(Y97,'参考様式１（勤務表_シフト記号表）'!$C$6:$L$47,10,FALSE))</f>
        <v/>
      </c>
      <c r="Z98" s="235" t="str">
        <f>IF(Z97="","",VLOOKUP(Z97,'参考様式１（勤務表_シフト記号表）'!$C$6:$L$47,10,FALSE))</f>
        <v/>
      </c>
      <c r="AA98" s="235" t="str">
        <f>IF(AA97="","",VLOOKUP(AA97,'参考様式１（勤務表_シフト記号表）'!$C$6:$L$47,10,FALSE))</f>
        <v/>
      </c>
      <c r="AB98" s="235" t="str">
        <f>IF(AB97="","",VLOOKUP(AB97,'参考様式１（勤務表_シフト記号表）'!$C$6:$L$47,10,FALSE))</f>
        <v/>
      </c>
      <c r="AC98" s="236" t="str">
        <f>IF(AC97="","",VLOOKUP(AC97,'参考様式１（勤務表_シフト記号表）'!$C$6:$L$47,10,FALSE))</f>
        <v/>
      </c>
      <c r="AD98" s="234" t="str">
        <f>IF(AD97="","",VLOOKUP(AD97,'参考様式１（勤務表_シフト記号表）'!$C$6:$L$47,10,FALSE))</f>
        <v/>
      </c>
      <c r="AE98" s="235" t="str">
        <f>IF(AE97="","",VLOOKUP(AE97,'参考様式１（勤務表_シフト記号表）'!$C$6:$L$47,10,FALSE))</f>
        <v/>
      </c>
      <c r="AF98" s="235" t="str">
        <f>IF(AF97="","",VLOOKUP(AF97,'参考様式１（勤務表_シフト記号表）'!$C$6:$L$47,10,FALSE))</f>
        <v/>
      </c>
      <c r="AG98" s="235" t="str">
        <f>IF(AG97="","",VLOOKUP(AG97,'参考様式１（勤務表_シフト記号表）'!$C$6:$L$47,10,FALSE))</f>
        <v/>
      </c>
      <c r="AH98" s="235" t="str">
        <f>IF(AH97="","",VLOOKUP(AH97,'参考様式１（勤務表_シフト記号表）'!$C$6:$L$47,10,FALSE))</f>
        <v/>
      </c>
      <c r="AI98" s="235" t="str">
        <f>IF(AI97="","",VLOOKUP(AI97,'参考様式１（勤務表_シフト記号表）'!$C$6:$L$47,10,FALSE))</f>
        <v/>
      </c>
      <c r="AJ98" s="236" t="str">
        <f>IF(AJ97="","",VLOOKUP(AJ97,'参考様式１（勤務表_シフト記号表）'!$C$6:$L$47,10,FALSE))</f>
        <v/>
      </c>
      <c r="AK98" s="234" t="str">
        <f>IF(AK97="","",VLOOKUP(AK97,'参考様式１（勤務表_シフト記号表）'!$C$6:$L$47,10,FALSE))</f>
        <v/>
      </c>
      <c r="AL98" s="235" t="str">
        <f>IF(AL97="","",VLOOKUP(AL97,'参考様式１（勤務表_シフト記号表）'!$C$6:$L$47,10,FALSE))</f>
        <v/>
      </c>
      <c r="AM98" s="235" t="str">
        <f>IF(AM97="","",VLOOKUP(AM97,'参考様式１（勤務表_シフト記号表）'!$C$6:$L$47,10,FALSE))</f>
        <v/>
      </c>
      <c r="AN98" s="235" t="str">
        <f>IF(AN97="","",VLOOKUP(AN97,'参考様式１（勤務表_シフト記号表）'!$C$6:$L$47,10,FALSE))</f>
        <v/>
      </c>
      <c r="AO98" s="235" t="str">
        <f>IF(AO97="","",VLOOKUP(AO97,'参考様式１（勤務表_シフト記号表）'!$C$6:$L$47,10,FALSE))</f>
        <v/>
      </c>
      <c r="AP98" s="235" t="str">
        <f>IF(AP97="","",VLOOKUP(AP97,'参考様式１（勤務表_シフト記号表）'!$C$6:$L$47,10,FALSE))</f>
        <v/>
      </c>
      <c r="AQ98" s="236" t="str">
        <f>IF(AQ97="","",VLOOKUP(AQ97,'参考様式１（勤務表_シフト記号表）'!$C$6:$L$47,10,FALSE))</f>
        <v/>
      </c>
      <c r="AR98" s="234" t="str">
        <f>IF(AR97="","",VLOOKUP(AR97,'参考様式１（勤務表_シフト記号表）'!$C$6:$L$47,10,FALSE))</f>
        <v/>
      </c>
      <c r="AS98" s="235" t="str">
        <f>IF(AS97="","",VLOOKUP(AS97,'参考様式１（勤務表_シフト記号表）'!$C$6:$L$47,10,FALSE))</f>
        <v/>
      </c>
      <c r="AT98" s="235" t="str">
        <f>IF(AT97="","",VLOOKUP(AT97,'参考様式１（勤務表_シフト記号表）'!$C$6:$L$47,10,FALSE))</f>
        <v/>
      </c>
      <c r="AU98" s="235" t="str">
        <f>IF(AU97="","",VLOOKUP(AU97,'参考様式１（勤務表_シフト記号表）'!$C$6:$L$47,10,FALSE))</f>
        <v/>
      </c>
      <c r="AV98" s="235" t="str">
        <f>IF(AV97="","",VLOOKUP(AV97,'参考様式１（勤務表_シフト記号表）'!$C$6:$L$47,10,FALSE))</f>
        <v/>
      </c>
      <c r="AW98" s="235" t="str">
        <f>IF(AW97="","",VLOOKUP(AW97,'参考様式１（勤務表_シフト記号表）'!$C$6:$L$47,10,FALSE))</f>
        <v/>
      </c>
      <c r="AX98" s="236" t="str">
        <f>IF(AX97="","",VLOOKUP(AX97,'参考様式１（勤務表_シフト記号表）'!$C$6:$L$47,10,FALSE))</f>
        <v/>
      </c>
      <c r="AY98" s="234" t="str">
        <f>IF(AY97="","",VLOOKUP(AY97,'参考様式１（勤務表_シフト記号表）'!$C$6:$L$47,10,FALSE))</f>
        <v/>
      </c>
      <c r="AZ98" s="235" t="str">
        <f>IF(AZ97="","",VLOOKUP(AZ97,'参考様式１（勤務表_シフト記号表）'!$C$6:$L$47,10,FALSE))</f>
        <v/>
      </c>
      <c r="BA98" s="235" t="str">
        <f>IF(BA97="","",VLOOKUP(BA97,'参考様式１（勤務表_シフト記号表）'!$C$6:$L$47,10,FALSE))</f>
        <v/>
      </c>
      <c r="BB98" s="1017">
        <f>IF($BE$3="４週",SUM(W98:AX98),IF($BE$3="暦月",SUM(W98:BA98),""))</f>
        <v>0</v>
      </c>
      <c r="BC98" s="1018"/>
      <c r="BD98" s="1019">
        <f>IF($BE$3="４週",BB98/4,IF($BE$3="暦月",(BB98/($BE$8/7)),""))</f>
        <v>0</v>
      </c>
      <c r="BE98" s="1018"/>
      <c r="BF98" s="1014"/>
      <c r="BG98" s="1015"/>
      <c r="BH98" s="1015"/>
      <c r="BI98" s="1015"/>
      <c r="BJ98" s="1016"/>
    </row>
    <row r="99" spans="2:62" ht="20.25" customHeight="1" x14ac:dyDescent="0.45">
      <c r="B99" s="1020">
        <f>B97+1</f>
        <v>42</v>
      </c>
      <c r="C99" s="1022"/>
      <c r="D99" s="1023"/>
      <c r="E99" s="229"/>
      <c r="F99" s="230"/>
      <c r="G99" s="229"/>
      <c r="H99" s="230"/>
      <c r="I99" s="1026"/>
      <c r="J99" s="1027"/>
      <c r="K99" s="1030"/>
      <c r="L99" s="1031"/>
      <c r="M99" s="1031"/>
      <c r="N99" s="1023"/>
      <c r="O99" s="1034"/>
      <c r="P99" s="1035"/>
      <c r="Q99" s="1035"/>
      <c r="R99" s="1035"/>
      <c r="S99" s="1036"/>
      <c r="T99" s="249" t="s">
        <v>442</v>
      </c>
      <c r="V99" s="250"/>
      <c r="W99" s="242"/>
      <c r="X99" s="243"/>
      <c r="Y99" s="243"/>
      <c r="Z99" s="243"/>
      <c r="AA99" s="243"/>
      <c r="AB99" s="243"/>
      <c r="AC99" s="244"/>
      <c r="AD99" s="242"/>
      <c r="AE99" s="243"/>
      <c r="AF99" s="243"/>
      <c r="AG99" s="243"/>
      <c r="AH99" s="243"/>
      <c r="AI99" s="243"/>
      <c r="AJ99" s="244"/>
      <c r="AK99" s="242"/>
      <c r="AL99" s="243"/>
      <c r="AM99" s="243"/>
      <c r="AN99" s="243"/>
      <c r="AO99" s="243"/>
      <c r="AP99" s="243"/>
      <c r="AQ99" s="244"/>
      <c r="AR99" s="242"/>
      <c r="AS99" s="243"/>
      <c r="AT99" s="243"/>
      <c r="AU99" s="243"/>
      <c r="AV99" s="243"/>
      <c r="AW99" s="243"/>
      <c r="AX99" s="244"/>
      <c r="AY99" s="242"/>
      <c r="AZ99" s="243"/>
      <c r="BA99" s="245"/>
      <c r="BB99" s="1040"/>
      <c r="BC99" s="1041"/>
      <c r="BD99" s="1000"/>
      <c r="BE99" s="1001"/>
      <c r="BF99" s="1002"/>
      <c r="BG99" s="1003"/>
      <c r="BH99" s="1003"/>
      <c r="BI99" s="1003"/>
      <c r="BJ99" s="1004"/>
    </row>
    <row r="100" spans="2:62" ht="20.25" customHeight="1" x14ac:dyDescent="0.45">
      <c r="B100" s="1043"/>
      <c r="C100" s="1044"/>
      <c r="D100" s="1045"/>
      <c r="E100" s="251"/>
      <c r="F100" s="252">
        <f>C99</f>
        <v>0</v>
      </c>
      <c r="G100" s="251"/>
      <c r="H100" s="252">
        <f>I99</f>
        <v>0</v>
      </c>
      <c r="I100" s="1046"/>
      <c r="J100" s="1047"/>
      <c r="K100" s="1048"/>
      <c r="L100" s="1049"/>
      <c r="M100" s="1049"/>
      <c r="N100" s="1045"/>
      <c r="O100" s="1034"/>
      <c r="P100" s="1035"/>
      <c r="Q100" s="1035"/>
      <c r="R100" s="1035"/>
      <c r="S100" s="1036"/>
      <c r="T100" s="246" t="s">
        <v>443</v>
      </c>
      <c r="U100" s="247"/>
      <c r="V100" s="248"/>
      <c r="W100" s="234" t="str">
        <f>IF(W99="","",VLOOKUP(W99,'参考様式１（勤務表_シフト記号表）'!$C$6:$L$47,10,FALSE))</f>
        <v/>
      </c>
      <c r="X100" s="235" t="str">
        <f>IF(X99="","",VLOOKUP(X99,'参考様式１（勤務表_シフト記号表）'!$C$6:$L$47,10,FALSE))</f>
        <v/>
      </c>
      <c r="Y100" s="235" t="str">
        <f>IF(Y99="","",VLOOKUP(Y99,'参考様式１（勤務表_シフト記号表）'!$C$6:$L$47,10,FALSE))</f>
        <v/>
      </c>
      <c r="Z100" s="235" t="str">
        <f>IF(Z99="","",VLOOKUP(Z99,'参考様式１（勤務表_シフト記号表）'!$C$6:$L$47,10,FALSE))</f>
        <v/>
      </c>
      <c r="AA100" s="235" t="str">
        <f>IF(AA99="","",VLOOKUP(AA99,'参考様式１（勤務表_シフト記号表）'!$C$6:$L$47,10,FALSE))</f>
        <v/>
      </c>
      <c r="AB100" s="235" t="str">
        <f>IF(AB99="","",VLOOKUP(AB99,'参考様式１（勤務表_シフト記号表）'!$C$6:$L$47,10,FALSE))</f>
        <v/>
      </c>
      <c r="AC100" s="236" t="str">
        <f>IF(AC99="","",VLOOKUP(AC99,'参考様式１（勤務表_シフト記号表）'!$C$6:$L$47,10,FALSE))</f>
        <v/>
      </c>
      <c r="AD100" s="234" t="str">
        <f>IF(AD99="","",VLOOKUP(AD99,'参考様式１（勤務表_シフト記号表）'!$C$6:$L$47,10,FALSE))</f>
        <v/>
      </c>
      <c r="AE100" s="235" t="str">
        <f>IF(AE99="","",VLOOKUP(AE99,'参考様式１（勤務表_シフト記号表）'!$C$6:$L$47,10,FALSE))</f>
        <v/>
      </c>
      <c r="AF100" s="235" t="str">
        <f>IF(AF99="","",VLOOKUP(AF99,'参考様式１（勤務表_シフト記号表）'!$C$6:$L$47,10,FALSE))</f>
        <v/>
      </c>
      <c r="AG100" s="235" t="str">
        <f>IF(AG99="","",VLOOKUP(AG99,'参考様式１（勤務表_シフト記号表）'!$C$6:$L$47,10,FALSE))</f>
        <v/>
      </c>
      <c r="AH100" s="235" t="str">
        <f>IF(AH99="","",VLOOKUP(AH99,'参考様式１（勤務表_シフト記号表）'!$C$6:$L$47,10,FALSE))</f>
        <v/>
      </c>
      <c r="AI100" s="235" t="str">
        <f>IF(AI99="","",VLOOKUP(AI99,'参考様式１（勤務表_シフト記号表）'!$C$6:$L$47,10,FALSE))</f>
        <v/>
      </c>
      <c r="AJ100" s="236" t="str">
        <f>IF(AJ99="","",VLOOKUP(AJ99,'参考様式１（勤務表_シフト記号表）'!$C$6:$L$47,10,FALSE))</f>
        <v/>
      </c>
      <c r="AK100" s="234" t="str">
        <f>IF(AK99="","",VLOOKUP(AK99,'参考様式１（勤務表_シフト記号表）'!$C$6:$L$47,10,FALSE))</f>
        <v/>
      </c>
      <c r="AL100" s="235" t="str">
        <f>IF(AL99="","",VLOOKUP(AL99,'参考様式１（勤務表_シフト記号表）'!$C$6:$L$47,10,FALSE))</f>
        <v/>
      </c>
      <c r="AM100" s="235" t="str">
        <f>IF(AM99="","",VLOOKUP(AM99,'参考様式１（勤務表_シフト記号表）'!$C$6:$L$47,10,FALSE))</f>
        <v/>
      </c>
      <c r="AN100" s="235" t="str">
        <f>IF(AN99="","",VLOOKUP(AN99,'参考様式１（勤務表_シフト記号表）'!$C$6:$L$47,10,FALSE))</f>
        <v/>
      </c>
      <c r="AO100" s="235" t="str">
        <f>IF(AO99="","",VLOOKUP(AO99,'参考様式１（勤務表_シフト記号表）'!$C$6:$L$47,10,FALSE))</f>
        <v/>
      </c>
      <c r="AP100" s="235" t="str">
        <f>IF(AP99="","",VLOOKUP(AP99,'参考様式１（勤務表_シフト記号表）'!$C$6:$L$47,10,FALSE))</f>
        <v/>
      </c>
      <c r="AQ100" s="236" t="str">
        <f>IF(AQ99="","",VLOOKUP(AQ99,'参考様式１（勤務表_シフト記号表）'!$C$6:$L$47,10,FALSE))</f>
        <v/>
      </c>
      <c r="AR100" s="234" t="str">
        <f>IF(AR99="","",VLOOKUP(AR99,'参考様式１（勤務表_シフト記号表）'!$C$6:$L$47,10,FALSE))</f>
        <v/>
      </c>
      <c r="AS100" s="235" t="str">
        <f>IF(AS99="","",VLOOKUP(AS99,'参考様式１（勤務表_シフト記号表）'!$C$6:$L$47,10,FALSE))</f>
        <v/>
      </c>
      <c r="AT100" s="235" t="str">
        <f>IF(AT99="","",VLOOKUP(AT99,'参考様式１（勤務表_シフト記号表）'!$C$6:$L$47,10,FALSE))</f>
        <v/>
      </c>
      <c r="AU100" s="235" t="str">
        <f>IF(AU99="","",VLOOKUP(AU99,'参考様式１（勤務表_シフト記号表）'!$C$6:$L$47,10,FALSE))</f>
        <v/>
      </c>
      <c r="AV100" s="235" t="str">
        <f>IF(AV99="","",VLOOKUP(AV99,'参考様式１（勤務表_シフト記号表）'!$C$6:$L$47,10,FALSE))</f>
        <v/>
      </c>
      <c r="AW100" s="235" t="str">
        <f>IF(AW99="","",VLOOKUP(AW99,'参考様式１（勤務表_シフト記号表）'!$C$6:$L$47,10,FALSE))</f>
        <v/>
      </c>
      <c r="AX100" s="236" t="str">
        <f>IF(AX99="","",VLOOKUP(AX99,'参考様式１（勤務表_シフト記号表）'!$C$6:$L$47,10,FALSE))</f>
        <v/>
      </c>
      <c r="AY100" s="234" t="str">
        <f>IF(AY99="","",VLOOKUP(AY99,'参考様式１（勤務表_シフト記号表）'!$C$6:$L$47,10,FALSE))</f>
        <v/>
      </c>
      <c r="AZ100" s="235" t="str">
        <f>IF(AZ99="","",VLOOKUP(AZ99,'参考様式１（勤務表_シフト記号表）'!$C$6:$L$47,10,FALSE))</f>
        <v/>
      </c>
      <c r="BA100" s="235" t="str">
        <f>IF(BA99="","",VLOOKUP(BA99,'参考様式１（勤務表_シフト記号表）'!$C$6:$L$47,10,FALSE))</f>
        <v/>
      </c>
      <c r="BB100" s="1017">
        <f>IF($BE$3="４週",SUM(W100:AX100),IF($BE$3="暦月",SUM(W100:BA100),""))</f>
        <v>0</v>
      </c>
      <c r="BC100" s="1018"/>
      <c r="BD100" s="1019">
        <f>IF($BE$3="４週",BB100/4,IF($BE$3="暦月",(BB100/($BE$8/7)),""))</f>
        <v>0</v>
      </c>
      <c r="BE100" s="1018"/>
      <c r="BF100" s="1014"/>
      <c r="BG100" s="1015"/>
      <c r="BH100" s="1015"/>
      <c r="BI100" s="1015"/>
      <c r="BJ100" s="1016"/>
    </row>
    <row r="101" spans="2:62" ht="20.25" customHeight="1" x14ac:dyDescent="0.45">
      <c r="B101" s="1020">
        <f>B99+1</f>
        <v>43</v>
      </c>
      <c r="C101" s="1022"/>
      <c r="D101" s="1023"/>
      <c r="E101" s="229"/>
      <c r="F101" s="230"/>
      <c r="G101" s="229"/>
      <c r="H101" s="230"/>
      <c r="I101" s="1026"/>
      <c r="J101" s="1027"/>
      <c r="K101" s="1030"/>
      <c r="L101" s="1031"/>
      <c r="M101" s="1031"/>
      <c r="N101" s="1023"/>
      <c r="O101" s="1034"/>
      <c r="P101" s="1035"/>
      <c r="Q101" s="1035"/>
      <c r="R101" s="1035"/>
      <c r="S101" s="1036"/>
      <c r="T101" s="249" t="s">
        <v>442</v>
      </c>
      <c r="V101" s="250"/>
      <c r="W101" s="242"/>
      <c r="X101" s="243"/>
      <c r="Y101" s="243"/>
      <c r="Z101" s="243"/>
      <c r="AA101" s="243"/>
      <c r="AB101" s="243"/>
      <c r="AC101" s="244"/>
      <c r="AD101" s="242"/>
      <c r="AE101" s="243"/>
      <c r="AF101" s="243"/>
      <c r="AG101" s="243"/>
      <c r="AH101" s="243"/>
      <c r="AI101" s="243"/>
      <c r="AJ101" s="244"/>
      <c r="AK101" s="242"/>
      <c r="AL101" s="243"/>
      <c r="AM101" s="243"/>
      <c r="AN101" s="243"/>
      <c r="AO101" s="243"/>
      <c r="AP101" s="243"/>
      <c r="AQ101" s="244"/>
      <c r="AR101" s="242"/>
      <c r="AS101" s="243"/>
      <c r="AT101" s="243"/>
      <c r="AU101" s="243"/>
      <c r="AV101" s="243"/>
      <c r="AW101" s="243"/>
      <c r="AX101" s="244"/>
      <c r="AY101" s="242"/>
      <c r="AZ101" s="243"/>
      <c r="BA101" s="245"/>
      <c r="BB101" s="1040"/>
      <c r="BC101" s="1041"/>
      <c r="BD101" s="1000"/>
      <c r="BE101" s="1001"/>
      <c r="BF101" s="1002"/>
      <c r="BG101" s="1003"/>
      <c r="BH101" s="1003"/>
      <c r="BI101" s="1003"/>
      <c r="BJ101" s="1004"/>
    </row>
    <row r="102" spans="2:62" ht="20.25" customHeight="1" x14ac:dyDescent="0.45">
      <c r="B102" s="1043"/>
      <c r="C102" s="1044"/>
      <c r="D102" s="1045"/>
      <c r="E102" s="251"/>
      <c r="F102" s="252">
        <f>C101</f>
        <v>0</v>
      </c>
      <c r="G102" s="251"/>
      <c r="H102" s="252">
        <f>I101</f>
        <v>0</v>
      </c>
      <c r="I102" s="1046"/>
      <c r="J102" s="1047"/>
      <c r="K102" s="1048"/>
      <c r="L102" s="1049"/>
      <c r="M102" s="1049"/>
      <c r="N102" s="1045"/>
      <c r="O102" s="1034"/>
      <c r="P102" s="1035"/>
      <c r="Q102" s="1035"/>
      <c r="R102" s="1035"/>
      <c r="S102" s="1036"/>
      <c r="T102" s="246" t="s">
        <v>443</v>
      </c>
      <c r="U102" s="247"/>
      <c r="V102" s="248"/>
      <c r="W102" s="234" t="str">
        <f>IF(W101="","",VLOOKUP(W101,'参考様式１（勤務表_シフト記号表）'!$C$6:$L$47,10,FALSE))</f>
        <v/>
      </c>
      <c r="X102" s="235" t="str">
        <f>IF(X101="","",VLOOKUP(X101,'参考様式１（勤務表_シフト記号表）'!$C$6:$L$47,10,FALSE))</f>
        <v/>
      </c>
      <c r="Y102" s="235" t="str">
        <f>IF(Y101="","",VLOOKUP(Y101,'参考様式１（勤務表_シフト記号表）'!$C$6:$L$47,10,FALSE))</f>
        <v/>
      </c>
      <c r="Z102" s="235" t="str">
        <f>IF(Z101="","",VLOOKUP(Z101,'参考様式１（勤務表_シフト記号表）'!$C$6:$L$47,10,FALSE))</f>
        <v/>
      </c>
      <c r="AA102" s="235" t="str">
        <f>IF(AA101="","",VLOOKUP(AA101,'参考様式１（勤務表_シフト記号表）'!$C$6:$L$47,10,FALSE))</f>
        <v/>
      </c>
      <c r="AB102" s="235" t="str">
        <f>IF(AB101="","",VLOOKUP(AB101,'参考様式１（勤務表_シフト記号表）'!$C$6:$L$47,10,FALSE))</f>
        <v/>
      </c>
      <c r="AC102" s="236" t="str">
        <f>IF(AC101="","",VLOOKUP(AC101,'参考様式１（勤務表_シフト記号表）'!$C$6:$L$47,10,FALSE))</f>
        <v/>
      </c>
      <c r="AD102" s="234" t="str">
        <f>IF(AD101="","",VLOOKUP(AD101,'参考様式１（勤務表_シフト記号表）'!$C$6:$L$47,10,FALSE))</f>
        <v/>
      </c>
      <c r="AE102" s="235" t="str">
        <f>IF(AE101="","",VLOOKUP(AE101,'参考様式１（勤務表_シフト記号表）'!$C$6:$L$47,10,FALSE))</f>
        <v/>
      </c>
      <c r="AF102" s="235" t="str">
        <f>IF(AF101="","",VLOOKUP(AF101,'参考様式１（勤務表_シフト記号表）'!$C$6:$L$47,10,FALSE))</f>
        <v/>
      </c>
      <c r="AG102" s="235" t="str">
        <f>IF(AG101="","",VLOOKUP(AG101,'参考様式１（勤務表_シフト記号表）'!$C$6:$L$47,10,FALSE))</f>
        <v/>
      </c>
      <c r="AH102" s="235" t="str">
        <f>IF(AH101="","",VLOOKUP(AH101,'参考様式１（勤務表_シフト記号表）'!$C$6:$L$47,10,FALSE))</f>
        <v/>
      </c>
      <c r="AI102" s="235" t="str">
        <f>IF(AI101="","",VLOOKUP(AI101,'参考様式１（勤務表_シフト記号表）'!$C$6:$L$47,10,FALSE))</f>
        <v/>
      </c>
      <c r="AJ102" s="236" t="str">
        <f>IF(AJ101="","",VLOOKUP(AJ101,'参考様式１（勤務表_シフト記号表）'!$C$6:$L$47,10,FALSE))</f>
        <v/>
      </c>
      <c r="AK102" s="234" t="str">
        <f>IF(AK101="","",VLOOKUP(AK101,'参考様式１（勤務表_シフト記号表）'!$C$6:$L$47,10,FALSE))</f>
        <v/>
      </c>
      <c r="AL102" s="235" t="str">
        <f>IF(AL101="","",VLOOKUP(AL101,'参考様式１（勤務表_シフト記号表）'!$C$6:$L$47,10,FALSE))</f>
        <v/>
      </c>
      <c r="AM102" s="235" t="str">
        <f>IF(AM101="","",VLOOKUP(AM101,'参考様式１（勤務表_シフト記号表）'!$C$6:$L$47,10,FALSE))</f>
        <v/>
      </c>
      <c r="AN102" s="235" t="str">
        <f>IF(AN101="","",VLOOKUP(AN101,'参考様式１（勤務表_シフト記号表）'!$C$6:$L$47,10,FALSE))</f>
        <v/>
      </c>
      <c r="AO102" s="235" t="str">
        <f>IF(AO101="","",VLOOKUP(AO101,'参考様式１（勤務表_シフト記号表）'!$C$6:$L$47,10,FALSE))</f>
        <v/>
      </c>
      <c r="AP102" s="235" t="str">
        <f>IF(AP101="","",VLOOKUP(AP101,'参考様式１（勤務表_シフト記号表）'!$C$6:$L$47,10,FALSE))</f>
        <v/>
      </c>
      <c r="AQ102" s="236" t="str">
        <f>IF(AQ101="","",VLOOKUP(AQ101,'参考様式１（勤務表_シフト記号表）'!$C$6:$L$47,10,FALSE))</f>
        <v/>
      </c>
      <c r="AR102" s="234" t="str">
        <f>IF(AR101="","",VLOOKUP(AR101,'参考様式１（勤務表_シフト記号表）'!$C$6:$L$47,10,FALSE))</f>
        <v/>
      </c>
      <c r="AS102" s="235" t="str">
        <f>IF(AS101="","",VLOOKUP(AS101,'参考様式１（勤務表_シフト記号表）'!$C$6:$L$47,10,FALSE))</f>
        <v/>
      </c>
      <c r="AT102" s="235" t="str">
        <f>IF(AT101="","",VLOOKUP(AT101,'参考様式１（勤務表_シフト記号表）'!$C$6:$L$47,10,FALSE))</f>
        <v/>
      </c>
      <c r="AU102" s="235" t="str">
        <f>IF(AU101="","",VLOOKUP(AU101,'参考様式１（勤務表_シフト記号表）'!$C$6:$L$47,10,FALSE))</f>
        <v/>
      </c>
      <c r="AV102" s="235" t="str">
        <f>IF(AV101="","",VLOOKUP(AV101,'参考様式１（勤務表_シフト記号表）'!$C$6:$L$47,10,FALSE))</f>
        <v/>
      </c>
      <c r="AW102" s="235" t="str">
        <f>IF(AW101="","",VLOOKUP(AW101,'参考様式１（勤務表_シフト記号表）'!$C$6:$L$47,10,FALSE))</f>
        <v/>
      </c>
      <c r="AX102" s="236" t="str">
        <f>IF(AX101="","",VLOOKUP(AX101,'参考様式１（勤務表_シフト記号表）'!$C$6:$L$47,10,FALSE))</f>
        <v/>
      </c>
      <c r="AY102" s="234" t="str">
        <f>IF(AY101="","",VLOOKUP(AY101,'参考様式１（勤務表_シフト記号表）'!$C$6:$L$47,10,FALSE))</f>
        <v/>
      </c>
      <c r="AZ102" s="235" t="str">
        <f>IF(AZ101="","",VLOOKUP(AZ101,'参考様式１（勤務表_シフト記号表）'!$C$6:$L$47,10,FALSE))</f>
        <v/>
      </c>
      <c r="BA102" s="235" t="str">
        <f>IF(BA101="","",VLOOKUP(BA101,'参考様式１（勤務表_シフト記号表）'!$C$6:$L$47,10,FALSE))</f>
        <v/>
      </c>
      <c r="BB102" s="1017">
        <f>IF($BE$3="４週",SUM(W102:AX102),IF($BE$3="暦月",SUM(W102:BA102),""))</f>
        <v>0</v>
      </c>
      <c r="BC102" s="1018"/>
      <c r="BD102" s="1019">
        <f>IF($BE$3="４週",BB102/4,IF($BE$3="暦月",(BB102/($BE$8/7)),""))</f>
        <v>0</v>
      </c>
      <c r="BE102" s="1018"/>
      <c r="BF102" s="1014"/>
      <c r="BG102" s="1015"/>
      <c r="BH102" s="1015"/>
      <c r="BI102" s="1015"/>
      <c r="BJ102" s="1016"/>
    </row>
    <row r="103" spans="2:62" ht="20.25" customHeight="1" x14ac:dyDescent="0.45">
      <c r="B103" s="1020">
        <f>B101+1</f>
        <v>44</v>
      </c>
      <c r="C103" s="1022"/>
      <c r="D103" s="1023"/>
      <c r="E103" s="229"/>
      <c r="F103" s="230"/>
      <c r="G103" s="229"/>
      <c r="H103" s="230"/>
      <c r="I103" s="1026"/>
      <c r="J103" s="1027"/>
      <c r="K103" s="1030"/>
      <c r="L103" s="1031"/>
      <c r="M103" s="1031"/>
      <c r="N103" s="1023"/>
      <c r="O103" s="1034"/>
      <c r="P103" s="1035"/>
      <c r="Q103" s="1035"/>
      <c r="R103" s="1035"/>
      <c r="S103" s="1036"/>
      <c r="T103" s="249" t="s">
        <v>442</v>
      </c>
      <c r="V103" s="250"/>
      <c r="W103" s="242"/>
      <c r="X103" s="243"/>
      <c r="Y103" s="243"/>
      <c r="Z103" s="243"/>
      <c r="AA103" s="243"/>
      <c r="AB103" s="243"/>
      <c r="AC103" s="244"/>
      <c r="AD103" s="242"/>
      <c r="AE103" s="243"/>
      <c r="AF103" s="243"/>
      <c r="AG103" s="243"/>
      <c r="AH103" s="243"/>
      <c r="AI103" s="243"/>
      <c r="AJ103" s="244"/>
      <c r="AK103" s="242"/>
      <c r="AL103" s="243"/>
      <c r="AM103" s="243"/>
      <c r="AN103" s="243"/>
      <c r="AO103" s="243"/>
      <c r="AP103" s="243"/>
      <c r="AQ103" s="244"/>
      <c r="AR103" s="242"/>
      <c r="AS103" s="243"/>
      <c r="AT103" s="243"/>
      <c r="AU103" s="243"/>
      <c r="AV103" s="243"/>
      <c r="AW103" s="243"/>
      <c r="AX103" s="244"/>
      <c r="AY103" s="242"/>
      <c r="AZ103" s="243"/>
      <c r="BA103" s="245"/>
      <c r="BB103" s="1040"/>
      <c r="BC103" s="1041"/>
      <c r="BD103" s="1000"/>
      <c r="BE103" s="1001"/>
      <c r="BF103" s="1002"/>
      <c r="BG103" s="1003"/>
      <c r="BH103" s="1003"/>
      <c r="BI103" s="1003"/>
      <c r="BJ103" s="1004"/>
    </row>
    <row r="104" spans="2:62" ht="20.25" customHeight="1" x14ac:dyDescent="0.45">
      <c r="B104" s="1043"/>
      <c r="C104" s="1044"/>
      <c r="D104" s="1045"/>
      <c r="E104" s="251"/>
      <c r="F104" s="252">
        <f>C103</f>
        <v>0</v>
      </c>
      <c r="G104" s="251"/>
      <c r="H104" s="252">
        <f>I103</f>
        <v>0</v>
      </c>
      <c r="I104" s="1046"/>
      <c r="J104" s="1047"/>
      <c r="K104" s="1048"/>
      <c r="L104" s="1049"/>
      <c r="M104" s="1049"/>
      <c r="N104" s="1045"/>
      <c r="O104" s="1034"/>
      <c r="P104" s="1035"/>
      <c r="Q104" s="1035"/>
      <c r="R104" s="1035"/>
      <c r="S104" s="1036"/>
      <c r="T104" s="246" t="s">
        <v>443</v>
      </c>
      <c r="U104" s="247"/>
      <c r="V104" s="248"/>
      <c r="W104" s="234" t="str">
        <f>IF(W103="","",VLOOKUP(W103,'参考様式１（勤務表_シフト記号表）'!$C$6:$L$47,10,FALSE))</f>
        <v/>
      </c>
      <c r="X104" s="235" t="str">
        <f>IF(X103="","",VLOOKUP(X103,'参考様式１（勤務表_シフト記号表）'!$C$6:$L$47,10,FALSE))</f>
        <v/>
      </c>
      <c r="Y104" s="235" t="str">
        <f>IF(Y103="","",VLOOKUP(Y103,'参考様式１（勤務表_シフト記号表）'!$C$6:$L$47,10,FALSE))</f>
        <v/>
      </c>
      <c r="Z104" s="235" t="str">
        <f>IF(Z103="","",VLOOKUP(Z103,'参考様式１（勤務表_シフト記号表）'!$C$6:$L$47,10,FALSE))</f>
        <v/>
      </c>
      <c r="AA104" s="235" t="str">
        <f>IF(AA103="","",VLOOKUP(AA103,'参考様式１（勤務表_シフト記号表）'!$C$6:$L$47,10,FALSE))</f>
        <v/>
      </c>
      <c r="AB104" s="235" t="str">
        <f>IF(AB103="","",VLOOKUP(AB103,'参考様式１（勤務表_シフト記号表）'!$C$6:$L$47,10,FALSE))</f>
        <v/>
      </c>
      <c r="AC104" s="236" t="str">
        <f>IF(AC103="","",VLOOKUP(AC103,'参考様式１（勤務表_シフト記号表）'!$C$6:$L$47,10,FALSE))</f>
        <v/>
      </c>
      <c r="AD104" s="234" t="str">
        <f>IF(AD103="","",VLOOKUP(AD103,'参考様式１（勤務表_シフト記号表）'!$C$6:$L$47,10,FALSE))</f>
        <v/>
      </c>
      <c r="AE104" s="235" t="str">
        <f>IF(AE103="","",VLOOKUP(AE103,'参考様式１（勤務表_シフト記号表）'!$C$6:$L$47,10,FALSE))</f>
        <v/>
      </c>
      <c r="AF104" s="235" t="str">
        <f>IF(AF103="","",VLOOKUP(AF103,'参考様式１（勤務表_シフト記号表）'!$C$6:$L$47,10,FALSE))</f>
        <v/>
      </c>
      <c r="AG104" s="235" t="str">
        <f>IF(AG103="","",VLOOKUP(AG103,'参考様式１（勤務表_シフト記号表）'!$C$6:$L$47,10,FALSE))</f>
        <v/>
      </c>
      <c r="AH104" s="235" t="str">
        <f>IF(AH103="","",VLOOKUP(AH103,'参考様式１（勤務表_シフト記号表）'!$C$6:$L$47,10,FALSE))</f>
        <v/>
      </c>
      <c r="AI104" s="235" t="str">
        <f>IF(AI103="","",VLOOKUP(AI103,'参考様式１（勤務表_シフト記号表）'!$C$6:$L$47,10,FALSE))</f>
        <v/>
      </c>
      <c r="AJ104" s="236" t="str">
        <f>IF(AJ103="","",VLOOKUP(AJ103,'参考様式１（勤務表_シフト記号表）'!$C$6:$L$47,10,FALSE))</f>
        <v/>
      </c>
      <c r="AK104" s="234" t="str">
        <f>IF(AK103="","",VLOOKUP(AK103,'参考様式１（勤務表_シフト記号表）'!$C$6:$L$47,10,FALSE))</f>
        <v/>
      </c>
      <c r="AL104" s="235" t="str">
        <f>IF(AL103="","",VLOOKUP(AL103,'参考様式１（勤務表_シフト記号表）'!$C$6:$L$47,10,FALSE))</f>
        <v/>
      </c>
      <c r="AM104" s="235" t="str">
        <f>IF(AM103="","",VLOOKUP(AM103,'参考様式１（勤務表_シフト記号表）'!$C$6:$L$47,10,FALSE))</f>
        <v/>
      </c>
      <c r="AN104" s="235" t="str">
        <f>IF(AN103="","",VLOOKUP(AN103,'参考様式１（勤務表_シフト記号表）'!$C$6:$L$47,10,FALSE))</f>
        <v/>
      </c>
      <c r="AO104" s="235" t="str">
        <f>IF(AO103="","",VLOOKUP(AO103,'参考様式１（勤務表_シフト記号表）'!$C$6:$L$47,10,FALSE))</f>
        <v/>
      </c>
      <c r="AP104" s="235" t="str">
        <f>IF(AP103="","",VLOOKUP(AP103,'参考様式１（勤務表_シフト記号表）'!$C$6:$L$47,10,FALSE))</f>
        <v/>
      </c>
      <c r="AQ104" s="236" t="str">
        <f>IF(AQ103="","",VLOOKUP(AQ103,'参考様式１（勤務表_シフト記号表）'!$C$6:$L$47,10,FALSE))</f>
        <v/>
      </c>
      <c r="AR104" s="234" t="str">
        <f>IF(AR103="","",VLOOKUP(AR103,'参考様式１（勤務表_シフト記号表）'!$C$6:$L$47,10,FALSE))</f>
        <v/>
      </c>
      <c r="AS104" s="235" t="str">
        <f>IF(AS103="","",VLOOKUP(AS103,'参考様式１（勤務表_シフト記号表）'!$C$6:$L$47,10,FALSE))</f>
        <v/>
      </c>
      <c r="AT104" s="235" t="str">
        <f>IF(AT103="","",VLOOKUP(AT103,'参考様式１（勤務表_シフト記号表）'!$C$6:$L$47,10,FALSE))</f>
        <v/>
      </c>
      <c r="AU104" s="235" t="str">
        <f>IF(AU103="","",VLOOKUP(AU103,'参考様式１（勤務表_シフト記号表）'!$C$6:$L$47,10,FALSE))</f>
        <v/>
      </c>
      <c r="AV104" s="235" t="str">
        <f>IF(AV103="","",VLOOKUP(AV103,'参考様式１（勤務表_シフト記号表）'!$C$6:$L$47,10,FALSE))</f>
        <v/>
      </c>
      <c r="AW104" s="235" t="str">
        <f>IF(AW103="","",VLOOKUP(AW103,'参考様式１（勤務表_シフト記号表）'!$C$6:$L$47,10,FALSE))</f>
        <v/>
      </c>
      <c r="AX104" s="236" t="str">
        <f>IF(AX103="","",VLOOKUP(AX103,'参考様式１（勤務表_シフト記号表）'!$C$6:$L$47,10,FALSE))</f>
        <v/>
      </c>
      <c r="AY104" s="234" t="str">
        <f>IF(AY103="","",VLOOKUP(AY103,'参考様式１（勤務表_シフト記号表）'!$C$6:$L$47,10,FALSE))</f>
        <v/>
      </c>
      <c r="AZ104" s="235" t="str">
        <f>IF(AZ103="","",VLOOKUP(AZ103,'参考様式１（勤務表_シフト記号表）'!$C$6:$L$47,10,FALSE))</f>
        <v/>
      </c>
      <c r="BA104" s="235" t="str">
        <f>IF(BA103="","",VLOOKUP(BA103,'参考様式１（勤務表_シフト記号表）'!$C$6:$L$47,10,FALSE))</f>
        <v/>
      </c>
      <c r="BB104" s="1017">
        <f>IF($BE$3="４週",SUM(W104:AX104),IF($BE$3="暦月",SUM(W104:BA104),""))</f>
        <v>0</v>
      </c>
      <c r="BC104" s="1018"/>
      <c r="BD104" s="1019">
        <f>IF($BE$3="４週",BB104/4,IF($BE$3="暦月",(BB104/($BE$8/7)),""))</f>
        <v>0</v>
      </c>
      <c r="BE104" s="1018"/>
      <c r="BF104" s="1014"/>
      <c r="BG104" s="1015"/>
      <c r="BH104" s="1015"/>
      <c r="BI104" s="1015"/>
      <c r="BJ104" s="1016"/>
    </row>
    <row r="105" spans="2:62" ht="20.25" customHeight="1" x14ac:dyDescent="0.45">
      <c r="B105" s="1020">
        <f>B103+1</f>
        <v>45</v>
      </c>
      <c r="C105" s="1022"/>
      <c r="D105" s="1023"/>
      <c r="E105" s="229"/>
      <c r="F105" s="230"/>
      <c r="G105" s="229"/>
      <c r="H105" s="230"/>
      <c r="I105" s="1026"/>
      <c r="J105" s="1027"/>
      <c r="K105" s="1030"/>
      <c r="L105" s="1031"/>
      <c r="M105" s="1031"/>
      <c r="N105" s="1023"/>
      <c r="O105" s="1034"/>
      <c r="P105" s="1035"/>
      <c r="Q105" s="1035"/>
      <c r="R105" s="1035"/>
      <c r="S105" s="1036"/>
      <c r="T105" s="249" t="s">
        <v>442</v>
      </c>
      <c r="V105" s="250"/>
      <c r="W105" s="242"/>
      <c r="X105" s="243"/>
      <c r="Y105" s="243"/>
      <c r="Z105" s="243"/>
      <c r="AA105" s="243"/>
      <c r="AB105" s="243"/>
      <c r="AC105" s="244"/>
      <c r="AD105" s="242"/>
      <c r="AE105" s="243"/>
      <c r="AF105" s="243"/>
      <c r="AG105" s="243"/>
      <c r="AH105" s="243"/>
      <c r="AI105" s="243"/>
      <c r="AJ105" s="244"/>
      <c r="AK105" s="242"/>
      <c r="AL105" s="243"/>
      <c r="AM105" s="243"/>
      <c r="AN105" s="243"/>
      <c r="AO105" s="243"/>
      <c r="AP105" s="243"/>
      <c r="AQ105" s="244"/>
      <c r="AR105" s="242"/>
      <c r="AS105" s="243"/>
      <c r="AT105" s="243"/>
      <c r="AU105" s="243"/>
      <c r="AV105" s="243"/>
      <c r="AW105" s="243"/>
      <c r="AX105" s="244"/>
      <c r="AY105" s="242"/>
      <c r="AZ105" s="243"/>
      <c r="BA105" s="245"/>
      <c r="BB105" s="1040"/>
      <c r="BC105" s="1041"/>
      <c r="BD105" s="1000"/>
      <c r="BE105" s="1001"/>
      <c r="BF105" s="1002"/>
      <c r="BG105" s="1003"/>
      <c r="BH105" s="1003"/>
      <c r="BI105" s="1003"/>
      <c r="BJ105" s="1004"/>
    </row>
    <row r="106" spans="2:62" ht="20.25" customHeight="1" x14ac:dyDescent="0.45">
      <c r="B106" s="1043"/>
      <c r="C106" s="1044"/>
      <c r="D106" s="1045"/>
      <c r="E106" s="251"/>
      <c r="F106" s="252">
        <f>C105</f>
        <v>0</v>
      </c>
      <c r="G106" s="251"/>
      <c r="H106" s="252">
        <f>I105</f>
        <v>0</v>
      </c>
      <c r="I106" s="1046"/>
      <c r="J106" s="1047"/>
      <c r="K106" s="1048"/>
      <c r="L106" s="1049"/>
      <c r="M106" s="1049"/>
      <c r="N106" s="1045"/>
      <c r="O106" s="1034"/>
      <c r="P106" s="1035"/>
      <c r="Q106" s="1035"/>
      <c r="R106" s="1035"/>
      <c r="S106" s="1036"/>
      <c r="T106" s="246" t="s">
        <v>443</v>
      </c>
      <c r="U106" s="247"/>
      <c r="V106" s="248"/>
      <c r="W106" s="234" t="str">
        <f>IF(W105="","",VLOOKUP(W105,'参考様式１（勤務表_シフト記号表）'!$C$6:$L$47,10,FALSE))</f>
        <v/>
      </c>
      <c r="X106" s="235" t="str">
        <f>IF(X105="","",VLOOKUP(X105,'参考様式１（勤務表_シフト記号表）'!$C$6:$L$47,10,FALSE))</f>
        <v/>
      </c>
      <c r="Y106" s="235" t="str">
        <f>IF(Y105="","",VLOOKUP(Y105,'参考様式１（勤務表_シフト記号表）'!$C$6:$L$47,10,FALSE))</f>
        <v/>
      </c>
      <c r="Z106" s="235" t="str">
        <f>IF(Z105="","",VLOOKUP(Z105,'参考様式１（勤務表_シフト記号表）'!$C$6:$L$47,10,FALSE))</f>
        <v/>
      </c>
      <c r="AA106" s="235" t="str">
        <f>IF(AA105="","",VLOOKUP(AA105,'参考様式１（勤務表_シフト記号表）'!$C$6:$L$47,10,FALSE))</f>
        <v/>
      </c>
      <c r="AB106" s="235" t="str">
        <f>IF(AB105="","",VLOOKUP(AB105,'参考様式１（勤務表_シフト記号表）'!$C$6:$L$47,10,FALSE))</f>
        <v/>
      </c>
      <c r="AC106" s="236" t="str">
        <f>IF(AC105="","",VLOOKUP(AC105,'参考様式１（勤務表_シフト記号表）'!$C$6:$L$47,10,FALSE))</f>
        <v/>
      </c>
      <c r="AD106" s="234" t="str">
        <f>IF(AD105="","",VLOOKUP(AD105,'参考様式１（勤務表_シフト記号表）'!$C$6:$L$47,10,FALSE))</f>
        <v/>
      </c>
      <c r="AE106" s="235" t="str">
        <f>IF(AE105="","",VLOOKUP(AE105,'参考様式１（勤務表_シフト記号表）'!$C$6:$L$47,10,FALSE))</f>
        <v/>
      </c>
      <c r="AF106" s="235" t="str">
        <f>IF(AF105="","",VLOOKUP(AF105,'参考様式１（勤務表_シフト記号表）'!$C$6:$L$47,10,FALSE))</f>
        <v/>
      </c>
      <c r="AG106" s="235" t="str">
        <f>IF(AG105="","",VLOOKUP(AG105,'参考様式１（勤務表_シフト記号表）'!$C$6:$L$47,10,FALSE))</f>
        <v/>
      </c>
      <c r="AH106" s="235" t="str">
        <f>IF(AH105="","",VLOOKUP(AH105,'参考様式１（勤務表_シフト記号表）'!$C$6:$L$47,10,FALSE))</f>
        <v/>
      </c>
      <c r="AI106" s="235" t="str">
        <f>IF(AI105="","",VLOOKUP(AI105,'参考様式１（勤務表_シフト記号表）'!$C$6:$L$47,10,FALSE))</f>
        <v/>
      </c>
      <c r="AJ106" s="236" t="str">
        <f>IF(AJ105="","",VLOOKUP(AJ105,'参考様式１（勤務表_シフト記号表）'!$C$6:$L$47,10,FALSE))</f>
        <v/>
      </c>
      <c r="AK106" s="234" t="str">
        <f>IF(AK105="","",VLOOKUP(AK105,'参考様式１（勤務表_シフト記号表）'!$C$6:$L$47,10,FALSE))</f>
        <v/>
      </c>
      <c r="AL106" s="235" t="str">
        <f>IF(AL105="","",VLOOKUP(AL105,'参考様式１（勤務表_シフト記号表）'!$C$6:$L$47,10,FALSE))</f>
        <v/>
      </c>
      <c r="AM106" s="235" t="str">
        <f>IF(AM105="","",VLOOKUP(AM105,'参考様式１（勤務表_シフト記号表）'!$C$6:$L$47,10,FALSE))</f>
        <v/>
      </c>
      <c r="AN106" s="235" t="str">
        <f>IF(AN105="","",VLOOKUP(AN105,'参考様式１（勤務表_シフト記号表）'!$C$6:$L$47,10,FALSE))</f>
        <v/>
      </c>
      <c r="AO106" s="235" t="str">
        <f>IF(AO105="","",VLOOKUP(AO105,'参考様式１（勤務表_シフト記号表）'!$C$6:$L$47,10,FALSE))</f>
        <v/>
      </c>
      <c r="AP106" s="235" t="str">
        <f>IF(AP105="","",VLOOKUP(AP105,'参考様式１（勤務表_シフト記号表）'!$C$6:$L$47,10,FALSE))</f>
        <v/>
      </c>
      <c r="AQ106" s="236" t="str">
        <f>IF(AQ105="","",VLOOKUP(AQ105,'参考様式１（勤務表_シフト記号表）'!$C$6:$L$47,10,FALSE))</f>
        <v/>
      </c>
      <c r="AR106" s="234" t="str">
        <f>IF(AR105="","",VLOOKUP(AR105,'参考様式１（勤務表_シフト記号表）'!$C$6:$L$47,10,FALSE))</f>
        <v/>
      </c>
      <c r="AS106" s="235" t="str">
        <f>IF(AS105="","",VLOOKUP(AS105,'参考様式１（勤務表_シフト記号表）'!$C$6:$L$47,10,FALSE))</f>
        <v/>
      </c>
      <c r="AT106" s="235" t="str">
        <f>IF(AT105="","",VLOOKUP(AT105,'参考様式１（勤務表_シフト記号表）'!$C$6:$L$47,10,FALSE))</f>
        <v/>
      </c>
      <c r="AU106" s="235" t="str">
        <f>IF(AU105="","",VLOOKUP(AU105,'参考様式１（勤務表_シフト記号表）'!$C$6:$L$47,10,FALSE))</f>
        <v/>
      </c>
      <c r="AV106" s="235" t="str">
        <f>IF(AV105="","",VLOOKUP(AV105,'参考様式１（勤務表_シフト記号表）'!$C$6:$L$47,10,FALSE))</f>
        <v/>
      </c>
      <c r="AW106" s="235" t="str">
        <f>IF(AW105="","",VLOOKUP(AW105,'参考様式１（勤務表_シフト記号表）'!$C$6:$L$47,10,FALSE))</f>
        <v/>
      </c>
      <c r="AX106" s="236" t="str">
        <f>IF(AX105="","",VLOOKUP(AX105,'参考様式１（勤務表_シフト記号表）'!$C$6:$L$47,10,FALSE))</f>
        <v/>
      </c>
      <c r="AY106" s="234" t="str">
        <f>IF(AY105="","",VLOOKUP(AY105,'参考様式１（勤務表_シフト記号表）'!$C$6:$L$47,10,FALSE))</f>
        <v/>
      </c>
      <c r="AZ106" s="235" t="str">
        <f>IF(AZ105="","",VLOOKUP(AZ105,'参考様式１（勤務表_シフト記号表）'!$C$6:$L$47,10,FALSE))</f>
        <v/>
      </c>
      <c r="BA106" s="235" t="str">
        <f>IF(BA105="","",VLOOKUP(BA105,'参考様式１（勤務表_シフト記号表）'!$C$6:$L$47,10,FALSE))</f>
        <v/>
      </c>
      <c r="BB106" s="1017">
        <f>IF($BE$3="４週",SUM(W106:AX106),IF($BE$3="暦月",SUM(W106:BA106),""))</f>
        <v>0</v>
      </c>
      <c r="BC106" s="1018"/>
      <c r="BD106" s="1019">
        <f>IF($BE$3="４週",BB106/4,IF($BE$3="暦月",(BB106/($BE$8/7)),""))</f>
        <v>0</v>
      </c>
      <c r="BE106" s="1018"/>
      <c r="BF106" s="1014"/>
      <c r="BG106" s="1015"/>
      <c r="BH106" s="1015"/>
      <c r="BI106" s="1015"/>
      <c r="BJ106" s="1016"/>
    </row>
    <row r="107" spans="2:62" ht="20.25" customHeight="1" x14ac:dyDescent="0.45">
      <c r="B107" s="1020">
        <f>B105+1</f>
        <v>46</v>
      </c>
      <c r="C107" s="1022"/>
      <c r="D107" s="1023"/>
      <c r="E107" s="229"/>
      <c r="F107" s="230"/>
      <c r="G107" s="229"/>
      <c r="H107" s="230"/>
      <c r="I107" s="1026"/>
      <c r="J107" s="1027"/>
      <c r="K107" s="1030"/>
      <c r="L107" s="1031"/>
      <c r="M107" s="1031"/>
      <c r="N107" s="1023"/>
      <c r="O107" s="1034"/>
      <c r="P107" s="1035"/>
      <c r="Q107" s="1035"/>
      <c r="R107" s="1035"/>
      <c r="S107" s="1036"/>
      <c r="T107" s="249" t="s">
        <v>442</v>
      </c>
      <c r="V107" s="250"/>
      <c r="W107" s="242"/>
      <c r="X107" s="243"/>
      <c r="Y107" s="243"/>
      <c r="Z107" s="243"/>
      <c r="AA107" s="243"/>
      <c r="AB107" s="243"/>
      <c r="AC107" s="244"/>
      <c r="AD107" s="242"/>
      <c r="AE107" s="243"/>
      <c r="AF107" s="243"/>
      <c r="AG107" s="243"/>
      <c r="AH107" s="243"/>
      <c r="AI107" s="243"/>
      <c r="AJ107" s="244"/>
      <c r="AK107" s="242"/>
      <c r="AL107" s="243"/>
      <c r="AM107" s="243"/>
      <c r="AN107" s="243"/>
      <c r="AO107" s="243"/>
      <c r="AP107" s="243"/>
      <c r="AQ107" s="244"/>
      <c r="AR107" s="242"/>
      <c r="AS107" s="243"/>
      <c r="AT107" s="243"/>
      <c r="AU107" s="243"/>
      <c r="AV107" s="243"/>
      <c r="AW107" s="243"/>
      <c r="AX107" s="244"/>
      <c r="AY107" s="242"/>
      <c r="AZ107" s="243"/>
      <c r="BA107" s="245"/>
      <c r="BB107" s="1040"/>
      <c r="BC107" s="1041"/>
      <c r="BD107" s="1000"/>
      <c r="BE107" s="1001"/>
      <c r="BF107" s="1002"/>
      <c r="BG107" s="1003"/>
      <c r="BH107" s="1003"/>
      <c r="BI107" s="1003"/>
      <c r="BJ107" s="1004"/>
    </row>
    <row r="108" spans="2:62" ht="20.25" customHeight="1" x14ac:dyDescent="0.45">
      <c r="B108" s="1043"/>
      <c r="C108" s="1044"/>
      <c r="D108" s="1045"/>
      <c r="E108" s="251"/>
      <c r="F108" s="252">
        <f>C107</f>
        <v>0</v>
      </c>
      <c r="G108" s="251"/>
      <c r="H108" s="252">
        <f>I107</f>
        <v>0</v>
      </c>
      <c r="I108" s="1046"/>
      <c r="J108" s="1047"/>
      <c r="K108" s="1048"/>
      <c r="L108" s="1049"/>
      <c r="M108" s="1049"/>
      <c r="N108" s="1045"/>
      <c r="O108" s="1034"/>
      <c r="P108" s="1035"/>
      <c r="Q108" s="1035"/>
      <c r="R108" s="1035"/>
      <c r="S108" s="1036"/>
      <c r="T108" s="246" t="s">
        <v>443</v>
      </c>
      <c r="U108" s="247"/>
      <c r="V108" s="248"/>
      <c r="W108" s="234" t="str">
        <f>IF(W107="","",VLOOKUP(W107,'参考様式１（勤務表_シフト記号表）'!$C$6:$L$47,10,FALSE))</f>
        <v/>
      </c>
      <c r="X108" s="235" t="str">
        <f>IF(X107="","",VLOOKUP(X107,'参考様式１（勤務表_シフト記号表）'!$C$6:$L$47,10,FALSE))</f>
        <v/>
      </c>
      <c r="Y108" s="235" t="str">
        <f>IF(Y107="","",VLOOKUP(Y107,'参考様式１（勤務表_シフト記号表）'!$C$6:$L$47,10,FALSE))</f>
        <v/>
      </c>
      <c r="Z108" s="235" t="str">
        <f>IF(Z107="","",VLOOKUP(Z107,'参考様式１（勤務表_シフト記号表）'!$C$6:$L$47,10,FALSE))</f>
        <v/>
      </c>
      <c r="AA108" s="235" t="str">
        <f>IF(AA107="","",VLOOKUP(AA107,'参考様式１（勤務表_シフト記号表）'!$C$6:$L$47,10,FALSE))</f>
        <v/>
      </c>
      <c r="AB108" s="235" t="str">
        <f>IF(AB107="","",VLOOKUP(AB107,'参考様式１（勤務表_シフト記号表）'!$C$6:$L$47,10,FALSE))</f>
        <v/>
      </c>
      <c r="AC108" s="236" t="str">
        <f>IF(AC107="","",VLOOKUP(AC107,'参考様式１（勤務表_シフト記号表）'!$C$6:$L$47,10,FALSE))</f>
        <v/>
      </c>
      <c r="AD108" s="234" t="str">
        <f>IF(AD107="","",VLOOKUP(AD107,'参考様式１（勤務表_シフト記号表）'!$C$6:$L$47,10,FALSE))</f>
        <v/>
      </c>
      <c r="AE108" s="235" t="str">
        <f>IF(AE107="","",VLOOKUP(AE107,'参考様式１（勤務表_シフト記号表）'!$C$6:$L$47,10,FALSE))</f>
        <v/>
      </c>
      <c r="AF108" s="235" t="str">
        <f>IF(AF107="","",VLOOKUP(AF107,'参考様式１（勤務表_シフト記号表）'!$C$6:$L$47,10,FALSE))</f>
        <v/>
      </c>
      <c r="AG108" s="235" t="str">
        <f>IF(AG107="","",VLOOKUP(AG107,'参考様式１（勤務表_シフト記号表）'!$C$6:$L$47,10,FALSE))</f>
        <v/>
      </c>
      <c r="AH108" s="235" t="str">
        <f>IF(AH107="","",VLOOKUP(AH107,'参考様式１（勤務表_シフト記号表）'!$C$6:$L$47,10,FALSE))</f>
        <v/>
      </c>
      <c r="AI108" s="235" t="str">
        <f>IF(AI107="","",VLOOKUP(AI107,'参考様式１（勤務表_シフト記号表）'!$C$6:$L$47,10,FALSE))</f>
        <v/>
      </c>
      <c r="AJ108" s="236" t="str">
        <f>IF(AJ107="","",VLOOKUP(AJ107,'参考様式１（勤務表_シフト記号表）'!$C$6:$L$47,10,FALSE))</f>
        <v/>
      </c>
      <c r="AK108" s="234" t="str">
        <f>IF(AK107="","",VLOOKUP(AK107,'参考様式１（勤務表_シフト記号表）'!$C$6:$L$47,10,FALSE))</f>
        <v/>
      </c>
      <c r="AL108" s="235" t="str">
        <f>IF(AL107="","",VLOOKUP(AL107,'参考様式１（勤務表_シフト記号表）'!$C$6:$L$47,10,FALSE))</f>
        <v/>
      </c>
      <c r="AM108" s="235" t="str">
        <f>IF(AM107="","",VLOOKUP(AM107,'参考様式１（勤務表_シフト記号表）'!$C$6:$L$47,10,FALSE))</f>
        <v/>
      </c>
      <c r="AN108" s="235" t="str">
        <f>IF(AN107="","",VLOOKUP(AN107,'参考様式１（勤務表_シフト記号表）'!$C$6:$L$47,10,FALSE))</f>
        <v/>
      </c>
      <c r="AO108" s="235" t="str">
        <f>IF(AO107="","",VLOOKUP(AO107,'参考様式１（勤務表_シフト記号表）'!$C$6:$L$47,10,FALSE))</f>
        <v/>
      </c>
      <c r="AP108" s="235" t="str">
        <f>IF(AP107="","",VLOOKUP(AP107,'参考様式１（勤務表_シフト記号表）'!$C$6:$L$47,10,FALSE))</f>
        <v/>
      </c>
      <c r="AQ108" s="236" t="str">
        <f>IF(AQ107="","",VLOOKUP(AQ107,'参考様式１（勤務表_シフト記号表）'!$C$6:$L$47,10,FALSE))</f>
        <v/>
      </c>
      <c r="AR108" s="234" t="str">
        <f>IF(AR107="","",VLOOKUP(AR107,'参考様式１（勤務表_シフト記号表）'!$C$6:$L$47,10,FALSE))</f>
        <v/>
      </c>
      <c r="AS108" s="235" t="str">
        <f>IF(AS107="","",VLOOKUP(AS107,'参考様式１（勤務表_シフト記号表）'!$C$6:$L$47,10,FALSE))</f>
        <v/>
      </c>
      <c r="AT108" s="235" t="str">
        <f>IF(AT107="","",VLOOKUP(AT107,'参考様式１（勤務表_シフト記号表）'!$C$6:$L$47,10,FALSE))</f>
        <v/>
      </c>
      <c r="AU108" s="235" t="str">
        <f>IF(AU107="","",VLOOKUP(AU107,'参考様式１（勤務表_シフト記号表）'!$C$6:$L$47,10,FALSE))</f>
        <v/>
      </c>
      <c r="AV108" s="235" t="str">
        <f>IF(AV107="","",VLOOKUP(AV107,'参考様式１（勤務表_シフト記号表）'!$C$6:$L$47,10,FALSE))</f>
        <v/>
      </c>
      <c r="AW108" s="235" t="str">
        <f>IF(AW107="","",VLOOKUP(AW107,'参考様式１（勤務表_シフト記号表）'!$C$6:$L$47,10,FALSE))</f>
        <v/>
      </c>
      <c r="AX108" s="236" t="str">
        <f>IF(AX107="","",VLOOKUP(AX107,'参考様式１（勤務表_シフト記号表）'!$C$6:$L$47,10,FALSE))</f>
        <v/>
      </c>
      <c r="AY108" s="234" t="str">
        <f>IF(AY107="","",VLOOKUP(AY107,'参考様式１（勤務表_シフト記号表）'!$C$6:$L$47,10,FALSE))</f>
        <v/>
      </c>
      <c r="AZ108" s="235" t="str">
        <f>IF(AZ107="","",VLOOKUP(AZ107,'参考様式１（勤務表_シフト記号表）'!$C$6:$L$47,10,FALSE))</f>
        <v/>
      </c>
      <c r="BA108" s="235" t="str">
        <f>IF(BA107="","",VLOOKUP(BA107,'参考様式１（勤務表_シフト記号表）'!$C$6:$L$47,10,FALSE))</f>
        <v/>
      </c>
      <c r="BB108" s="1017">
        <f>IF($BE$3="４週",SUM(W108:AX108),IF($BE$3="暦月",SUM(W108:BA108),""))</f>
        <v>0</v>
      </c>
      <c r="BC108" s="1018"/>
      <c r="BD108" s="1019">
        <f>IF($BE$3="４週",BB108/4,IF($BE$3="暦月",(BB108/($BE$8/7)),""))</f>
        <v>0</v>
      </c>
      <c r="BE108" s="1018"/>
      <c r="BF108" s="1014"/>
      <c r="BG108" s="1015"/>
      <c r="BH108" s="1015"/>
      <c r="BI108" s="1015"/>
      <c r="BJ108" s="1016"/>
    </row>
    <row r="109" spans="2:62" ht="20.25" customHeight="1" x14ac:dyDescent="0.45">
      <c r="B109" s="1020">
        <f>B107+1</f>
        <v>47</v>
      </c>
      <c r="C109" s="1022"/>
      <c r="D109" s="1023"/>
      <c r="E109" s="229"/>
      <c r="F109" s="230"/>
      <c r="G109" s="229"/>
      <c r="H109" s="230"/>
      <c r="I109" s="1026"/>
      <c r="J109" s="1027"/>
      <c r="K109" s="1030"/>
      <c r="L109" s="1031"/>
      <c r="M109" s="1031"/>
      <c r="N109" s="1023"/>
      <c r="O109" s="1034"/>
      <c r="P109" s="1035"/>
      <c r="Q109" s="1035"/>
      <c r="R109" s="1035"/>
      <c r="S109" s="1036"/>
      <c r="T109" s="249" t="s">
        <v>442</v>
      </c>
      <c r="V109" s="250"/>
      <c r="W109" s="242"/>
      <c r="X109" s="243"/>
      <c r="Y109" s="243"/>
      <c r="Z109" s="243"/>
      <c r="AA109" s="243"/>
      <c r="AB109" s="243"/>
      <c r="AC109" s="244"/>
      <c r="AD109" s="242"/>
      <c r="AE109" s="243"/>
      <c r="AF109" s="243"/>
      <c r="AG109" s="243"/>
      <c r="AH109" s="243"/>
      <c r="AI109" s="243"/>
      <c r="AJ109" s="244"/>
      <c r="AK109" s="242"/>
      <c r="AL109" s="243"/>
      <c r="AM109" s="243"/>
      <c r="AN109" s="243"/>
      <c r="AO109" s="243"/>
      <c r="AP109" s="243"/>
      <c r="AQ109" s="244"/>
      <c r="AR109" s="242"/>
      <c r="AS109" s="243"/>
      <c r="AT109" s="243"/>
      <c r="AU109" s="243"/>
      <c r="AV109" s="243"/>
      <c r="AW109" s="243"/>
      <c r="AX109" s="244"/>
      <c r="AY109" s="242"/>
      <c r="AZ109" s="243"/>
      <c r="BA109" s="245"/>
      <c r="BB109" s="1040"/>
      <c r="BC109" s="1041"/>
      <c r="BD109" s="1000"/>
      <c r="BE109" s="1001"/>
      <c r="BF109" s="1002"/>
      <c r="BG109" s="1003"/>
      <c r="BH109" s="1003"/>
      <c r="BI109" s="1003"/>
      <c r="BJ109" s="1004"/>
    </row>
    <row r="110" spans="2:62" ht="20.25" customHeight="1" x14ac:dyDescent="0.45">
      <c r="B110" s="1043"/>
      <c r="C110" s="1044"/>
      <c r="D110" s="1045"/>
      <c r="E110" s="251"/>
      <c r="F110" s="252">
        <f>C109</f>
        <v>0</v>
      </c>
      <c r="G110" s="251"/>
      <c r="H110" s="252">
        <f>I109</f>
        <v>0</v>
      </c>
      <c r="I110" s="1046"/>
      <c r="J110" s="1047"/>
      <c r="K110" s="1048"/>
      <c r="L110" s="1049"/>
      <c r="M110" s="1049"/>
      <c r="N110" s="1045"/>
      <c r="O110" s="1034"/>
      <c r="P110" s="1035"/>
      <c r="Q110" s="1035"/>
      <c r="R110" s="1035"/>
      <c r="S110" s="1036"/>
      <c r="T110" s="246" t="s">
        <v>443</v>
      </c>
      <c r="U110" s="247"/>
      <c r="V110" s="248"/>
      <c r="W110" s="234" t="str">
        <f>IF(W109="","",VLOOKUP(W109,'参考様式１（勤務表_シフト記号表）'!$C$6:$L$47,10,FALSE))</f>
        <v/>
      </c>
      <c r="X110" s="235" t="str">
        <f>IF(X109="","",VLOOKUP(X109,'参考様式１（勤務表_シフト記号表）'!$C$6:$L$47,10,FALSE))</f>
        <v/>
      </c>
      <c r="Y110" s="235" t="str">
        <f>IF(Y109="","",VLOOKUP(Y109,'参考様式１（勤務表_シフト記号表）'!$C$6:$L$47,10,FALSE))</f>
        <v/>
      </c>
      <c r="Z110" s="235" t="str">
        <f>IF(Z109="","",VLOOKUP(Z109,'参考様式１（勤務表_シフト記号表）'!$C$6:$L$47,10,FALSE))</f>
        <v/>
      </c>
      <c r="AA110" s="235" t="str">
        <f>IF(AA109="","",VLOOKUP(AA109,'参考様式１（勤務表_シフト記号表）'!$C$6:$L$47,10,FALSE))</f>
        <v/>
      </c>
      <c r="AB110" s="235" t="str">
        <f>IF(AB109="","",VLOOKUP(AB109,'参考様式１（勤務表_シフト記号表）'!$C$6:$L$47,10,FALSE))</f>
        <v/>
      </c>
      <c r="AC110" s="236" t="str">
        <f>IF(AC109="","",VLOOKUP(AC109,'参考様式１（勤務表_シフト記号表）'!$C$6:$L$47,10,FALSE))</f>
        <v/>
      </c>
      <c r="AD110" s="234" t="str">
        <f>IF(AD109="","",VLOOKUP(AD109,'参考様式１（勤務表_シフト記号表）'!$C$6:$L$47,10,FALSE))</f>
        <v/>
      </c>
      <c r="AE110" s="235" t="str">
        <f>IF(AE109="","",VLOOKUP(AE109,'参考様式１（勤務表_シフト記号表）'!$C$6:$L$47,10,FALSE))</f>
        <v/>
      </c>
      <c r="AF110" s="235" t="str">
        <f>IF(AF109="","",VLOOKUP(AF109,'参考様式１（勤務表_シフト記号表）'!$C$6:$L$47,10,FALSE))</f>
        <v/>
      </c>
      <c r="AG110" s="235" t="str">
        <f>IF(AG109="","",VLOOKUP(AG109,'参考様式１（勤務表_シフト記号表）'!$C$6:$L$47,10,FALSE))</f>
        <v/>
      </c>
      <c r="AH110" s="235" t="str">
        <f>IF(AH109="","",VLOOKUP(AH109,'参考様式１（勤務表_シフト記号表）'!$C$6:$L$47,10,FALSE))</f>
        <v/>
      </c>
      <c r="AI110" s="235" t="str">
        <f>IF(AI109="","",VLOOKUP(AI109,'参考様式１（勤務表_シフト記号表）'!$C$6:$L$47,10,FALSE))</f>
        <v/>
      </c>
      <c r="AJ110" s="236" t="str">
        <f>IF(AJ109="","",VLOOKUP(AJ109,'参考様式１（勤務表_シフト記号表）'!$C$6:$L$47,10,FALSE))</f>
        <v/>
      </c>
      <c r="AK110" s="234" t="str">
        <f>IF(AK109="","",VLOOKUP(AK109,'参考様式１（勤務表_シフト記号表）'!$C$6:$L$47,10,FALSE))</f>
        <v/>
      </c>
      <c r="AL110" s="235" t="str">
        <f>IF(AL109="","",VLOOKUP(AL109,'参考様式１（勤務表_シフト記号表）'!$C$6:$L$47,10,FALSE))</f>
        <v/>
      </c>
      <c r="AM110" s="235" t="str">
        <f>IF(AM109="","",VLOOKUP(AM109,'参考様式１（勤務表_シフト記号表）'!$C$6:$L$47,10,FALSE))</f>
        <v/>
      </c>
      <c r="AN110" s="235" t="str">
        <f>IF(AN109="","",VLOOKUP(AN109,'参考様式１（勤務表_シフト記号表）'!$C$6:$L$47,10,FALSE))</f>
        <v/>
      </c>
      <c r="AO110" s="235" t="str">
        <f>IF(AO109="","",VLOOKUP(AO109,'参考様式１（勤務表_シフト記号表）'!$C$6:$L$47,10,FALSE))</f>
        <v/>
      </c>
      <c r="AP110" s="235" t="str">
        <f>IF(AP109="","",VLOOKUP(AP109,'参考様式１（勤務表_シフト記号表）'!$C$6:$L$47,10,FALSE))</f>
        <v/>
      </c>
      <c r="AQ110" s="236" t="str">
        <f>IF(AQ109="","",VLOOKUP(AQ109,'参考様式１（勤務表_シフト記号表）'!$C$6:$L$47,10,FALSE))</f>
        <v/>
      </c>
      <c r="AR110" s="234" t="str">
        <f>IF(AR109="","",VLOOKUP(AR109,'参考様式１（勤務表_シフト記号表）'!$C$6:$L$47,10,FALSE))</f>
        <v/>
      </c>
      <c r="AS110" s="235" t="str">
        <f>IF(AS109="","",VLOOKUP(AS109,'参考様式１（勤務表_シフト記号表）'!$C$6:$L$47,10,FALSE))</f>
        <v/>
      </c>
      <c r="AT110" s="235" t="str">
        <f>IF(AT109="","",VLOOKUP(AT109,'参考様式１（勤務表_シフト記号表）'!$C$6:$L$47,10,FALSE))</f>
        <v/>
      </c>
      <c r="AU110" s="235" t="str">
        <f>IF(AU109="","",VLOOKUP(AU109,'参考様式１（勤務表_シフト記号表）'!$C$6:$L$47,10,FALSE))</f>
        <v/>
      </c>
      <c r="AV110" s="235" t="str">
        <f>IF(AV109="","",VLOOKUP(AV109,'参考様式１（勤務表_シフト記号表）'!$C$6:$L$47,10,FALSE))</f>
        <v/>
      </c>
      <c r="AW110" s="235" t="str">
        <f>IF(AW109="","",VLOOKUP(AW109,'参考様式１（勤務表_シフト記号表）'!$C$6:$L$47,10,FALSE))</f>
        <v/>
      </c>
      <c r="AX110" s="236" t="str">
        <f>IF(AX109="","",VLOOKUP(AX109,'参考様式１（勤務表_シフト記号表）'!$C$6:$L$47,10,FALSE))</f>
        <v/>
      </c>
      <c r="AY110" s="234" t="str">
        <f>IF(AY109="","",VLOOKUP(AY109,'参考様式１（勤務表_シフト記号表）'!$C$6:$L$47,10,FALSE))</f>
        <v/>
      </c>
      <c r="AZ110" s="235" t="str">
        <f>IF(AZ109="","",VLOOKUP(AZ109,'参考様式１（勤務表_シフト記号表）'!$C$6:$L$47,10,FALSE))</f>
        <v/>
      </c>
      <c r="BA110" s="235" t="str">
        <f>IF(BA109="","",VLOOKUP(BA109,'参考様式１（勤務表_シフト記号表）'!$C$6:$L$47,10,FALSE))</f>
        <v/>
      </c>
      <c r="BB110" s="1017">
        <f>IF($BE$3="４週",SUM(W110:AX110),IF($BE$3="暦月",SUM(W110:BA110),""))</f>
        <v>0</v>
      </c>
      <c r="BC110" s="1018"/>
      <c r="BD110" s="1019">
        <f>IF($BE$3="４週",BB110/4,IF($BE$3="暦月",(BB110/($BE$8/7)),""))</f>
        <v>0</v>
      </c>
      <c r="BE110" s="1018"/>
      <c r="BF110" s="1014"/>
      <c r="BG110" s="1015"/>
      <c r="BH110" s="1015"/>
      <c r="BI110" s="1015"/>
      <c r="BJ110" s="1016"/>
    </row>
    <row r="111" spans="2:62" ht="20.25" customHeight="1" x14ac:dyDescent="0.45">
      <c r="B111" s="1020">
        <f>B109+1</f>
        <v>48</v>
      </c>
      <c r="C111" s="1022"/>
      <c r="D111" s="1023"/>
      <c r="E111" s="229"/>
      <c r="F111" s="230"/>
      <c r="G111" s="229"/>
      <c r="H111" s="230"/>
      <c r="I111" s="1026"/>
      <c r="J111" s="1027"/>
      <c r="K111" s="1030"/>
      <c r="L111" s="1031"/>
      <c r="M111" s="1031"/>
      <c r="N111" s="1023"/>
      <c r="O111" s="1034"/>
      <c r="P111" s="1035"/>
      <c r="Q111" s="1035"/>
      <c r="R111" s="1035"/>
      <c r="S111" s="1036"/>
      <c r="T111" s="249" t="s">
        <v>442</v>
      </c>
      <c r="V111" s="250"/>
      <c r="W111" s="242"/>
      <c r="X111" s="243"/>
      <c r="Y111" s="243"/>
      <c r="Z111" s="243"/>
      <c r="AA111" s="243"/>
      <c r="AB111" s="243"/>
      <c r="AC111" s="244"/>
      <c r="AD111" s="242"/>
      <c r="AE111" s="243"/>
      <c r="AF111" s="243"/>
      <c r="AG111" s="243"/>
      <c r="AH111" s="243"/>
      <c r="AI111" s="243"/>
      <c r="AJ111" s="244"/>
      <c r="AK111" s="242"/>
      <c r="AL111" s="243"/>
      <c r="AM111" s="243"/>
      <c r="AN111" s="243"/>
      <c r="AO111" s="243"/>
      <c r="AP111" s="243"/>
      <c r="AQ111" s="244"/>
      <c r="AR111" s="242"/>
      <c r="AS111" s="243"/>
      <c r="AT111" s="243"/>
      <c r="AU111" s="243"/>
      <c r="AV111" s="243"/>
      <c r="AW111" s="243"/>
      <c r="AX111" s="244"/>
      <c r="AY111" s="242"/>
      <c r="AZ111" s="243"/>
      <c r="BA111" s="245"/>
      <c r="BB111" s="1040"/>
      <c r="BC111" s="1041"/>
      <c r="BD111" s="1000"/>
      <c r="BE111" s="1001"/>
      <c r="BF111" s="1002"/>
      <c r="BG111" s="1003"/>
      <c r="BH111" s="1003"/>
      <c r="BI111" s="1003"/>
      <c r="BJ111" s="1004"/>
    </row>
    <row r="112" spans="2:62" ht="20.25" customHeight="1" x14ac:dyDescent="0.45">
      <c r="B112" s="1043"/>
      <c r="C112" s="1044"/>
      <c r="D112" s="1045"/>
      <c r="E112" s="251"/>
      <c r="F112" s="252">
        <f>C111</f>
        <v>0</v>
      </c>
      <c r="G112" s="251"/>
      <c r="H112" s="252">
        <f>I111</f>
        <v>0</v>
      </c>
      <c r="I112" s="1046"/>
      <c r="J112" s="1047"/>
      <c r="K112" s="1048"/>
      <c r="L112" s="1049"/>
      <c r="M112" s="1049"/>
      <c r="N112" s="1045"/>
      <c r="O112" s="1034"/>
      <c r="P112" s="1035"/>
      <c r="Q112" s="1035"/>
      <c r="R112" s="1035"/>
      <c r="S112" s="1036"/>
      <c r="T112" s="246" t="s">
        <v>443</v>
      </c>
      <c r="U112" s="247"/>
      <c r="V112" s="248"/>
      <c r="W112" s="234" t="str">
        <f>IF(W111="","",VLOOKUP(W111,'参考様式１（勤務表_シフト記号表）'!$C$6:$L$47,10,FALSE))</f>
        <v/>
      </c>
      <c r="X112" s="235" t="str">
        <f>IF(X111="","",VLOOKUP(X111,'参考様式１（勤務表_シフト記号表）'!$C$6:$L$47,10,FALSE))</f>
        <v/>
      </c>
      <c r="Y112" s="235" t="str">
        <f>IF(Y111="","",VLOOKUP(Y111,'参考様式１（勤務表_シフト記号表）'!$C$6:$L$47,10,FALSE))</f>
        <v/>
      </c>
      <c r="Z112" s="235" t="str">
        <f>IF(Z111="","",VLOOKUP(Z111,'参考様式１（勤務表_シフト記号表）'!$C$6:$L$47,10,FALSE))</f>
        <v/>
      </c>
      <c r="AA112" s="235" t="str">
        <f>IF(AA111="","",VLOOKUP(AA111,'参考様式１（勤務表_シフト記号表）'!$C$6:$L$47,10,FALSE))</f>
        <v/>
      </c>
      <c r="AB112" s="235" t="str">
        <f>IF(AB111="","",VLOOKUP(AB111,'参考様式１（勤務表_シフト記号表）'!$C$6:$L$47,10,FALSE))</f>
        <v/>
      </c>
      <c r="AC112" s="236" t="str">
        <f>IF(AC111="","",VLOOKUP(AC111,'参考様式１（勤務表_シフト記号表）'!$C$6:$L$47,10,FALSE))</f>
        <v/>
      </c>
      <c r="AD112" s="234" t="str">
        <f>IF(AD111="","",VLOOKUP(AD111,'参考様式１（勤務表_シフト記号表）'!$C$6:$L$47,10,FALSE))</f>
        <v/>
      </c>
      <c r="AE112" s="235" t="str">
        <f>IF(AE111="","",VLOOKUP(AE111,'参考様式１（勤務表_シフト記号表）'!$C$6:$L$47,10,FALSE))</f>
        <v/>
      </c>
      <c r="AF112" s="235" t="str">
        <f>IF(AF111="","",VLOOKUP(AF111,'参考様式１（勤務表_シフト記号表）'!$C$6:$L$47,10,FALSE))</f>
        <v/>
      </c>
      <c r="AG112" s="235" t="str">
        <f>IF(AG111="","",VLOOKUP(AG111,'参考様式１（勤務表_シフト記号表）'!$C$6:$L$47,10,FALSE))</f>
        <v/>
      </c>
      <c r="AH112" s="235" t="str">
        <f>IF(AH111="","",VLOOKUP(AH111,'参考様式１（勤務表_シフト記号表）'!$C$6:$L$47,10,FALSE))</f>
        <v/>
      </c>
      <c r="AI112" s="235" t="str">
        <f>IF(AI111="","",VLOOKUP(AI111,'参考様式１（勤務表_シフト記号表）'!$C$6:$L$47,10,FALSE))</f>
        <v/>
      </c>
      <c r="AJ112" s="236" t="str">
        <f>IF(AJ111="","",VLOOKUP(AJ111,'参考様式１（勤務表_シフト記号表）'!$C$6:$L$47,10,FALSE))</f>
        <v/>
      </c>
      <c r="AK112" s="234" t="str">
        <f>IF(AK111="","",VLOOKUP(AK111,'参考様式１（勤務表_シフト記号表）'!$C$6:$L$47,10,FALSE))</f>
        <v/>
      </c>
      <c r="AL112" s="235" t="str">
        <f>IF(AL111="","",VLOOKUP(AL111,'参考様式１（勤務表_シフト記号表）'!$C$6:$L$47,10,FALSE))</f>
        <v/>
      </c>
      <c r="AM112" s="235" t="str">
        <f>IF(AM111="","",VLOOKUP(AM111,'参考様式１（勤務表_シフト記号表）'!$C$6:$L$47,10,FALSE))</f>
        <v/>
      </c>
      <c r="AN112" s="235" t="str">
        <f>IF(AN111="","",VLOOKUP(AN111,'参考様式１（勤務表_シフト記号表）'!$C$6:$L$47,10,FALSE))</f>
        <v/>
      </c>
      <c r="AO112" s="235" t="str">
        <f>IF(AO111="","",VLOOKUP(AO111,'参考様式１（勤務表_シフト記号表）'!$C$6:$L$47,10,FALSE))</f>
        <v/>
      </c>
      <c r="AP112" s="235" t="str">
        <f>IF(AP111="","",VLOOKUP(AP111,'参考様式１（勤務表_シフト記号表）'!$C$6:$L$47,10,FALSE))</f>
        <v/>
      </c>
      <c r="AQ112" s="236" t="str">
        <f>IF(AQ111="","",VLOOKUP(AQ111,'参考様式１（勤務表_シフト記号表）'!$C$6:$L$47,10,FALSE))</f>
        <v/>
      </c>
      <c r="AR112" s="234" t="str">
        <f>IF(AR111="","",VLOOKUP(AR111,'参考様式１（勤務表_シフト記号表）'!$C$6:$L$47,10,FALSE))</f>
        <v/>
      </c>
      <c r="AS112" s="235" t="str">
        <f>IF(AS111="","",VLOOKUP(AS111,'参考様式１（勤務表_シフト記号表）'!$C$6:$L$47,10,FALSE))</f>
        <v/>
      </c>
      <c r="AT112" s="235" t="str">
        <f>IF(AT111="","",VLOOKUP(AT111,'参考様式１（勤務表_シフト記号表）'!$C$6:$L$47,10,FALSE))</f>
        <v/>
      </c>
      <c r="AU112" s="235" t="str">
        <f>IF(AU111="","",VLOOKUP(AU111,'参考様式１（勤務表_シフト記号表）'!$C$6:$L$47,10,FALSE))</f>
        <v/>
      </c>
      <c r="AV112" s="235" t="str">
        <f>IF(AV111="","",VLOOKUP(AV111,'参考様式１（勤務表_シフト記号表）'!$C$6:$L$47,10,FALSE))</f>
        <v/>
      </c>
      <c r="AW112" s="235" t="str">
        <f>IF(AW111="","",VLOOKUP(AW111,'参考様式１（勤務表_シフト記号表）'!$C$6:$L$47,10,FALSE))</f>
        <v/>
      </c>
      <c r="AX112" s="236" t="str">
        <f>IF(AX111="","",VLOOKUP(AX111,'参考様式１（勤務表_シフト記号表）'!$C$6:$L$47,10,FALSE))</f>
        <v/>
      </c>
      <c r="AY112" s="234" t="str">
        <f>IF(AY111="","",VLOOKUP(AY111,'参考様式１（勤務表_シフト記号表）'!$C$6:$L$47,10,FALSE))</f>
        <v/>
      </c>
      <c r="AZ112" s="235" t="str">
        <f>IF(AZ111="","",VLOOKUP(AZ111,'参考様式１（勤務表_シフト記号表）'!$C$6:$L$47,10,FALSE))</f>
        <v/>
      </c>
      <c r="BA112" s="235" t="str">
        <f>IF(BA111="","",VLOOKUP(BA111,'参考様式１（勤務表_シフト記号表）'!$C$6:$L$47,10,FALSE))</f>
        <v/>
      </c>
      <c r="BB112" s="1017">
        <f>IF($BE$3="４週",SUM(W112:AX112),IF($BE$3="暦月",SUM(W112:BA112),""))</f>
        <v>0</v>
      </c>
      <c r="BC112" s="1018"/>
      <c r="BD112" s="1019">
        <f>IF($BE$3="４週",BB112/4,IF($BE$3="暦月",(BB112/($BE$8/7)),""))</f>
        <v>0</v>
      </c>
      <c r="BE112" s="1018"/>
      <c r="BF112" s="1014"/>
      <c r="BG112" s="1015"/>
      <c r="BH112" s="1015"/>
      <c r="BI112" s="1015"/>
      <c r="BJ112" s="1016"/>
    </row>
    <row r="113" spans="2:62" ht="20.25" customHeight="1" x14ac:dyDescent="0.45">
      <c r="B113" s="1020">
        <f>B111+1</f>
        <v>49</v>
      </c>
      <c r="C113" s="1022"/>
      <c r="D113" s="1023"/>
      <c r="E113" s="229"/>
      <c r="F113" s="230"/>
      <c r="G113" s="229"/>
      <c r="H113" s="230"/>
      <c r="I113" s="1026"/>
      <c r="J113" s="1027"/>
      <c r="K113" s="1030"/>
      <c r="L113" s="1031"/>
      <c r="M113" s="1031"/>
      <c r="N113" s="1023"/>
      <c r="O113" s="1034"/>
      <c r="P113" s="1035"/>
      <c r="Q113" s="1035"/>
      <c r="R113" s="1035"/>
      <c r="S113" s="1036"/>
      <c r="T113" s="249" t="s">
        <v>442</v>
      </c>
      <c r="V113" s="250"/>
      <c r="W113" s="242"/>
      <c r="X113" s="243"/>
      <c r="Y113" s="243"/>
      <c r="Z113" s="243"/>
      <c r="AA113" s="243"/>
      <c r="AB113" s="243"/>
      <c r="AC113" s="244"/>
      <c r="AD113" s="242"/>
      <c r="AE113" s="243"/>
      <c r="AF113" s="243"/>
      <c r="AG113" s="243"/>
      <c r="AH113" s="243"/>
      <c r="AI113" s="243"/>
      <c r="AJ113" s="244"/>
      <c r="AK113" s="242"/>
      <c r="AL113" s="243"/>
      <c r="AM113" s="243"/>
      <c r="AN113" s="243"/>
      <c r="AO113" s="243"/>
      <c r="AP113" s="243"/>
      <c r="AQ113" s="244"/>
      <c r="AR113" s="242"/>
      <c r="AS113" s="243"/>
      <c r="AT113" s="243"/>
      <c r="AU113" s="243"/>
      <c r="AV113" s="243"/>
      <c r="AW113" s="243"/>
      <c r="AX113" s="244"/>
      <c r="AY113" s="242"/>
      <c r="AZ113" s="243"/>
      <c r="BA113" s="245"/>
      <c r="BB113" s="1040"/>
      <c r="BC113" s="1041"/>
      <c r="BD113" s="1000"/>
      <c r="BE113" s="1001"/>
      <c r="BF113" s="1002"/>
      <c r="BG113" s="1003"/>
      <c r="BH113" s="1003"/>
      <c r="BI113" s="1003"/>
      <c r="BJ113" s="1004"/>
    </row>
    <row r="114" spans="2:62" ht="20.25" customHeight="1" x14ac:dyDescent="0.45">
      <c r="B114" s="1043"/>
      <c r="C114" s="1044"/>
      <c r="D114" s="1045"/>
      <c r="E114" s="251"/>
      <c r="F114" s="252">
        <f>C113</f>
        <v>0</v>
      </c>
      <c r="G114" s="251"/>
      <c r="H114" s="252">
        <f>I113</f>
        <v>0</v>
      </c>
      <c r="I114" s="1046"/>
      <c r="J114" s="1047"/>
      <c r="K114" s="1048"/>
      <c r="L114" s="1049"/>
      <c r="M114" s="1049"/>
      <c r="N114" s="1045"/>
      <c r="O114" s="1034"/>
      <c r="P114" s="1035"/>
      <c r="Q114" s="1035"/>
      <c r="R114" s="1035"/>
      <c r="S114" s="1036"/>
      <c r="T114" s="246" t="s">
        <v>443</v>
      </c>
      <c r="U114" s="247"/>
      <c r="V114" s="248"/>
      <c r="W114" s="234" t="str">
        <f>IF(W113="","",VLOOKUP(W113,'参考様式１（勤務表_シフト記号表）'!$C$6:$L$47,10,FALSE))</f>
        <v/>
      </c>
      <c r="X114" s="235" t="str">
        <f>IF(X113="","",VLOOKUP(X113,'参考様式１（勤務表_シフト記号表）'!$C$6:$L$47,10,FALSE))</f>
        <v/>
      </c>
      <c r="Y114" s="235" t="str">
        <f>IF(Y113="","",VLOOKUP(Y113,'参考様式１（勤務表_シフト記号表）'!$C$6:$L$47,10,FALSE))</f>
        <v/>
      </c>
      <c r="Z114" s="235" t="str">
        <f>IF(Z113="","",VLOOKUP(Z113,'参考様式１（勤務表_シフト記号表）'!$C$6:$L$47,10,FALSE))</f>
        <v/>
      </c>
      <c r="AA114" s="235" t="str">
        <f>IF(AA113="","",VLOOKUP(AA113,'参考様式１（勤務表_シフト記号表）'!$C$6:$L$47,10,FALSE))</f>
        <v/>
      </c>
      <c r="AB114" s="235" t="str">
        <f>IF(AB113="","",VLOOKUP(AB113,'参考様式１（勤務表_シフト記号表）'!$C$6:$L$47,10,FALSE))</f>
        <v/>
      </c>
      <c r="AC114" s="236" t="str">
        <f>IF(AC113="","",VLOOKUP(AC113,'参考様式１（勤務表_シフト記号表）'!$C$6:$L$47,10,FALSE))</f>
        <v/>
      </c>
      <c r="AD114" s="234" t="str">
        <f>IF(AD113="","",VLOOKUP(AD113,'参考様式１（勤務表_シフト記号表）'!$C$6:$L$47,10,FALSE))</f>
        <v/>
      </c>
      <c r="AE114" s="235" t="str">
        <f>IF(AE113="","",VLOOKUP(AE113,'参考様式１（勤務表_シフト記号表）'!$C$6:$L$47,10,FALSE))</f>
        <v/>
      </c>
      <c r="AF114" s="235" t="str">
        <f>IF(AF113="","",VLOOKUP(AF113,'参考様式１（勤務表_シフト記号表）'!$C$6:$L$47,10,FALSE))</f>
        <v/>
      </c>
      <c r="AG114" s="235" t="str">
        <f>IF(AG113="","",VLOOKUP(AG113,'参考様式１（勤務表_シフト記号表）'!$C$6:$L$47,10,FALSE))</f>
        <v/>
      </c>
      <c r="AH114" s="235" t="str">
        <f>IF(AH113="","",VLOOKUP(AH113,'参考様式１（勤務表_シフト記号表）'!$C$6:$L$47,10,FALSE))</f>
        <v/>
      </c>
      <c r="AI114" s="235" t="str">
        <f>IF(AI113="","",VLOOKUP(AI113,'参考様式１（勤務表_シフト記号表）'!$C$6:$L$47,10,FALSE))</f>
        <v/>
      </c>
      <c r="AJ114" s="236" t="str">
        <f>IF(AJ113="","",VLOOKUP(AJ113,'参考様式１（勤務表_シフト記号表）'!$C$6:$L$47,10,FALSE))</f>
        <v/>
      </c>
      <c r="AK114" s="234" t="str">
        <f>IF(AK113="","",VLOOKUP(AK113,'参考様式１（勤務表_シフト記号表）'!$C$6:$L$47,10,FALSE))</f>
        <v/>
      </c>
      <c r="AL114" s="235" t="str">
        <f>IF(AL113="","",VLOOKUP(AL113,'参考様式１（勤務表_シフト記号表）'!$C$6:$L$47,10,FALSE))</f>
        <v/>
      </c>
      <c r="AM114" s="235" t="str">
        <f>IF(AM113="","",VLOOKUP(AM113,'参考様式１（勤務表_シフト記号表）'!$C$6:$L$47,10,FALSE))</f>
        <v/>
      </c>
      <c r="AN114" s="235" t="str">
        <f>IF(AN113="","",VLOOKUP(AN113,'参考様式１（勤務表_シフト記号表）'!$C$6:$L$47,10,FALSE))</f>
        <v/>
      </c>
      <c r="AO114" s="235" t="str">
        <f>IF(AO113="","",VLOOKUP(AO113,'参考様式１（勤務表_シフト記号表）'!$C$6:$L$47,10,FALSE))</f>
        <v/>
      </c>
      <c r="AP114" s="235" t="str">
        <f>IF(AP113="","",VLOOKUP(AP113,'参考様式１（勤務表_シフト記号表）'!$C$6:$L$47,10,FALSE))</f>
        <v/>
      </c>
      <c r="AQ114" s="236" t="str">
        <f>IF(AQ113="","",VLOOKUP(AQ113,'参考様式１（勤務表_シフト記号表）'!$C$6:$L$47,10,FALSE))</f>
        <v/>
      </c>
      <c r="AR114" s="234" t="str">
        <f>IF(AR113="","",VLOOKUP(AR113,'参考様式１（勤務表_シフト記号表）'!$C$6:$L$47,10,FALSE))</f>
        <v/>
      </c>
      <c r="AS114" s="235" t="str">
        <f>IF(AS113="","",VLOOKUP(AS113,'参考様式１（勤務表_シフト記号表）'!$C$6:$L$47,10,FALSE))</f>
        <v/>
      </c>
      <c r="AT114" s="235" t="str">
        <f>IF(AT113="","",VLOOKUP(AT113,'参考様式１（勤務表_シフト記号表）'!$C$6:$L$47,10,FALSE))</f>
        <v/>
      </c>
      <c r="AU114" s="235" t="str">
        <f>IF(AU113="","",VLOOKUP(AU113,'参考様式１（勤務表_シフト記号表）'!$C$6:$L$47,10,FALSE))</f>
        <v/>
      </c>
      <c r="AV114" s="235" t="str">
        <f>IF(AV113="","",VLOOKUP(AV113,'参考様式１（勤務表_シフト記号表）'!$C$6:$L$47,10,FALSE))</f>
        <v/>
      </c>
      <c r="AW114" s="235" t="str">
        <f>IF(AW113="","",VLOOKUP(AW113,'参考様式１（勤務表_シフト記号表）'!$C$6:$L$47,10,FALSE))</f>
        <v/>
      </c>
      <c r="AX114" s="236" t="str">
        <f>IF(AX113="","",VLOOKUP(AX113,'参考様式１（勤務表_シフト記号表）'!$C$6:$L$47,10,FALSE))</f>
        <v/>
      </c>
      <c r="AY114" s="234" t="str">
        <f>IF(AY113="","",VLOOKUP(AY113,'参考様式１（勤務表_シフト記号表）'!$C$6:$L$47,10,FALSE))</f>
        <v/>
      </c>
      <c r="AZ114" s="235" t="str">
        <f>IF(AZ113="","",VLOOKUP(AZ113,'参考様式１（勤務表_シフト記号表）'!$C$6:$L$47,10,FALSE))</f>
        <v/>
      </c>
      <c r="BA114" s="235" t="str">
        <f>IF(BA113="","",VLOOKUP(BA113,'参考様式１（勤務表_シフト記号表）'!$C$6:$L$47,10,FALSE))</f>
        <v/>
      </c>
      <c r="BB114" s="1017">
        <f>IF($BE$3="４週",SUM(W114:AX114),IF($BE$3="暦月",SUM(W114:BA114),""))</f>
        <v>0</v>
      </c>
      <c r="BC114" s="1018"/>
      <c r="BD114" s="1019">
        <f>IF($BE$3="４週",BB114/4,IF($BE$3="暦月",(BB114/($BE$8/7)),""))</f>
        <v>0</v>
      </c>
      <c r="BE114" s="1018"/>
      <c r="BF114" s="1014"/>
      <c r="BG114" s="1015"/>
      <c r="BH114" s="1015"/>
      <c r="BI114" s="1015"/>
      <c r="BJ114" s="1016"/>
    </row>
    <row r="115" spans="2:62" ht="20.25" customHeight="1" x14ac:dyDescent="0.45">
      <c r="B115" s="1020">
        <f>B113+1</f>
        <v>50</v>
      </c>
      <c r="C115" s="1022"/>
      <c r="D115" s="1023"/>
      <c r="E115" s="229"/>
      <c r="F115" s="230"/>
      <c r="G115" s="229"/>
      <c r="H115" s="230"/>
      <c r="I115" s="1026"/>
      <c r="J115" s="1027"/>
      <c r="K115" s="1030"/>
      <c r="L115" s="1031"/>
      <c r="M115" s="1031"/>
      <c r="N115" s="1023"/>
      <c r="O115" s="1034"/>
      <c r="P115" s="1035"/>
      <c r="Q115" s="1035"/>
      <c r="R115" s="1035"/>
      <c r="S115" s="1036"/>
      <c r="T115" s="249" t="s">
        <v>442</v>
      </c>
      <c r="V115" s="250"/>
      <c r="W115" s="242"/>
      <c r="X115" s="243"/>
      <c r="Y115" s="243"/>
      <c r="Z115" s="243"/>
      <c r="AA115" s="243"/>
      <c r="AB115" s="243"/>
      <c r="AC115" s="244"/>
      <c r="AD115" s="242"/>
      <c r="AE115" s="243"/>
      <c r="AF115" s="243"/>
      <c r="AG115" s="243"/>
      <c r="AH115" s="243"/>
      <c r="AI115" s="243"/>
      <c r="AJ115" s="244"/>
      <c r="AK115" s="242"/>
      <c r="AL115" s="243"/>
      <c r="AM115" s="243"/>
      <c r="AN115" s="243"/>
      <c r="AO115" s="243"/>
      <c r="AP115" s="243"/>
      <c r="AQ115" s="244"/>
      <c r="AR115" s="242"/>
      <c r="AS115" s="243"/>
      <c r="AT115" s="243"/>
      <c r="AU115" s="243"/>
      <c r="AV115" s="243"/>
      <c r="AW115" s="243"/>
      <c r="AX115" s="244"/>
      <c r="AY115" s="242"/>
      <c r="AZ115" s="243"/>
      <c r="BA115" s="245"/>
      <c r="BB115" s="1040"/>
      <c r="BC115" s="1041"/>
      <c r="BD115" s="1000"/>
      <c r="BE115" s="1001"/>
      <c r="BF115" s="1002"/>
      <c r="BG115" s="1003"/>
      <c r="BH115" s="1003"/>
      <c r="BI115" s="1003"/>
      <c r="BJ115" s="1004"/>
    </row>
    <row r="116" spans="2:62" ht="20.25" customHeight="1" x14ac:dyDescent="0.45">
      <c r="B116" s="1043"/>
      <c r="C116" s="1044"/>
      <c r="D116" s="1045"/>
      <c r="E116" s="251"/>
      <c r="F116" s="252">
        <f>C115</f>
        <v>0</v>
      </c>
      <c r="G116" s="251"/>
      <c r="H116" s="252">
        <f>I115</f>
        <v>0</v>
      </c>
      <c r="I116" s="1046"/>
      <c r="J116" s="1047"/>
      <c r="K116" s="1048"/>
      <c r="L116" s="1049"/>
      <c r="M116" s="1049"/>
      <c r="N116" s="1045"/>
      <c r="O116" s="1034"/>
      <c r="P116" s="1035"/>
      <c r="Q116" s="1035"/>
      <c r="R116" s="1035"/>
      <c r="S116" s="1036"/>
      <c r="T116" s="246" t="s">
        <v>443</v>
      </c>
      <c r="U116" s="247"/>
      <c r="V116" s="248"/>
      <c r="W116" s="234" t="str">
        <f>IF(W115="","",VLOOKUP(W115,'参考様式１（勤務表_シフト記号表）'!$C$6:$L$47,10,FALSE))</f>
        <v/>
      </c>
      <c r="X116" s="235" t="str">
        <f>IF(X115="","",VLOOKUP(X115,'参考様式１（勤務表_シフト記号表）'!$C$6:$L$47,10,FALSE))</f>
        <v/>
      </c>
      <c r="Y116" s="235" t="str">
        <f>IF(Y115="","",VLOOKUP(Y115,'参考様式１（勤務表_シフト記号表）'!$C$6:$L$47,10,FALSE))</f>
        <v/>
      </c>
      <c r="Z116" s="235" t="str">
        <f>IF(Z115="","",VLOOKUP(Z115,'参考様式１（勤務表_シフト記号表）'!$C$6:$L$47,10,FALSE))</f>
        <v/>
      </c>
      <c r="AA116" s="235" t="str">
        <f>IF(AA115="","",VLOOKUP(AA115,'参考様式１（勤務表_シフト記号表）'!$C$6:$L$47,10,FALSE))</f>
        <v/>
      </c>
      <c r="AB116" s="235" t="str">
        <f>IF(AB115="","",VLOOKUP(AB115,'参考様式１（勤務表_シフト記号表）'!$C$6:$L$47,10,FALSE))</f>
        <v/>
      </c>
      <c r="AC116" s="236" t="str">
        <f>IF(AC115="","",VLOOKUP(AC115,'参考様式１（勤務表_シフト記号表）'!$C$6:$L$47,10,FALSE))</f>
        <v/>
      </c>
      <c r="AD116" s="234" t="str">
        <f>IF(AD115="","",VLOOKUP(AD115,'参考様式１（勤務表_シフト記号表）'!$C$6:$L$47,10,FALSE))</f>
        <v/>
      </c>
      <c r="AE116" s="235" t="str">
        <f>IF(AE115="","",VLOOKUP(AE115,'参考様式１（勤務表_シフト記号表）'!$C$6:$L$47,10,FALSE))</f>
        <v/>
      </c>
      <c r="AF116" s="235" t="str">
        <f>IF(AF115="","",VLOOKUP(AF115,'参考様式１（勤務表_シフト記号表）'!$C$6:$L$47,10,FALSE))</f>
        <v/>
      </c>
      <c r="AG116" s="235" t="str">
        <f>IF(AG115="","",VLOOKUP(AG115,'参考様式１（勤務表_シフト記号表）'!$C$6:$L$47,10,FALSE))</f>
        <v/>
      </c>
      <c r="AH116" s="235" t="str">
        <f>IF(AH115="","",VLOOKUP(AH115,'参考様式１（勤務表_シフト記号表）'!$C$6:$L$47,10,FALSE))</f>
        <v/>
      </c>
      <c r="AI116" s="235" t="str">
        <f>IF(AI115="","",VLOOKUP(AI115,'参考様式１（勤務表_シフト記号表）'!$C$6:$L$47,10,FALSE))</f>
        <v/>
      </c>
      <c r="AJ116" s="236" t="str">
        <f>IF(AJ115="","",VLOOKUP(AJ115,'参考様式１（勤務表_シフト記号表）'!$C$6:$L$47,10,FALSE))</f>
        <v/>
      </c>
      <c r="AK116" s="234" t="str">
        <f>IF(AK115="","",VLOOKUP(AK115,'参考様式１（勤務表_シフト記号表）'!$C$6:$L$47,10,FALSE))</f>
        <v/>
      </c>
      <c r="AL116" s="235" t="str">
        <f>IF(AL115="","",VLOOKUP(AL115,'参考様式１（勤務表_シフト記号表）'!$C$6:$L$47,10,FALSE))</f>
        <v/>
      </c>
      <c r="AM116" s="235" t="str">
        <f>IF(AM115="","",VLOOKUP(AM115,'参考様式１（勤務表_シフト記号表）'!$C$6:$L$47,10,FALSE))</f>
        <v/>
      </c>
      <c r="AN116" s="235" t="str">
        <f>IF(AN115="","",VLOOKUP(AN115,'参考様式１（勤務表_シフト記号表）'!$C$6:$L$47,10,FALSE))</f>
        <v/>
      </c>
      <c r="AO116" s="235" t="str">
        <f>IF(AO115="","",VLOOKUP(AO115,'参考様式１（勤務表_シフト記号表）'!$C$6:$L$47,10,FALSE))</f>
        <v/>
      </c>
      <c r="AP116" s="235" t="str">
        <f>IF(AP115="","",VLOOKUP(AP115,'参考様式１（勤務表_シフト記号表）'!$C$6:$L$47,10,FALSE))</f>
        <v/>
      </c>
      <c r="AQ116" s="236" t="str">
        <f>IF(AQ115="","",VLOOKUP(AQ115,'参考様式１（勤務表_シフト記号表）'!$C$6:$L$47,10,FALSE))</f>
        <v/>
      </c>
      <c r="AR116" s="234" t="str">
        <f>IF(AR115="","",VLOOKUP(AR115,'参考様式１（勤務表_シフト記号表）'!$C$6:$L$47,10,FALSE))</f>
        <v/>
      </c>
      <c r="AS116" s="235" t="str">
        <f>IF(AS115="","",VLOOKUP(AS115,'参考様式１（勤務表_シフト記号表）'!$C$6:$L$47,10,FALSE))</f>
        <v/>
      </c>
      <c r="AT116" s="235" t="str">
        <f>IF(AT115="","",VLOOKUP(AT115,'参考様式１（勤務表_シフト記号表）'!$C$6:$L$47,10,FALSE))</f>
        <v/>
      </c>
      <c r="AU116" s="235" t="str">
        <f>IF(AU115="","",VLOOKUP(AU115,'参考様式１（勤務表_シフト記号表）'!$C$6:$L$47,10,FALSE))</f>
        <v/>
      </c>
      <c r="AV116" s="235" t="str">
        <f>IF(AV115="","",VLOOKUP(AV115,'参考様式１（勤務表_シフト記号表）'!$C$6:$L$47,10,FALSE))</f>
        <v/>
      </c>
      <c r="AW116" s="235" t="str">
        <f>IF(AW115="","",VLOOKUP(AW115,'参考様式１（勤務表_シフト記号表）'!$C$6:$L$47,10,FALSE))</f>
        <v/>
      </c>
      <c r="AX116" s="236" t="str">
        <f>IF(AX115="","",VLOOKUP(AX115,'参考様式１（勤務表_シフト記号表）'!$C$6:$L$47,10,FALSE))</f>
        <v/>
      </c>
      <c r="AY116" s="234" t="str">
        <f>IF(AY115="","",VLOOKUP(AY115,'参考様式１（勤務表_シフト記号表）'!$C$6:$L$47,10,FALSE))</f>
        <v/>
      </c>
      <c r="AZ116" s="235" t="str">
        <f>IF(AZ115="","",VLOOKUP(AZ115,'参考様式１（勤務表_シフト記号表）'!$C$6:$L$47,10,FALSE))</f>
        <v/>
      </c>
      <c r="BA116" s="235" t="str">
        <f>IF(BA115="","",VLOOKUP(BA115,'参考様式１（勤務表_シフト記号表）'!$C$6:$L$47,10,FALSE))</f>
        <v/>
      </c>
      <c r="BB116" s="1017">
        <f>IF($BE$3="４週",SUM(W116:AX116),IF($BE$3="暦月",SUM(W116:BA116),""))</f>
        <v>0</v>
      </c>
      <c r="BC116" s="1018"/>
      <c r="BD116" s="1019">
        <f>IF($BE$3="４週",BB116/4,IF($BE$3="暦月",(BB116/($BE$8/7)),""))</f>
        <v>0</v>
      </c>
      <c r="BE116" s="1018"/>
      <c r="BF116" s="1014"/>
      <c r="BG116" s="1015"/>
      <c r="BH116" s="1015"/>
      <c r="BI116" s="1015"/>
      <c r="BJ116" s="1016"/>
    </row>
    <row r="117" spans="2:62" ht="20.25" customHeight="1" x14ac:dyDescent="0.45">
      <c r="B117" s="1020">
        <f>B115+1</f>
        <v>51</v>
      </c>
      <c r="C117" s="1022"/>
      <c r="D117" s="1023"/>
      <c r="E117" s="229"/>
      <c r="F117" s="230"/>
      <c r="G117" s="229"/>
      <c r="H117" s="230"/>
      <c r="I117" s="1026"/>
      <c r="J117" s="1027"/>
      <c r="K117" s="1030"/>
      <c r="L117" s="1031"/>
      <c r="M117" s="1031"/>
      <c r="N117" s="1023"/>
      <c r="O117" s="1034"/>
      <c r="P117" s="1035"/>
      <c r="Q117" s="1035"/>
      <c r="R117" s="1035"/>
      <c r="S117" s="1036"/>
      <c r="T117" s="249" t="s">
        <v>442</v>
      </c>
      <c r="V117" s="250"/>
      <c r="W117" s="242"/>
      <c r="X117" s="243"/>
      <c r="Y117" s="243"/>
      <c r="Z117" s="243"/>
      <c r="AA117" s="243"/>
      <c r="AB117" s="243"/>
      <c r="AC117" s="244"/>
      <c r="AD117" s="242"/>
      <c r="AE117" s="243"/>
      <c r="AF117" s="243"/>
      <c r="AG117" s="243"/>
      <c r="AH117" s="243"/>
      <c r="AI117" s="243"/>
      <c r="AJ117" s="244"/>
      <c r="AK117" s="242"/>
      <c r="AL117" s="243"/>
      <c r="AM117" s="243"/>
      <c r="AN117" s="243"/>
      <c r="AO117" s="243"/>
      <c r="AP117" s="243"/>
      <c r="AQ117" s="244"/>
      <c r="AR117" s="242"/>
      <c r="AS117" s="243"/>
      <c r="AT117" s="243"/>
      <c r="AU117" s="243"/>
      <c r="AV117" s="243"/>
      <c r="AW117" s="243"/>
      <c r="AX117" s="244"/>
      <c r="AY117" s="242"/>
      <c r="AZ117" s="243"/>
      <c r="BA117" s="245"/>
      <c r="BB117" s="1040"/>
      <c r="BC117" s="1041"/>
      <c r="BD117" s="1000"/>
      <c r="BE117" s="1001"/>
      <c r="BF117" s="1002"/>
      <c r="BG117" s="1003"/>
      <c r="BH117" s="1003"/>
      <c r="BI117" s="1003"/>
      <c r="BJ117" s="1004"/>
    </row>
    <row r="118" spans="2:62" ht="20.25" customHeight="1" x14ac:dyDescent="0.45">
      <c r="B118" s="1043"/>
      <c r="C118" s="1044"/>
      <c r="D118" s="1045"/>
      <c r="E118" s="251"/>
      <c r="F118" s="252">
        <f>C117</f>
        <v>0</v>
      </c>
      <c r="G118" s="251"/>
      <c r="H118" s="252">
        <f>I117</f>
        <v>0</v>
      </c>
      <c r="I118" s="1046"/>
      <c r="J118" s="1047"/>
      <c r="K118" s="1048"/>
      <c r="L118" s="1049"/>
      <c r="M118" s="1049"/>
      <c r="N118" s="1045"/>
      <c r="O118" s="1034"/>
      <c r="P118" s="1035"/>
      <c r="Q118" s="1035"/>
      <c r="R118" s="1035"/>
      <c r="S118" s="1036"/>
      <c r="T118" s="246" t="s">
        <v>443</v>
      </c>
      <c r="U118" s="247"/>
      <c r="V118" s="248"/>
      <c r="W118" s="234" t="str">
        <f>IF(W117="","",VLOOKUP(W117,'参考様式１（勤務表_シフト記号表）'!$C$6:$L$47,10,FALSE))</f>
        <v/>
      </c>
      <c r="X118" s="235" t="str">
        <f>IF(X117="","",VLOOKUP(X117,'参考様式１（勤務表_シフト記号表）'!$C$6:$L$47,10,FALSE))</f>
        <v/>
      </c>
      <c r="Y118" s="235" t="str">
        <f>IF(Y117="","",VLOOKUP(Y117,'参考様式１（勤務表_シフト記号表）'!$C$6:$L$47,10,FALSE))</f>
        <v/>
      </c>
      <c r="Z118" s="235" t="str">
        <f>IF(Z117="","",VLOOKUP(Z117,'参考様式１（勤務表_シフト記号表）'!$C$6:$L$47,10,FALSE))</f>
        <v/>
      </c>
      <c r="AA118" s="235" t="str">
        <f>IF(AA117="","",VLOOKUP(AA117,'参考様式１（勤務表_シフト記号表）'!$C$6:$L$47,10,FALSE))</f>
        <v/>
      </c>
      <c r="AB118" s="235" t="str">
        <f>IF(AB117="","",VLOOKUP(AB117,'参考様式１（勤務表_シフト記号表）'!$C$6:$L$47,10,FALSE))</f>
        <v/>
      </c>
      <c r="AC118" s="236" t="str">
        <f>IF(AC117="","",VLOOKUP(AC117,'参考様式１（勤務表_シフト記号表）'!$C$6:$L$47,10,FALSE))</f>
        <v/>
      </c>
      <c r="AD118" s="234" t="str">
        <f>IF(AD117="","",VLOOKUP(AD117,'参考様式１（勤務表_シフト記号表）'!$C$6:$L$47,10,FALSE))</f>
        <v/>
      </c>
      <c r="AE118" s="235" t="str">
        <f>IF(AE117="","",VLOOKUP(AE117,'参考様式１（勤務表_シフト記号表）'!$C$6:$L$47,10,FALSE))</f>
        <v/>
      </c>
      <c r="AF118" s="235" t="str">
        <f>IF(AF117="","",VLOOKUP(AF117,'参考様式１（勤務表_シフト記号表）'!$C$6:$L$47,10,FALSE))</f>
        <v/>
      </c>
      <c r="AG118" s="235" t="str">
        <f>IF(AG117="","",VLOOKUP(AG117,'参考様式１（勤務表_シフト記号表）'!$C$6:$L$47,10,FALSE))</f>
        <v/>
      </c>
      <c r="AH118" s="235" t="str">
        <f>IF(AH117="","",VLOOKUP(AH117,'参考様式１（勤務表_シフト記号表）'!$C$6:$L$47,10,FALSE))</f>
        <v/>
      </c>
      <c r="AI118" s="235" t="str">
        <f>IF(AI117="","",VLOOKUP(AI117,'参考様式１（勤務表_シフト記号表）'!$C$6:$L$47,10,FALSE))</f>
        <v/>
      </c>
      <c r="AJ118" s="236" t="str">
        <f>IF(AJ117="","",VLOOKUP(AJ117,'参考様式１（勤務表_シフト記号表）'!$C$6:$L$47,10,FALSE))</f>
        <v/>
      </c>
      <c r="AK118" s="234" t="str">
        <f>IF(AK117="","",VLOOKUP(AK117,'参考様式１（勤務表_シフト記号表）'!$C$6:$L$47,10,FALSE))</f>
        <v/>
      </c>
      <c r="AL118" s="235" t="str">
        <f>IF(AL117="","",VLOOKUP(AL117,'参考様式１（勤務表_シフト記号表）'!$C$6:$L$47,10,FALSE))</f>
        <v/>
      </c>
      <c r="AM118" s="235" t="str">
        <f>IF(AM117="","",VLOOKUP(AM117,'参考様式１（勤務表_シフト記号表）'!$C$6:$L$47,10,FALSE))</f>
        <v/>
      </c>
      <c r="AN118" s="235" t="str">
        <f>IF(AN117="","",VLOOKUP(AN117,'参考様式１（勤務表_シフト記号表）'!$C$6:$L$47,10,FALSE))</f>
        <v/>
      </c>
      <c r="AO118" s="235" t="str">
        <f>IF(AO117="","",VLOOKUP(AO117,'参考様式１（勤務表_シフト記号表）'!$C$6:$L$47,10,FALSE))</f>
        <v/>
      </c>
      <c r="AP118" s="235" t="str">
        <f>IF(AP117="","",VLOOKUP(AP117,'参考様式１（勤務表_シフト記号表）'!$C$6:$L$47,10,FALSE))</f>
        <v/>
      </c>
      <c r="AQ118" s="236" t="str">
        <f>IF(AQ117="","",VLOOKUP(AQ117,'参考様式１（勤務表_シフト記号表）'!$C$6:$L$47,10,FALSE))</f>
        <v/>
      </c>
      <c r="AR118" s="234" t="str">
        <f>IF(AR117="","",VLOOKUP(AR117,'参考様式１（勤務表_シフト記号表）'!$C$6:$L$47,10,FALSE))</f>
        <v/>
      </c>
      <c r="AS118" s="235" t="str">
        <f>IF(AS117="","",VLOOKUP(AS117,'参考様式１（勤務表_シフト記号表）'!$C$6:$L$47,10,FALSE))</f>
        <v/>
      </c>
      <c r="AT118" s="235" t="str">
        <f>IF(AT117="","",VLOOKUP(AT117,'参考様式１（勤務表_シフト記号表）'!$C$6:$L$47,10,FALSE))</f>
        <v/>
      </c>
      <c r="AU118" s="235" t="str">
        <f>IF(AU117="","",VLOOKUP(AU117,'参考様式１（勤務表_シフト記号表）'!$C$6:$L$47,10,FALSE))</f>
        <v/>
      </c>
      <c r="AV118" s="235" t="str">
        <f>IF(AV117="","",VLOOKUP(AV117,'参考様式１（勤務表_シフト記号表）'!$C$6:$L$47,10,FALSE))</f>
        <v/>
      </c>
      <c r="AW118" s="235" t="str">
        <f>IF(AW117="","",VLOOKUP(AW117,'参考様式１（勤務表_シフト記号表）'!$C$6:$L$47,10,FALSE))</f>
        <v/>
      </c>
      <c r="AX118" s="236" t="str">
        <f>IF(AX117="","",VLOOKUP(AX117,'参考様式１（勤務表_シフト記号表）'!$C$6:$L$47,10,FALSE))</f>
        <v/>
      </c>
      <c r="AY118" s="234" t="str">
        <f>IF(AY117="","",VLOOKUP(AY117,'参考様式１（勤務表_シフト記号表）'!$C$6:$L$47,10,FALSE))</f>
        <v/>
      </c>
      <c r="AZ118" s="235" t="str">
        <f>IF(AZ117="","",VLOOKUP(AZ117,'参考様式１（勤務表_シフト記号表）'!$C$6:$L$47,10,FALSE))</f>
        <v/>
      </c>
      <c r="BA118" s="235" t="str">
        <f>IF(BA117="","",VLOOKUP(BA117,'参考様式１（勤務表_シフト記号表）'!$C$6:$L$47,10,FALSE))</f>
        <v/>
      </c>
      <c r="BB118" s="1017">
        <f>IF($BE$3="４週",SUM(W118:AX118),IF($BE$3="暦月",SUM(W118:BA118),""))</f>
        <v>0</v>
      </c>
      <c r="BC118" s="1018"/>
      <c r="BD118" s="1019">
        <f>IF($BE$3="４週",BB118/4,IF($BE$3="暦月",(BB118/($BE$8/7)),""))</f>
        <v>0</v>
      </c>
      <c r="BE118" s="1018"/>
      <c r="BF118" s="1014"/>
      <c r="BG118" s="1015"/>
      <c r="BH118" s="1015"/>
      <c r="BI118" s="1015"/>
      <c r="BJ118" s="1016"/>
    </row>
    <row r="119" spans="2:62" ht="20.25" customHeight="1" x14ac:dyDescent="0.45">
      <c r="B119" s="1020">
        <f>B117+1</f>
        <v>52</v>
      </c>
      <c r="C119" s="1022"/>
      <c r="D119" s="1023"/>
      <c r="E119" s="229"/>
      <c r="F119" s="230"/>
      <c r="G119" s="229"/>
      <c r="H119" s="230"/>
      <c r="I119" s="1026"/>
      <c r="J119" s="1027"/>
      <c r="K119" s="1030"/>
      <c r="L119" s="1031"/>
      <c r="M119" s="1031"/>
      <c r="N119" s="1023"/>
      <c r="O119" s="1034"/>
      <c r="P119" s="1035"/>
      <c r="Q119" s="1035"/>
      <c r="R119" s="1035"/>
      <c r="S119" s="1036"/>
      <c r="T119" s="249" t="s">
        <v>442</v>
      </c>
      <c r="V119" s="250"/>
      <c r="W119" s="242"/>
      <c r="X119" s="243"/>
      <c r="Y119" s="243"/>
      <c r="Z119" s="243"/>
      <c r="AA119" s="243"/>
      <c r="AB119" s="243"/>
      <c r="AC119" s="244"/>
      <c r="AD119" s="242"/>
      <c r="AE119" s="243"/>
      <c r="AF119" s="243"/>
      <c r="AG119" s="243"/>
      <c r="AH119" s="243"/>
      <c r="AI119" s="243"/>
      <c r="AJ119" s="244"/>
      <c r="AK119" s="242"/>
      <c r="AL119" s="243"/>
      <c r="AM119" s="243"/>
      <c r="AN119" s="243"/>
      <c r="AO119" s="243"/>
      <c r="AP119" s="243"/>
      <c r="AQ119" s="244"/>
      <c r="AR119" s="242"/>
      <c r="AS119" s="243"/>
      <c r="AT119" s="243"/>
      <c r="AU119" s="243"/>
      <c r="AV119" s="243"/>
      <c r="AW119" s="243"/>
      <c r="AX119" s="244"/>
      <c r="AY119" s="242"/>
      <c r="AZ119" s="243"/>
      <c r="BA119" s="245"/>
      <c r="BB119" s="1040"/>
      <c r="BC119" s="1041"/>
      <c r="BD119" s="1000"/>
      <c r="BE119" s="1001"/>
      <c r="BF119" s="1002"/>
      <c r="BG119" s="1003"/>
      <c r="BH119" s="1003"/>
      <c r="BI119" s="1003"/>
      <c r="BJ119" s="1004"/>
    </row>
    <row r="120" spans="2:62" ht="20.25" customHeight="1" x14ac:dyDescent="0.45">
      <c r="B120" s="1043"/>
      <c r="C120" s="1044"/>
      <c r="D120" s="1045"/>
      <c r="E120" s="251"/>
      <c r="F120" s="252">
        <f>C119</f>
        <v>0</v>
      </c>
      <c r="G120" s="251"/>
      <c r="H120" s="252">
        <f>I119</f>
        <v>0</v>
      </c>
      <c r="I120" s="1046"/>
      <c r="J120" s="1047"/>
      <c r="K120" s="1048"/>
      <c r="L120" s="1049"/>
      <c r="M120" s="1049"/>
      <c r="N120" s="1045"/>
      <c r="O120" s="1034"/>
      <c r="P120" s="1035"/>
      <c r="Q120" s="1035"/>
      <c r="R120" s="1035"/>
      <c r="S120" s="1036"/>
      <c r="T120" s="246" t="s">
        <v>443</v>
      </c>
      <c r="U120" s="247"/>
      <c r="V120" s="248"/>
      <c r="W120" s="234" t="str">
        <f>IF(W119="","",VLOOKUP(W119,'参考様式１（勤務表_シフト記号表）'!$C$6:$L$47,10,FALSE))</f>
        <v/>
      </c>
      <c r="X120" s="235" t="str">
        <f>IF(X119="","",VLOOKUP(X119,'参考様式１（勤務表_シフト記号表）'!$C$6:$L$47,10,FALSE))</f>
        <v/>
      </c>
      <c r="Y120" s="235" t="str">
        <f>IF(Y119="","",VLOOKUP(Y119,'参考様式１（勤務表_シフト記号表）'!$C$6:$L$47,10,FALSE))</f>
        <v/>
      </c>
      <c r="Z120" s="235" t="str">
        <f>IF(Z119="","",VLOOKUP(Z119,'参考様式１（勤務表_シフト記号表）'!$C$6:$L$47,10,FALSE))</f>
        <v/>
      </c>
      <c r="AA120" s="235" t="str">
        <f>IF(AA119="","",VLOOKUP(AA119,'参考様式１（勤務表_シフト記号表）'!$C$6:$L$47,10,FALSE))</f>
        <v/>
      </c>
      <c r="AB120" s="235" t="str">
        <f>IF(AB119="","",VLOOKUP(AB119,'参考様式１（勤務表_シフト記号表）'!$C$6:$L$47,10,FALSE))</f>
        <v/>
      </c>
      <c r="AC120" s="236" t="str">
        <f>IF(AC119="","",VLOOKUP(AC119,'参考様式１（勤務表_シフト記号表）'!$C$6:$L$47,10,FALSE))</f>
        <v/>
      </c>
      <c r="AD120" s="234" t="str">
        <f>IF(AD119="","",VLOOKUP(AD119,'参考様式１（勤務表_シフト記号表）'!$C$6:$L$47,10,FALSE))</f>
        <v/>
      </c>
      <c r="AE120" s="235" t="str">
        <f>IF(AE119="","",VLOOKUP(AE119,'参考様式１（勤務表_シフト記号表）'!$C$6:$L$47,10,FALSE))</f>
        <v/>
      </c>
      <c r="AF120" s="235" t="str">
        <f>IF(AF119="","",VLOOKUP(AF119,'参考様式１（勤務表_シフト記号表）'!$C$6:$L$47,10,FALSE))</f>
        <v/>
      </c>
      <c r="AG120" s="235" t="str">
        <f>IF(AG119="","",VLOOKUP(AG119,'参考様式１（勤務表_シフト記号表）'!$C$6:$L$47,10,FALSE))</f>
        <v/>
      </c>
      <c r="AH120" s="235" t="str">
        <f>IF(AH119="","",VLOOKUP(AH119,'参考様式１（勤務表_シフト記号表）'!$C$6:$L$47,10,FALSE))</f>
        <v/>
      </c>
      <c r="AI120" s="235" t="str">
        <f>IF(AI119="","",VLOOKUP(AI119,'参考様式１（勤務表_シフト記号表）'!$C$6:$L$47,10,FALSE))</f>
        <v/>
      </c>
      <c r="AJ120" s="236" t="str">
        <f>IF(AJ119="","",VLOOKUP(AJ119,'参考様式１（勤務表_シフト記号表）'!$C$6:$L$47,10,FALSE))</f>
        <v/>
      </c>
      <c r="AK120" s="234" t="str">
        <f>IF(AK119="","",VLOOKUP(AK119,'参考様式１（勤務表_シフト記号表）'!$C$6:$L$47,10,FALSE))</f>
        <v/>
      </c>
      <c r="AL120" s="235" t="str">
        <f>IF(AL119="","",VLOOKUP(AL119,'参考様式１（勤務表_シフト記号表）'!$C$6:$L$47,10,FALSE))</f>
        <v/>
      </c>
      <c r="AM120" s="235" t="str">
        <f>IF(AM119="","",VLOOKUP(AM119,'参考様式１（勤務表_シフト記号表）'!$C$6:$L$47,10,FALSE))</f>
        <v/>
      </c>
      <c r="AN120" s="235" t="str">
        <f>IF(AN119="","",VLOOKUP(AN119,'参考様式１（勤務表_シフト記号表）'!$C$6:$L$47,10,FALSE))</f>
        <v/>
      </c>
      <c r="AO120" s="235" t="str">
        <f>IF(AO119="","",VLOOKUP(AO119,'参考様式１（勤務表_シフト記号表）'!$C$6:$L$47,10,FALSE))</f>
        <v/>
      </c>
      <c r="AP120" s="235" t="str">
        <f>IF(AP119="","",VLOOKUP(AP119,'参考様式１（勤務表_シフト記号表）'!$C$6:$L$47,10,FALSE))</f>
        <v/>
      </c>
      <c r="AQ120" s="236" t="str">
        <f>IF(AQ119="","",VLOOKUP(AQ119,'参考様式１（勤務表_シフト記号表）'!$C$6:$L$47,10,FALSE))</f>
        <v/>
      </c>
      <c r="AR120" s="234" t="str">
        <f>IF(AR119="","",VLOOKUP(AR119,'参考様式１（勤務表_シフト記号表）'!$C$6:$L$47,10,FALSE))</f>
        <v/>
      </c>
      <c r="AS120" s="235" t="str">
        <f>IF(AS119="","",VLOOKUP(AS119,'参考様式１（勤務表_シフト記号表）'!$C$6:$L$47,10,FALSE))</f>
        <v/>
      </c>
      <c r="AT120" s="235" t="str">
        <f>IF(AT119="","",VLOOKUP(AT119,'参考様式１（勤務表_シフト記号表）'!$C$6:$L$47,10,FALSE))</f>
        <v/>
      </c>
      <c r="AU120" s="235" t="str">
        <f>IF(AU119="","",VLOOKUP(AU119,'参考様式１（勤務表_シフト記号表）'!$C$6:$L$47,10,FALSE))</f>
        <v/>
      </c>
      <c r="AV120" s="235" t="str">
        <f>IF(AV119="","",VLOOKUP(AV119,'参考様式１（勤務表_シフト記号表）'!$C$6:$L$47,10,FALSE))</f>
        <v/>
      </c>
      <c r="AW120" s="235" t="str">
        <f>IF(AW119="","",VLOOKUP(AW119,'参考様式１（勤務表_シフト記号表）'!$C$6:$L$47,10,FALSE))</f>
        <v/>
      </c>
      <c r="AX120" s="236" t="str">
        <f>IF(AX119="","",VLOOKUP(AX119,'参考様式１（勤務表_シフト記号表）'!$C$6:$L$47,10,FALSE))</f>
        <v/>
      </c>
      <c r="AY120" s="234" t="str">
        <f>IF(AY119="","",VLOOKUP(AY119,'参考様式１（勤務表_シフト記号表）'!$C$6:$L$47,10,FALSE))</f>
        <v/>
      </c>
      <c r="AZ120" s="235" t="str">
        <f>IF(AZ119="","",VLOOKUP(AZ119,'参考様式１（勤務表_シフト記号表）'!$C$6:$L$47,10,FALSE))</f>
        <v/>
      </c>
      <c r="BA120" s="235" t="str">
        <f>IF(BA119="","",VLOOKUP(BA119,'参考様式１（勤務表_シフト記号表）'!$C$6:$L$47,10,FALSE))</f>
        <v/>
      </c>
      <c r="BB120" s="1017">
        <f>IF($BE$3="４週",SUM(W120:AX120),IF($BE$3="暦月",SUM(W120:BA120),""))</f>
        <v>0</v>
      </c>
      <c r="BC120" s="1018"/>
      <c r="BD120" s="1019">
        <f>IF($BE$3="４週",BB120/4,IF($BE$3="暦月",(BB120/($BE$8/7)),""))</f>
        <v>0</v>
      </c>
      <c r="BE120" s="1018"/>
      <c r="BF120" s="1014"/>
      <c r="BG120" s="1015"/>
      <c r="BH120" s="1015"/>
      <c r="BI120" s="1015"/>
      <c r="BJ120" s="1016"/>
    </row>
    <row r="121" spans="2:62" ht="20.25" customHeight="1" x14ac:dyDescent="0.45">
      <c r="B121" s="1020">
        <f>B119+1</f>
        <v>53</v>
      </c>
      <c r="C121" s="1022"/>
      <c r="D121" s="1023"/>
      <c r="E121" s="229"/>
      <c r="F121" s="230"/>
      <c r="G121" s="229"/>
      <c r="H121" s="230"/>
      <c r="I121" s="1026"/>
      <c r="J121" s="1027"/>
      <c r="K121" s="1030"/>
      <c r="L121" s="1031"/>
      <c r="M121" s="1031"/>
      <c r="N121" s="1023"/>
      <c r="O121" s="1034"/>
      <c r="P121" s="1035"/>
      <c r="Q121" s="1035"/>
      <c r="R121" s="1035"/>
      <c r="S121" s="1036"/>
      <c r="T121" s="249" t="s">
        <v>442</v>
      </c>
      <c r="V121" s="250"/>
      <c r="W121" s="242"/>
      <c r="X121" s="243"/>
      <c r="Y121" s="243"/>
      <c r="Z121" s="243"/>
      <c r="AA121" s="243"/>
      <c r="AB121" s="243"/>
      <c r="AC121" s="244"/>
      <c r="AD121" s="242"/>
      <c r="AE121" s="243"/>
      <c r="AF121" s="243"/>
      <c r="AG121" s="243"/>
      <c r="AH121" s="243"/>
      <c r="AI121" s="243"/>
      <c r="AJ121" s="244"/>
      <c r="AK121" s="242"/>
      <c r="AL121" s="243"/>
      <c r="AM121" s="243"/>
      <c r="AN121" s="243"/>
      <c r="AO121" s="243"/>
      <c r="AP121" s="243"/>
      <c r="AQ121" s="244"/>
      <c r="AR121" s="242"/>
      <c r="AS121" s="243"/>
      <c r="AT121" s="243"/>
      <c r="AU121" s="243"/>
      <c r="AV121" s="243"/>
      <c r="AW121" s="243"/>
      <c r="AX121" s="244"/>
      <c r="AY121" s="242"/>
      <c r="AZ121" s="243"/>
      <c r="BA121" s="245"/>
      <c r="BB121" s="1040"/>
      <c r="BC121" s="1041"/>
      <c r="BD121" s="1000"/>
      <c r="BE121" s="1001"/>
      <c r="BF121" s="1002"/>
      <c r="BG121" s="1003"/>
      <c r="BH121" s="1003"/>
      <c r="BI121" s="1003"/>
      <c r="BJ121" s="1004"/>
    </row>
    <row r="122" spans="2:62" ht="20.25" customHeight="1" x14ac:dyDescent="0.45">
      <c r="B122" s="1043"/>
      <c r="C122" s="1044"/>
      <c r="D122" s="1045"/>
      <c r="E122" s="251"/>
      <c r="F122" s="252">
        <f>C121</f>
        <v>0</v>
      </c>
      <c r="G122" s="251"/>
      <c r="H122" s="252">
        <f>I121</f>
        <v>0</v>
      </c>
      <c r="I122" s="1046"/>
      <c r="J122" s="1047"/>
      <c r="K122" s="1048"/>
      <c r="L122" s="1049"/>
      <c r="M122" s="1049"/>
      <c r="N122" s="1045"/>
      <c r="O122" s="1034"/>
      <c r="P122" s="1035"/>
      <c r="Q122" s="1035"/>
      <c r="R122" s="1035"/>
      <c r="S122" s="1036"/>
      <c r="T122" s="246" t="s">
        <v>443</v>
      </c>
      <c r="U122" s="247"/>
      <c r="V122" s="248"/>
      <c r="W122" s="234" t="str">
        <f>IF(W121="","",VLOOKUP(W121,'参考様式１（勤務表_シフト記号表）'!$C$6:$L$47,10,FALSE))</f>
        <v/>
      </c>
      <c r="X122" s="235" t="str">
        <f>IF(X121="","",VLOOKUP(X121,'参考様式１（勤務表_シフト記号表）'!$C$6:$L$47,10,FALSE))</f>
        <v/>
      </c>
      <c r="Y122" s="235" t="str">
        <f>IF(Y121="","",VLOOKUP(Y121,'参考様式１（勤務表_シフト記号表）'!$C$6:$L$47,10,FALSE))</f>
        <v/>
      </c>
      <c r="Z122" s="235" t="str">
        <f>IF(Z121="","",VLOOKUP(Z121,'参考様式１（勤務表_シフト記号表）'!$C$6:$L$47,10,FALSE))</f>
        <v/>
      </c>
      <c r="AA122" s="235" t="str">
        <f>IF(AA121="","",VLOOKUP(AA121,'参考様式１（勤務表_シフト記号表）'!$C$6:$L$47,10,FALSE))</f>
        <v/>
      </c>
      <c r="AB122" s="235" t="str">
        <f>IF(AB121="","",VLOOKUP(AB121,'参考様式１（勤務表_シフト記号表）'!$C$6:$L$47,10,FALSE))</f>
        <v/>
      </c>
      <c r="AC122" s="236" t="str">
        <f>IF(AC121="","",VLOOKUP(AC121,'参考様式１（勤務表_シフト記号表）'!$C$6:$L$47,10,FALSE))</f>
        <v/>
      </c>
      <c r="AD122" s="234" t="str">
        <f>IF(AD121="","",VLOOKUP(AD121,'参考様式１（勤務表_シフト記号表）'!$C$6:$L$47,10,FALSE))</f>
        <v/>
      </c>
      <c r="AE122" s="235" t="str">
        <f>IF(AE121="","",VLOOKUP(AE121,'参考様式１（勤務表_シフト記号表）'!$C$6:$L$47,10,FALSE))</f>
        <v/>
      </c>
      <c r="AF122" s="235" t="str">
        <f>IF(AF121="","",VLOOKUP(AF121,'参考様式１（勤務表_シフト記号表）'!$C$6:$L$47,10,FALSE))</f>
        <v/>
      </c>
      <c r="AG122" s="235" t="str">
        <f>IF(AG121="","",VLOOKUP(AG121,'参考様式１（勤務表_シフト記号表）'!$C$6:$L$47,10,FALSE))</f>
        <v/>
      </c>
      <c r="AH122" s="235" t="str">
        <f>IF(AH121="","",VLOOKUP(AH121,'参考様式１（勤務表_シフト記号表）'!$C$6:$L$47,10,FALSE))</f>
        <v/>
      </c>
      <c r="AI122" s="235" t="str">
        <f>IF(AI121="","",VLOOKUP(AI121,'参考様式１（勤務表_シフト記号表）'!$C$6:$L$47,10,FALSE))</f>
        <v/>
      </c>
      <c r="AJ122" s="236" t="str">
        <f>IF(AJ121="","",VLOOKUP(AJ121,'参考様式１（勤務表_シフト記号表）'!$C$6:$L$47,10,FALSE))</f>
        <v/>
      </c>
      <c r="AK122" s="234" t="str">
        <f>IF(AK121="","",VLOOKUP(AK121,'参考様式１（勤務表_シフト記号表）'!$C$6:$L$47,10,FALSE))</f>
        <v/>
      </c>
      <c r="AL122" s="235" t="str">
        <f>IF(AL121="","",VLOOKUP(AL121,'参考様式１（勤務表_シフト記号表）'!$C$6:$L$47,10,FALSE))</f>
        <v/>
      </c>
      <c r="AM122" s="235" t="str">
        <f>IF(AM121="","",VLOOKUP(AM121,'参考様式１（勤務表_シフト記号表）'!$C$6:$L$47,10,FALSE))</f>
        <v/>
      </c>
      <c r="AN122" s="235" t="str">
        <f>IF(AN121="","",VLOOKUP(AN121,'参考様式１（勤務表_シフト記号表）'!$C$6:$L$47,10,FALSE))</f>
        <v/>
      </c>
      <c r="AO122" s="235" t="str">
        <f>IF(AO121="","",VLOOKUP(AO121,'参考様式１（勤務表_シフト記号表）'!$C$6:$L$47,10,FALSE))</f>
        <v/>
      </c>
      <c r="AP122" s="235" t="str">
        <f>IF(AP121="","",VLOOKUP(AP121,'参考様式１（勤務表_シフト記号表）'!$C$6:$L$47,10,FALSE))</f>
        <v/>
      </c>
      <c r="AQ122" s="236" t="str">
        <f>IF(AQ121="","",VLOOKUP(AQ121,'参考様式１（勤務表_シフト記号表）'!$C$6:$L$47,10,FALSE))</f>
        <v/>
      </c>
      <c r="AR122" s="234" t="str">
        <f>IF(AR121="","",VLOOKUP(AR121,'参考様式１（勤務表_シフト記号表）'!$C$6:$L$47,10,FALSE))</f>
        <v/>
      </c>
      <c r="AS122" s="235" t="str">
        <f>IF(AS121="","",VLOOKUP(AS121,'参考様式１（勤務表_シフト記号表）'!$C$6:$L$47,10,FALSE))</f>
        <v/>
      </c>
      <c r="AT122" s="235" t="str">
        <f>IF(AT121="","",VLOOKUP(AT121,'参考様式１（勤務表_シフト記号表）'!$C$6:$L$47,10,FALSE))</f>
        <v/>
      </c>
      <c r="AU122" s="235" t="str">
        <f>IF(AU121="","",VLOOKUP(AU121,'参考様式１（勤務表_シフト記号表）'!$C$6:$L$47,10,FALSE))</f>
        <v/>
      </c>
      <c r="AV122" s="235" t="str">
        <f>IF(AV121="","",VLOOKUP(AV121,'参考様式１（勤務表_シフト記号表）'!$C$6:$L$47,10,FALSE))</f>
        <v/>
      </c>
      <c r="AW122" s="235" t="str">
        <f>IF(AW121="","",VLOOKUP(AW121,'参考様式１（勤務表_シフト記号表）'!$C$6:$L$47,10,FALSE))</f>
        <v/>
      </c>
      <c r="AX122" s="236" t="str">
        <f>IF(AX121="","",VLOOKUP(AX121,'参考様式１（勤務表_シフト記号表）'!$C$6:$L$47,10,FALSE))</f>
        <v/>
      </c>
      <c r="AY122" s="234" t="str">
        <f>IF(AY121="","",VLOOKUP(AY121,'参考様式１（勤務表_シフト記号表）'!$C$6:$L$47,10,FALSE))</f>
        <v/>
      </c>
      <c r="AZ122" s="235" t="str">
        <f>IF(AZ121="","",VLOOKUP(AZ121,'参考様式１（勤務表_シフト記号表）'!$C$6:$L$47,10,FALSE))</f>
        <v/>
      </c>
      <c r="BA122" s="235" t="str">
        <f>IF(BA121="","",VLOOKUP(BA121,'参考様式１（勤務表_シフト記号表）'!$C$6:$L$47,10,FALSE))</f>
        <v/>
      </c>
      <c r="BB122" s="1017">
        <f>IF($BE$3="４週",SUM(W122:AX122),IF($BE$3="暦月",SUM(W122:BA122),""))</f>
        <v>0</v>
      </c>
      <c r="BC122" s="1018"/>
      <c r="BD122" s="1019">
        <f>IF($BE$3="４週",BB122/4,IF($BE$3="暦月",(BB122/($BE$8/7)),""))</f>
        <v>0</v>
      </c>
      <c r="BE122" s="1018"/>
      <c r="BF122" s="1014"/>
      <c r="BG122" s="1015"/>
      <c r="BH122" s="1015"/>
      <c r="BI122" s="1015"/>
      <c r="BJ122" s="1016"/>
    </row>
    <row r="123" spans="2:62" ht="20.25" customHeight="1" x14ac:dyDescent="0.45">
      <c r="B123" s="1020">
        <f>B121+1</f>
        <v>54</v>
      </c>
      <c r="C123" s="1022"/>
      <c r="D123" s="1023"/>
      <c r="E123" s="229"/>
      <c r="F123" s="230"/>
      <c r="G123" s="229"/>
      <c r="H123" s="230"/>
      <c r="I123" s="1026"/>
      <c r="J123" s="1027"/>
      <c r="K123" s="1030"/>
      <c r="L123" s="1031"/>
      <c r="M123" s="1031"/>
      <c r="N123" s="1023"/>
      <c r="O123" s="1034"/>
      <c r="P123" s="1035"/>
      <c r="Q123" s="1035"/>
      <c r="R123" s="1035"/>
      <c r="S123" s="1036"/>
      <c r="T123" s="249" t="s">
        <v>442</v>
      </c>
      <c r="V123" s="250"/>
      <c r="W123" s="242"/>
      <c r="X123" s="243"/>
      <c r="Y123" s="243"/>
      <c r="Z123" s="243"/>
      <c r="AA123" s="243"/>
      <c r="AB123" s="243"/>
      <c r="AC123" s="244"/>
      <c r="AD123" s="242"/>
      <c r="AE123" s="243"/>
      <c r="AF123" s="243"/>
      <c r="AG123" s="243"/>
      <c r="AH123" s="243"/>
      <c r="AI123" s="243"/>
      <c r="AJ123" s="244"/>
      <c r="AK123" s="242"/>
      <c r="AL123" s="243"/>
      <c r="AM123" s="243"/>
      <c r="AN123" s="243"/>
      <c r="AO123" s="243"/>
      <c r="AP123" s="243"/>
      <c r="AQ123" s="244"/>
      <c r="AR123" s="242"/>
      <c r="AS123" s="243"/>
      <c r="AT123" s="243"/>
      <c r="AU123" s="243"/>
      <c r="AV123" s="243"/>
      <c r="AW123" s="243"/>
      <c r="AX123" s="244"/>
      <c r="AY123" s="242"/>
      <c r="AZ123" s="243"/>
      <c r="BA123" s="245"/>
      <c r="BB123" s="1040"/>
      <c r="BC123" s="1041"/>
      <c r="BD123" s="1000"/>
      <c r="BE123" s="1001"/>
      <c r="BF123" s="1002"/>
      <c r="BG123" s="1003"/>
      <c r="BH123" s="1003"/>
      <c r="BI123" s="1003"/>
      <c r="BJ123" s="1004"/>
    </row>
    <row r="124" spans="2:62" ht="20.25" customHeight="1" x14ac:dyDescent="0.45">
      <c r="B124" s="1043"/>
      <c r="C124" s="1044"/>
      <c r="D124" s="1045"/>
      <c r="E124" s="251"/>
      <c r="F124" s="252">
        <f>C123</f>
        <v>0</v>
      </c>
      <c r="G124" s="251"/>
      <c r="H124" s="252">
        <f>I123</f>
        <v>0</v>
      </c>
      <c r="I124" s="1046"/>
      <c r="J124" s="1047"/>
      <c r="K124" s="1048"/>
      <c r="L124" s="1049"/>
      <c r="M124" s="1049"/>
      <c r="N124" s="1045"/>
      <c r="O124" s="1034"/>
      <c r="P124" s="1035"/>
      <c r="Q124" s="1035"/>
      <c r="R124" s="1035"/>
      <c r="S124" s="1036"/>
      <c r="T124" s="246" t="s">
        <v>443</v>
      </c>
      <c r="U124" s="247"/>
      <c r="V124" s="248"/>
      <c r="W124" s="234" t="str">
        <f>IF(W123="","",VLOOKUP(W123,'参考様式１（勤務表_シフト記号表）'!$C$6:$L$47,10,FALSE))</f>
        <v/>
      </c>
      <c r="X124" s="235" t="str">
        <f>IF(X123="","",VLOOKUP(X123,'参考様式１（勤務表_シフト記号表）'!$C$6:$L$47,10,FALSE))</f>
        <v/>
      </c>
      <c r="Y124" s="235" t="str">
        <f>IF(Y123="","",VLOOKUP(Y123,'参考様式１（勤務表_シフト記号表）'!$C$6:$L$47,10,FALSE))</f>
        <v/>
      </c>
      <c r="Z124" s="235" t="str">
        <f>IF(Z123="","",VLOOKUP(Z123,'参考様式１（勤務表_シフト記号表）'!$C$6:$L$47,10,FALSE))</f>
        <v/>
      </c>
      <c r="AA124" s="235" t="str">
        <f>IF(AA123="","",VLOOKUP(AA123,'参考様式１（勤務表_シフト記号表）'!$C$6:$L$47,10,FALSE))</f>
        <v/>
      </c>
      <c r="AB124" s="235" t="str">
        <f>IF(AB123="","",VLOOKUP(AB123,'参考様式１（勤務表_シフト記号表）'!$C$6:$L$47,10,FALSE))</f>
        <v/>
      </c>
      <c r="AC124" s="236" t="str">
        <f>IF(AC123="","",VLOOKUP(AC123,'参考様式１（勤務表_シフト記号表）'!$C$6:$L$47,10,FALSE))</f>
        <v/>
      </c>
      <c r="AD124" s="234" t="str">
        <f>IF(AD123="","",VLOOKUP(AD123,'参考様式１（勤務表_シフト記号表）'!$C$6:$L$47,10,FALSE))</f>
        <v/>
      </c>
      <c r="AE124" s="235" t="str">
        <f>IF(AE123="","",VLOOKUP(AE123,'参考様式１（勤務表_シフト記号表）'!$C$6:$L$47,10,FALSE))</f>
        <v/>
      </c>
      <c r="AF124" s="235" t="str">
        <f>IF(AF123="","",VLOOKUP(AF123,'参考様式１（勤務表_シフト記号表）'!$C$6:$L$47,10,FALSE))</f>
        <v/>
      </c>
      <c r="AG124" s="235" t="str">
        <f>IF(AG123="","",VLOOKUP(AG123,'参考様式１（勤務表_シフト記号表）'!$C$6:$L$47,10,FALSE))</f>
        <v/>
      </c>
      <c r="AH124" s="235" t="str">
        <f>IF(AH123="","",VLOOKUP(AH123,'参考様式１（勤務表_シフト記号表）'!$C$6:$L$47,10,FALSE))</f>
        <v/>
      </c>
      <c r="AI124" s="235" t="str">
        <f>IF(AI123="","",VLOOKUP(AI123,'参考様式１（勤務表_シフト記号表）'!$C$6:$L$47,10,FALSE))</f>
        <v/>
      </c>
      <c r="AJ124" s="236" t="str">
        <f>IF(AJ123="","",VLOOKUP(AJ123,'参考様式１（勤務表_シフト記号表）'!$C$6:$L$47,10,FALSE))</f>
        <v/>
      </c>
      <c r="AK124" s="234" t="str">
        <f>IF(AK123="","",VLOOKUP(AK123,'参考様式１（勤務表_シフト記号表）'!$C$6:$L$47,10,FALSE))</f>
        <v/>
      </c>
      <c r="AL124" s="235" t="str">
        <f>IF(AL123="","",VLOOKUP(AL123,'参考様式１（勤務表_シフト記号表）'!$C$6:$L$47,10,FALSE))</f>
        <v/>
      </c>
      <c r="AM124" s="235" t="str">
        <f>IF(AM123="","",VLOOKUP(AM123,'参考様式１（勤務表_シフト記号表）'!$C$6:$L$47,10,FALSE))</f>
        <v/>
      </c>
      <c r="AN124" s="235" t="str">
        <f>IF(AN123="","",VLOOKUP(AN123,'参考様式１（勤務表_シフト記号表）'!$C$6:$L$47,10,FALSE))</f>
        <v/>
      </c>
      <c r="AO124" s="235" t="str">
        <f>IF(AO123="","",VLOOKUP(AO123,'参考様式１（勤務表_シフト記号表）'!$C$6:$L$47,10,FALSE))</f>
        <v/>
      </c>
      <c r="AP124" s="235" t="str">
        <f>IF(AP123="","",VLOOKUP(AP123,'参考様式１（勤務表_シフト記号表）'!$C$6:$L$47,10,FALSE))</f>
        <v/>
      </c>
      <c r="AQ124" s="236" t="str">
        <f>IF(AQ123="","",VLOOKUP(AQ123,'参考様式１（勤務表_シフト記号表）'!$C$6:$L$47,10,FALSE))</f>
        <v/>
      </c>
      <c r="AR124" s="234" t="str">
        <f>IF(AR123="","",VLOOKUP(AR123,'参考様式１（勤務表_シフト記号表）'!$C$6:$L$47,10,FALSE))</f>
        <v/>
      </c>
      <c r="AS124" s="235" t="str">
        <f>IF(AS123="","",VLOOKUP(AS123,'参考様式１（勤務表_シフト記号表）'!$C$6:$L$47,10,FALSE))</f>
        <v/>
      </c>
      <c r="AT124" s="235" t="str">
        <f>IF(AT123="","",VLOOKUP(AT123,'参考様式１（勤務表_シフト記号表）'!$C$6:$L$47,10,FALSE))</f>
        <v/>
      </c>
      <c r="AU124" s="235" t="str">
        <f>IF(AU123="","",VLOOKUP(AU123,'参考様式１（勤務表_シフト記号表）'!$C$6:$L$47,10,FALSE))</f>
        <v/>
      </c>
      <c r="AV124" s="235" t="str">
        <f>IF(AV123="","",VLOOKUP(AV123,'参考様式１（勤務表_シフト記号表）'!$C$6:$L$47,10,FALSE))</f>
        <v/>
      </c>
      <c r="AW124" s="235" t="str">
        <f>IF(AW123="","",VLOOKUP(AW123,'参考様式１（勤務表_シフト記号表）'!$C$6:$L$47,10,FALSE))</f>
        <v/>
      </c>
      <c r="AX124" s="236" t="str">
        <f>IF(AX123="","",VLOOKUP(AX123,'参考様式１（勤務表_シフト記号表）'!$C$6:$L$47,10,FALSE))</f>
        <v/>
      </c>
      <c r="AY124" s="234" t="str">
        <f>IF(AY123="","",VLOOKUP(AY123,'参考様式１（勤務表_シフト記号表）'!$C$6:$L$47,10,FALSE))</f>
        <v/>
      </c>
      <c r="AZ124" s="235" t="str">
        <f>IF(AZ123="","",VLOOKUP(AZ123,'参考様式１（勤務表_シフト記号表）'!$C$6:$L$47,10,FALSE))</f>
        <v/>
      </c>
      <c r="BA124" s="235" t="str">
        <f>IF(BA123="","",VLOOKUP(BA123,'参考様式１（勤務表_シフト記号表）'!$C$6:$L$47,10,FALSE))</f>
        <v/>
      </c>
      <c r="BB124" s="1017">
        <f>IF($BE$3="４週",SUM(W124:AX124),IF($BE$3="暦月",SUM(W124:BA124),""))</f>
        <v>0</v>
      </c>
      <c r="BC124" s="1018"/>
      <c r="BD124" s="1019">
        <f>IF($BE$3="４週",BB124/4,IF($BE$3="暦月",(BB124/($BE$8/7)),""))</f>
        <v>0</v>
      </c>
      <c r="BE124" s="1018"/>
      <c r="BF124" s="1014"/>
      <c r="BG124" s="1015"/>
      <c r="BH124" s="1015"/>
      <c r="BI124" s="1015"/>
      <c r="BJ124" s="1016"/>
    </row>
    <row r="125" spans="2:62" ht="20.25" customHeight="1" x14ac:dyDescent="0.45">
      <c r="B125" s="1020">
        <f>B123+1</f>
        <v>55</v>
      </c>
      <c r="C125" s="1022"/>
      <c r="D125" s="1023"/>
      <c r="E125" s="229"/>
      <c r="F125" s="230"/>
      <c r="G125" s="229"/>
      <c r="H125" s="230"/>
      <c r="I125" s="1026"/>
      <c r="J125" s="1027"/>
      <c r="K125" s="1030"/>
      <c r="L125" s="1031"/>
      <c r="M125" s="1031"/>
      <c r="N125" s="1023"/>
      <c r="O125" s="1034"/>
      <c r="P125" s="1035"/>
      <c r="Q125" s="1035"/>
      <c r="R125" s="1035"/>
      <c r="S125" s="1036"/>
      <c r="T125" s="249" t="s">
        <v>442</v>
      </c>
      <c r="V125" s="250"/>
      <c r="W125" s="242"/>
      <c r="X125" s="243"/>
      <c r="Y125" s="243"/>
      <c r="Z125" s="243"/>
      <c r="AA125" s="243"/>
      <c r="AB125" s="243"/>
      <c r="AC125" s="244"/>
      <c r="AD125" s="242"/>
      <c r="AE125" s="243"/>
      <c r="AF125" s="243"/>
      <c r="AG125" s="243"/>
      <c r="AH125" s="243"/>
      <c r="AI125" s="243"/>
      <c r="AJ125" s="244"/>
      <c r="AK125" s="242"/>
      <c r="AL125" s="243"/>
      <c r="AM125" s="243"/>
      <c r="AN125" s="243"/>
      <c r="AO125" s="243"/>
      <c r="AP125" s="243"/>
      <c r="AQ125" s="244"/>
      <c r="AR125" s="242"/>
      <c r="AS125" s="243"/>
      <c r="AT125" s="243"/>
      <c r="AU125" s="243"/>
      <c r="AV125" s="243"/>
      <c r="AW125" s="243"/>
      <c r="AX125" s="244"/>
      <c r="AY125" s="242"/>
      <c r="AZ125" s="243"/>
      <c r="BA125" s="245"/>
      <c r="BB125" s="1040"/>
      <c r="BC125" s="1041"/>
      <c r="BD125" s="1000"/>
      <c r="BE125" s="1001"/>
      <c r="BF125" s="1002"/>
      <c r="BG125" s="1003"/>
      <c r="BH125" s="1003"/>
      <c r="BI125" s="1003"/>
      <c r="BJ125" s="1004"/>
    </row>
    <row r="126" spans="2:62" ht="20.25" customHeight="1" x14ac:dyDescent="0.45">
      <c r="B126" s="1043"/>
      <c r="C126" s="1044"/>
      <c r="D126" s="1045"/>
      <c r="E126" s="251"/>
      <c r="F126" s="252">
        <f>C125</f>
        <v>0</v>
      </c>
      <c r="G126" s="251"/>
      <c r="H126" s="252">
        <f>I125</f>
        <v>0</v>
      </c>
      <c r="I126" s="1046"/>
      <c r="J126" s="1047"/>
      <c r="K126" s="1048"/>
      <c r="L126" s="1049"/>
      <c r="M126" s="1049"/>
      <c r="N126" s="1045"/>
      <c r="O126" s="1034"/>
      <c r="P126" s="1035"/>
      <c r="Q126" s="1035"/>
      <c r="R126" s="1035"/>
      <c r="S126" s="1036"/>
      <c r="T126" s="246" t="s">
        <v>443</v>
      </c>
      <c r="U126" s="247"/>
      <c r="V126" s="248"/>
      <c r="W126" s="234" t="str">
        <f>IF(W125="","",VLOOKUP(W125,'参考様式１（勤務表_シフト記号表）'!$C$6:$L$47,10,FALSE))</f>
        <v/>
      </c>
      <c r="X126" s="235" t="str">
        <f>IF(X125="","",VLOOKUP(X125,'参考様式１（勤務表_シフト記号表）'!$C$6:$L$47,10,FALSE))</f>
        <v/>
      </c>
      <c r="Y126" s="235" t="str">
        <f>IF(Y125="","",VLOOKUP(Y125,'参考様式１（勤務表_シフト記号表）'!$C$6:$L$47,10,FALSE))</f>
        <v/>
      </c>
      <c r="Z126" s="235" t="str">
        <f>IF(Z125="","",VLOOKUP(Z125,'参考様式１（勤務表_シフト記号表）'!$C$6:$L$47,10,FALSE))</f>
        <v/>
      </c>
      <c r="AA126" s="235" t="str">
        <f>IF(AA125="","",VLOOKUP(AA125,'参考様式１（勤務表_シフト記号表）'!$C$6:$L$47,10,FALSE))</f>
        <v/>
      </c>
      <c r="AB126" s="235" t="str">
        <f>IF(AB125="","",VLOOKUP(AB125,'参考様式１（勤務表_シフト記号表）'!$C$6:$L$47,10,FALSE))</f>
        <v/>
      </c>
      <c r="AC126" s="236" t="str">
        <f>IF(AC125="","",VLOOKUP(AC125,'参考様式１（勤務表_シフト記号表）'!$C$6:$L$47,10,FALSE))</f>
        <v/>
      </c>
      <c r="AD126" s="234" t="str">
        <f>IF(AD125="","",VLOOKUP(AD125,'参考様式１（勤務表_シフト記号表）'!$C$6:$L$47,10,FALSE))</f>
        <v/>
      </c>
      <c r="AE126" s="235" t="str">
        <f>IF(AE125="","",VLOOKUP(AE125,'参考様式１（勤務表_シフト記号表）'!$C$6:$L$47,10,FALSE))</f>
        <v/>
      </c>
      <c r="AF126" s="235" t="str">
        <f>IF(AF125="","",VLOOKUP(AF125,'参考様式１（勤務表_シフト記号表）'!$C$6:$L$47,10,FALSE))</f>
        <v/>
      </c>
      <c r="AG126" s="235" t="str">
        <f>IF(AG125="","",VLOOKUP(AG125,'参考様式１（勤務表_シフト記号表）'!$C$6:$L$47,10,FALSE))</f>
        <v/>
      </c>
      <c r="AH126" s="235" t="str">
        <f>IF(AH125="","",VLOOKUP(AH125,'参考様式１（勤務表_シフト記号表）'!$C$6:$L$47,10,FALSE))</f>
        <v/>
      </c>
      <c r="AI126" s="235" t="str">
        <f>IF(AI125="","",VLOOKUP(AI125,'参考様式１（勤務表_シフト記号表）'!$C$6:$L$47,10,FALSE))</f>
        <v/>
      </c>
      <c r="AJ126" s="236" t="str">
        <f>IF(AJ125="","",VLOOKUP(AJ125,'参考様式１（勤務表_シフト記号表）'!$C$6:$L$47,10,FALSE))</f>
        <v/>
      </c>
      <c r="AK126" s="234" t="str">
        <f>IF(AK125="","",VLOOKUP(AK125,'参考様式１（勤務表_シフト記号表）'!$C$6:$L$47,10,FALSE))</f>
        <v/>
      </c>
      <c r="AL126" s="235" t="str">
        <f>IF(AL125="","",VLOOKUP(AL125,'参考様式１（勤務表_シフト記号表）'!$C$6:$L$47,10,FALSE))</f>
        <v/>
      </c>
      <c r="AM126" s="235" t="str">
        <f>IF(AM125="","",VLOOKUP(AM125,'参考様式１（勤務表_シフト記号表）'!$C$6:$L$47,10,FALSE))</f>
        <v/>
      </c>
      <c r="AN126" s="235" t="str">
        <f>IF(AN125="","",VLOOKUP(AN125,'参考様式１（勤務表_シフト記号表）'!$C$6:$L$47,10,FALSE))</f>
        <v/>
      </c>
      <c r="AO126" s="235" t="str">
        <f>IF(AO125="","",VLOOKUP(AO125,'参考様式１（勤務表_シフト記号表）'!$C$6:$L$47,10,FALSE))</f>
        <v/>
      </c>
      <c r="AP126" s="235" t="str">
        <f>IF(AP125="","",VLOOKUP(AP125,'参考様式１（勤務表_シフト記号表）'!$C$6:$L$47,10,FALSE))</f>
        <v/>
      </c>
      <c r="AQ126" s="236" t="str">
        <f>IF(AQ125="","",VLOOKUP(AQ125,'参考様式１（勤務表_シフト記号表）'!$C$6:$L$47,10,FALSE))</f>
        <v/>
      </c>
      <c r="AR126" s="234" t="str">
        <f>IF(AR125="","",VLOOKUP(AR125,'参考様式１（勤務表_シフト記号表）'!$C$6:$L$47,10,FALSE))</f>
        <v/>
      </c>
      <c r="AS126" s="235" t="str">
        <f>IF(AS125="","",VLOOKUP(AS125,'参考様式１（勤務表_シフト記号表）'!$C$6:$L$47,10,FALSE))</f>
        <v/>
      </c>
      <c r="AT126" s="235" t="str">
        <f>IF(AT125="","",VLOOKUP(AT125,'参考様式１（勤務表_シフト記号表）'!$C$6:$L$47,10,FALSE))</f>
        <v/>
      </c>
      <c r="AU126" s="235" t="str">
        <f>IF(AU125="","",VLOOKUP(AU125,'参考様式１（勤務表_シフト記号表）'!$C$6:$L$47,10,FALSE))</f>
        <v/>
      </c>
      <c r="AV126" s="235" t="str">
        <f>IF(AV125="","",VLOOKUP(AV125,'参考様式１（勤務表_シフト記号表）'!$C$6:$L$47,10,FALSE))</f>
        <v/>
      </c>
      <c r="AW126" s="235" t="str">
        <f>IF(AW125="","",VLOOKUP(AW125,'参考様式１（勤務表_シフト記号表）'!$C$6:$L$47,10,FALSE))</f>
        <v/>
      </c>
      <c r="AX126" s="236" t="str">
        <f>IF(AX125="","",VLOOKUP(AX125,'参考様式１（勤務表_シフト記号表）'!$C$6:$L$47,10,FALSE))</f>
        <v/>
      </c>
      <c r="AY126" s="234" t="str">
        <f>IF(AY125="","",VLOOKUP(AY125,'参考様式１（勤務表_シフト記号表）'!$C$6:$L$47,10,FALSE))</f>
        <v/>
      </c>
      <c r="AZ126" s="235" t="str">
        <f>IF(AZ125="","",VLOOKUP(AZ125,'参考様式１（勤務表_シフト記号表）'!$C$6:$L$47,10,FALSE))</f>
        <v/>
      </c>
      <c r="BA126" s="235" t="str">
        <f>IF(BA125="","",VLOOKUP(BA125,'参考様式１（勤務表_シフト記号表）'!$C$6:$L$47,10,FALSE))</f>
        <v/>
      </c>
      <c r="BB126" s="1017">
        <f>IF($BE$3="４週",SUM(W126:AX126),IF($BE$3="暦月",SUM(W126:BA126),""))</f>
        <v>0</v>
      </c>
      <c r="BC126" s="1018"/>
      <c r="BD126" s="1019">
        <f>IF($BE$3="４週",BB126/4,IF($BE$3="暦月",(BB126/($BE$8/7)),""))</f>
        <v>0</v>
      </c>
      <c r="BE126" s="1018"/>
      <c r="BF126" s="1014"/>
      <c r="BG126" s="1015"/>
      <c r="BH126" s="1015"/>
      <c r="BI126" s="1015"/>
      <c r="BJ126" s="1016"/>
    </row>
    <row r="127" spans="2:62" ht="20.25" customHeight="1" x14ac:dyDescent="0.45">
      <c r="B127" s="1020">
        <f>B125+1</f>
        <v>56</v>
      </c>
      <c r="C127" s="1022"/>
      <c r="D127" s="1023"/>
      <c r="E127" s="229"/>
      <c r="F127" s="230"/>
      <c r="G127" s="229"/>
      <c r="H127" s="230"/>
      <c r="I127" s="1026"/>
      <c r="J127" s="1027"/>
      <c r="K127" s="1030"/>
      <c r="L127" s="1031"/>
      <c r="M127" s="1031"/>
      <c r="N127" s="1023"/>
      <c r="O127" s="1034"/>
      <c r="P127" s="1035"/>
      <c r="Q127" s="1035"/>
      <c r="R127" s="1035"/>
      <c r="S127" s="1036"/>
      <c r="T127" s="249" t="s">
        <v>442</v>
      </c>
      <c r="V127" s="250"/>
      <c r="W127" s="242"/>
      <c r="X127" s="243"/>
      <c r="Y127" s="243"/>
      <c r="Z127" s="243"/>
      <c r="AA127" s="243"/>
      <c r="AB127" s="243"/>
      <c r="AC127" s="244"/>
      <c r="AD127" s="242"/>
      <c r="AE127" s="243"/>
      <c r="AF127" s="243"/>
      <c r="AG127" s="243"/>
      <c r="AH127" s="243"/>
      <c r="AI127" s="243"/>
      <c r="AJ127" s="244"/>
      <c r="AK127" s="242"/>
      <c r="AL127" s="243"/>
      <c r="AM127" s="243"/>
      <c r="AN127" s="243"/>
      <c r="AO127" s="243"/>
      <c r="AP127" s="243"/>
      <c r="AQ127" s="244"/>
      <c r="AR127" s="242"/>
      <c r="AS127" s="243"/>
      <c r="AT127" s="243"/>
      <c r="AU127" s="243"/>
      <c r="AV127" s="243"/>
      <c r="AW127" s="243"/>
      <c r="AX127" s="244"/>
      <c r="AY127" s="242"/>
      <c r="AZ127" s="243"/>
      <c r="BA127" s="245"/>
      <c r="BB127" s="1040"/>
      <c r="BC127" s="1041"/>
      <c r="BD127" s="1000"/>
      <c r="BE127" s="1001"/>
      <c r="BF127" s="1002"/>
      <c r="BG127" s="1003"/>
      <c r="BH127" s="1003"/>
      <c r="BI127" s="1003"/>
      <c r="BJ127" s="1004"/>
    </row>
    <row r="128" spans="2:62" ht="20.25" customHeight="1" x14ac:dyDescent="0.45">
      <c r="B128" s="1043"/>
      <c r="C128" s="1044"/>
      <c r="D128" s="1045"/>
      <c r="E128" s="251"/>
      <c r="F128" s="252">
        <f>C127</f>
        <v>0</v>
      </c>
      <c r="G128" s="251"/>
      <c r="H128" s="252">
        <f>I127</f>
        <v>0</v>
      </c>
      <c r="I128" s="1046"/>
      <c r="J128" s="1047"/>
      <c r="K128" s="1048"/>
      <c r="L128" s="1049"/>
      <c r="M128" s="1049"/>
      <c r="N128" s="1045"/>
      <c r="O128" s="1034"/>
      <c r="P128" s="1035"/>
      <c r="Q128" s="1035"/>
      <c r="R128" s="1035"/>
      <c r="S128" s="1036"/>
      <c r="T128" s="246" t="s">
        <v>443</v>
      </c>
      <c r="U128" s="247"/>
      <c r="V128" s="248"/>
      <c r="W128" s="234" t="str">
        <f>IF(W127="","",VLOOKUP(W127,'参考様式１（勤務表_シフト記号表）'!$C$6:$L$47,10,FALSE))</f>
        <v/>
      </c>
      <c r="X128" s="235" t="str">
        <f>IF(X127="","",VLOOKUP(X127,'参考様式１（勤務表_シフト記号表）'!$C$6:$L$47,10,FALSE))</f>
        <v/>
      </c>
      <c r="Y128" s="235" t="str">
        <f>IF(Y127="","",VLOOKUP(Y127,'参考様式１（勤務表_シフト記号表）'!$C$6:$L$47,10,FALSE))</f>
        <v/>
      </c>
      <c r="Z128" s="235" t="str">
        <f>IF(Z127="","",VLOOKUP(Z127,'参考様式１（勤務表_シフト記号表）'!$C$6:$L$47,10,FALSE))</f>
        <v/>
      </c>
      <c r="AA128" s="235" t="str">
        <f>IF(AA127="","",VLOOKUP(AA127,'参考様式１（勤務表_シフト記号表）'!$C$6:$L$47,10,FALSE))</f>
        <v/>
      </c>
      <c r="AB128" s="235" t="str">
        <f>IF(AB127="","",VLOOKUP(AB127,'参考様式１（勤務表_シフト記号表）'!$C$6:$L$47,10,FALSE))</f>
        <v/>
      </c>
      <c r="AC128" s="236" t="str">
        <f>IF(AC127="","",VLOOKUP(AC127,'参考様式１（勤務表_シフト記号表）'!$C$6:$L$47,10,FALSE))</f>
        <v/>
      </c>
      <c r="AD128" s="234" t="str">
        <f>IF(AD127="","",VLOOKUP(AD127,'参考様式１（勤務表_シフト記号表）'!$C$6:$L$47,10,FALSE))</f>
        <v/>
      </c>
      <c r="AE128" s="235" t="str">
        <f>IF(AE127="","",VLOOKUP(AE127,'参考様式１（勤務表_シフト記号表）'!$C$6:$L$47,10,FALSE))</f>
        <v/>
      </c>
      <c r="AF128" s="235" t="str">
        <f>IF(AF127="","",VLOOKUP(AF127,'参考様式１（勤務表_シフト記号表）'!$C$6:$L$47,10,FALSE))</f>
        <v/>
      </c>
      <c r="AG128" s="235" t="str">
        <f>IF(AG127="","",VLOOKUP(AG127,'参考様式１（勤務表_シフト記号表）'!$C$6:$L$47,10,FALSE))</f>
        <v/>
      </c>
      <c r="AH128" s="235" t="str">
        <f>IF(AH127="","",VLOOKUP(AH127,'参考様式１（勤務表_シフト記号表）'!$C$6:$L$47,10,FALSE))</f>
        <v/>
      </c>
      <c r="AI128" s="235" t="str">
        <f>IF(AI127="","",VLOOKUP(AI127,'参考様式１（勤務表_シフト記号表）'!$C$6:$L$47,10,FALSE))</f>
        <v/>
      </c>
      <c r="AJ128" s="236" t="str">
        <f>IF(AJ127="","",VLOOKUP(AJ127,'参考様式１（勤務表_シフト記号表）'!$C$6:$L$47,10,FALSE))</f>
        <v/>
      </c>
      <c r="AK128" s="234" t="str">
        <f>IF(AK127="","",VLOOKUP(AK127,'参考様式１（勤務表_シフト記号表）'!$C$6:$L$47,10,FALSE))</f>
        <v/>
      </c>
      <c r="AL128" s="235" t="str">
        <f>IF(AL127="","",VLOOKUP(AL127,'参考様式１（勤務表_シフト記号表）'!$C$6:$L$47,10,FALSE))</f>
        <v/>
      </c>
      <c r="AM128" s="235" t="str">
        <f>IF(AM127="","",VLOOKUP(AM127,'参考様式１（勤務表_シフト記号表）'!$C$6:$L$47,10,FALSE))</f>
        <v/>
      </c>
      <c r="AN128" s="235" t="str">
        <f>IF(AN127="","",VLOOKUP(AN127,'参考様式１（勤務表_シフト記号表）'!$C$6:$L$47,10,FALSE))</f>
        <v/>
      </c>
      <c r="AO128" s="235" t="str">
        <f>IF(AO127="","",VLOOKUP(AO127,'参考様式１（勤務表_シフト記号表）'!$C$6:$L$47,10,FALSE))</f>
        <v/>
      </c>
      <c r="AP128" s="235" t="str">
        <f>IF(AP127="","",VLOOKUP(AP127,'参考様式１（勤務表_シフト記号表）'!$C$6:$L$47,10,FALSE))</f>
        <v/>
      </c>
      <c r="AQ128" s="236" t="str">
        <f>IF(AQ127="","",VLOOKUP(AQ127,'参考様式１（勤務表_シフト記号表）'!$C$6:$L$47,10,FALSE))</f>
        <v/>
      </c>
      <c r="AR128" s="234" t="str">
        <f>IF(AR127="","",VLOOKUP(AR127,'参考様式１（勤務表_シフト記号表）'!$C$6:$L$47,10,FALSE))</f>
        <v/>
      </c>
      <c r="AS128" s="235" t="str">
        <f>IF(AS127="","",VLOOKUP(AS127,'参考様式１（勤務表_シフト記号表）'!$C$6:$L$47,10,FALSE))</f>
        <v/>
      </c>
      <c r="AT128" s="235" t="str">
        <f>IF(AT127="","",VLOOKUP(AT127,'参考様式１（勤務表_シフト記号表）'!$C$6:$L$47,10,FALSE))</f>
        <v/>
      </c>
      <c r="AU128" s="235" t="str">
        <f>IF(AU127="","",VLOOKUP(AU127,'参考様式１（勤務表_シフト記号表）'!$C$6:$L$47,10,FALSE))</f>
        <v/>
      </c>
      <c r="AV128" s="235" t="str">
        <f>IF(AV127="","",VLOOKUP(AV127,'参考様式１（勤務表_シフト記号表）'!$C$6:$L$47,10,FALSE))</f>
        <v/>
      </c>
      <c r="AW128" s="235" t="str">
        <f>IF(AW127="","",VLOOKUP(AW127,'参考様式１（勤務表_シフト記号表）'!$C$6:$L$47,10,FALSE))</f>
        <v/>
      </c>
      <c r="AX128" s="236" t="str">
        <f>IF(AX127="","",VLOOKUP(AX127,'参考様式１（勤務表_シフト記号表）'!$C$6:$L$47,10,FALSE))</f>
        <v/>
      </c>
      <c r="AY128" s="234" t="str">
        <f>IF(AY127="","",VLOOKUP(AY127,'参考様式１（勤務表_シフト記号表）'!$C$6:$L$47,10,FALSE))</f>
        <v/>
      </c>
      <c r="AZ128" s="235" t="str">
        <f>IF(AZ127="","",VLOOKUP(AZ127,'参考様式１（勤務表_シフト記号表）'!$C$6:$L$47,10,FALSE))</f>
        <v/>
      </c>
      <c r="BA128" s="235" t="str">
        <f>IF(BA127="","",VLOOKUP(BA127,'参考様式１（勤務表_シフト記号表）'!$C$6:$L$47,10,FALSE))</f>
        <v/>
      </c>
      <c r="BB128" s="1017">
        <f>IF($BE$3="４週",SUM(W128:AX128),IF($BE$3="暦月",SUM(W128:BA128),""))</f>
        <v>0</v>
      </c>
      <c r="BC128" s="1018"/>
      <c r="BD128" s="1019">
        <f>IF($BE$3="４週",BB128/4,IF($BE$3="暦月",(BB128/($BE$8/7)),""))</f>
        <v>0</v>
      </c>
      <c r="BE128" s="1018"/>
      <c r="BF128" s="1014"/>
      <c r="BG128" s="1015"/>
      <c r="BH128" s="1015"/>
      <c r="BI128" s="1015"/>
      <c r="BJ128" s="1016"/>
    </row>
    <row r="129" spans="2:62" ht="20.25" customHeight="1" x14ac:dyDescent="0.45">
      <c r="B129" s="1020">
        <f>B127+1</f>
        <v>57</v>
      </c>
      <c r="C129" s="1022"/>
      <c r="D129" s="1023"/>
      <c r="E129" s="229"/>
      <c r="F129" s="230"/>
      <c r="G129" s="229"/>
      <c r="H129" s="230"/>
      <c r="I129" s="1026"/>
      <c r="J129" s="1027"/>
      <c r="K129" s="1030"/>
      <c r="L129" s="1031"/>
      <c r="M129" s="1031"/>
      <c r="N129" s="1023"/>
      <c r="O129" s="1034"/>
      <c r="P129" s="1035"/>
      <c r="Q129" s="1035"/>
      <c r="R129" s="1035"/>
      <c r="S129" s="1036"/>
      <c r="T129" s="249" t="s">
        <v>442</v>
      </c>
      <c r="V129" s="250"/>
      <c r="W129" s="242"/>
      <c r="X129" s="243"/>
      <c r="Y129" s="243"/>
      <c r="Z129" s="243"/>
      <c r="AA129" s="243"/>
      <c r="AB129" s="243"/>
      <c r="AC129" s="244"/>
      <c r="AD129" s="242"/>
      <c r="AE129" s="243"/>
      <c r="AF129" s="243"/>
      <c r="AG129" s="243"/>
      <c r="AH129" s="243"/>
      <c r="AI129" s="243"/>
      <c r="AJ129" s="244"/>
      <c r="AK129" s="242"/>
      <c r="AL129" s="243"/>
      <c r="AM129" s="243"/>
      <c r="AN129" s="243"/>
      <c r="AO129" s="243"/>
      <c r="AP129" s="243"/>
      <c r="AQ129" s="244"/>
      <c r="AR129" s="242"/>
      <c r="AS129" s="243"/>
      <c r="AT129" s="243"/>
      <c r="AU129" s="243"/>
      <c r="AV129" s="243"/>
      <c r="AW129" s="243"/>
      <c r="AX129" s="244"/>
      <c r="AY129" s="242"/>
      <c r="AZ129" s="243"/>
      <c r="BA129" s="245"/>
      <c r="BB129" s="1040"/>
      <c r="BC129" s="1041"/>
      <c r="BD129" s="1000"/>
      <c r="BE129" s="1001"/>
      <c r="BF129" s="1002"/>
      <c r="BG129" s="1003"/>
      <c r="BH129" s="1003"/>
      <c r="BI129" s="1003"/>
      <c r="BJ129" s="1004"/>
    </row>
    <row r="130" spans="2:62" ht="20.25" customHeight="1" x14ac:dyDescent="0.45">
      <c r="B130" s="1043"/>
      <c r="C130" s="1044"/>
      <c r="D130" s="1045"/>
      <c r="E130" s="251"/>
      <c r="F130" s="252">
        <f>C129</f>
        <v>0</v>
      </c>
      <c r="G130" s="251"/>
      <c r="H130" s="252">
        <f>I129</f>
        <v>0</v>
      </c>
      <c r="I130" s="1046"/>
      <c r="J130" s="1047"/>
      <c r="K130" s="1048"/>
      <c r="L130" s="1049"/>
      <c r="M130" s="1049"/>
      <c r="N130" s="1045"/>
      <c r="O130" s="1034"/>
      <c r="P130" s="1035"/>
      <c r="Q130" s="1035"/>
      <c r="R130" s="1035"/>
      <c r="S130" s="1036"/>
      <c r="T130" s="246" t="s">
        <v>443</v>
      </c>
      <c r="U130" s="247"/>
      <c r="V130" s="248"/>
      <c r="W130" s="234" t="str">
        <f>IF(W129="","",VLOOKUP(W129,'参考様式１（勤務表_シフト記号表）'!$C$6:$L$47,10,FALSE))</f>
        <v/>
      </c>
      <c r="X130" s="235" t="str">
        <f>IF(X129="","",VLOOKUP(X129,'参考様式１（勤務表_シフト記号表）'!$C$6:$L$47,10,FALSE))</f>
        <v/>
      </c>
      <c r="Y130" s="235" t="str">
        <f>IF(Y129="","",VLOOKUP(Y129,'参考様式１（勤務表_シフト記号表）'!$C$6:$L$47,10,FALSE))</f>
        <v/>
      </c>
      <c r="Z130" s="235" t="str">
        <f>IF(Z129="","",VLOOKUP(Z129,'参考様式１（勤務表_シフト記号表）'!$C$6:$L$47,10,FALSE))</f>
        <v/>
      </c>
      <c r="AA130" s="235" t="str">
        <f>IF(AA129="","",VLOOKUP(AA129,'参考様式１（勤務表_シフト記号表）'!$C$6:$L$47,10,FALSE))</f>
        <v/>
      </c>
      <c r="AB130" s="235" t="str">
        <f>IF(AB129="","",VLOOKUP(AB129,'参考様式１（勤務表_シフト記号表）'!$C$6:$L$47,10,FALSE))</f>
        <v/>
      </c>
      <c r="AC130" s="236" t="str">
        <f>IF(AC129="","",VLOOKUP(AC129,'参考様式１（勤務表_シフト記号表）'!$C$6:$L$47,10,FALSE))</f>
        <v/>
      </c>
      <c r="AD130" s="234" t="str">
        <f>IF(AD129="","",VLOOKUP(AD129,'参考様式１（勤務表_シフト記号表）'!$C$6:$L$47,10,FALSE))</f>
        <v/>
      </c>
      <c r="AE130" s="235" t="str">
        <f>IF(AE129="","",VLOOKUP(AE129,'参考様式１（勤務表_シフト記号表）'!$C$6:$L$47,10,FALSE))</f>
        <v/>
      </c>
      <c r="AF130" s="235" t="str">
        <f>IF(AF129="","",VLOOKUP(AF129,'参考様式１（勤務表_シフト記号表）'!$C$6:$L$47,10,FALSE))</f>
        <v/>
      </c>
      <c r="AG130" s="235" t="str">
        <f>IF(AG129="","",VLOOKUP(AG129,'参考様式１（勤務表_シフト記号表）'!$C$6:$L$47,10,FALSE))</f>
        <v/>
      </c>
      <c r="AH130" s="235" t="str">
        <f>IF(AH129="","",VLOOKUP(AH129,'参考様式１（勤務表_シフト記号表）'!$C$6:$L$47,10,FALSE))</f>
        <v/>
      </c>
      <c r="AI130" s="235" t="str">
        <f>IF(AI129="","",VLOOKUP(AI129,'参考様式１（勤務表_シフト記号表）'!$C$6:$L$47,10,FALSE))</f>
        <v/>
      </c>
      <c r="AJ130" s="236" t="str">
        <f>IF(AJ129="","",VLOOKUP(AJ129,'参考様式１（勤務表_シフト記号表）'!$C$6:$L$47,10,FALSE))</f>
        <v/>
      </c>
      <c r="AK130" s="234" t="str">
        <f>IF(AK129="","",VLOOKUP(AK129,'参考様式１（勤務表_シフト記号表）'!$C$6:$L$47,10,FALSE))</f>
        <v/>
      </c>
      <c r="AL130" s="235" t="str">
        <f>IF(AL129="","",VLOOKUP(AL129,'参考様式１（勤務表_シフト記号表）'!$C$6:$L$47,10,FALSE))</f>
        <v/>
      </c>
      <c r="AM130" s="235" t="str">
        <f>IF(AM129="","",VLOOKUP(AM129,'参考様式１（勤務表_シフト記号表）'!$C$6:$L$47,10,FALSE))</f>
        <v/>
      </c>
      <c r="AN130" s="235" t="str">
        <f>IF(AN129="","",VLOOKUP(AN129,'参考様式１（勤務表_シフト記号表）'!$C$6:$L$47,10,FALSE))</f>
        <v/>
      </c>
      <c r="AO130" s="235" t="str">
        <f>IF(AO129="","",VLOOKUP(AO129,'参考様式１（勤務表_シフト記号表）'!$C$6:$L$47,10,FALSE))</f>
        <v/>
      </c>
      <c r="AP130" s="235" t="str">
        <f>IF(AP129="","",VLOOKUP(AP129,'参考様式１（勤務表_シフト記号表）'!$C$6:$L$47,10,FALSE))</f>
        <v/>
      </c>
      <c r="AQ130" s="236" t="str">
        <f>IF(AQ129="","",VLOOKUP(AQ129,'参考様式１（勤務表_シフト記号表）'!$C$6:$L$47,10,FALSE))</f>
        <v/>
      </c>
      <c r="AR130" s="234" t="str">
        <f>IF(AR129="","",VLOOKUP(AR129,'参考様式１（勤務表_シフト記号表）'!$C$6:$L$47,10,FALSE))</f>
        <v/>
      </c>
      <c r="AS130" s="235" t="str">
        <f>IF(AS129="","",VLOOKUP(AS129,'参考様式１（勤務表_シフト記号表）'!$C$6:$L$47,10,FALSE))</f>
        <v/>
      </c>
      <c r="AT130" s="235" t="str">
        <f>IF(AT129="","",VLOOKUP(AT129,'参考様式１（勤務表_シフト記号表）'!$C$6:$L$47,10,FALSE))</f>
        <v/>
      </c>
      <c r="AU130" s="235" t="str">
        <f>IF(AU129="","",VLOOKUP(AU129,'参考様式１（勤務表_シフト記号表）'!$C$6:$L$47,10,FALSE))</f>
        <v/>
      </c>
      <c r="AV130" s="235" t="str">
        <f>IF(AV129="","",VLOOKUP(AV129,'参考様式１（勤務表_シフト記号表）'!$C$6:$L$47,10,FALSE))</f>
        <v/>
      </c>
      <c r="AW130" s="235" t="str">
        <f>IF(AW129="","",VLOOKUP(AW129,'参考様式１（勤務表_シフト記号表）'!$C$6:$L$47,10,FALSE))</f>
        <v/>
      </c>
      <c r="AX130" s="236" t="str">
        <f>IF(AX129="","",VLOOKUP(AX129,'参考様式１（勤務表_シフト記号表）'!$C$6:$L$47,10,FALSE))</f>
        <v/>
      </c>
      <c r="AY130" s="234" t="str">
        <f>IF(AY129="","",VLOOKUP(AY129,'参考様式１（勤務表_シフト記号表）'!$C$6:$L$47,10,FALSE))</f>
        <v/>
      </c>
      <c r="AZ130" s="235" t="str">
        <f>IF(AZ129="","",VLOOKUP(AZ129,'参考様式１（勤務表_シフト記号表）'!$C$6:$L$47,10,FALSE))</f>
        <v/>
      </c>
      <c r="BA130" s="235" t="str">
        <f>IF(BA129="","",VLOOKUP(BA129,'参考様式１（勤務表_シフト記号表）'!$C$6:$L$47,10,FALSE))</f>
        <v/>
      </c>
      <c r="BB130" s="1017">
        <f>IF($BE$3="４週",SUM(W130:AX130),IF($BE$3="暦月",SUM(W130:BA130),""))</f>
        <v>0</v>
      </c>
      <c r="BC130" s="1018"/>
      <c r="BD130" s="1019">
        <f>IF($BE$3="４週",BB130/4,IF($BE$3="暦月",(BB130/($BE$8/7)),""))</f>
        <v>0</v>
      </c>
      <c r="BE130" s="1018"/>
      <c r="BF130" s="1014"/>
      <c r="BG130" s="1015"/>
      <c r="BH130" s="1015"/>
      <c r="BI130" s="1015"/>
      <c r="BJ130" s="1016"/>
    </row>
    <row r="131" spans="2:62" ht="20.25" customHeight="1" x14ac:dyDescent="0.45">
      <c r="B131" s="1020">
        <f>B129+1</f>
        <v>58</v>
      </c>
      <c r="C131" s="1022"/>
      <c r="D131" s="1023"/>
      <c r="E131" s="229"/>
      <c r="F131" s="230"/>
      <c r="G131" s="229"/>
      <c r="H131" s="230"/>
      <c r="I131" s="1026"/>
      <c r="J131" s="1027"/>
      <c r="K131" s="1030"/>
      <c r="L131" s="1031"/>
      <c r="M131" s="1031"/>
      <c r="N131" s="1023"/>
      <c r="O131" s="1034"/>
      <c r="P131" s="1035"/>
      <c r="Q131" s="1035"/>
      <c r="R131" s="1035"/>
      <c r="S131" s="1036"/>
      <c r="T131" s="249" t="s">
        <v>442</v>
      </c>
      <c r="V131" s="250"/>
      <c r="W131" s="242"/>
      <c r="X131" s="243"/>
      <c r="Y131" s="243"/>
      <c r="Z131" s="243"/>
      <c r="AA131" s="243"/>
      <c r="AB131" s="243"/>
      <c r="AC131" s="244"/>
      <c r="AD131" s="242"/>
      <c r="AE131" s="243"/>
      <c r="AF131" s="243"/>
      <c r="AG131" s="243"/>
      <c r="AH131" s="243"/>
      <c r="AI131" s="243"/>
      <c r="AJ131" s="244"/>
      <c r="AK131" s="242"/>
      <c r="AL131" s="243"/>
      <c r="AM131" s="243"/>
      <c r="AN131" s="243"/>
      <c r="AO131" s="243"/>
      <c r="AP131" s="243"/>
      <c r="AQ131" s="244"/>
      <c r="AR131" s="242"/>
      <c r="AS131" s="243"/>
      <c r="AT131" s="243"/>
      <c r="AU131" s="243"/>
      <c r="AV131" s="243"/>
      <c r="AW131" s="243"/>
      <c r="AX131" s="244"/>
      <c r="AY131" s="242"/>
      <c r="AZ131" s="243"/>
      <c r="BA131" s="245"/>
      <c r="BB131" s="1040"/>
      <c r="BC131" s="1041"/>
      <c r="BD131" s="1000"/>
      <c r="BE131" s="1001"/>
      <c r="BF131" s="1002"/>
      <c r="BG131" s="1003"/>
      <c r="BH131" s="1003"/>
      <c r="BI131" s="1003"/>
      <c r="BJ131" s="1004"/>
    </row>
    <row r="132" spans="2:62" ht="20.25" customHeight="1" x14ac:dyDescent="0.45">
      <c r="B132" s="1043"/>
      <c r="C132" s="1044"/>
      <c r="D132" s="1045"/>
      <c r="E132" s="251"/>
      <c r="F132" s="252">
        <f>C131</f>
        <v>0</v>
      </c>
      <c r="G132" s="251"/>
      <c r="H132" s="252">
        <f>I131</f>
        <v>0</v>
      </c>
      <c r="I132" s="1046"/>
      <c r="J132" s="1047"/>
      <c r="K132" s="1048"/>
      <c r="L132" s="1049"/>
      <c r="M132" s="1049"/>
      <c r="N132" s="1045"/>
      <c r="O132" s="1034"/>
      <c r="P132" s="1035"/>
      <c r="Q132" s="1035"/>
      <c r="R132" s="1035"/>
      <c r="S132" s="1036"/>
      <c r="T132" s="246" t="s">
        <v>443</v>
      </c>
      <c r="U132" s="247"/>
      <c r="V132" s="248"/>
      <c r="W132" s="234" t="str">
        <f>IF(W131="","",VLOOKUP(W131,'参考様式１（勤務表_シフト記号表）'!$C$6:$L$47,10,FALSE))</f>
        <v/>
      </c>
      <c r="X132" s="235" t="str">
        <f>IF(X131="","",VLOOKUP(X131,'参考様式１（勤務表_シフト記号表）'!$C$6:$L$47,10,FALSE))</f>
        <v/>
      </c>
      <c r="Y132" s="235" t="str">
        <f>IF(Y131="","",VLOOKUP(Y131,'参考様式１（勤務表_シフト記号表）'!$C$6:$L$47,10,FALSE))</f>
        <v/>
      </c>
      <c r="Z132" s="235" t="str">
        <f>IF(Z131="","",VLOOKUP(Z131,'参考様式１（勤務表_シフト記号表）'!$C$6:$L$47,10,FALSE))</f>
        <v/>
      </c>
      <c r="AA132" s="235" t="str">
        <f>IF(AA131="","",VLOOKUP(AA131,'参考様式１（勤務表_シフト記号表）'!$C$6:$L$47,10,FALSE))</f>
        <v/>
      </c>
      <c r="AB132" s="235" t="str">
        <f>IF(AB131="","",VLOOKUP(AB131,'参考様式１（勤務表_シフト記号表）'!$C$6:$L$47,10,FALSE))</f>
        <v/>
      </c>
      <c r="AC132" s="236" t="str">
        <f>IF(AC131="","",VLOOKUP(AC131,'参考様式１（勤務表_シフト記号表）'!$C$6:$L$47,10,FALSE))</f>
        <v/>
      </c>
      <c r="AD132" s="234" t="str">
        <f>IF(AD131="","",VLOOKUP(AD131,'参考様式１（勤務表_シフト記号表）'!$C$6:$L$47,10,FALSE))</f>
        <v/>
      </c>
      <c r="AE132" s="235" t="str">
        <f>IF(AE131="","",VLOOKUP(AE131,'参考様式１（勤務表_シフト記号表）'!$C$6:$L$47,10,FALSE))</f>
        <v/>
      </c>
      <c r="AF132" s="235" t="str">
        <f>IF(AF131="","",VLOOKUP(AF131,'参考様式１（勤務表_シフト記号表）'!$C$6:$L$47,10,FALSE))</f>
        <v/>
      </c>
      <c r="AG132" s="235" t="str">
        <f>IF(AG131="","",VLOOKUP(AG131,'参考様式１（勤務表_シフト記号表）'!$C$6:$L$47,10,FALSE))</f>
        <v/>
      </c>
      <c r="AH132" s="235" t="str">
        <f>IF(AH131="","",VLOOKUP(AH131,'参考様式１（勤務表_シフト記号表）'!$C$6:$L$47,10,FALSE))</f>
        <v/>
      </c>
      <c r="AI132" s="235" t="str">
        <f>IF(AI131="","",VLOOKUP(AI131,'参考様式１（勤務表_シフト記号表）'!$C$6:$L$47,10,FALSE))</f>
        <v/>
      </c>
      <c r="AJ132" s="236" t="str">
        <f>IF(AJ131="","",VLOOKUP(AJ131,'参考様式１（勤務表_シフト記号表）'!$C$6:$L$47,10,FALSE))</f>
        <v/>
      </c>
      <c r="AK132" s="234" t="str">
        <f>IF(AK131="","",VLOOKUP(AK131,'参考様式１（勤務表_シフト記号表）'!$C$6:$L$47,10,FALSE))</f>
        <v/>
      </c>
      <c r="AL132" s="235" t="str">
        <f>IF(AL131="","",VLOOKUP(AL131,'参考様式１（勤務表_シフト記号表）'!$C$6:$L$47,10,FALSE))</f>
        <v/>
      </c>
      <c r="AM132" s="235" t="str">
        <f>IF(AM131="","",VLOOKUP(AM131,'参考様式１（勤務表_シフト記号表）'!$C$6:$L$47,10,FALSE))</f>
        <v/>
      </c>
      <c r="AN132" s="235" t="str">
        <f>IF(AN131="","",VLOOKUP(AN131,'参考様式１（勤務表_シフト記号表）'!$C$6:$L$47,10,FALSE))</f>
        <v/>
      </c>
      <c r="AO132" s="235" t="str">
        <f>IF(AO131="","",VLOOKUP(AO131,'参考様式１（勤務表_シフト記号表）'!$C$6:$L$47,10,FALSE))</f>
        <v/>
      </c>
      <c r="AP132" s="235" t="str">
        <f>IF(AP131="","",VLOOKUP(AP131,'参考様式１（勤務表_シフト記号表）'!$C$6:$L$47,10,FALSE))</f>
        <v/>
      </c>
      <c r="AQ132" s="236" t="str">
        <f>IF(AQ131="","",VLOOKUP(AQ131,'参考様式１（勤務表_シフト記号表）'!$C$6:$L$47,10,FALSE))</f>
        <v/>
      </c>
      <c r="AR132" s="234" t="str">
        <f>IF(AR131="","",VLOOKUP(AR131,'参考様式１（勤務表_シフト記号表）'!$C$6:$L$47,10,FALSE))</f>
        <v/>
      </c>
      <c r="AS132" s="235" t="str">
        <f>IF(AS131="","",VLOOKUP(AS131,'参考様式１（勤務表_シフト記号表）'!$C$6:$L$47,10,FALSE))</f>
        <v/>
      </c>
      <c r="AT132" s="235" t="str">
        <f>IF(AT131="","",VLOOKUP(AT131,'参考様式１（勤務表_シフト記号表）'!$C$6:$L$47,10,FALSE))</f>
        <v/>
      </c>
      <c r="AU132" s="235" t="str">
        <f>IF(AU131="","",VLOOKUP(AU131,'参考様式１（勤務表_シフト記号表）'!$C$6:$L$47,10,FALSE))</f>
        <v/>
      </c>
      <c r="AV132" s="235" t="str">
        <f>IF(AV131="","",VLOOKUP(AV131,'参考様式１（勤務表_シフト記号表）'!$C$6:$L$47,10,FALSE))</f>
        <v/>
      </c>
      <c r="AW132" s="235" t="str">
        <f>IF(AW131="","",VLOOKUP(AW131,'参考様式１（勤務表_シフト記号表）'!$C$6:$L$47,10,FALSE))</f>
        <v/>
      </c>
      <c r="AX132" s="236" t="str">
        <f>IF(AX131="","",VLOOKUP(AX131,'参考様式１（勤務表_シフト記号表）'!$C$6:$L$47,10,FALSE))</f>
        <v/>
      </c>
      <c r="AY132" s="234" t="str">
        <f>IF(AY131="","",VLOOKUP(AY131,'参考様式１（勤務表_シフト記号表）'!$C$6:$L$47,10,FALSE))</f>
        <v/>
      </c>
      <c r="AZ132" s="235" t="str">
        <f>IF(AZ131="","",VLOOKUP(AZ131,'参考様式１（勤務表_シフト記号表）'!$C$6:$L$47,10,FALSE))</f>
        <v/>
      </c>
      <c r="BA132" s="235" t="str">
        <f>IF(BA131="","",VLOOKUP(BA131,'参考様式１（勤務表_シフト記号表）'!$C$6:$L$47,10,FALSE))</f>
        <v/>
      </c>
      <c r="BB132" s="1017">
        <f>IF($BE$3="４週",SUM(W132:AX132),IF($BE$3="暦月",SUM(W132:BA132),""))</f>
        <v>0</v>
      </c>
      <c r="BC132" s="1018"/>
      <c r="BD132" s="1019">
        <f>IF($BE$3="４週",BB132/4,IF($BE$3="暦月",(BB132/($BE$8/7)),""))</f>
        <v>0</v>
      </c>
      <c r="BE132" s="1018"/>
      <c r="BF132" s="1014"/>
      <c r="BG132" s="1015"/>
      <c r="BH132" s="1015"/>
      <c r="BI132" s="1015"/>
      <c r="BJ132" s="1016"/>
    </row>
    <row r="133" spans="2:62" ht="20.25" customHeight="1" x14ac:dyDescent="0.45">
      <c r="B133" s="1020">
        <f>B131+1</f>
        <v>59</v>
      </c>
      <c r="C133" s="1022"/>
      <c r="D133" s="1023"/>
      <c r="E133" s="229"/>
      <c r="F133" s="230"/>
      <c r="G133" s="229"/>
      <c r="H133" s="230"/>
      <c r="I133" s="1026"/>
      <c r="J133" s="1027"/>
      <c r="K133" s="1030"/>
      <c r="L133" s="1031"/>
      <c r="M133" s="1031"/>
      <c r="N133" s="1023"/>
      <c r="O133" s="1034"/>
      <c r="P133" s="1035"/>
      <c r="Q133" s="1035"/>
      <c r="R133" s="1035"/>
      <c r="S133" s="1036"/>
      <c r="T133" s="249" t="s">
        <v>442</v>
      </c>
      <c r="V133" s="250"/>
      <c r="W133" s="242"/>
      <c r="X133" s="243"/>
      <c r="Y133" s="243"/>
      <c r="Z133" s="243"/>
      <c r="AA133" s="243"/>
      <c r="AB133" s="243"/>
      <c r="AC133" s="244"/>
      <c r="AD133" s="242"/>
      <c r="AE133" s="243"/>
      <c r="AF133" s="243"/>
      <c r="AG133" s="243"/>
      <c r="AH133" s="243"/>
      <c r="AI133" s="243"/>
      <c r="AJ133" s="244"/>
      <c r="AK133" s="242"/>
      <c r="AL133" s="243"/>
      <c r="AM133" s="243"/>
      <c r="AN133" s="243"/>
      <c r="AO133" s="243"/>
      <c r="AP133" s="243"/>
      <c r="AQ133" s="244"/>
      <c r="AR133" s="242"/>
      <c r="AS133" s="243"/>
      <c r="AT133" s="243"/>
      <c r="AU133" s="243"/>
      <c r="AV133" s="243"/>
      <c r="AW133" s="243"/>
      <c r="AX133" s="244"/>
      <c r="AY133" s="242"/>
      <c r="AZ133" s="243"/>
      <c r="BA133" s="245"/>
      <c r="BB133" s="1040"/>
      <c r="BC133" s="1041"/>
      <c r="BD133" s="1000"/>
      <c r="BE133" s="1001"/>
      <c r="BF133" s="1002"/>
      <c r="BG133" s="1003"/>
      <c r="BH133" s="1003"/>
      <c r="BI133" s="1003"/>
      <c r="BJ133" s="1004"/>
    </row>
    <row r="134" spans="2:62" ht="20.25" customHeight="1" x14ac:dyDescent="0.45">
      <c r="B134" s="1043"/>
      <c r="C134" s="1044"/>
      <c r="D134" s="1045"/>
      <c r="E134" s="251"/>
      <c r="F134" s="252">
        <f>C133</f>
        <v>0</v>
      </c>
      <c r="G134" s="251"/>
      <c r="H134" s="252">
        <f>I133</f>
        <v>0</v>
      </c>
      <c r="I134" s="1046"/>
      <c r="J134" s="1047"/>
      <c r="K134" s="1048"/>
      <c r="L134" s="1049"/>
      <c r="M134" s="1049"/>
      <c r="N134" s="1045"/>
      <c r="O134" s="1034"/>
      <c r="P134" s="1035"/>
      <c r="Q134" s="1035"/>
      <c r="R134" s="1035"/>
      <c r="S134" s="1036"/>
      <c r="T134" s="246" t="s">
        <v>443</v>
      </c>
      <c r="U134" s="247"/>
      <c r="V134" s="248"/>
      <c r="W134" s="234" t="str">
        <f>IF(W133="","",VLOOKUP(W133,'参考様式１（勤務表_シフト記号表）'!$C$6:$L$47,10,FALSE))</f>
        <v/>
      </c>
      <c r="X134" s="235" t="str">
        <f>IF(X133="","",VLOOKUP(X133,'参考様式１（勤務表_シフト記号表）'!$C$6:$L$47,10,FALSE))</f>
        <v/>
      </c>
      <c r="Y134" s="235" t="str">
        <f>IF(Y133="","",VLOOKUP(Y133,'参考様式１（勤務表_シフト記号表）'!$C$6:$L$47,10,FALSE))</f>
        <v/>
      </c>
      <c r="Z134" s="235" t="str">
        <f>IF(Z133="","",VLOOKUP(Z133,'参考様式１（勤務表_シフト記号表）'!$C$6:$L$47,10,FALSE))</f>
        <v/>
      </c>
      <c r="AA134" s="235" t="str">
        <f>IF(AA133="","",VLOOKUP(AA133,'参考様式１（勤務表_シフト記号表）'!$C$6:$L$47,10,FALSE))</f>
        <v/>
      </c>
      <c r="AB134" s="235" t="str">
        <f>IF(AB133="","",VLOOKUP(AB133,'参考様式１（勤務表_シフト記号表）'!$C$6:$L$47,10,FALSE))</f>
        <v/>
      </c>
      <c r="AC134" s="236" t="str">
        <f>IF(AC133="","",VLOOKUP(AC133,'参考様式１（勤務表_シフト記号表）'!$C$6:$L$47,10,FALSE))</f>
        <v/>
      </c>
      <c r="AD134" s="234" t="str">
        <f>IF(AD133="","",VLOOKUP(AD133,'参考様式１（勤務表_シフト記号表）'!$C$6:$L$47,10,FALSE))</f>
        <v/>
      </c>
      <c r="AE134" s="235" t="str">
        <f>IF(AE133="","",VLOOKUP(AE133,'参考様式１（勤務表_シフト記号表）'!$C$6:$L$47,10,FALSE))</f>
        <v/>
      </c>
      <c r="AF134" s="235" t="str">
        <f>IF(AF133="","",VLOOKUP(AF133,'参考様式１（勤務表_シフト記号表）'!$C$6:$L$47,10,FALSE))</f>
        <v/>
      </c>
      <c r="AG134" s="235" t="str">
        <f>IF(AG133="","",VLOOKUP(AG133,'参考様式１（勤務表_シフト記号表）'!$C$6:$L$47,10,FALSE))</f>
        <v/>
      </c>
      <c r="AH134" s="235" t="str">
        <f>IF(AH133="","",VLOOKUP(AH133,'参考様式１（勤務表_シフト記号表）'!$C$6:$L$47,10,FALSE))</f>
        <v/>
      </c>
      <c r="AI134" s="235" t="str">
        <f>IF(AI133="","",VLOOKUP(AI133,'参考様式１（勤務表_シフト記号表）'!$C$6:$L$47,10,FALSE))</f>
        <v/>
      </c>
      <c r="AJ134" s="236" t="str">
        <f>IF(AJ133="","",VLOOKUP(AJ133,'参考様式１（勤務表_シフト記号表）'!$C$6:$L$47,10,FALSE))</f>
        <v/>
      </c>
      <c r="AK134" s="234" t="str">
        <f>IF(AK133="","",VLOOKUP(AK133,'参考様式１（勤務表_シフト記号表）'!$C$6:$L$47,10,FALSE))</f>
        <v/>
      </c>
      <c r="AL134" s="235" t="str">
        <f>IF(AL133="","",VLOOKUP(AL133,'参考様式１（勤務表_シフト記号表）'!$C$6:$L$47,10,FALSE))</f>
        <v/>
      </c>
      <c r="AM134" s="235" t="str">
        <f>IF(AM133="","",VLOOKUP(AM133,'参考様式１（勤務表_シフト記号表）'!$C$6:$L$47,10,FALSE))</f>
        <v/>
      </c>
      <c r="AN134" s="235" t="str">
        <f>IF(AN133="","",VLOOKUP(AN133,'参考様式１（勤務表_シフト記号表）'!$C$6:$L$47,10,FALSE))</f>
        <v/>
      </c>
      <c r="AO134" s="235" t="str">
        <f>IF(AO133="","",VLOOKUP(AO133,'参考様式１（勤務表_シフト記号表）'!$C$6:$L$47,10,FALSE))</f>
        <v/>
      </c>
      <c r="AP134" s="235" t="str">
        <f>IF(AP133="","",VLOOKUP(AP133,'参考様式１（勤務表_シフト記号表）'!$C$6:$L$47,10,FALSE))</f>
        <v/>
      </c>
      <c r="AQ134" s="236" t="str">
        <f>IF(AQ133="","",VLOOKUP(AQ133,'参考様式１（勤務表_シフト記号表）'!$C$6:$L$47,10,FALSE))</f>
        <v/>
      </c>
      <c r="AR134" s="234" t="str">
        <f>IF(AR133="","",VLOOKUP(AR133,'参考様式１（勤務表_シフト記号表）'!$C$6:$L$47,10,FALSE))</f>
        <v/>
      </c>
      <c r="AS134" s="235" t="str">
        <f>IF(AS133="","",VLOOKUP(AS133,'参考様式１（勤務表_シフト記号表）'!$C$6:$L$47,10,FALSE))</f>
        <v/>
      </c>
      <c r="AT134" s="235" t="str">
        <f>IF(AT133="","",VLOOKUP(AT133,'参考様式１（勤務表_シフト記号表）'!$C$6:$L$47,10,FALSE))</f>
        <v/>
      </c>
      <c r="AU134" s="235" t="str">
        <f>IF(AU133="","",VLOOKUP(AU133,'参考様式１（勤務表_シフト記号表）'!$C$6:$L$47,10,FALSE))</f>
        <v/>
      </c>
      <c r="AV134" s="235" t="str">
        <f>IF(AV133="","",VLOOKUP(AV133,'参考様式１（勤務表_シフト記号表）'!$C$6:$L$47,10,FALSE))</f>
        <v/>
      </c>
      <c r="AW134" s="235" t="str">
        <f>IF(AW133="","",VLOOKUP(AW133,'参考様式１（勤務表_シフト記号表）'!$C$6:$L$47,10,FALSE))</f>
        <v/>
      </c>
      <c r="AX134" s="236" t="str">
        <f>IF(AX133="","",VLOOKUP(AX133,'参考様式１（勤務表_シフト記号表）'!$C$6:$L$47,10,FALSE))</f>
        <v/>
      </c>
      <c r="AY134" s="234" t="str">
        <f>IF(AY133="","",VLOOKUP(AY133,'参考様式１（勤務表_シフト記号表）'!$C$6:$L$47,10,FALSE))</f>
        <v/>
      </c>
      <c r="AZ134" s="235" t="str">
        <f>IF(AZ133="","",VLOOKUP(AZ133,'参考様式１（勤務表_シフト記号表）'!$C$6:$L$47,10,FALSE))</f>
        <v/>
      </c>
      <c r="BA134" s="235" t="str">
        <f>IF(BA133="","",VLOOKUP(BA133,'参考様式１（勤務表_シフト記号表）'!$C$6:$L$47,10,FALSE))</f>
        <v/>
      </c>
      <c r="BB134" s="1017">
        <f>IF($BE$3="４週",SUM(W134:AX134),IF($BE$3="暦月",SUM(W134:BA134),""))</f>
        <v>0</v>
      </c>
      <c r="BC134" s="1018"/>
      <c r="BD134" s="1019">
        <f>IF($BE$3="４週",BB134/4,IF($BE$3="暦月",(BB134/($BE$8/7)),""))</f>
        <v>0</v>
      </c>
      <c r="BE134" s="1018"/>
      <c r="BF134" s="1014"/>
      <c r="BG134" s="1015"/>
      <c r="BH134" s="1015"/>
      <c r="BI134" s="1015"/>
      <c r="BJ134" s="1016"/>
    </row>
    <row r="135" spans="2:62" ht="20.25" customHeight="1" x14ac:dyDescent="0.45">
      <c r="B135" s="1020">
        <f>B133+1</f>
        <v>60</v>
      </c>
      <c r="C135" s="1022"/>
      <c r="D135" s="1023"/>
      <c r="E135" s="229"/>
      <c r="F135" s="230"/>
      <c r="G135" s="229"/>
      <c r="H135" s="230"/>
      <c r="I135" s="1026"/>
      <c r="J135" s="1027"/>
      <c r="K135" s="1030"/>
      <c r="L135" s="1031"/>
      <c r="M135" s="1031"/>
      <c r="N135" s="1023"/>
      <c r="O135" s="1034"/>
      <c r="P135" s="1035"/>
      <c r="Q135" s="1035"/>
      <c r="R135" s="1035"/>
      <c r="S135" s="1036"/>
      <c r="T135" s="249" t="s">
        <v>442</v>
      </c>
      <c r="V135" s="250"/>
      <c r="W135" s="242"/>
      <c r="X135" s="243"/>
      <c r="Y135" s="243"/>
      <c r="Z135" s="243"/>
      <c r="AA135" s="243"/>
      <c r="AB135" s="243"/>
      <c r="AC135" s="244"/>
      <c r="AD135" s="242"/>
      <c r="AE135" s="243"/>
      <c r="AF135" s="243"/>
      <c r="AG135" s="243"/>
      <c r="AH135" s="243"/>
      <c r="AI135" s="243"/>
      <c r="AJ135" s="244"/>
      <c r="AK135" s="242"/>
      <c r="AL135" s="243"/>
      <c r="AM135" s="243"/>
      <c r="AN135" s="243"/>
      <c r="AO135" s="243"/>
      <c r="AP135" s="243"/>
      <c r="AQ135" s="244"/>
      <c r="AR135" s="242"/>
      <c r="AS135" s="243"/>
      <c r="AT135" s="243"/>
      <c r="AU135" s="243"/>
      <c r="AV135" s="243"/>
      <c r="AW135" s="243"/>
      <c r="AX135" s="244"/>
      <c r="AY135" s="242"/>
      <c r="AZ135" s="243"/>
      <c r="BA135" s="245"/>
      <c r="BB135" s="1040"/>
      <c r="BC135" s="1041"/>
      <c r="BD135" s="1000"/>
      <c r="BE135" s="1001"/>
      <c r="BF135" s="1002"/>
      <c r="BG135" s="1003"/>
      <c r="BH135" s="1003"/>
      <c r="BI135" s="1003"/>
      <c r="BJ135" s="1004"/>
    </row>
    <row r="136" spans="2:62" ht="20.25" customHeight="1" x14ac:dyDescent="0.45">
      <c r="B136" s="1043"/>
      <c r="C136" s="1044"/>
      <c r="D136" s="1045"/>
      <c r="E136" s="251"/>
      <c r="F136" s="252">
        <f>C135</f>
        <v>0</v>
      </c>
      <c r="G136" s="251"/>
      <c r="H136" s="252">
        <f>I135</f>
        <v>0</v>
      </c>
      <c r="I136" s="1046"/>
      <c r="J136" s="1047"/>
      <c r="K136" s="1048"/>
      <c r="L136" s="1049"/>
      <c r="M136" s="1049"/>
      <c r="N136" s="1045"/>
      <c r="O136" s="1034"/>
      <c r="P136" s="1035"/>
      <c r="Q136" s="1035"/>
      <c r="R136" s="1035"/>
      <c r="S136" s="1036"/>
      <c r="T136" s="246" t="s">
        <v>443</v>
      </c>
      <c r="U136" s="247"/>
      <c r="V136" s="248"/>
      <c r="W136" s="234" t="str">
        <f>IF(W135="","",VLOOKUP(W135,'参考様式１（勤務表_シフト記号表）'!$C$6:$L$47,10,FALSE))</f>
        <v/>
      </c>
      <c r="X136" s="235" t="str">
        <f>IF(X135="","",VLOOKUP(X135,'参考様式１（勤務表_シフト記号表）'!$C$6:$L$47,10,FALSE))</f>
        <v/>
      </c>
      <c r="Y136" s="235" t="str">
        <f>IF(Y135="","",VLOOKUP(Y135,'参考様式１（勤務表_シフト記号表）'!$C$6:$L$47,10,FALSE))</f>
        <v/>
      </c>
      <c r="Z136" s="235" t="str">
        <f>IF(Z135="","",VLOOKUP(Z135,'参考様式１（勤務表_シフト記号表）'!$C$6:$L$47,10,FALSE))</f>
        <v/>
      </c>
      <c r="AA136" s="235" t="str">
        <f>IF(AA135="","",VLOOKUP(AA135,'参考様式１（勤務表_シフト記号表）'!$C$6:$L$47,10,FALSE))</f>
        <v/>
      </c>
      <c r="AB136" s="235" t="str">
        <f>IF(AB135="","",VLOOKUP(AB135,'参考様式１（勤務表_シフト記号表）'!$C$6:$L$47,10,FALSE))</f>
        <v/>
      </c>
      <c r="AC136" s="236" t="str">
        <f>IF(AC135="","",VLOOKUP(AC135,'参考様式１（勤務表_シフト記号表）'!$C$6:$L$47,10,FALSE))</f>
        <v/>
      </c>
      <c r="AD136" s="234" t="str">
        <f>IF(AD135="","",VLOOKUP(AD135,'参考様式１（勤務表_シフト記号表）'!$C$6:$L$47,10,FALSE))</f>
        <v/>
      </c>
      <c r="AE136" s="235" t="str">
        <f>IF(AE135="","",VLOOKUP(AE135,'参考様式１（勤務表_シフト記号表）'!$C$6:$L$47,10,FALSE))</f>
        <v/>
      </c>
      <c r="AF136" s="235" t="str">
        <f>IF(AF135="","",VLOOKUP(AF135,'参考様式１（勤務表_シフト記号表）'!$C$6:$L$47,10,FALSE))</f>
        <v/>
      </c>
      <c r="AG136" s="235" t="str">
        <f>IF(AG135="","",VLOOKUP(AG135,'参考様式１（勤務表_シフト記号表）'!$C$6:$L$47,10,FALSE))</f>
        <v/>
      </c>
      <c r="AH136" s="235" t="str">
        <f>IF(AH135="","",VLOOKUP(AH135,'参考様式１（勤務表_シフト記号表）'!$C$6:$L$47,10,FALSE))</f>
        <v/>
      </c>
      <c r="AI136" s="235" t="str">
        <f>IF(AI135="","",VLOOKUP(AI135,'参考様式１（勤務表_シフト記号表）'!$C$6:$L$47,10,FALSE))</f>
        <v/>
      </c>
      <c r="AJ136" s="236" t="str">
        <f>IF(AJ135="","",VLOOKUP(AJ135,'参考様式１（勤務表_シフト記号表）'!$C$6:$L$47,10,FALSE))</f>
        <v/>
      </c>
      <c r="AK136" s="234" t="str">
        <f>IF(AK135="","",VLOOKUP(AK135,'参考様式１（勤務表_シフト記号表）'!$C$6:$L$47,10,FALSE))</f>
        <v/>
      </c>
      <c r="AL136" s="235" t="str">
        <f>IF(AL135="","",VLOOKUP(AL135,'参考様式１（勤務表_シフト記号表）'!$C$6:$L$47,10,FALSE))</f>
        <v/>
      </c>
      <c r="AM136" s="235" t="str">
        <f>IF(AM135="","",VLOOKUP(AM135,'参考様式１（勤務表_シフト記号表）'!$C$6:$L$47,10,FALSE))</f>
        <v/>
      </c>
      <c r="AN136" s="235" t="str">
        <f>IF(AN135="","",VLOOKUP(AN135,'参考様式１（勤務表_シフト記号表）'!$C$6:$L$47,10,FALSE))</f>
        <v/>
      </c>
      <c r="AO136" s="235" t="str">
        <f>IF(AO135="","",VLOOKUP(AO135,'参考様式１（勤務表_シフト記号表）'!$C$6:$L$47,10,FALSE))</f>
        <v/>
      </c>
      <c r="AP136" s="235" t="str">
        <f>IF(AP135="","",VLOOKUP(AP135,'参考様式１（勤務表_シフト記号表）'!$C$6:$L$47,10,FALSE))</f>
        <v/>
      </c>
      <c r="AQ136" s="236" t="str">
        <f>IF(AQ135="","",VLOOKUP(AQ135,'参考様式１（勤務表_シフト記号表）'!$C$6:$L$47,10,FALSE))</f>
        <v/>
      </c>
      <c r="AR136" s="234" t="str">
        <f>IF(AR135="","",VLOOKUP(AR135,'参考様式１（勤務表_シフト記号表）'!$C$6:$L$47,10,FALSE))</f>
        <v/>
      </c>
      <c r="AS136" s="235" t="str">
        <f>IF(AS135="","",VLOOKUP(AS135,'参考様式１（勤務表_シフト記号表）'!$C$6:$L$47,10,FALSE))</f>
        <v/>
      </c>
      <c r="AT136" s="235" t="str">
        <f>IF(AT135="","",VLOOKUP(AT135,'参考様式１（勤務表_シフト記号表）'!$C$6:$L$47,10,FALSE))</f>
        <v/>
      </c>
      <c r="AU136" s="235" t="str">
        <f>IF(AU135="","",VLOOKUP(AU135,'参考様式１（勤務表_シフト記号表）'!$C$6:$L$47,10,FALSE))</f>
        <v/>
      </c>
      <c r="AV136" s="235" t="str">
        <f>IF(AV135="","",VLOOKUP(AV135,'参考様式１（勤務表_シフト記号表）'!$C$6:$L$47,10,FALSE))</f>
        <v/>
      </c>
      <c r="AW136" s="235" t="str">
        <f>IF(AW135="","",VLOOKUP(AW135,'参考様式１（勤務表_シフト記号表）'!$C$6:$L$47,10,FALSE))</f>
        <v/>
      </c>
      <c r="AX136" s="236" t="str">
        <f>IF(AX135="","",VLOOKUP(AX135,'参考様式１（勤務表_シフト記号表）'!$C$6:$L$47,10,FALSE))</f>
        <v/>
      </c>
      <c r="AY136" s="234" t="str">
        <f>IF(AY135="","",VLOOKUP(AY135,'参考様式１（勤務表_シフト記号表）'!$C$6:$L$47,10,FALSE))</f>
        <v/>
      </c>
      <c r="AZ136" s="235" t="str">
        <f>IF(AZ135="","",VLOOKUP(AZ135,'参考様式１（勤務表_シフト記号表）'!$C$6:$L$47,10,FALSE))</f>
        <v/>
      </c>
      <c r="BA136" s="235" t="str">
        <f>IF(BA135="","",VLOOKUP(BA135,'参考様式１（勤務表_シフト記号表）'!$C$6:$L$47,10,FALSE))</f>
        <v/>
      </c>
      <c r="BB136" s="1017">
        <f>IF($BE$3="４週",SUM(W136:AX136),IF($BE$3="暦月",SUM(W136:BA136),""))</f>
        <v>0</v>
      </c>
      <c r="BC136" s="1018"/>
      <c r="BD136" s="1019">
        <f>IF($BE$3="４週",BB136/4,IF($BE$3="暦月",(BB136/($BE$8/7)),""))</f>
        <v>0</v>
      </c>
      <c r="BE136" s="1018"/>
      <c r="BF136" s="1014"/>
      <c r="BG136" s="1015"/>
      <c r="BH136" s="1015"/>
      <c r="BI136" s="1015"/>
      <c r="BJ136" s="1016"/>
    </row>
    <row r="137" spans="2:62" ht="20.25" customHeight="1" x14ac:dyDescent="0.45">
      <c r="B137" s="1020">
        <f>B135+1</f>
        <v>61</v>
      </c>
      <c r="C137" s="1022"/>
      <c r="D137" s="1023"/>
      <c r="E137" s="229"/>
      <c r="F137" s="230"/>
      <c r="G137" s="229"/>
      <c r="H137" s="230"/>
      <c r="I137" s="1026"/>
      <c r="J137" s="1027"/>
      <c r="K137" s="1030"/>
      <c r="L137" s="1031"/>
      <c r="M137" s="1031"/>
      <c r="N137" s="1023"/>
      <c r="O137" s="1034"/>
      <c r="P137" s="1035"/>
      <c r="Q137" s="1035"/>
      <c r="R137" s="1035"/>
      <c r="S137" s="1036"/>
      <c r="T137" s="249" t="s">
        <v>442</v>
      </c>
      <c r="V137" s="250"/>
      <c r="W137" s="242"/>
      <c r="X137" s="243"/>
      <c r="Y137" s="243"/>
      <c r="Z137" s="243"/>
      <c r="AA137" s="243"/>
      <c r="AB137" s="243"/>
      <c r="AC137" s="244"/>
      <c r="AD137" s="242"/>
      <c r="AE137" s="243"/>
      <c r="AF137" s="243"/>
      <c r="AG137" s="243"/>
      <c r="AH137" s="243"/>
      <c r="AI137" s="243"/>
      <c r="AJ137" s="244"/>
      <c r="AK137" s="242"/>
      <c r="AL137" s="243"/>
      <c r="AM137" s="243"/>
      <c r="AN137" s="243"/>
      <c r="AO137" s="243"/>
      <c r="AP137" s="243"/>
      <c r="AQ137" s="244"/>
      <c r="AR137" s="242"/>
      <c r="AS137" s="243"/>
      <c r="AT137" s="243"/>
      <c r="AU137" s="243"/>
      <c r="AV137" s="243"/>
      <c r="AW137" s="243"/>
      <c r="AX137" s="244"/>
      <c r="AY137" s="242"/>
      <c r="AZ137" s="243"/>
      <c r="BA137" s="245"/>
      <c r="BB137" s="1040"/>
      <c r="BC137" s="1041"/>
      <c r="BD137" s="1000"/>
      <c r="BE137" s="1001"/>
      <c r="BF137" s="1002"/>
      <c r="BG137" s="1003"/>
      <c r="BH137" s="1003"/>
      <c r="BI137" s="1003"/>
      <c r="BJ137" s="1004"/>
    </row>
    <row r="138" spans="2:62" ht="20.25" customHeight="1" x14ac:dyDescent="0.45">
      <c r="B138" s="1043"/>
      <c r="C138" s="1044"/>
      <c r="D138" s="1045"/>
      <c r="E138" s="251"/>
      <c r="F138" s="252">
        <f>C137</f>
        <v>0</v>
      </c>
      <c r="G138" s="251"/>
      <c r="H138" s="252">
        <f>I137</f>
        <v>0</v>
      </c>
      <c r="I138" s="1046"/>
      <c r="J138" s="1047"/>
      <c r="K138" s="1048"/>
      <c r="L138" s="1049"/>
      <c r="M138" s="1049"/>
      <c r="N138" s="1045"/>
      <c r="O138" s="1034"/>
      <c r="P138" s="1035"/>
      <c r="Q138" s="1035"/>
      <c r="R138" s="1035"/>
      <c r="S138" s="1036"/>
      <c r="T138" s="246" t="s">
        <v>443</v>
      </c>
      <c r="U138" s="247"/>
      <c r="V138" s="248"/>
      <c r="W138" s="234" t="str">
        <f>IF(W137="","",VLOOKUP(W137,'参考様式１（勤務表_シフト記号表）'!$C$6:$L$47,10,FALSE))</f>
        <v/>
      </c>
      <c r="X138" s="235" t="str">
        <f>IF(X137="","",VLOOKUP(X137,'参考様式１（勤務表_シフト記号表）'!$C$6:$L$47,10,FALSE))</f>
        <v/>
      </c>
      <c r="Y138" s="235" t="str">
        <f>IF(Y137="","",VLOOKUP(Y137,'参考様式１（勤務表_シフト記号表）'!$C$6:$L$47,10,FALSE))</f>
        <v/>
      </c>
      <c r="Z138" s="235" t="str">
        <f>IF(Z137="","",VLOOKUP(Z137,'参考様式１（勤務表_シフト記号表）'!$C$6:$L$47,10,FALSE))</f>
        <v/>
      </c>
      <c r="AA138" s="235" t="str">
        <f>IF(AA137="","",VLOOKUP(AA137,'参考様式１（勤務表_シフト記号表）'!$C$6:$L$47,10,FALSE))</f>
        <v/>
      </c>
      <c r="AB138" s="235" t="str">
        <f>IF(AB137="","",VLOOKUP(AB137,'参考様式１（勤務表_シフト記号表）'!$C$6:$L$47,10,FALSE))</f>
        <v/>
      </c>
      <c r="AC138" s="236" t="str">
        <f>IF(AC137="","",VLOOKUP(AC137,'参考様式１（勤務表_シフト記号表）'!$C$6:$L$47,10,FALSE))</f>
        <v/>
      </c>
      <c r="AD138" s="234" t="str">
        <f>IF(AD137="","",VLOOKUP(AD137,'参考様式１（勤務表_シフト記号表）'!$C$6:$L$47,10,FALSE))</f>
        <v/>
      </c>
      <c r="AE138" s="235" t="str">
        <f>IF(AE137="","",VLOOKUP(AE137,'参考様式１（勤務表_シフト記号表）'!$C$6:$L$47,10,FALSE))</f>
        <v/>
      </c>
      <c r="AF138" s="235" t="str">
        <f>IF(AF137="","",VLOOKUP(AF137,'参考様式１（勤務表_シフト記号表）'!$C$6:$L$47,10,FALSE))</f>
        <v/>
      </c>
      <c r="AG138" s="235" t="str">
        <f>IF(AG137="","",VLOOKUP(AG137,'参考様式１（勤務表_シフト記号表）'!$C$6:$L$47,10,FALSE))</f>
        <v/>
      </c>
      <c r="AH138" s="235" t="str">
        <f>IF(AH137="","",VLOOKUP(AH137,'参考様式１（勤務表_シフト記号表）'!$C$6:$L$47,10,FALSE))</f>
        <v/>
      </c>
      <c r="AI138" s="235" t="str">
        <f>IF(AI137="","",VLOOKUP(AI137,'参考様式１（勤務表_シフト記号表）'!$C$6:$L$47,10,FALSE))</f>
        <v/>
      </c>
      <c r="AJ138" s="236" t="str">
        <f>IF(AJ137="","",VLOOKUP(AJ137,'参考様式１（勤務表_シフト記号表）'!$C$6:$L$47,10,FALSE))</f>
        <v/>
      </c>
      <c r="AK138" s="234" t="str">
        <f>IF(AK137="","",VLOOKUP(AK137,'参考様式１（勤務表_シフト記号表）'!$C$6:$L$47,10,FALSE))</f>
        <v/>
      </c>
      <c r="AL138" s="235" t="str">
        <f>IF(AL137="","",VLOOKUP(AL137,'参考様式１（勤務表_シフト記号表）'!$C$6:$L$47,10,FALSE))</f>
        <v/>
      </c>
      <c r="AM138" s="235" t="str">
        <f>IF(AM137="","",VLOOKUP(AM137,'参考様式１（勤務表_シフト記号表）'!$C$6:$L$47,10,FALSE))</f>
        <v/>
      </c>
      <c r="AN138" s="235" t="str">
        <f>IF(AN137="","",VLOOKUP(AN137,'参考様式１（勤務表_シフト記号表）'!$C$6:$L$47,10,FALSE))</f>
        <v/>
      </c>
      <c r="AO138" s="235" t="str">
        <f>IF(AO137="","",VLOOKUP(AO137,'参考様式１（勤務表_シフト記号表）'!$C$6:$L$47,10,FALSE))</f>
        <v/>
      </c>
      <c r="AP138" s="235" t="str">
        <f>IF(AP137="","",VLOOKUP(AP137,'参考様式１（勤務表_シフト記号表）'!$C$6:$L$47,10,FALSE))</f>
        <v/>
      </c>
      <c r="AQ138" s="236" t="str">
        <f>IF(AQ137="","",VLOOKUP(AQ137,'参考様式１（勤務表_シフト記号表）'!$C$6:$L$47,10,FALSE))</f>
        <v/>
      </c>
      <c r="AR138" s="234" t="str">
        <f>IF(AR137="","",VLOOKUP(AR137,'参考様式１（勤務表_シフト記号表）'!$C$6:$L$47,10,FALSE))</f>
        <v/>
      </c>
      <c r="AS138" s="235" t="str">
        <f>IF(AS137="","",VLOOKUP(AS137,'参考様式１（勤務表_シフト記号表）'!$C$6:$L$47,10,FALSE))</f>
        <v/>
      </c>
      <c r="AT138" s="235" t="str">
        <f>IF(AT137="","",VLOOKUP(AT137,'参考様式１（勤務表_シフト記号表）'!$C$6:$L$47,10,FALSE))</f>
        <v/>
      </c>
      <c r="AU138" s="235" t="str">
        <f>IF(AU137="","",VLOOKUP(AU137,'参考様式１（勤務表_シフト記号表）'!$C$6:$L$47,10,FALSE))</f>
        <v/>
      </c>
      <c r="AV138" s="235" t="str">
        <f>IF(AV137="","",VLOOKUP(AV137,'参考様式１（勤務表_シフト記号表）'!$C$6:$L$47,10,FALSE))</f>
        <v/>
      </c>
      <c r="AW138" s="235" t="str">
        <f>IF(AW137="","",VLOOKUP(AW137,'参考様式１（勤務表_シフト記号表）'!$C$6:$L$47,10,FALSE))</f>
        <v/>
      </c>
      <c r="AX138" s="236" t="str">
        <f>IF(AX137="","",VLOOKUP(AX137,'参考様式１（勤務表_シフト記号表）'!$C$6:$L$47,10,FALSE))</f>
        <v/>
      </c>
      <c r="AY138" s="234" t="str">
        <f>IF(AY137="","",VLOOKUP(AY137,'参考様式１（勤務表_シフト記号表）'!$C$6:$L$47,10,FALSE))</f>
        <v/>
      </c>
      <c r="AZ138" s="235" t="str">
        <f>IF(AZ137="","",VLOOKUP(AZ137,'参考様式１（勤務表_シフト記号表）'!$C$6:$L$47,10,FALSE))</f>
        <v/>
      </c>
      <c r="BA138" s="235" t="str">
        <f>IF(BA137="","",VLOOKUP(BA137,'参考様式１（勤務表_シフト記号表）'!$C$6:$L$47,10,FALSE))</f>
        <v/>
      </c>
      <c r="BB138" s="1017">
        <f>IF($BE$3="４週",SUM(W138:AX138),IF($BE$3="暦月",SUM(W138:BA138),""))</f>
        <v>0</v>
      </c>
      <c r="BC138" s="1018"/>
      <c r="BD138" s="1019">
        <f>IF($BE$3="４週",BB138/4,IF($BE$3="暦月",(BB138/($BE$8/7)),""))</f>
        <v>0</v>
      </c>
      <c r="BE138" s="1018"/>
      <c r="BF138" s="1014"/>
      <c r="BG138" s="1015"/>
      <c r="BH138" s="1015"/>
      <c r="BI138" s="1015"/>
      <c r="BJ138" s="1016"/>
    </row>
    <row r="139" spans="2:62" ht="20.25" customHeight="1" x14ac:dyDescent="0.45">
      <c r="B139" s="1020">
        <f>B137+1</f>
        <v>62</v>
      </c>
      <c r="C139" s="1022"/>
      <c r="D139" s="1023"/>
      <c r="E139" s="229"/>
      <c r="F139" s="230"/>
      <c r="G139" s="229"/>
      <c r="H139" s="230"/>
      <c r="I139" s="1026"/>
      <c r="J139" s="1027"/>
      <c r="K139" s="1030"/>
      <c r="L139" s="1031"/>
      <c r="M139" s="1031"/>
      <c r="N139" s="1023"/>
      <c r="O139" s="1034"/>
      <c r="P139" s="1035"/>
      <c r="Q139" s="1035"/>
      <c r="R139" s="1035"/>
      <c r="S139" s="1036"/>
      <c r="T139" s="249" t="s">
        <v>442</v>
      </c>
      <c r="V139" s="250"/>
      <c r="W139" s="242"/>
      <c r="X139" s="243"/>
      <c r="Y139" s="243"/>
      <c r="Z139" s="243"/>
      <c r="AA139" s="243"/>
      <c r="AB139" s="243"/>
      <c r="AC139" s="244"/>
      <c r="AD139" s="242"/>
      <c r="AE139" s="243"/>
      <c r="AF139" s="243"/>
      <c r="AG139" s="243"/>
      <c r="AH139" s="243"/>
      <c r="AI139" s="243"/>
      <c r="AJ139" s="244"/>
      <c r="AK139" s="242"/>
      <c r="AL139" s="243"/>
      <c r="AM139" s="243"/>
      <c r="AN139" s="243"/>
      <c r="AO139" s="243"/>
      <c r="AP139" s="243"/>
      <c r="AQ139" s="244"/>
      <c r="AR139" s="242"/>
      <c r="AS139" s="243"/>
      <c r="AT139" s="243"/>
      <c r="AU139" s="243"/>
      <c r="AV139" s="243"/>
      <c r="AW139" s="243"/>
      <c r="AX139" s="244"/>
      <c r="AY139" s="242"/>
      <c r="AZ139" s="243"/>
      <c r="BA139" s="245"/>
      <c r="BB139" s="1040"/>
      <c r="BC139" s="1041"/>
      <c r="BD139" s="1000"/>
      <c r="BE139" s="1001"/>
      <c r="BF139" s="1002"/>
      <c r="BG139" s="1003"/>
      <c r="BH139" s="1003"/>
      <c r="BI139" s="1003"/>
      <c r="BJ139" s="1004"/>
    </row>
    <row r="140" spans="2:62" ht="20.25" customHeight="1" x14ac:dyDescent="0.45">
      <c r="B140" s="1043"/>
      <c r="C140" s="1044"/>
      <c r="D140" s="1045"/>
      <c r="E140" s="251"/>
      <c r="F140" s="252">
        <f>C139</f>
        <v>0</v>
      </c>
      <c r="G140" s="251"/>
      <c r="H140" s="252">
        <f>I139</f>
        <v>0</v>
      </c>
      <c r="I140" s="1046"/>
      <c r="J140" s="1047"/>
      <c r="K140" s="1048"/>
      <c r="L140" s="1049"/>
      <c r="M140" s="1049"/>
      <c r="N140" s="1045"/>
      <c r="O140" s="1034"/>
      <c r="P140" s="1035"/>
      <c r="Q140" s="1035"/>
      <c r="R140" s="1035"/>
      <c r="S140" s="1036"/>
      <c r="T140" s="246" t="s">
        <v>443</v>
      </c>
      <c r="U140" s="247"/>
      <c r="V140" s="248"/>
      <c r="W140" s="234" t="str">
        <f>IF(W139="","",VLOOKUP(W139,'参考様式１（勤務表_シフト記号表）'!$C$6:$L$47,10,FALSE))</f>
        <v/>
      </c>
      <c r="X140" s="235" t="str">
        <f>IF(X139="","",VLOOKUP(X139,'参考様式１（勤務表_シフト記号表）'!$C$6:$L$47,10,FALSE))</f>
        <v/>
      </c>
      <c r="Y140" s="235" t="str">
        <f>IF(Y139="","",VLOOKUP(Y139,'参考様式１（勤務表_シフト記号表）'!$C$6:$L$47,10,FALSE))</f>
        <v/>
      </c>
      <c r="Z140" s="235" t="str">
        <f>IF(Z139="","",VLOOKUP(Z139,'参考様式１（勤務表_シフト記号表）'!$C$6:$L$47,10,FALSE))</f>
        <v/>
      </c>
      <c r="AA140" s="235" t="str">
        <f>IF(AA139="","",VLOOKUP(AA139,'参考様式１（勤務表_シフト記号表）'!$C$6:$L$47,10,FALSE))</f>
        <v/>
      </c>
      <c r="AB140" s="235" t="str">
        <f>IF(AB139="","",VLOOKUP(AB139,'参考様式１（勤務表_シフト記号表）'!$C$6:$L$47,10,FALSE))</f>
        <v/>
      </c>
      <c r="AC140" s="236" t="str">
        <f>IF(AC139="","",VLOOKUP(AC139,'参考様式１（勤務表_シフト記号表）'!$C$6:$L$47,10,FALSE))</f>
        <v/>
      </c>
      <c r="AD140" s="234" t="str">
        <f>IF(AD139="","",VLOOKUP(AD139,'参考様式１（勤務表_シフト記号表）'!$C$6:$L$47,10,FALSE))</f>
        <v/>
      </c>
      <c r="AE140" s="235" t="str">
        <f>IF(AE139="","",VLOOKUP(AE139,'参考様式１（勤務表_シフト記号表）'!$C$6:$L$47,10,FALSE))</f>
        <v/>
      </c>
      <c r="AF140" s="235" t="str">
        <f>IF(AF139="","",VLOOKUP(AF139,'参考様式１（勤務表_シフト記号表）'!$C$6:$L$47,10,FALSE))</f>
        <v/>
      </c>
      <c r="AG140" s="235" t="str">
        <f>IF(AG139="","",VLOOKUP(AG139,'参考様式１（勤務表_シフト記号表）'!$C$6:$L$47,10,FALSE))</f>
        <v/>
      </c>
      <c r="AH140" s="235" t="str">
        <f>IF(AH139="","",VLOOKUP(AH139,'参考様式１（勤務表_シフト記号表）'!$C$6:$L$47,10,FALSE))</f>
        <v/>
      </c>
      <c r="AI140" s="235" t="str">
        <f>IF(AI139="","",VLOOKUP(AI139,'参考様式１（勤務表_シフト記号表）'!$C$6:$L$47,10,FALSE))</f>
        <v/>
      </c>
      <c r="AJ140" s="236" t="str">
        <f>IF(AJ139="","",VLOOKUP(AJ139,'参考様式１（勤務表_シフト記号表）'!$C$6:$L$47,10,FALSE))</f>
        <v/>
      </c>
      <c r="AK140" s="234" t="str">
        <f>IF(AK139="","",VLOOKUP(AK139,'参考様式１（勤務表_シフト記号表）'!$C$6:$L$47,10,FALSE))</f>
        <v/>
      </c>
      <c r="AL140" s="235" t="str">
        <f>IF(AL139="","",VLOOKUP(AL139,'参考様式１（勤務表_シフト記号表）'!$C$6:$L$47,10,FALSE))</f>
        <v/>
      </c>
      <c r="AM140" s="235" t="str">
        <f>IF(AM139="","",VLOOKUP(AM139,'参考様式１（勤務表_シフト記号表）'!$C$6:$L$47,10,FALSE))</f>
        <v/>
      </c>
      <c r="AN140" s="235" t="str">
        <f>IF(AN139="","",VLOOKUP(AN139,'参考様式１（勤務表_シフト記号表）'!$C$6:$L$47,10,FALSE))</f>
        <v/>
      </c>
      <c r="AO140" s="235" t="str">
        <f>IF(AO139="","",VLOOKUP(AO139,'参考様式１（勤務表_シフト記号表）'!$C$6:$L$47,10,FALSE))</f>
        <v/>
      </c>
      <c r="AP140" s="235" t="str">
        <f>IF(AP139="","",VLOOKUP(AP139,'参考様式１（勤務表_シフト記号表）'!$C$6:$L$47,10,FALSE))</f>
        <v/>
      </c>
      <c r="AQ140" s="236" t="str">
        <f>IF(AQ139="","",VLOOKUP(AQ139,'参考様式１（勤務表_シフト記号表）'!$C$6:$L$47,10,FALSE))</f>
        <v/>
      </c>
      <c r="AR140" s="234" t="str">
        <f>IF(AR139="","",VLOOKUP(AR139,'参考様式１（勤務表_シフト記号表）'!$C$6:$L$47,10,FALSE))</f>
        <v/>
      </c>
      <c r="AS140" s="235" t="str">
        <f>IF(AS139="","",VLOOKUP(AS139,'参考様式１（勤務表_シフト記号表）'!$C$6:$L$47,10,FALSE))</f>
        <v/>
      </c>
      <c r="AT140" s="235" t="str">
        <f>IF(AT139="","",VLOOKUP(AT139,'参考様式１（勤務表_シフト記号表）'!$C$6:$L$47,10,FALSE))</f>
        <v/>
      </c>
      <c r="AU140" s="235" t="str">
        <f>IF(AU139="","",VLOOKUP(AU139,'参考様式１（勤務表_シフト記号表）'!$C$6:$L$47,10,FALSE))</f>
        <v/>
      </c>
      <c r="AV140" s="235" t="str">
        <f>IF(AV139="","",VLOOKUP(AV139,'参考様式１（勤務表_シフト記号表）'!$C$6:$L$47,10,FALSE))</f>
        <v/>
      </c>
      <c r="AW140" s="235" t="str">
        <f>IF(AW139="","",VLOOKUP(AW139,'参考様式１（勤務表_シフト記号表）'!$C$6:$L$47,10,FALSE))</f>
        <v/>
      </c>
      <c r="AX140" s="236" t="str">
        <f>IF(AX139="","",VLOOKUP(AX139,'参考様式１（勤務表_シフト記号表）'!$C$6:$L$47,10,FALSE))</f>
        <v/>
      </c>
      <c r="AY140" s="234" t="str">
        <f>IF(AY139="","",VLOOKUP(AY139,'参考様式１（勤務表_シフト記号表）'!$C$6:$L$47,10,FALSE))</f>
        <v/>
      </c>
      <c r="AZ140" s="235" t="str">
        <f>IF(AZ139="","",VLOOKUP(AZ139,'参考様式１（勤務表_シフト記号表）'!$C$6:$L$47,10,FALSE))</f>
        <v/>
      </c>
      <c r="BA140" s="235" t="str">
        <f>IF(BA139="","",VLOOKUP(BA139,'参考様式１（勤務表_シフト記号表）'!$C$6:$L$47,10,FALSE))</f>
        <v/>
      </c>
      <c r="BB140" s="1017">
        <f>IF($BE$3="４週",SUM(W140:AX140),IF($BE$3="暦月",SUM(W140:BA140),""))</f>
        <v>0</v>
      </c>
      <c r="BC140" s="1018"/>
      <c r="BD140" s="1019">
        <f>IF($BE$3="４週",BB140/4,IF($BE$3="暦月",(BB140/($BE$8/7)),""))</f>
        <v>0</v>
      </c>
      <c r="BE140" s="1018"/>
      <c r="BF140" s="1014"/>
      <c r="BG140" s="1015"/>
      <c r="BH140" s="1015"/>
      <c r="BI140" s="1015"/>
      <c r="BJ140" s="1016"/>
    </row>
    <row r="141" spans="2:62" ht="20.25" customHeight="1" x14ac:dyDescent="0.45">
      <c r="B141" s="1020">
        <f>B139+1</f>
        <v>63</v>
      </c>
      <c r="C141" s="1022"/>
      <c r="D141" s="1023"/>
      <c r="E141" s="229"/>
      <c r="F141" s="230"/>
      <c r="G141" s="229"/>
      <c r="H141" s="230"/>
      <c r="I141" s="1026"/>
      <c r="J141" s="1027"/>
      <c r="K141" s="1030"/>
      <c r="L141" s="1031"/>
      <c r="M141" s="1031"/>
      <c r="N141" s="1023"/>
      <c r="O141" s="1034"/>
      <c r="P141" s="1035"/>
      <c r="Q141" s="1035"/>
      <c r="R141" s="1035"/>
      <c r="S141" s="1036"/>
      <c r="T141" s="249" t="s">
        <v>442</v>
      </c>
      <c r="V141" s="250"/>
      <c r="W141" s="242"/>
      <c r="X141" s="243"/>
      <c r="Y141" s="243"/>
      <c r="Z141" s="243"/>
      <c r="AA141" s="243"/>
      <c r="AB141" s="243"/>
      <c r="AC141" s="244"/>
      <c r="AD141" s="242"/>
      <c r="AE141" s="243"/>
      <c r="AF141" s="243"/>
      <c r="AG141" s="243"/>
      <c r="AH141" s="243"/>
      <c r="AI141" s="243"/>
      <c r="AJ141" s="244"/>
      <c r="AK141" s="242"/>
      <c r="AL141" s="243"/>
      <c r="AM141" s="243"/>
      <c r="AN141" s="243"/>
      <c r="AO141" s="243"/>
      <c r="AP141" s="243"/>
      <c r="AQ141" s="244"/>
      <c r="AR141" s="242"/>
      <c r="AS141" s="243"/>
      <c r="AT141" s="243"/>
      <c r="AU141" s="243"/>
      <c r="AV141" s="243"/>
      <c r="AW141" s="243"/>
      <c r="AX141" s="244"/>
      <c r="AY141" s="242"/>
      <c r="AZ141" s="243"/>
      <c r="BA141" s="245"/>
      <c r="BB141" s="1040"/>
      <c r="BC141" s="1041"/>
      <c r="BD141" s="1000"/>
      <c r="BE141" s="1001"/>
      <c r="BF141" s="1002"/>
      <c r="BG141" s="1003"/>
      <c r="BH141" s="1003"/>
      <c r="BI141" s="1003"/>
      <c r="BJ141" s="1004"/>
    </row>
    <row r="142" spans="2:62" ht="20.25" customHeight="1" x14ac:dyDescent="0.45">
      <c r="B142" s="1043"/>
      <c r="C142" s="1044"/>
      <c r="D142" s="1045"/>
      <c r="E142" s="251"/>
      <c r="F142" s="252">
        <f>C141</f>
        <v>0</v>
      </c>
      <c r="G142" s="251"/>
      <c r="H142" s="252">
        <f>I141</f>
        <v>0</v>
      </c>
      <c r="I142" s="1046"/>
      <c r="J142" s="1047"/>
      <c r="K142" s="1048"/>
      <c r="L142" s="1049"/>
      <c r="M142" s="1049"/>
      <c r="N142" s="1045"/>
      <c r="O142" s="1034"/>
      <c r="P142" s="1035"/>
      <c r="Q142" s="1035"/>
      <c r="R142" s="1035"/>
      <c r="S142" s="1036"/>
      <c r="T142" s="246" t="s">
        <v>443</v>
      </c>
      <c r="U142" s="247"/>
      <c r="V142" s="248"/>
      <c r="W142" s="234" t="str">
        <f>IF(W141="","",VLOOKUP(W141,'参考様式１（勤務表_シフト記号表）'!$C$6:$L$47,10,FALSE))</f>
        <v/>
      </c>
      <c r="X142" s="235" t="str">
        <f>IF(X141="","",VLOOKUP(X141,'参考様式１（勤務表_シフト記号表）'!$C$6:$L$47,10,FALSE))</f>
        <v/>
      </c>
      <c r="Y142" s="235" t="str">
        <f>IF(Y141="","",VLOOKUP(Y141,'参考様式１（勤務表_シフト記号表）'!$C$6:$L$47,10,FALSE))</f>
        <v/>
      </c>
      <c r="Z142" s="235" t="str">
        <f>IF(Z141="","",VLOOKUP(Z141,'参考様式１（勤務表_シフト記号表）'!$C$6:$L$47,10,FALSE))</f>
        <v/>
      </c>
      <c r="AA142" s="235" t="str">
        <f>IF(AA141="","",VLOOKUP(AA141,'参考様式１（勤務表_シフト記号表）'!$C$6:$L$47,10,FALSE))</f>
        <v/>
      </c>
      <c r="AB142" s="235" t="str">
        <f>IF(AB141="","",VLOOKUP(AB141,'参考様式１（勤務表_シフト記号表）'!$C$6:$L$47,10,FALSE))</f>
        <v/>
      </c>
      <c r="AC142" s="236" t="str">
        <f>IF(AC141="","",VLOOKUP(AC141,'参考様式１（勤務表_シフト記号表）'!$C$6:$L$47,10,FALSE))</f>
        <v/>
      </c>
      <c r="AD142" s="234" t="str">
        <f>IF(AD141="","",VLOOKUP(AD141,'参考様式１（勤務表_シフト記号表）'!$C$6:$L$47,10,FALSE))</f>
        <v/>
      </c>
      <c r="AE142" s="235" t="str">
        <f>IF(AE141="","",VLOOKUP(AE141,'参考様式１（勤務表_シフト記号表）'!$C$6:$L$47,10,FALSE))</f>
        <v/>
      </c>
      <c r="AF142" s="235" t="str">
        <f>IF(AF141="","",VLOOKUP(AF141,'参考様式１（勤務表_シフト記号表）'!$C$6:$L$47,10,FALSE))</f>
        <v/>
      </c>
      <c r="AG142" s="235" t="str">
        <f>IF(AG141="","",VLOOKUP(AG141,'参考様式１（勤務表_シフト記号表）'!$C$6:$L$47,10,FALSE))</f>
        <v/>
      </c>
      <c r="AH142" s="235" t="str">
        <f>IF(AH141="","",VLOOKUP(AH141,'参考様式１（勤務表_シフト記号表）'!$C$6:$L$47,10,FALSE))</f>
        <v/>
      </c>
      <c r="AI142" s="235" t="str">
        <f>IF(AI141="","",VLOOKUP(AI141,'参考様式１（勤務表_シフト記号表）'!$C$6:$L$47,10,FALSE))</f>
        <v/>
      </c>
      <c r="AJ142" s="236" t="str">
        <f>IF(AJ141="","",VLOOKUP(AJ141,'参考様式１（勤務表_シフト記号表）'!$C$6:$L$47,10,FALSE))</f>
        <v/>
      </c>
      <c r="AK142" s="234" t="str">
        <f>IF(AK141="","",VLOOKUP(AK141,'参考様式１（勤務表_シフト記号表）'!$C$6:$L$47,10,FALSE))</f>
        <v/>
      </c>
      <c r="AL142" s="235" t="str">
        <f>IF(AL141="","",VLOOKUP(AL141,'参考様式１（勤務表_シフト記号表）'!$C$6:$L$47,10,FALSE))</f>
        <v/>
      </c>
      <c r="AM142" s="235" t="str">
        <f>IF(AM141="","",VLOOKUP(AM141,'参考様式１（勤務表_シフト記号表）'!$C$6:$L$47,10,FALSE))</f>
        <v/>
      </c>
      <c r="AN142" s="235" t="str">
        <f>IF(AN141="","",VLOOKUP(AN141,'参考様式１（勤務表_シフト記号表）'!$C$6:$L$47,10,FALSE))</f>
        <v/>
      </c>
      <c r="AO142" s="235" t="str">
        <f>IF(AO141="","",VLOOKUP(AO141,'参考様式１（勤務表_シフト記号表）'!$C$6:$L$47,10,FALSE))</f>
        <v/>
      </c>
      <c r="AP142" s="235" t="str">
        <f>IF(AP141="","",VLOOKUP(AP141,'参考様式１（勤務表_シフト記号表）'!$C$6:$L$47,10,FALSE))</f>
        <v/>
      </c>
      <c r="AQ142" s="236" t="str">
        <f>IF(AQ141="","",VLOOKUP(AQ141,'参考様式１（勤務表_シフト記号表）'!$C$6:$L$47,10,FALSE))</f>
        <v/>
      </c>
      <c r="AR142" s="234" t="str">
        <f>IF(AR141="","",VLOOKUP(AR141,'参考様式１（勤務表_シフト記号表）'!$C$6:$L$47,10,FALSE))</f>
        <v/>
      </c>
      <c r="AS142" s="235" t="str">
        <f>IF(AS141="","",VLOOKUP(AS141,'参考様式１（勤務表_シフト記号表）'!$C$6:$L$47,10,FALSE))</f>
        <v/>
      </c>
      <c r="AT142" s="235" t="str">
        <f>IF(AT141="","",VLOOKUP(AT141,'参考様式１（勤務表_シフト記号表）'!$C$6:$L$47,10,FALSE))</f>
        <v/>
      </c>
      <c r="AU142" s="235" t="str">
        <f>IF(AU141="","",VLOOKUP(AU141,'参考様式１（勤務表_シフト記号表）'!$C$6:$L$47,10,FALSE))</f>
        <v/>
      </c>
      <c r="AV142" s="235" t="str">
        <f>IF(AV141="","",VLOOKUP(AV141,'参考様式１（勤務表_シフト記号表）'!$C$6:$L$47,10,FALSE))</f>
        <v/>
      </c>
      <c r="AW142" s="235" t="str">
        <f>IF(AW141="","",VLOOKUP(AW141,'参考様式１（勤務表_シフト記号表）'!$C$6:$L$47,10,FALSE))</f>
        <v/>
      </c>
      <c r="AX142" s="236" t="str">
        <f>IF(AX141="","",VLOOKUP(AX141,'参考様式１（勤務表_シフト記号表）'!$C$6:$L$47,10,FALSE))</f>
        <v/>
      </c>
      <c r="AY142" s="234" t="str">
        <f>IF(AY141="","",VLOOKUP(AY141,'参考様式１（勤務表_シフト記号表）'!$C$6:$L$47,10,FALSE))</f>
        <v/>
      </c>
      <c r="AZ142" s="235" t="str">
        <f>IF(AZ141="","",VLOOKUP(AZ141,'参考様式１（勤務表_シフト記号表）'!$C$6:$L$47,10,FALSE))</f>
        <v/>
      </c>
      <c r="BA142" s="235" t="str">
        <f>IF(BA141="","",VLOOKUP(BA141,'参考様式１（勤務表_シフト記号表）'!$C$6:$L$47,10,FALSE))</f>
        <v/>
      </c>
      <c r="BB142" s="1017">
        <f>IF($BE$3="４週",SUM(W142:AX142),IF($BE$3="暦月",SUM(W142:BA142),""))</f>
        <v>0</v>
      </c>
      <c r="BC142" s="1018"/>
      <c r="BD142" s="1019">
        <f>IF($BE$3="４週",BB142/4,IF($BE$3="暦月",(BB142/($BE$8/7)),""))</f>
        <v>0</v>
      </c>
      <c r="BE142" s="1018"/>
      <c r="BF142" s="1014"/>
      <c r="BG142" s="1015"/>
      <c r="BH142" s="1015"/>
      <c r="BI142" s="1015"/>
      <c r="BJ142" s="1016"/>
    </row>
    <row r="143" spans="2:62" ht="20.25" customHeight="1" x14ac:dyDescent="0.45">
      <c r="B143" s="1020">
        <f>B141+1</f>
        <v>64</v>
      </c>
      <c r="C143" s="1022"/>
      <c r="D143" s="1023"/>
      <c r="E143" s="229"/>
      <c r="F143" s="230"/>
      <c r="G143" s="229"/>
      <c r="H143" s="230"/>
      <c r="I143" s="1026"/>
      <c r="J143" s="1027"/>
      <c r="K143" s="1030"/>
      <c r="L143" s="1031"/>
      <c r="M143" s="1031"/>
      <c r="N143" s="1023"/>
      <c r="O143" s="1034"/>
      <c r="P143" s="1035"/>
      <c r="Q143" s="1035"/>
      <c r="R143" s="1035"/>
      <c r="S143" s="1036"/>
      <c r="T143" s="249" t="s">
        <v>442</v>
      </c>
      <c r="V143" s="250"/>
      <c r="W143" s="242"/>
      <c r="X143" s="243"/>
      <c r="Y143" s="243"/>
      <c r="Z143" s="243"/>
      <c r="AA143" s="243"/>
      <c r="AB143" s="243"/>
      <c r="AC143" s="244"/>
      <c r="AD143" s="242"/>
      <c r="AE143" s="243"/>
      <c r="AF143" s="243"/>
      <c r="AG143" s="243"/>
      <c r="AH143" s="243"/>
      <c r="AI143" s="243"/>
      <c r="AJ143" s="244"/>
      <c r="AK143" s="242"/>
      <c r="AL143" s="243"/>
      <c r="AM143" s="243"/>
      <c r="AN143" s="243"/>
      <c r="AO143" s="243"/>
      <c r="AP143" s="243"/>
      <c r="AQ143" s="244"/>
      <c r="AR143" s="242"/>
      <c r="AS143" s="243"/>
      <c r="AT143" s="243"/>
      <c r="AU143" s="243"/>
      <c r="AV143" s="243"/>
      <c r="AW143" s="243"/>
      <c r="AX143" s="244"/>
      <c r="AY143" s="242"/>
      <c r="AZ143" s="243"/>
      <c r="BA143" s="245"/>
      <c r="BB143" s="1040"/>
      <c r="BC143" s="1041"/>
      <c r="BD143" s="1000"/>
      <c r="BE143" s="1001"/>
      <c r="BF143" s="1002"/>
      <c r="BG143" s="1003"/>
      <c r="BH143" s="1003"/>
      <c r="BI143" s="1003"/>
      <c r="BJ143" s="1004"/>
    </row>
    <row r="144" spans="2:62" ht="20.25" customHeight="1" x14ac:dyDescent="0.45">
      <c r="B144" s="1043"/>
      <c r="C144" s="1044"/>
      <c r="D144" s="1045"/>
      <c r="E144" s="251"/>
      <c r="F144" s="252">
        <f>C143</f>
        <v>0</v>
      </c>
      <c r="G144" s="251"/>
      <c r="H144" s="252">
        <f>I143</f>
        <v>0</v>
      </c>
      <c r="I144" s="1046"/>
      <c r="J144" s="1047"/>
      <c r="K144" s="1048"/>
      <c r="L144" s="1049"/>
      <c r="M144" s="1049"/>
      <c r="N144" s="1045"/>
      <c r="O144" s="1034"/>
      <c r="P144" s="1035"/>
      <c r="Q144" s="1035"/>
      <c r="R144" s="1035"/>
      <c r="S144" s="1036"/>
      <c r="T144" s="246" t="s">
        <v>443</v>
      </c>
      <c r="U144" s="247"/>
      <c r="V144" s="248"/>
      <c r="W144" s="234" t="str">
        <f>IF(W143="","",VLOOKUP(W143,'参考様式１（勤務表_シフト記号表）'!$C$6:$L$47,10,FALSE))</f>
        <v/>
      </c>
      <c r="X144" s="235" t="str">
        <f>IF(X143="","",VLOOKUP(X143,'参考様式１（勤務表_シフト記号表）'!$C$6:$L$47,10,FALSE))</f>
        <v/>
      </c>
      <c r="Y144" s="235" t="str">
        <f>IF(Y143="","",VLOOKUP(Y143,'参考様式１（勤務表_シフト記号表）'!$C$6:$L$47,10,FALSE))</f>
        <v/>
      </c>
      <c r="Z144" s="235" t="str">
        <f>IF(Z143="","",VLOOKUP(Z143,'参考様式１（勤務表_シフト記号表）'!$C$6:$L$47,10,FALSE))</f>
        <v/>
      </c>
      <c r="AA144" s="235" t="str">
        <f>IF(AA143="","",VLOOKUP(AA143,'参考様式１（勤務表_シフト記号表）'!$C$6:$L$47,10,FALSE))</f>
        <v/>
      </c>
      <c r="AB144" s="235" t="str">
        <f>IF(AB143="","",VLOOKUP(AB143,'参考様式１（勤務表_シフト記号表）'!$C$6:$L$47,10,FALSE))</f>
        <v/>
      </c>
      <c r="AC144" s="236" t="str">
        <f>IF(AC143="","",VLOOKUP(AC143,'参考様式１（勤務表_シフト記号表）'!$C$6:$L$47,10,FALSE))</f>
        <v/>
      </c>
      <c r="AD144" s="234" t="str">
        <f>IF(AD143="","",VLOOKUP(AD143,'参考様式１（勤務表_シフト記号表）'!$C$6:$L$47,10,FALSE))</f>
        <v/>
      </c>
      <c r="AE144" s="235" t="str">
        <f>IF(AE143="","",VLOOKUP(AE143,'参考様式１（勤務表_シフト記号表）'!$C$6:$L$47,10,FALSE))</f>
        <v/>
      </c>
      <c r="AF144" s="235" t="str">
        <f>IF(AF143="","",VLOOKUP(AF143,'参考様式１（勤務表_シフト記号表）'!$C$6:$L$47,10,FALSE))</f>
        <v/>
      </c>
      <c r="AG144" s="235" t="str">
        <f>IF(AG143="","",VLOOKUP(AG143,'参考様式１（勤務表_シフト記号表）'!$C$6:$L$47,10,FALSE))</f>
        <v/>
      </c>
      <c r="AH144" s="235" t="str">
        <f>IF(AH143="","",VLOOKUP(AH143,'参考様式１（勤務表_シフト記号表）'!$C$6:$L$47,10,FALSE))</f>
        <v/>
      </c>
      <c r="AI144" s="235" t="str">
        <f>IF(AI143="","",VLOOKUP(AI143,'参考様式１（勤務表_シフト記号表）'!$C$6:$L$47,10,FALSE))</f>
        <v/>
      </c>
      <c r="AJ144" s="236" t="str">
        <f>IF(AJ143="","",VLOOKUP(AJ143,'参考様式１（勤務表_シフト記号表）'!$C$6:$L$47,10,FALSE))</f>
        <v/>
      </c>
      <c r="AK144" s="234" t="str">
        <f>IF(AK143="","",VLOOKUP(AK143,'参考様式１（勤務表_シフト記号表）'!$C$6:$L$47,10,FALSE))</f>
        <v/>
      </c>
      <c r="AL144" s="235" t="str">
        <f>IF(AL143="","",VLOOKUP(AL143,'参考様式１（勤務表_シフト記号表）'!$C$6:$L$47,10,FALSE))</f>
        <v/>
      </c>
      <c r="AM144" s="235" t="str">
        <f>IF(AM143="","",VLOOKUP(AM143,'参考様式１（勤務表_シフト記号表）'!$C$6:$L$47,10,FALSE))</f>
        <v/>
      </c>
      <c r="AN144" s="235" t="str">
        <f>IF(AN143="","",VLOOKUP(AN143,'参考様式１（勤務表_シフト記号表）'!$C$6:$L$47,10,FALSE))</f>
        <v/>
      </c>
      <c r="AO144" s="235" t="str">
        <f>IF(AO143="","",VLOOKUP(AO143,'参考様式１（勤務表_シフト記号表）'!$C$6:$L$47,10,FALSE))</f>
        <v/>
      </c>
      <c r="AP144" s="235" t="str">
        <f>IF(AP143="","",VLOOKUP(AP143,'参考様式１（勤務表_シフト記号表）'!$C$6:$L$47,10,FALSE))</f>
        <v/>
      </c>
      <c r="AQ144" s="236" t="str">
        <f>IF(AQ143="","",VLOOKUP(AQ143,'参考様式１（勤務表_シフト記号表）'!$C$6:$L$47,10,FALSE))</f>
        <v/>
      </c>
      <c r="AR144" s="234" t="str">
        <f>IF(AR143="","",VLOOKUP(AR143,'参考様式１（勤務表_シフト記号表）'!$C$6:$L$47,10,FALSE))</f>
        <v/>
      </c>
      <c r="AS144" s="235" t="str">
        <f>IF(AS143="","",VLOOKUP(AS143,'参考様式１（勤務表_シフト記号表）'!$C$6:$L$47,10,FALSE))</f>
        <v/>
      </c>
      <c r="AT144" s="235" t="str">
        <f>IF(AT143="","",VLOOKUP(AT143,'参考様式１（勤務表_シフト記号表）'!$C$6:$L$47,10,FALSE))</f>
        <v/>
      </c>
      <c r="AU144" s="235" t="str">
        <f>IF(AU143="","",VLOOKUP(AU143,'参考様式１（勤務表_シフト記号表）'!$C$6:$L$47,10,FALSE))</f>
        <v/>
      </c>
      <c r="AV144" s="235" t="str">
        <f>IF(AV143="","",VLOOKUP(AV143,'参考様式１（勤務表_シフト記号表）'!$C$6:$L$47,10,FALSE))</f>
        <v/>
      </c>
      <c r="AW144" s="235" t="str">
        <f>IF(AW143="","",VLOOKUP(AW143,'参考様式１（勤務表_シフト記号表）'!$C$6:$L$47,10,FALSE))</f>
        <v/>
      </c>
      <c r="AX144" s="236" t="str">
        <f>IF(AX143="","",VLOOKUP(AX143,'参考様式１（勤務表_シフト記号表）'!$C$6:$L$47,10,FALSE))</f>
        <v/>
      </c>
      <c r="AY144" s="234" t="str">
        <f>IF(AY143="","",VLOOKUP(AY143,'参考様式１（勤務表_シフト記号表）'!$C$6:$L$47,10,FALSE))</f>
        <v/>
      </c>
      <c r="AZ144" s="235" t="str">
        <f>IF(AZ143="","",VLOOKUP(AZ143,'参考様式１（勤務表_シフト記号表）'!$C$6:$L$47,10,FALSE))</f>
        <v/>
      </c>
      <c r="BA144" s="235" t="str">
        <f>IF(BA143="","",VLOOKUP(BA143,'参考様式１（勤務表_シフト記号表）'!$C$6:$L$47,10,FALSE))</f>
        <v/>
      </c>
      <c r="BB144" s="1017">
        <f>IF($BE$3="４週",SUM(W144:AX144),IF($BE$3="暦月",SUM(W144:BA144),""))</f>
        <v>0</v>
      </c>
      <c r="BC144" s="1018"/>
      <c r="BD144" s="1019">
        <f>IF($BE$3="４週",BB144/4,IF($BE$3="暦月",(BB144/($BE$8/7)),""))</f>
        <v>0</v>
      </c>
      <c r="BE144" s="1018"/>
      <c r="BF144" s="1014"/>
      <c r="BG144" s="1015"/>
      <c r="BH144" s="1015"/>
      <c r="BI144" s="1015"/>
      <c r="BJ144" s="1016"/>
    </row>
    <row r="145" spans="2:62" ht="20.25" customHeight="1" x14ac:dyDescent="0.45">
      <c r="B145" s="1020">
        <f>B143+1</f>
        <v>65</v>
      </c>
      <c r="C145" s="1022"/>
      <c r="D145" s="1023"/>
      <c r="E145" s="229"/>
      <c r="F145" s="230"/>
      <c r="G145" s="229"/>
      <c r="H145" s="230"/>
      <c r="I145" s="1026"/>
      <c r="J145" s="1027"/>
      <c r="K145" s="1030"/>
      <c r="L145" s="1031"/>
      <c r="M145" s="1031"/>
      <c r="N145" s="1023"/>
      <c r="O145" s="1034"/>
      <c r="P145" s="1035"/>
      <c r="Q145" s="1035"/>
      <c r="R145" s="1035"/>
      <c r="S145" s="1036"/>
      <c r="T145" s="249" t="s">
        <v>442</v>
      </c>
      <c r="V145" s="250"/>
      <c r="W145" s="242"/>
      <c r="X145" s="243"/>
      <c r="Y145" s="243"/>
      <c r="Z145" s="243"/>
      <c r="AA145" s="243"/>
      <c r="AB145" s="243"/>
      <c r="AC145" s="244"/>
      <c r="AD145" s="242"/>
      <c r="AE145" s="243"/>
      <c r="AF145" s="243"/>
      <c r="AG145" s="243"/>
      <c r="AH145" s="243"/>
      <c r="AI145" s="243"/>
      <c r="AJ145" s="244"/>
      <c r="AK145" s="242"/>
      <c r="AL145" s="243"/>
      <c r="AM145" s="243"/>
      <c r="AN145" s="243"/>
      <c r="AO145" s="243"/>
      <c r="AP145" s="243"/>
      <c r="AQ145" s="244"/>
      <c r="AR145" s="242"/>
      <c r="AS145" s="243"/>
      <c r="AT145" s="243"/>
      <c r="AU145" s="243"/>
      <c r="AV145" s="243"/>
      <c r="AW145" s="243"/>
      <c r="AX145" s="244"/>
      <c r="AY145" s="242"/>
      <c r="AZ145" s="243"/>
      <c r="BA145" s="245"/>
      <c r="BB145" s="1040"/>
      <c r="BC145" s="1041"/>
      <c r="BD145" s="1000"/>
      <c r="BE145" s="1001"/>
      <c r="BF145" s="1002"/>
      <c r="BG145" s="1003"/>
      <c r="BH145" s="1003"/>
      <c r="BI145" s="1003"/>
      <c r="BJ145" s="1004"/>
    </row>
    <row r="146" spans="2:62" ht="20.25" customHeight="1" x14ac:dyDescent="0.45">
      <c r="B146" s="1043"/>
      <c r="C146" s="1044"/>
      <c r="D146" s="1045"/>
      <c r="E146" s="251"/>
      <c r="F146" s="252">
        <f>C145</f>
        <v>0</v>
      </c>
      <c r="G146" s="251"/>
      <c r="H146" s="252">
        <f>I145</f>
        <v>0</v>
      </c>
      <c r="I146" s="1046"/>
      <c r="J146" s="1047"/>
      <c r="K146" s="1048"/>
      <c r="L146" s="1049"/>
      <c r="M146" s="1049"/>
      <c r="N146" s="1045"/>
      <c r="O146" s="1034"/>
      <c r="P146" s="1035"/>
      <c r="Q146" s="1035"/>
      <c r="R146" s="1035"/>
      <c r="S146" s="1036"/>
      <c r="T146" s="246" t="s">
        <v>443</v>
      </c>
      <c r="U146" s="247"/>
      <c r="V146" s="248"/>
      <c r="W146" s="234" t="str">
        <f>IF(W145="","",VLOOKUP(W145,'参考様式１（勤務表_シフト記号表）'!$C$6:$L$47,10,FALSE))</f>
        <v/>
      </c>
      <c r="X146" s="235" t="str">
        <f>IF(X145="","",VLOOKUP(X145,'参考様式１（勤務表_シフト記号表）'!$C$6:$L$47,10,FALSE))</f>
        <v/>
      </c>
      <c r="Y146" s="235" t="str">
        <f>IF(Y145="","",VLOOKUP(Y145,'参考様式１（勤務表_シフト記号表）'!$C$6:$L$47,10,FALSE))</f>
        <v/>
      </c>
      <c r="Z146" s="235" t="str">
        <f>IF(Z145="","",VLOOKUP(Z145,'参考様式１（勤務表_シフト記号表）'!$C$6:$L$47,10,FALSE))</f>
        <v/>
      </c>
      <c r="AA146" s="235" t="str">
        <f>IF(AA145="","",VLOOKUP(AA145,'参考様式１（勤務表_シフト記号表）'!$C$6:$L$47,10,FALSE))</f>
        <v/>
      </c>
      <c r="AB146" s="235" t="str">
        <f>IF(AB145="","",VLOOKUP(AB145,'参考様式１（勤務表_シフト記号表）'!$C$6:$L$47,10,FALSE))</f>
        <v/>
      </c>
      <c r="AC146" s="236" t="str">
        <f>IF(AC145="","",VLOOKUP(AC145,'参考様式１（勤務表_シフト記号表）'!$C$6:$L$47,10,FALSE))</f>
        <v/>
      </c>
      <c r="AD146" s="234" t="str">
        <f>IF(AD145="","",VLOOKUP(AD145,'参考様式１（勤務表_シフト記号表）'!$C$6:$L$47,10,FALSE))</f>
        <v/>
      </c>
      <c r="AE146" s="235" t="str">
        <f>IF(AE145="","",VLOOKUP(AE145,'参考様式１（勤務表_シフト記号表）'!$C$6:$L$47,10,FALSE))</f>
        <v/>
      </c>
      <c r="AF146" s="235" t="str">
        <f>IF(AF145="","",VLOOKUP(AF145,'参考様式１（勤務表_シフト記号表）'!$C$6:$L$47,10,FALSE))</f>
        <v/>
      </c>
      <c r="AG146" s="235" t="str">
        <f>IF(AG145="","",VLOOKUP(AG145,'参考様式１（勤務表_シフト記号表）'!$C$6:$L$47,10,FALSE))</f>
        <v/>
      </c>
      <c r="AH146" s="235" t="str">
        <f>IF(AH145="","",VLOOKUP(AH145,'参考様式１（勤務表_シフト記号表）'!$C$6:$L$47,10,FALSE))</f>
        <v/>
      </c>
      <c r="AI146" s="235" t="str">
        <f>IF(AI145="","",VLOOKUP(AI145,'参考様式１（勤務表_シフト記号表）'!$C$6:$L$47,10,FALSE))</f>
        <v/>
      </c>
      <c r="AJ146" s="236" t="str">
        <f>IF(AJ145="","",VLOOKUP(AJ145,'参考様式１（勤務表_シフト記号表）'!$C$6:$L$47,10,FALSE))</f>
        <v/>
      </c>
      <c r="AK146" s="234" t="str">
        <f>IF(AK145="","",VLOOKUP(AK145,'参考様式１（勤務表_シフト記号表）'!$C$6:$L$47,10,FALSE))</f>
        <v/>
      </c>
      <c r="AL146" s="235" t="str">
        <f>IF(AL145="","",VLOOKUP(AL145,'参考様式１（勤務表_シフト記号表）'!$C$6:$L$47,10,FALSE))</f>
        <v/>
      </c>
      <c r="AM146" s="235" t="str">
        <f>IF(AM145="","",VLOOKUP(AM145,'参考様式１（勤務表_シフト記号表）'!$C$6:$L$47,10,FALSE))</f>
        <v/>
      </c>
      <c r="AN146" s="235" t="str">
        <f>IF(AN145="","",VLOOKUP(AN145,'参考様式１（勤務表_シフト記号表）'!$C$6:$L$47,10,FALSE))</f>
        <v/>
      </c>
      <c r="AO146" s="235" t="str">
        <f>IF(AO145="","",VLOOKUP(AO145,'参考様式１（勤務表_シフト記号表）'!$C$6:$L$47,10,FALSE))</f>
        <v/>
      </c>
      <c r="AP146" s="235" t="str">
        <f>IF(AP145="","",VLOOKUP(AP145,'参考様式１（勤務表_シフト記号表）'!$C$6:$L$47,10,FALSE))</f>
        <v/>
      </c>
      <c r="AQ146" s="236" t="str">
        <f>IF(AQ145="","",VLOOKUP(AQ145,'参考様式１（勤務表_シフト記号表）'!$C$6:$L$47,10,FALSE))</f>
        <v/>
      </c>
      <c r="AR146" s="234" t="str">
        <f>IF(AR145="","",VLOOKUP(AR145,'参考様式１（勤務表_シフト記号表）'!$C$6:$L$47,10,FALSE))</f>
        <v/>
      </c>
      <c r="AS146" s="235" t="str">
        <f>IF(AS145="","",VLOOKUP(AS145,'参考様式１（勤務表_シフト記号表）'!$C$6:$L$47,10,FALSE))</f>
        <v/>
      </c>
      <c r="AT146" s="235" t="str">
        <f>IF(AT145="","",VLOOKUP(AT145,'参考様式１（勤務表_シフト記号表）'!$C$6:$L$47,10,FALSE))</f>
        <v/>
      </c>
      <c r="AU146" s="235" t="str">
        <f>IF(AU145="","",VLOOKUP(AU145,'参考様式１（勤務表_シフト記号表）'!$C$6:$L$47,10,FALSE))</f>
        <v/>
      </c>
      <c r="AV146" s="235" t="str">
        <f>IF(AV145="","",VLOOKUP(AV145,'参考様式１（勤務表_シフト記号表）'!$C$6:$L$47,10,FALSE))</f>
        <v/>
      </c>
      <c r="AW146" s="235" t="str">
        <f>IF(AW145="","",VLOOKUP(AW145,'参考様式１（勤務表_シフト記号表）'!$C$6:$L$47,10,FALSE))</f>
        <v/>
      </c>
      <c r="AX146" s="236" t="str">
        <f>IF(AX145="","",VLOOKUP(AX145,'参考様式１（勤務表_シフト記号表）'!$C$6:$L$47,10,FALSE))</f>
        <v/>
      </c>
      <c r="AY146" s="234" t="str">
        <f>IF(AY145="","",VLOOKUP(AY145,'参考様式１（勤務表_シフト記号表）'!$C$6:$L$47,10,FALSE))</f>
        <v/>
      </c>
      <c r="AZ146" s="235" t="str">
        <f>IF(AZ145="","",VLOOKUP(AZ145,'参考様式１（勤務表_シフト記号表）'!$C$6:$L$47,10,FALSE))</f>
        <v/>
      </c>
      <c r="BA146" s="235" t="str">
        <f>IF(BA145="","",VLOOKUP(BA145,'参考様式１（勤務表_シフト記号表）'!$C$6:$L$47,10,FALSE))</f>
        <v/>
      </c>
      <c r="BB146" s="1017">
        <f>IF($BE$3="４週",SUM(W146:AX146),IF($BE$3="暦月",SUM(W146:BA146),""))</f>
        <v>0</v>
      </c>
      <c r="BC146" s="1018"/>
      <c r="BD146" s="1019">
        <f>IF($BE$3="４週",BB146/4,IF($BE$3="暦月",(BB146/($BE$8/7)),""))</f>
        <v>0</v>
      </c>
      <c r="BE146" s="1018"/>
      <c r="BF146" s="1014"/>
      <c r="BG146" s="1015"/>
      <c r="BH146" s="1015"/>
      <c r="BI146" s="1015"/>
      <c r="BJ146" s="1016"/>
    </row>
    <row r="147" spans="2:62" ht="20.25" customHeight="1" x14ac:dyDescent="0.45">
      <c r="B147" s="1020">
        <f>B145+1</f>
        <v>66</v>
      </c>
      <c r="C147" s="1022"/>
      <c r="D147" s="1023"/>
      <c r="E147" s="229"/>
      <c r="F147" s="230"/>
      <c r="G147" s="229"/>
      <c r="H147" s="230"/>
      <c r="I147" s="1026"/>
      <c r="J147" s="1027"/>
      <c r="K147" s="1030"/>
      <c r="L147" s="1031"/>
      <c r="M147" s="1031"/>
      <c r="N147" s="1023"/>
      <c r="O147" s="1034"/>
      <c r="P147" s="1035"/>
      <c r="Q147" s="1035"/>
      <c r="R147" s="1035"/>
      <c r="S147" s="1036"/>
      <c r="T147" s="249" t="s">
        <v>442</v>
      </c>
      <c r="V147" s="250"/>
      <c r="W147" s="242"/>
      <c r="X147" s="243"/>
      <c r="Y147" s="243"/>
      <c r="Z147" s="243"/>
      <c r="AA147" s="243"/>
      <c r="AB147" s="243"/>
      <c r="AC147" s="244"/>
      <c r="AD147" s="242"/>
      <c r="AE147" s="243"/>
      <c r="AF147" s="243"/>
      <c r="AG147" s="243"/>
      <c r="AH147" s="243"/>
      <c r="AI147" s="243"/>
      <c r="AJ147" s="244"/>
      <c r="AK147" s="242"/>
      <c r="AL147" s="243"/>
      <c r="AM147" s="243"/>
      <c r="AN147" s="243"/>
      <c r="AO147" s="243"/>
      <c r="AP147" s="243"/>
      <c r="AQ147" s="244"/>
      <c r="AR147" s="242"/>
      <c r="AS147" s="243"/>
      <c r="AT147" s="243"/>
      <c r="AU147" s="243"/>
      <c r="AV147" s="243"/>
      <c r="AW147" s="243"/>
      <c r="AX147" s="244"/>
      <c r="AY147" s="242"/>
      <c r="AZ147" s="243"/>
      <c r="BA147" s="245"/>
      <c r="BB147" s="1040"/>
      <c r="BC147" s="1041"/>
      <c r="BD147" s="1000"/>
      <c r="BE147" s="1001"/>
      <c r="BF147" s="1002"/>
      <c r="BG147" s="1003"/>
      <c r="BH147" s="1003"/>
      <c r="BI147" s="1003"/>
      <c r="BJ147" s="1004"/>
    </row>
    <row r="148" spans="2:62" ht="20.25" customHeight="1" x14ac:dyDescent="0.45">
      <c r="B148" s="1043"/>
      <c r="C148" s="1044"/>
      <c r="D148" s="1045"/>
      <c r="E148" s="251"/>
      <c r="F148" s="252">
        <f>C147</f>
        <v>0</v>
      </c>
      <c r="G148" s="251"/>
      <c r="H148" s="252">
        <f>I147</f>
        <v>0</v>
      </c>
      <c r="I148" s="1046"/>
      <c r="J148" s="1047"/>
      <c r="K148" s="1048"/>
      <c r="L148" s="1049"/>
      <c r="M148" s="1049"/>
      <c r="N148" s="1045"/>
      <c r="O148" s="1034"/>
      <c r="P148" s="1035"/>
      <c r="Q148" s="1035"/>
      <c r="R148" s="1035"/>
      <c r="S148" s="1036"/>
      <c r="T148" s="246" t="s">
        <v>443</v>
      </c>
      <c r="U148" s="247"/>
      <c r="V148" s="248"/>
      <c r="W148" s="234" t="str">
        <f>IF(W147="","",VLOOKUP(W147,'参考様式１（勤務表_シフト記号表）'!$C$6:$L$47,10,FALSE))</f>
        <v/>
      </c>
      <c r="X148" s="235" t="str">
        <f>IF(X147="","",VLOOKUP(X147,'参考様式１（勤務表_シフト記号表）'!$C$6:$L$47,10,FALSE))</f>
        <v/>
      </c>
      <c r="Y148" s="235" t="str">
        <f>IF(Y147="","",VLOOKUP(Y147,'参考様式１（勤務表_シフト記号表）'!$C$6:$L$47,10,FALSE))</f>
        <v/>
      </c>
      <c r="Z148" s="235" t="str">
        <f>IF(Z147="","",VLOOKUP(Z147,'参考様式１（勤務表_シフト記号表）'!$C$6:$L$47,10,FALSE))</f>
        <v/>
      </c>
      <c r="AA148" s="235" t="str">
        <f>IF(AA147="","",VLOOKUP(AA147,'参考様式１（勤務表_シフト記号表）'!$C$6:$L$47,10,FALSE))</f>
        <v/>
      </c>
      <c r="AB148" s="235" t="str">
        <f>IF(AB147="","",VLOOKUP(AB147,'参考様式１（勤務表_シフト記号表）'!$C$6:$L$47,10,FALSE))</f>
        <v/>
      </c>
      <c r="AC148" s="236" t="str">
        <f>IF(AC147="","",VLOOKUP(AC147,'参考様式１（勤務表_シフト記号表）'!$C$6:$L$47,10,FALSE))</f>
        <v/>
      </c>
      <c r="AD148" s="234" t="str">
        <f>IF(AD147="","",VLOOKUP(AD147,'参考様式１（勤務表_シフト記号表）'!$C$6:$L$47,10,FALSE))</f>
        <v/>
      </c>
      <c r="AE148" s="235" t="str">
        <f>IF(AE147="","",VLOOKUP(AE147,'参考様式１（勤務表_シフト記号表）'!$C$6:$L$47,10,FALSE))</f>
        <v/>
      </c>
      <c r="AF148" s="235" t="str">
        <f>IF(AF147="","",VLOOKUP(AF147,'参考様式１（勤務表_シフト記号表）'!$C$6:$L$47,10,FALSE))</f>
        <v/>
      </c>
      <c r="AG148" s="235" t="str">
        <f>IF(AG147="","",VLOOKUP(AG147,'参考様式１（勤務表_シフト記号表）'!$C$6:$L$47,10,FALSE))</f>
        <v/>
      </c>
      <c r="AH148" s="235" t="str">
        <f>IF(AH147="","",VLOOKUP(AH147,'参考様式１（勤務表_シフト記号表）'!$C$6:$L$47,10,FALSE))</f>
        <v/>
      </c>
      <c r="AI148" s="235" t="str">
        <f>IF(AI147="","",VLOOKUP(AI147,'参考様式１（勤務表_シフト記号表）'!$C$6:$L$47,10,FALSE))</f>
        <v/>
      </c>
      <c r="AJ148" s="236" t="str">
        <f>IF(AJ147="","",VLOOKUP(AJ147,'参考様式１（勤務表_シフト記号表）'!$C$6:$L$47,10,FALSE))</f>
        <v/>
      </c>
      <c r="AK148" s="234" t="str">
        <f>IF(AK147="","",VLOOKUP(AK147,'参考様式１（勤務表_シフト記号表）'!$C$6:$L$47,10,FALSE))</f>
        <v/>
      </c>
      <c r="AL148" s="235" t="str">
        <f>IF(AL147="","",VLOOKUP(AL147,'参考様式１（勤務表_シフト記号表）'!$C$6:$L$47,10,FALSE))</f>
        <v/>
      </c>
      <c r="AM148" s="235" t="str">
        <f>IF(AM147="","",VLOOKUP(AM147,'参考様式１（勤務表_シフト記号表）'!$C$6:$L$47,10,FALSE))</f>
        <v/>
      </c>
      <c r="AN148" s="235" t="str">
        <f>IF(AN147="","",VLOOKUP(AN147,'参考様式１（勤務表_シフト記号表）'!$C$6:$L$47,10,FALSE))</f>
        <v/>
      </c>
      <c r="AO148" s="235" t="str">
        <f>IF(AO147="","",VLOOKUP(AO147,'参考様式１（勤務表_シフト記号表）'!$C$6:$L$47,10,FALSE))</f>
        <v/>
      </c>
      <c r="AP148" s="235" t="str">
        <f>IF(AP147="","",VLOOKUP(AP147,'参考様式１（勤務表_シフト記号表）'!$C$6:$L$47,10,FALSE))</f>
        <v/>
      </c>
      <c r="AQ148" s="236" t="str">
        <f>IF(AQ147="","",VLOOKUP(AQ147,'参考様式１（勤務表_シフト記号表）'!$C$6:$L$47,10,FALSE))</f>
        <v/>
      </c>
      <c r="AR148" s="234" t="str">
        <f>IF(AR147="","",VLOOKUP(AR147,'参考様式１（勤務表_シフト記号表）'!$C$6:$L$47,10,FALSE))</f>
        <v/>
      </c>
      <c r="AS148" s="235" t="str">
        <f>IF(AS147="","",VLOOKUP(AS147,'参考様式１（勤務表_シフト記号表）'!$C$6:$L$47,10,FALSE))</f>
        <v/>
      </c>
      <c r="AT148" s="235" t="str">
        <f>IF(AT147="","",VLOOKUP(AT147,'参考様式１（勤務表_シフト記号表）'!$C$6:$L$47,10,FALSE))</f>
        <v/>
      </c>
      <c r="AU148" s="235" t="str">
        <f>IF(AU147="","",VLOOKUP(AU147,'参考様式１（勤務表_シフト記号表）'!$C$6:$L$47,10,FALSE))</f>
        <v/>
      </c>
      <c r="AV148" s="235" t="str">
        <f>IF(AV147="","",VLOOKUP(AV147,'参考様式１（勤務表_シフト記号表）'!$C$6:$L$47,10,FALSE))</f>
        <v/>
      </c>
      <c r="AW148" s="235" t="str">
        <f>IF(AW147="","",VLOOKUP(AW147,'参考様式１（勤務表_シフト記号表）'!$C$6:$L$47,10,FALSE))</f>
        <v/>
      </c>
      <c r="AX148" s="236" t="str">
        <f>IF(AX147="","",VLOOKUP(AX147,'参考様式１（勤務表_シフト記号表）'!$C$6:$L$47,10,FALSE))</f>
        <v/>
      </c>
      <c r="AY148" s="234" t="str">
        <f>IF(AY147="","",VLOOKUP(AY147,'参考様式１（勤務表_シフト記号表）'!$C$6:$L$47,10,FALSE))</f>
        <v/>
      </c>
      <c r="AZ148" s="235" t="str">
        <f>IF(AZ147="","",VLOOKUP(AZ147,'参考様式１（勤務表_シフト記号表）'!$C$6:$L$47,10,FALSE))</f>
        <v/>
      </c>
      <c r="BA148" s="235" t="str">
        <f>IF(BA147="","",VLOOKUP(BA147,'参考様式１（勤務表_シフト記号表）'!$C$6:$L$47,10,FALSE))</f>
        <v/>
      </c>
      <c r="BB148" s="1017">
        <f>IF($BE$3="４週",SUM(W148:AX148),IF($BE$3="暦月",SUM(W148:BA148),""))</f>
        <v>0</v>
      </c>
      <c r="BC148" s="1018"/>
      <c r="BD148" s="1019">
        <f>IF($BE$3="４週",BB148/4,IF($BE$3="暦月",(BB148/($BE$8/7)),""))</f>
        <v>0</v>
      </c>
      <c r="BE148" s="1018"/>
      <c r="BF148" s="1014"/>
      <c r="BG148" s="1015"/>
      <c r="BH148" s="1015"/>
      <c r="BI148" s="1015"/>
      <c r="BJ148" s="1016"/>
    </row>
    <row r="149" spans="2:62" ht="20.25" customHeight="1" x14ac:dyDescent="0.45">
      <c r="B149" s="1020">
        <f>B147+1</f>
        <v>67</v>
      </c>
      <c r="C149" s="1022"/>
      <c r="D149" s="1023"/>
      <c r="E149" s="229"/>
      <c r="F149" s="230"/>
      <c r="G149" s="229"/>
      <c r="H149" s="230"/>
      <c r="I149" s="1026"/>
      <c r="J149" s="1027"/>
      <c r="K149" s="1030"/>
      <c r="L149" s="1031"/>
      <c r="M149" s="1031"/>
      <c r="N149" s="1023"/>
      <c r="O149" s="1034"/>
      <c r="P149" s="1035"/>
      <c r="Q149" s="1035"/>
      <c r="R149" s="1035"/>
      <c r="S149" s="1036"/>
      <c r="T149" s="249" t="s">
        <v>442</v>
      </c>
      <c r="V149" s="250"/>
      <c r="W149" s="242"/>
      <c r="X149" s="243"/>
      <c r="Y149" s="243"/>
      <c r="Z149" s="243"/>
      <c r="AA149" s="243"/>
      <c r="AB149" s="243"/>
      <c r="AC149" s="244"/>
      <c r="AD149" s="242"/>
      <c r="AE149" s="243"/>
      <c r="AF149" s="243"/>
      <c r="AG149" s="243"/>
      <c r="AH149" s="243"/>
      <c r="AI149" s="243"/>
      <c r="AJ149" s="244"/>
      <c r="AK149" s="242"/>
      <c r="AL149" s="243"/>
      <c r="AM149" s="243"/>
      <c r="AN149" s="243"/>
      <c r="AO149" s="243"/>
      <c r="AP149" s="243"/>
      <c r="AQ149" s="244"/>
      <c r="AR149" s="242"/>
      <c r="AS149" s="243"/>
      <c r="AT149" s="243"/>
      <c r="AU149" s="243"/>
      <c r="AV149" s="243"/>
      <c r="AW149" s="243"/>
      <c r="AX149" s="244"/>
      <c r="AY149" s="242"/>
      <c r="AZ149" s="243"/>
      <c r="BA149" s="245"/>
      <c r="BB149" s="1040"/>
      <c r="BC149" s="1041"/>
      <c r="BD149" s="1000"/>
      <c r="BE149" s="1001"/>
      <c r="BF149" s="1002"/>
      <c r="BG149" s="1003"/>
      <c r="BH149" s="1003"/>
      <c r="BI149" s="1003"/>
      <c r="BJ149" s="1004"/>
    </row>
    <row r="150" spans="2:62" ht="20.25" customHeight="1" x14ac:dyDescent="0.45">
      <c r="B150" s="1043"/>
      <c r="C150" s="1044"/>
      <c r="D150" s="1045"/>
      <c r="E150" s="251"/>
      <c r="F150" s="252">
        <f>C149</f>
        <v>0</v>
      </c>
      <c r="G150" s="251"/>
      <c r="H150" s="252">
        <f>I149</f>
        <v>0</v>
      </c>
      <c r="I150" s="1046"/>
      <c r="J150" s="1047"/>
      <c r="K150" s="1048"/>
      <c r="L150" s="1049"/>
      <c r="M150" s="1049"/>
      <c r="N150" s="1045"/>
      <c r="O150" s="1034"/>
      <c r="P150" s="1035"/>
      <c r="Q150" s="1035"/>
      <c r="R150" s="1035"/>
      <c r="S150" s="1036"/>
      <c r="T150" s="246" t="s">
        <v>443</v>
      </c>
      <c r="U150" s="247"/>
      <c r="V150" s="248"/>
      <c r="W150" s="234" t="str">
        <f>IF(W149="","",VLOOKUP(W149,'参考様式１（勤務表_シフト記号表）'!$C$6:$L$47,10,FALSE))</f>
        <v/>
      </c>
      <c r="X150" s="235" t="str">
        <f>IF(X149="","",VLOOKUP(X149,'参考様式１（勤務表_シフト記号表）'!$C$6:$L$47,10,FALSE))</f>
        <v/>
      </c>
      <c r="Y150" s="235" t="str">
        <f>IF(Y149="","",VLOOKUP(Y149,'参考様式１（勤務表_シフト記号表）'!$C$6:$L$47,10,FALSE))</f>
        <v/>
      </c>
      <c r="Z150" s="235" t="str">
        <f>IF(Z149="","",VLOOKUP(Z149,'参考様式１（勤務表_シフト記号表）'!$C$6:$L$47,10,FALSE))</f>
        <v/>
      </c>
      <c r="AA150" s="235" t="str">
        <f>IF(AA149="","",VLOOKUP(AA149,'参考様式１（勤務表_シフト記号表）'!$C$6:$L$47,10,FALSE))</f>
        <v/>
      </c>
      <c r="AB150" s="235" t="str">
        <f>IF(AB149="","",VLOOKUP(AB149,'参考様式１（勤務表_シフト記号表）'!$C$6:$L$47,10,FALSE))</f>
        <v/>
      </c>
      <c r="AC150" s="236" t="str">
        <f>IF(AC149="","",VLOOKUP(AC149,'参考様式１（勤務表_シフト記号表）'!$C$6:$L$47,10,FALSE))</f>
        <v/>
      </c>
      <c r="AD150" s="234" t="str">
        <f>IF(AD149="","",VLOOKUP(AD149,'参考様式１（勤務表_シフト記号表）'!$C$6:$L$47,10,FALSE))</f>
        <v/>
      </c>
      <c r="AE150" s="235" t="str">
        <f>IF(AE149="","",VLOOKUP(AE149,'参考様式１（勤務表_シフト記号表）'!$C$6:$L$47,10,FALSE))</f>
        <v/>
      </c>
      <c r="AF150" s="235" t="str">
        <f>IF(AF149="","",VLOOKUP(AF149,'参考様式１（勤務表_シフト記号表）'!$C$6:$L$47,10,FALSE))</f>
        <v/>
      </c>
      <c r="AG150" s="235" t="str">
        <f>IF(AG149="","",VLOOKUP(AG149,'参考様式１（勤務表_シフト記号表）'!$C$6:$L$47,10,FALSE))</f>
        <v/>
      </c>
      <c r="AH150" s="235" t="str">
        <f>IF(AH149="","",VLOOKUP(AH149,'参考様式１（勤務表_シフト記号表）'!$C$6:$L$47,10,FALSE))</f>
        <v/>
      </c>
      <c r="AI150" s="235" t="str">
        <f>IF(AI149="","",VLOOKUP(AI149,'参考様式１（勤務表_シフト記号表）'!$C$6:$L$47,10,FALSE))</f>
        <v/>
      </c>
      <c r="AJ150" s="236" t="str">
        <f>IF(AJ149="","",VLOOKUP(AJ149,'参考様式１（勤務表_シフト記号表）'!$C$6:$L$47,10,FALSE))</f>
        <v/>
      </c>
      <c r="AK150" s="234" t="str">
        <f>IF(AK149="","",VLOOKUP(AK149,'参考様式１（勤務表_シフト記号表）'!$C$6:$L$47,10,FALSE))</f>
        <v/>
      </c>
      <c r="AL150" s="235" t="str">
        <f>IF(AL149="","",VLOOKUP(AL149,'参考様式１（勤務表_シフト記号表）'!$C$6:$L$47,10,FALSE))</f>
        <v/>
      </c>
      <c r="AM150" s="235" t="str">
        <f>IF(AM149="","",VLOOKUP(AM149,'参考様式１（勤務表_シフト記号表）'!$C$6:$L$47,10,FALSE))</f>
        <v/>
      </c>
      <c r="AN150" s="235" t="str">
        <f>IF(AN149="","",VLOOKUP(AN149,'参考様式１（勤務表_シフト記号表）'!$C$6:$L$47,10,FALSE))</f>
        <v/>
      </c>
      <c r="AO150" s="235" t="str">
        <f>IF(AO149="","",VLOOKUP(AO149,'参考様式１（勤務表_シフト記号表）'!$C$6:$L$47,10,FALSE))</f>
        <v/>
      </c>
      <c r="AP150" s="235" t="str">
        <f>IF(AP149="","",VLOOKUP(AP149,'参考様式１（勤務表_シフト記号表）'!$C$6:$L$47,10,FALSE))</f>
        <v/>
      </c>
      <c r="AQ150" s="236" t="str">
        <f>IF(AQ149="","",VLOOKUP(AQ149,'参考様式１（勤務表_シフト記号表）'!$C$6:$L$47,10,FALSE))</f>
        <v/>
      </c>
      <c r="AR150" s="234" t="str">
        <f>IF(AR149="","",VLOOKUP(AR149,'参考様式１（勤務表_シフト記号表）'!$C$6:$L$47,10,FALSE))</f>
        <v/>
      </c>
      <c r="AS150" s="235" t="str">
        <f>IF(AS149="","",VLOOKUP(AS149,'参考様式１（勤務表_シフト記号表）'!$C$6:$L$47,10,FALSE))</f>
        <v/>
      </c>
      <c r="AT150" s="235" t="str">
        <f>IF(AT149="","",VLOOKUP(AT149,'参考様式１（勤務表_シフト記号表）'!$C$6:$L$47,10,FALSE))</f>
        <v/>
      </c>
      <c r="AU150" s="235" t="str">
        <f>IF(AU149="","",VLOOKUP(AU149,'参考様式１（勤務表_シフト記号表）'!$C$6:$L$47,10,FALSE))</f>
        <v/>
      </c>
      <c r="AV150" s="235" t="str">
        <f>IF(AV149="","",VLOOKUP(AV149,'参考様式１（勤務表_シフト記号表）'!$C$6:$L$47,10,FALSE))</f>
        <v/>
      </c>
      <c r="AW150" s="235" t="str">
        <f>IF(AW149="","",VLOOKUP(AW149,'参考様式１（勤務表_シフト記号表）'!$C$6:$L$47,10,FALSE))</f>
        <v/>
      </c>
      <c r="AX150" s="236" t="str">
        <f>IF(AX149="","",VLOOKUP(AX149,'参考様式１（勤務表_シフト記号表）'!$C$6:$L$47,10,FALSE))</f>
        <v/>
      </c>
      <c r="AY150" s="234" t="str">
        <f>IF(AY149="","",VLOOKUP(AY149,'参考様式１（勤務表_シフト記号表）'!$C$6:$L$47,10,FALSE))</f>
        <v/>
      </c>
      <c r="AZ150" s="235" t="str">
        <f>IF(AZ149="","",VLOOKUP(AZ149,'参考様式１（勤務表_シフト記号表）'!$C$6:$L$47,10,FALSE))</f>
        <v/>
      </c>
      <c r="BA150" s="235" t="str">
        <f>IF(BA149="","",VLOOKUP(BA149,'参考様式１（勤務表_シフト記号表）'!$C$6:$L$47,10,FALSE))</f>
        <v/>
      </c>
      <c r="BB150" s="1017">
        <f>IF($BE$3="４週",SUM(W150:AX150),IF($BE$3="暦月",SUM(W150:BA150),""))</f>
        <v>0</v>
      </c>
      <c r="BC150" s="1018"/>
      <c r="BD150" s="1019">
        <f>IF($BE$3="４週",BB150/4,IF($BE$3="暦月",(BB150/($BE$8/7)),""))</f>
        <v>0</v>
      </c>
      <c r="BE150" s="1018"/>
      <c r="BF150" s="1014"/>
      <c r="BG150" s="1015"/>
      <c r="BH150" s="1015"/>
      <c r="BI150" s="1015"/>
      <c r="BJ150" s="1016"/>
    </row>
    <row r="151" spans="2:62" ht="20.25" customHeight="1" x14ac:dyDescent="0.45">
      <c r="B151" s="1020">
        <f>B149+1</f>
        <v>68</v>
      </c>
      <c r="C151" s="1022"/>
      <c r="D151" s="1023"/>
      <c r="E151" s="229"/>
      <c r="F151" s="230"/>
      <c r="G151" s="229"/>
      <c r="H151" s="230"/>
      <c r="I151" s="1026"/>
      <c r="J151" s="1027"/>
      <c r="K151" s="1030"/>
      <c r="L151" s="1031"/>
      <c r="M151" s="1031"/>
      <c r="N151" s="1023"/>
      <c r="O151" s="1034"/>
      <c r="P151" s="1035"/>
      <c r="Q151" s="1035"/>
      <c r="R151" s="1035"/>
      <c r="S151" s="1036"/>
      <c r="T151" s="249" t="s">
        <v>442</v>
      </c>
      <c r="V151" s="250"/>
      <c r="W151" s="242"/>
      <c r="X151" s="243"/>
      <c r="Y151" s="243"/>
      <c r="Z151" s="243"/>
      <c r="AA151" s="243"/>
      <c r="AB151" s="243"/>
      <c r="AC151" s="244"/>
      <c r="AD151" s="242"/>
      <c r="AE151" s="243"/>
      <c r="AF151" s="243"/>
      <c r="AG151" s="243"/>
      <c r="AH151" s="243"/>
      <c r="AI151" s="243"/>
      <c r="AJ151" s="244"/>
      <c r="AK151" s="242"/>
      <c r="AL151" s="243"/>
      <c r="AM151" s="243"/>
      <c r="AN151" s="243"/>
      <c r="AO151" s="243"/>
      <c r="AP151" s="243"/>
      <c r="AQ151" s="244"/>
      <c r="AR151" s="242"/>
      <c r="AS151" s="243"/>
      <c r="AT151" s="243"/>
      <c r="AU151" s="243"/>
      <c r="AV151" s="243"/>
      <c r="AW151" s="243"/>
      <c r="AX151" s="244"/>
      <c r="AY151" s="242"/>
      <c r="AZ151" s="243"/>
      <c r="BA151" s="245"/>
      <c r="BB151" s="1040"/>
      <c r="BC151" s="1041"/>
      <c r="BD151" s="1000"/>
      <c r="BE151" s="1001"/>
      <c r="BF151" s="1002"/>
      <c r="BG151" s="1003"/>
      <c r="BH151" s="1003"/>
      <c r="BI151" s="1003"/>
      <c r="BJ151" s="1004"/>
    </row>
    <row r="152" spans="2:62" ht="20.25" customHeight="1" x14ac:dyDescent="0.45">
      <c r="B152" s="1043"/>
      <c r="C152" s="1044"/>
      <c r="D152" s="1045"/>
      <c r="E152" s="251"/>
      <c r="F152" s="252">
        <f>C151</f>
        <v>0</v>
      </c>
      <c r="G152" s="251"/>
      <c r="H152" s="252">
        <f>I151</f>
        <v>0</v>
      </c>
      <c r="I152" s="1046"/>
      <c r="J152" s="1047"/>
      <c r="K152" s="1048"/>
      <c r="L152" s="1049"/>
      <c r="M152" s="1049"/>
      <c r="N152" s="1045"/>
      <c r="O152" s="1034"/>
      <c r="P152" s="1035"/>
      <c r="Q152" s="1035"/>
      <c r="R152" s="1035"/>
      <c r="S152" s="1036"/>
      <c r="T152" s="246" t="s">
        <v>443</v>
      </c>
      <c r="U152" s="247"/>
      <c r="V152" s="248"/>
      <c r="W152" s="234" t="str">
        <f>IF(W151="","",VLOOKUP(W151,'参考様式１（勤務表_シフト記号表）'!$C$6:$L$47,10,FALSE))</f>
        <v/>
      </c>
      <c r="X152" s="235" t="str">
        <f>IF(X151="","",VLOOKUP(X151,'参考様式１（勤務表_シフト記号表）'!$C$6:$L$47,10,FALSE))</f>
        <v/>
      </c>
      <c r="Y152" s="235" t="str">
        <f>IF(Y151="","",VLOOKUP(Y151,'参考様式１（勤務表_シフト記号表）'!$C$6:$L$47,10,FALSE))</f>
        <v/>
      </c>
      <c r="Z152" s="235" t="str">
        <f>IF(Z151="","",VLOOKUP(Z151,'参考様式１（勤務表_シフト記号表）'!$C$6:$L$47,10,FALSE))</f>
        <v/>
      </c>
      <c r="AA152" s="235" t="str">
        <f>IF(AA151="","",VLOOKUP(AA151,'参考様式１（勤務表_シフト記号表）'!$C$6:$L$47,10,FALSE))</f>
        <v/>
      </c>
      <c r="AB152" s="235" t="str">
        <f>IF(AB151="","",VLOOKUP(AB151,'参考様式１（勤務表_シフト記号表）'!$C$6:$L$47,10,FALSE))</f>
        <v/>
      </c>
      <c r="AC152" s="236" t="str">
        <f>IF(AC151="","",VLOOKUP(AC151,'参考様式１（勤務表_シフト記号表）'!$C$6:$L$47,10,FALSE))</f>
        <v/>
      </c>
      <c r="AD152" s="234" t="str">
        <f>IF(AD151="","",VLOOKUP(AD151,'参考様式１（勤務表_シフト記号表）'!$C$6:$L$47,10,FALSE))</f>
        <v/>
      </c>
      <c r="AE152" s="235" t="str">
        <f>IF(AE151="","",VLOOKUP(AE151,'参考様式１（勤務表_シフト記号表）'!$C$6:$L$47,10,FALSE))</f>
        <v/>
      </c>
      <c r="AF152" s="235" t="str">
        <f>IF(AF151="","",VLOOKUP(AF151,'参考様式１（勤務表_シフト記号表）'!$C$6:$L$47,10,FALSE))</f>
        <v/>
      </c>
      <c r="AG152" s="235" t="str">
        <f>IF(AG151="","",VLOOKUP(AG151,'参考様式１（勤務表_シフト記号表）'!$C$6:$L$47,10,FALSE))</f>
        <v/>
      </c>
      <c r="AH152" s="235" t="str">
        <f>IF(AH151="","",VLOOKUP(AH151,'参考様式１（勤務表_シフト記号表）'!$C$6:$L$47,10,FALSE))</f>
        <v/>
      </c>
      <c r="AI152" s="235" t="str">
        <f>IF(AI151="","",VLOOKUP(AI151,'参考様式１（勤務表_シフト記号表）'!$C$6:$L$47,10,FALSE))</f>
        <v/>
      </c>
      <c r="AJ152" s="236" t="str">
        <f>IF(AJ151="","",VLOOKUP(AJ151,'参考様式１（勤務表_シフト記号表）'!$C$6:$L$47,10,FALSE))</f>
        <v/>
      </c>
      <c r="AK152" s="234" t="str">
        <f>IF(AK151="","",VLOOKUP(AK151,'参考様式１（勤務表_シフト記号表）'!$C$6:$L$47,10,FALSE))</f>
        <v/>
      </c>
      <c r="AL152" s="235" t="str">
        <f>IF(AL151="","",VLOOKUP(AL151,'参考様式１（勤務表_シフト記号表）'!$C$6:$L$47,10,FALSE))</f>
        <v/>
      </c>
      <c r="AM152" s="235" t="str">
        <f>IF(AM151="","",VLOOKUP(AM151,'参考様式１（勤務表_シフト記号表）'!$C$6:$L$47,10,FALSE))</f>
        <v/>
      </c>
      <c r="AN152" s="235" t="str">
        <f>IF(AN151="","",VLOOKUP(AN151,'参考様式１（勤務表_シフト記号表）'!$C$6:$L$47,10,FALSE))</f>
        <v/>
      </c>
      <c r="AO152" s="235" t="str">
        <f>IF(AO151="","",VLOOKUP(AO151,'参考様式１（勤務表_シフト記号表）'!$C$6:$L$47,10,FALSE))</f>
        <v/>
      </c>
      <c r="AP152" s="235" t="str">
        <f>IF(AP151="","",VLOOKUP(AP151,'参考様式１（勤務表_シフト記号表）'!$C$6:$L$47,10,FALSE))</f>
        <v/>
      </c>
      <c r="AQ152" s="236" t="str">
        <f>IF(AQ151="","",VLOOKUP(AQ151,'参考様式１（勤務表_シフト記号表）'!$C$6:$L$47,10,FALSE))</f>
        <v/>
      </c>
      <c r="AR152" s="234" t="str">
        <f>IF(AR151="","",VLOOKUP(AR151,'参考様式１（勤務表_シフト記号表）'!$C$6:$L$47,10,FALSE))</f>
        <v/>
      </c>
      <c r="AS152" s="235" t="str">
        <f>IF(AS151="","",VLOOKUP(AS151,'参考様式１（勤務表_シフト記号表）'!$C$6:$L$47,10,FALSE))</f>
        <v/>
      </c>
      <c r="AT152" s="235" t="str">
        <f>IF(AT151="","",VLOOKUP(AT151,'参考様式１（勤務表_シフト記号表）'!$C$6:$L$47,10,FALSE))</f>
        <v/>
      </c>
      <c r="AU152" s="235" t="str">
        <f>IF(AU151="","",VLOOKUP(AU151,'参考様式１（勤務表_シフト記号表）'!$C$6:$L$47,10,FALSE))</f>
        <v/>
      </c>
      <c r="AV152" s="235" t="str">
        <f>IF(AV151="","",VLOOKUP(AV151,'参考様式１（勤務表_シフト記号表）'!$C$6:$L$47,10,FALSE))</f>
        <v/>
      </c>
      <c r="AW152" s="235" t="str">
        <f>IF(AW151="","",VLOOKUP(AW151,'参考様式１（勤務表_シフト記号表）'!$C$6:$L$47,10,FALSE))</f>
        <v/>
      </c>
      <c r="AX152" s="236" t="str">
        <f>IF(AX151="","",VLOOKUP(AX151,'参考様式１（勤務表_シフト記号表）'!$C$6:$L$47,10,FALSE))</f>
        <v/>
      </c>
      <c r="AY152" s="234" t="str">
        <f>IF(AY151="","",VLOOKUP(AY151,'参考様式１（勤務表_シフト記号表）'!$C$6:$L$47,10,FALSE))</f>
        <v/>
      </c>
      <c r="AZ152" s="235" t="str">
        <f>IF(AZ151="","",VLOOKUP(AZ151,'参考様式１（勤務表_シフト記号表）'!$C$6:$L$47,10,FALSE))</f>
        <v/>
      </c>
      <c r="BA152" s="235" t="str">
        <f>IF(BA151="","",VLOOKUP(BA151,'参考様式１（勤務表_シフト記号表）'!$C$6:$L$47,10,FALSE))</f>
        <v/>
      </c>
      <c r="BB152" s="1017">
        <f>IF($BE$3="４週",SUM(W152:AX152),IF($BE$3="暦月",SUM(W152:BA152),""))</f>
        <v>0</v>
      </c>
      <c r="BC152" s="1018"/>
      <c r="BD152" s="1019">
        <f>IF($BE$3="４週",BB152/4,IF($BE$3="暦月",(BB152/($BE$8/7)),""))</f>
        <v>0</v>
      </c>
      <c r="BE152" s="1018"/>
      <c r="BF152" s="1014"/>
      <c r="BG152" s="1015"/>
      <c r="BH152" s="1015"/>
      <c r="BI152" s="1015"/>
      <c r="BJ152" s="1016"/>
    </row>
    <row r="153" spans="2:62" ht="20.25" customHeight="1" x14ac:dyDescent="0.45">
      <c r="B153" s="1020">
        <f>B151+1</f>
        <v>69</v>
      </c>
      <c r="C153" s="1022"/>
      <c r="D153" s="1023"/>
      <c r="E153" s="229"/>
      <c r="F153" s="230"/>
      <c r="G153" s="229"/>
      <c r="H153" s="230"/>
      <c r="I153" s="1026"/>
      <c r="J153" s="1027"/>
      <c r="K153" s="1030"/>
      <c r="L153" s="1031"/>
      <c r="M153" s="1031"/>
      <c r="N153" s="1023"/>
      <c r="O153" s="1034"/>
      <c r="P153" s="1035"/>
      <c r="Q153" s="1035"/>
      <c r="R153" s="1035"/>
      <c r="S153" s="1036"/>
      <c r="T153" s="249" t="s">
        <v>442</v>
      </c>
      <c r="V153" s="250"/>
      <c r="W153" s="242"/>
      <c r="X153" s="243"/>
      <c r="Y153" s="243"/>
      <c r="Z153" s="243"/>
      <c r="AA153" s="243"/>
      <c r="AB153" s="243"/>
      <c r="AC153" s="244"/>
      <c r="AD153" s="242"/>
      <c r="AE153" s="243"/>
      <c r="AF153" s="243"/>
      <c r="AG153" s="243"/>
      <c r="AH153" s="243"/>
      <c r="AI153" s="243"/>
      <c r="AJ153" s="244"/>
      <c r="AK153" s="242"/>
      <c r="AL153" s="243"/>
      <c r="AM153" s="243"/>
      <c r="AN153" s="243"/>
      <c r="AO153" s="243"/>
      <c r="AP153" s="243"/>
      <c r="AQ153" s="244"/>
      <c r="AR153" s="242"/>
      <c r="AS153" s="243"/>
      <c r="AT153" s="243"/>
      <c r="AU153" s="243"/>
      <c r="AV153" s="243"/>
      <c r="AW153" s="243"/>
      <c r="AX153" s="244"/>
      <c r="AY153" s="242"/>
      <c r="AZ153" s="243"/>
      <c r="BA153" s="245"/>
      <c r="BB153" s="1040"/>
      <c r="BC153" s="1041"/>
      <c r="BD153" s="1000"/>
      <c r="BE153" s="1001"/>
      <c r="BF153" s="1002"/>
      <c r="BG153" s="1003"/>
      <c r="BH153" s="1003"/>
      <c r="BI153" s="1003"/>
      <c r="BJ153" s="1004"/>
    </row>
    <row r="154" spans="2:62" ht="20.25" customHeight="1" x14ac:dyDescent="0.45">
      <c r="B154" s="1043"/>
      <c r="C154" s="1044"/>
      <c r="D154" s="1045"/>
      <c r="E154" s="251"/>
      <c r="F154" s="252">
        <f>C153</f>
        <v>0</v>
      </c>
      <c r="G154" s="251"/>
      <c r="H154" s="252">
        <f>I153</f>
        <v>0</v>
      </c>
      <c r="I154" s="1046"/>
      <c r="J154" s="1047"/>
      <c r="K154" s="1048"/>
      <c r="L154" s="1049"/>
      <c r="M154" s="1049"/>
      <c r="N154" s="1045"/>
      <c r="O154" s="1034"/>
      <c r="P154" s="1035"/>
      <c r="Q154" s="1035"/>
      <c r="R154" s="1035"/>
      <c r="S154" s="1036"/>
      <c r="T154" s="246" t="s">
        <v>443</v>
      </c>
      <c r="U154" s="247"/>
      <c r="V154" s="248"/>
      <c r="W154" s="234" t="str">
        <f>IF(W153="","",VLOOKUP(W153,'参考様式１（勤務表_シフト記号表）'!$C$6:$L$47,10,FALSE))</f>
        <v/>
      </c>
      <c r="X154" s="235" t="str">
        <f>IF(X153="","",VLOOKUP(X153,'参考様式１（勤務表_シフト記号表）'!$C$6:$L$47,10,FALSE))</f>
        <v/>
      </c>
      <c r="Y154" s="235" t="str">
        <f>IF(Y153="","",VLOOKUP(Y153,'参考様式１（勤務表_シフト記号表）'!$C$6:$L$47,10,FALSE))</f>
        <v/>
      </c>
      <c r="Z154" s="235" t="str">
        <f>IF(Z153="","",VLOOKUP(Z153,'参考様式１（勤務表_シフト記号表）'!$C$6:$L$47,10,FALSE))</f>
        <v/>
      </c>
      <c r="AA154" s="235" t="str">
        <f>IF(AA153="","",VLOOKUP(AA153,'参考様式１（勤務表_シフト記号表）'!$C$6:$L$47,10,FALSE))</f>
        <v/>
      </c>
      <c r="AB154" s="235" t="str">
        <f>IF(AB153="","",VLOOKUP(AB153,'参考様式１（勤務表_シフト記号表）'!$C$6:$L$47,10,FALSE))</f>
        <v/>
      </c>
      <c r="AC154" s="236" t="str">
        <f>IF(AC153="","",VLOOKUP(AC153,'参考様式１（勤務表_シフト記号表）'!$C$6:$L$47,10,FALSE))</f>
        <v/>
      </c>
      <c r="AD154" s="234" t="str">
        <f>IF(AD153="","",VLOOKUP(AD153,'参考様式１（勤務表_シフト記号表）'!$C$6:$L$47,10,FALSE))</f>
        <v/>
      </c>
      <c r="AE154" s="235" t="str">
        <f>IF(AE153="","",VLOOKUP(AE153,'参考様式１（勤務表_シフト記号表）'!$C$6:$L$47,10,FALSE))</f>
        <v/>
      </c>
      <c r="AF154" s="235" t="str">
        <f>IF(AF153="","",VLOOKUP(AF153,'参考様式１（勤務表_シフト記号表）'!$C$6:$L$47,10,FALSE))</f>
        <v/>
      </c>
      <c r="AG154" s="235" t="str">
        <f>IF(AG153="","",VLOOKUP(AG153,'参考様式１（勤務表_シフト記号表）'!$C$6:$L$47,10,FALSE))</f>
        <v/>
      </c>
      <c r="AH154" s="235" t="str">
        <f>IF(AH153="","",VLOOKUP(AH153,'参考様式１（勤務表_シフト記号表）'!$C$6:$L$47,10,FALSE))</f>
        <v/>
      </c>
      <c r="AI154" s="235" t="str">
        <f>IF(AI153="","",VLOOKUP(AI153,'参考様式１（勤務表_シフト記号表）'!$C$6:$L$47,10,FALSE))</f>
        <v/>
      </c>
      <c r="AJ154" s="236" t="str">
        <f>IF(AJ153="","",VLOOKUP(AJ153,'参考様式１（勤務表_シフト記号表）'!$C$6:$L$47,10,FALSE))</f>
        <v/>
      </c>
      <c r="AK154" s="234" t="str">
        <f>IF(AK153="","",VLOOKUP(AK153,'参考様式１（勤務表_シフト記号表）'!$C$6:$L$47,10,FALSE))</f>
        <v/>
      </c>
      <c r="AL154" s="235" t="str">
        <f>IF(AL153="","",VLOOKUP(AL153,'参考様式１（勤務表_シフト記号表）'!$C$6:$L$47,10,FALSE))</f>
        <v/>
      </c>
      <c r="AM154" s="235" t="str">
        <f>IF(AM153="","",VLOOKUP(AM153,'参考様式１（勤務表_シフト記号表）'!$C$6:$L$47,10,FALSE))</f>
        <v/>
      </c>
      <c r="AN154" s="235" t="str">
        <f>IF(AN153="","",VLOOKUP(AN153,'参考様式１（勤務表_シフト記号表）'!$C$6:$L$47,10,FALSE))</f>
        <v/>
      </c>
      <c r="AO154" s="235" t="str">
        <f>IF(AO153="","",VLOOKUP(AO153,'参考様式１（勤務表_シフト記号表）'!$C$6:$L$47,10,FALSE))</f>
        <v/>
      </c>
      <c r="AP154" s="235" t="str">
        <f>IF(AP153="","",VLOOKUP(AP153,'参考様式１（勤務表_シフト記号表）'!$C$6:$L$47,10,FALSE))</f>
        <v/>
      </c>
      <c r="AQ154" s="236" t="str">
        <f>IF(AQ153="","",VLOOKUP(AQ153,'参考様式１（勤務表_シフト記号表）'!$C$6:$L$47,10,FALSE))</f>
        <v/>
      </c>
      <c r="AR154" s="234" t="str">
        <f>IF(AR153="","",VLOOKUP(AR153,'参考様式１（勤務表_シフト記号表）'!$C$6:$L$47,10,FALSE))</f>
        <v/>
      </c>
      <c r="AS154" s="235" t="str">
        <f>IF(AS153="","",VLOOKUP(AS153,'参考様式１（勤務表_シフト記号表）'!$C$6:$L$47,10,FALSE))</f>
        <v/>
      </c>
      <c r="AT154" s="235" t="str">
        <f>IF(AT153="","",VLOOKUP(AT153,'参考様式１（勤務表_シフト記号表）'!$C$6:$L$47,10,FALSE))</f>
        <v/>
      </c>
      <c r="AU154" s="235" t="str">
        <f>IF(AU153="","",VLOOKUP(AU153,'参考様式１（勤務表_シフト記号表）'!$C$6:$L$47,10,FALSE))</f>
        <v/>
      </c>
      <c r="AV154" s="235" t="str">
        <f>IF(AV153="","",VLOOKUP(AV153,'参考様式１（勤務表_シフト記号表）'!$C$6:$L$47,10,FALSE))</f>
        <v/>
      </c>
      <c r="AW154" s="235" t="str">
        <f>IF(AW153="","",VLOOKUP(AW153,'参考様式１（勤務表_シフト記号表）'!$C$6:$L$47,10,FALSE))</f>
        <v/>
      </c>
      <c r="AX154" s="236" t="str">
        <f>IF(AX153="","",VLOOKUP(AX153,'参考様式１（勤務表_シフト記号表）'!$C$6:$L$47,10,FALSE))</f>
        <v/>
      </c>
      <c r="AY154" s="234" t="str">
        <f>IF(AY153="","",VLOOKUP(AY153,'参考様式１（勤務表_シフト記号表）'!$C$6:$L$47,10,FALSE))</f>
        <v/>
      </c>
      <c r="AZ154" s="235" t="str">
        <f>IF(AZ153="","",VLOOKUP(AZ153,'参考様式１（勤務表_シフト記号表）'!$C$6:$L$47,10,FALSE))</f>
        <v/>
      </c>
      <c r="BA154" s="235" t="str">
        <f>IF(BA153="","",VLOOKUP(BA153,'参考様式１（勤務表_シフト記号表）'!$C$6:$L$47,10,FALSE))</f>
        <v/>
      </c>
      <c r="BB154" s="1017">
        <f>IF($BE$3="４週",SUM(W154:AX154),IF($BE$3="暦月",SUM(W154:BA154),""))</f>
        <v>0</v>
      </c>
      <c r="BC154" s="1018"/>
      <c r="BD154" s="1019">
        <f>IF($BE$3="４週",BB154/4,IF($BE$3="暦月",(BB154/($BE$8/7)),""))</f>
        <v>0</v>
      </c>
      <c r="BE154" s="1018"/>
      <c r="BF154" s="1014"/>
      <c r="BG154" s="1015"/>
      <c r="BH154" s="1015"/>
      <c r="BI154" s="1015"/>
      <c r="BJ154" s="1016"/>
    </row>
    <row r="155" spans="2:62" ht="20.25" customHeight="1" x14ac:dyDescent="0.45">
      <c r="B155" s="1020">
        <f>B153+1</f>
        <v>70</v>
      </c>
      <c r="C155" s="1022"/>
      <c r="D155" s="1023"/>
      <c r="E155" s="229"/>
      <c r="F155" s="230"/>
      <c r="G155" s="229"/>
      <c r="H155" s="230"/>
      <c r="I155" s="1026"/>
      <c r="J155" s="1027"/>
      <c r="K155" s="1030"/>
      <c r="L155" s="1031"/>
      <c r="M155" s="1031"/>
      <c r="N155" s="1023"/>
      <c r="O155" s="1034"/>
      <c r="P155" s="1035"/>
      <c r="Q155" s="1035"/>
      <c r="R155" s="1035"/>
      <c r="S155" s="1036"/>
      <c r="T155" s="249" t="s">
        <v>442</v>
      </c>
      <c r="V155" s="250"/>
      <c r="W155" s="242"/>
      <c r="X155" s="243"/>
      <c r="Y155" s="243"/>
      <c r="Z155" s="243"/>
      <c r="AA155" s="243"/>
      <c r="AB155" s="243"/>
      <c r="AC155" s="244"/>
      <c r="AD155" s="242"/>
      <c r="AE155" s="243"/>
      <c r="AF155" s="243"/>
      <c r="AG155" s="243"/>
      <c r="AH155" s="243"/>
      <c r="AI155" s="243"/>
      <c r="AJ155" s="244"/>
      <c r="AK155" s="242"/>
      <c r="AL155" s="243"/>
      <c r="AM155" s="243"/>
      <c r="AN155" s="243"/>
      <c r="AO155" s="243"/>
      <c r="AP155" s="243"/>
      <c r="AQ155" s="244"/>
      <c r="AR155" s="242"/>
      <c r="AS155" s="243"/>
      <c r="AT155" s="243"/>
      <c r="AU155" s="243"/>
      <c r="AV155" s="243"/>
      <c r="AW155" s="243"/>
      <c r="AX155" s="244"/>
      <c r="AY155" s="242"/>
      <c r="AZ155" s="243"/>
      <c r="BA155" s="245"/>
      <c r="BB155" s="1040"/>
      <c r="BC155" s="1041"/>
      <c r="BD155" s="1000"/>
      <c r="BE155" s="1001"/>
      <c r="BF155" s="1002"/>
      <c r="BG155" s="1003"/>
      <c r="BH155" s="1003"/>
      <c r="BI155" s="1003"/>
      <c r="BJ155" s="1004"/>
    </row>
    <row r="156" spans="2:62" ht="20.25" customHeight="1" x14ac:dyDescent="0.45">
      <c r="B156" s="1043"/>
      <c r="C156" s="1044"/>
      <c r="D156" s="1045"/>
      <c r="E156" s="251"/>
      <c r="F156" s="252">
        <f>C155</f>
        <v>0</v>
      </c>
      <c r="G156" s="251"/>
      <c r="H156" s="252">
        <f>I155</f>
        <v>0</v>
      </c>
      <c r="I156" s="1046"/>
      <c r="J156" s="1047"/>
      <c r="K156" s="1048"/>
      <c r="L156" s="1049"/>
      <c r="M156" s="1049"/>
      <c r="N156" s="1045"/>
      <c r="O156" s="1034"/>
      <c r="P156" s="1035"/>
      <c r="Q156" s="1035"/>
      <c r="R156" s="1035"/>
      <c r="S156" s="1036"/>
      <c r="T156" s="246" t="s">
        <v>443</v>
      </c>
      <c r="U156" s="247"/>
      <c r="V156" s="248"/>
      <c r="W156" s="234" t="str">
        <f>IF(W155="","",VLOOKUP(W155,'参考様式１（勤務表_シフト記号表）'!$C$6:$L$47,10,FALSE))</f>
        <v/>
      </c>
      <c r="X156" s="235" t="str">
        <f>IF(X155="","",VLOOKUP(X155,'参考様式１（勤務表_シフト記号表）'!$C$6:$L$47,10,FALSE))</f>
        <v/>
      </c>
      <c r="Y156" s="235" t="str">
        <f>IF(Y155="","",VLOOKUP(Y155,'参考様式１（勤務表_シフト記号表）'!$C$6:$L$47,10,FALSE))</f>
        <v/>
      </c>
      <c r="Z156" s="235" t="str">
        <f>IF(Z155="","",VLOOKUP(Z155,'参考様式１（勤務表_シフト記号表）'!$C$6:$L$47,10,FALSE))</f>
        <v/>
      </c>
      <c r="AA156" s="235" t="str">
        <f>IF(AA155="","",VLOOKUP(AA155,'参考様式１（勤務表_シフト記号表）'!$C$6:$L$47,10,FALSE))</f>
        <v/>
      </c>
      <c r="AB156" s="235" t="str">
        <f>IF(AB155="","",VLOOKUP(AB155,'参考様式１（勤務表_シフト記号表）'!$C$6:$L$47,10,FALSE))</f>
        <v/>
      </c>
      <c r="AC156" s="236" t="str">
        <f>IF(AC155="","",VLOOKUP(AC155,'参考様式１（勤務表_シフト記号表）'!$C$6:$L$47,10,FALSE))</f>
        <v/>
      </c>
      <c r="AD156" s="234" t="str">
        <f>IF(AD155="","",VLOOKUP(AD155,'参考様式１（勤務表_シフト記号表）'!$C$6:$L$47,10,FALSE))</f>
        <v/>
      </c>
      <c r="AE156" s="235" t="str">
        <f>IF(AE155="","",VLOOKUP(AE155,'参考様式１（勤務表_シフト記号表）'!$C$6:$L$47,10,FALSE))</f>
        <v/>
      </c>
      <c r="AF156" s="235" t="str">
        <f>IF(AF155="","",VLOOKUP(AF155,'参考様式１（勤務表_シフト記号表）'!$C$6:$L$47,10,FALSE))</f>
        <v/>
      </c>
      <c r="AG156" s="235" t="str">
        <f>IF(AG155="","",VLOOKUP(AG155,'参考様式１（勤務表_シフト記号表）'!$C$6:$L$47,10,FALSE))</f>
        <v/>
      </c>
      <c r="AH156" s="235" t="str">
        <f>IF(AH155="","",VLOOKUP(AH155,'参考様式１（勤務表_シフト記号表）'!$C$6:$L$47,10,FALSE))</f>
        <v/>
      </c>
      <c r="AI156" s="235" t="str">
        <f>IF(AI155="","",VLOOKUP(AI155,'参考様式１（勤務表_シフト記号表）'!$C$6:$L$47,10,FALSE))</f>
        <v/>
      </c>
      <c r="AJ156" s="236" t="str">
        <f>IF(AJ155="","",VLOOKUP(AJ155,'参考様式１（勤務表_シフト記号表）'!$C$6:$L$47,10,FALSE))</f>
        <v/>
      </c>
      <c r="AK156" s="234" t="str">
        <f>IF(AK155="","",VLOOKUP(AK155,'参考様式１（勤務表_シフト記号表）'!$C$6:$L$47,10,FALSE))</f>
        <v/>
      </c>
      <c r="AL156" s="235" t="str">
        <f>IF(AL155="","",VLOOKUP(AL155,'参考様式１（勤務表_シフト記号表）'!$C$6:$L$47,10,FALSE))</f>
        <v/>
      </c>
      <c r="AM156" s="235" t="str">
        <f>IF(AM155="","",VLOOKUP(AM155,'参考様式１（勤務表_シフト記号表）'!$C$6:$L$47,10,FALSE))</f>
        <v/>
      </c>
      <c r="AN156" s="235" t="str">
        <f>IF(AN155="","",VLOOKUP(AN155,'参考様式１（勤務表_シフト記号表）'!$C$6:$L$47,10,FALSE))</f>
        <v/>
      </c>
      <c r="AO156" s="235" t="str">
        <f>IF(AO155="","",VLOOKUP(AO155,'参考様式１（勤務表_シフト記号表）'!$C$6:$L$47,10,FALSE))</f>
        <v/>
      </c>
      <c r="AP156" s="235" t="str">
        <f>IF(AP155="","",VLOOKUP(AP155,'参考様式１（勤務表_シフト記号表）'!$C$6:$L$47,10,FALSE))</f>
        <v/>
      </c>
      <c r="AQ156" s="236" t="str">
        <f>IF(AQ155="","",VLOOKUP(AQ155,'参考様式１（勤務表_シフト記号表）'!$C$6:$L$47,10,FALSE))</f>
        <v/>
      </c>
      <c r="AR156" s="234" t="str">
        <f>IF(AR155="","",VLOOKUP(AR155,'参考様式１（勤務表_シフト記号表）'!$C$6:$L$47,10,FALSE))</f>
        <v/>
      </c>
      <c r="AS156" s="235" t="str">
        <f>IF(AS155="","",VLOOKUP(AS155,'参考様式１（勤務表_シフト記号表）'!$C$6:$L$47,10,FALSE))</f>
        <v/>
      </c>
      <c r="AT156" s="235" t="str">
        <f>IF(AT155="","",VLOOKUP(AT155,'参考様式１（勤務表_シフト記号表）'!$C$6:$L$47,10,FALSE))</f>
        <v/>
      </c>
      <c r="AU156" s="235" t="str">
        <f>IF(AU155="","",VLOOKUP(AU155,'参考様式１（勤務表_シフト記号表）'!$C$6:$L$47,10,FALSE))</f>
        <v/>
      </c>
      <c r="AV156" s="235" t="str">
        <f>IF(AV155="","",VLOOKUP(AV155,'参考様式１（勤務表_シフト記号表）'!$C$6:$L$47,10,FALSE))</f>
        <v/>
      </c>
      <c r="AW156" s="235" t="str">
        <f>IF(AW155="","",VLOOKUP(AW155,'参考様式１（勤務表_シフト記号表）'!$C$6:$L$47,10,FALSE))</f>
        <v/>
      </c>
      <c r="AX156" s="236" t="str">
        <f>IF(AX155="","",VLOOKUP(AX155,'参考様式１（勤務表_シフト記号表）'!$C$6:$L$47,10,FALSE))</f>
        <v/>
      </c>
      <c r="AY156" s="234" t="str">
        <f>IF(AY155="","",VLOOKUP(AY155,'参考様式１（勤務表_シフト記号表）'!$C$6:$L$47,10,FALSE))</f>
        <v/>
      </c>
      <c r="AZ156" s="235" t="str">
        <f>IF(AZ155="","",VLOOKUP(AZ155,'参考様式１（勤務表_シフト記号表）'!$C$6:$L$47,10,FALSE))</f>
        <v/>
      </c>
      <c r="BA156" s="235" t="str">
        <f>IF(BA155="","",VLOOKUP(BA155,'参考様式１（勤務表_シフト記号表）'!$C$6:$L$47,10,FALSE))</f>
        <v/>
      </c>
      <c r="BB156" s="1017">
        <f>IF($BE$3="４週",SUM(W156:AX156),IF($BE$3="暦月",SUM(W156:BA156),""))</f>
        <v>0</v>
      </c>
      <c r="BC156" s="1018"/>
      <c r="BD156" s="1019">
        <f>IF($BE$3="４週",BB156/4,IF($BE$3="暦月",(BB156/($BE$8/7)),""))</f>
        <v>0</v>
      </c>
      <c r="BE156" s="1018"/>
      <c r="BF156" s="1014"/>
      <c r="BG156" s="1015"/>
      <c r="BH156" s="1015"/>
      <c r="BI156" s="1015"/>
      <c r="BJ156" s="1016"/>
    </row>
    <row r="157" spans="2:62" ht="20.25" customHeight="1" x14ac:dyDescent="0.45">
      <c r="B157" s="1020">
        <f>B155+1</f>
        <v>71</v>
      </c>
      <c r="C157" s="1022"/>
      <c r="D157" s="1023"/>
      <c r="E157" s="229"/>
      <c r="F157" s="230"/>
      <c r="G157" s="229"/>
      <c r="H157" s="230"/>
      <c r="I157" s="1026"/>
      <c r="J157" s="1027"/>
      <c r="K157" s="1030"/>
      <c r="L157" s="1031"/>
      <c r="M157" s="1031"/>
      <c r="N157" s="1023"/>
      <c r="O157" s="1034"/>
      <c r="P157" s="1035"/>
      <c r="Q157" s="1035"/>
      <c r="R157" s="1035"/>
      <c r="S157" s="1036"/>
      <c r="T157" s="249" t="s">
        <v>442</v>
      </c>
      <c r="V157" s="250"/>
      <c r="W157" s="242"/>
      <c r="X157" s="243"/>
      <c r="Y157" s="243"/>
      <c r="Z157" s="243"/>
      <c r="AA157" s="243"/>
      <c r="AB157" s="243"/>
      <c r="AC157" s="244"/>
      <c r="AD157" s="242"/>
      <c r="AE157" s="243"/>
      <c r="AF157" s="243"/>
      <c r="AG157" s="243"/>
      <c r="AH157" s="243"/>
      <c r="AI157" s="243"/>
      <c r="AJ157" s="244"/>
      <c r="AK157" s="242"/>
      <c r="AL157" s="243"/>
      <c r="AM157" s="243"/>
      <c r="AN157" s="243"/>
      <c r="AO157" s="243"/>
      <c r="AP157" s="243"/>
      <c r="AQ157" s="244"/>
      <c r="AR157" s="242"/>
      <c r="AS157" s="243"/>
      <c r="AT157" s="243"/>
      <c r="AU157" s="243"/>
      <c r="AV157" s="243"/>
      <c r="AW157" s="243"/>
      <c r="AX157" s="244"/>
      <c r="AY157" s="242"/>
      <c r="AZ157" s="243"/>
      <c r="BA157" s="245"/>
      <c r="BB157" s="1040"/>
      <c r="BC157" s="1041"/>
      <c r="BD157" s="1000"/>
      <c r="BE157" s="1001"/>
      <c r="BF157" s="1002"/>
      <c r="BG157" s="1003"/>
      <c r="BH157" s="1003"/>
      <c r="BI157" s="1003"/>
      <c r="BJ157" s="1004"/>
    </row>
    <row r="158" spans="2:62" ht="20.25" customHeight="1" x14ac:dyDescent="0.45">
      <c r="B158" s="1043"/>
      <c r="C158" s="1044"/>
      <c r="D158" s="1045"/>
      <c r="E158" s="251"/>
      <c r="F158" s="252">
        <f>C157</f>
        <v>0</v>
      </c>
      <c r="G158" s="251"/>
      <c r="H158" s="252">
        <f>I157</f>
        <v>0</v>
      </c>
      <c r="I158" s="1046"/>
      <c r="J158" s="1047"/>
      <c r="K158" s="1048"/>
      <c r="L158" s="1049"/>
      <c r="M158" s="1049"/>
      <c r="N158" s="1045"/>
      <c r="O158" s="1034"/>
      <c r="P158" s="1035"/>
      <c r="Q158" s="1035"/>
      <c r="R158" s="1035"/>
      <c r="S158" s="1036"/>
      <c r="T158" s="246" t="s">
        <v>443</v>
      </c>
      <c r="U158" s="247"/>
      <c r="V158" s="248"/>
      <c r="W158" s="234" t="str">
        <f>IF(W157="","",VLOOKUP(W157,'参考様式１（勤務表_シフト記号表）'!$C$6:$L$47,10,FALSE))</f>
        <v/>
      </c>
      <c r="X158" s="235" t="str">
        <f>IF(X157="","",VLOOKUP(X157,'参考様式１（勤務表_シフト記号表）'!$C$6:$L$47,10,FALSE))</f>
        <v/>
      </c>
      <c r="Y158" s="235" t="str">
        <f>IF(Y157="","",VLOOKUP(Y157,'参考様式１（勤務表_シフト記号表）'!$C$6:$L$47,10,FALSE))</f>
        <v/>
      </c>
      <c r="Z158" s="235" t="str">
        <f>IF(Z157="","",VLOOKUP(Z157,'参考様式１（勤務表_シフト記号表）'!$C$6:$L$47,10,FALSE))</f>
        <v/>
      </c>
      <c r="AA158" s="235" t="str">
        <f>IF(AA157="","",VLOOKUP(AA157,'参考様式１（勤務表_シフト記号表）'!$C$6:$L$47,10,FALSE))</f>
        <v/>
      </c>
      <c r="AB158" s="235" t="str">
        <f>IF(AB157="","",VLOOKUP(AB157,'参考様式１（勤務表_シフト記号表）'!$C$6:$L$47,10,FALSE))</f>
        <v/>
      </c>
      <c r="AC158" s="236" t="str">
        <f>IF(AC157="","",VLOOKUP(AC157,'参考様式１（勤務表_シフト記号表）'!$C$6:$L$47,10,FALSE))</f>
        <v/>
      </c>
      <c r="AD158" s="234" t="str">
        <f>IF(AD157="","",VLOOKUP(AD157,'参考様式１（勤務表_シフト記号表）'!$C$6:$L$47,10,FALSE))</f>
        <v/>
      </c>
      <c r="AE158" s="235" t="str">
        <f>IF(AE157="","",VLOOKUP(AE157,'参考様式１（勤務表_シフト記号表）'!$C$6:$L$47,10,FALSE))</f>
        <v/>
      </c>
      <c r="AF158" s="235" t="str">
        <f>IF(AF157="","",VLOOKUP(AF157,'参考様式１（勤務表_シフト記号表）'!$C$6:$L$47,10,FALSE))</f>
        <v/>
      </c>
      <c r="AG158" s="235" t="str">
        <f>IF(AG157="","",VLOOKUP(AG157,'参考様式１（勤務表_シフト記号表）'!$C$6:$L$47,10,FALSE))</f>
        <v/>
      </c>
      <c r="AH158" s="235" t="str">
        <f>IF(AH157="","",VLOOKUP(AH157,'参考様式１（勤務表_シフト記号表）'!$C$6:$L$47,10,FALSE))</f>
        <v/>
      </c>
      <c r="AI158" s="235" t="str">
        <f>IF(AI157="","",VLOOKUP(AI157,'参考様式１（勤務表_シフト記号表）'!$C$6:$L$47,10,FALSE))</f>
        <v/>
      </c>
      <c r="AJ158" s="236" t="str">
        <f>IF(AJ157="","",VLOOKUP(AJ157,'参考様式１（勤務表_シフト記号表）'!$C$6:$L$47,10,FALSE))</f>
        <v/>
      </c>
      <c r="AK158" s="234" t="str">
        <f>IF(AK157="","",VLOOKUP(AK157,'参考様式１（勤務表_シフト記号表）'!$C$6:$L$47,10,FALSE))</f>
        <v/>
      </c>
      <c r="AL158" s="235" t="str">
        <f>IF(AL157="","",VLOOKUP(AL157,'参考様式１（勤務表_シフト記号表）'!$C$6:$L$47,10,FALSE))</f>
        <v/>
      </c>
      <c r="AM158" s="235" t="str">
        <f>IF(AM157="","",VLOOKUP(AM157,'参考様式１（勤務表_シフト記号表）'!$C$6:$L$47,10,FALSE))</f>
        <v/>
      </c>
      <c r="AN158" s="235" t="str">
        <f>IF(AN157="","",VLOOKUP(AN157,'参考様式１（勤務表_シフト記号表）'!$C$6:$L$47,10,FALSE))</f>
        <v/>
      </c>
      <c r="AO158" s="235" t="str">
        <f>IF(AO157="","",VLOOKUP(AO157,'参考様式１（勤務表_シフト記号表）'!$C$6:$L$47,10,FALSE))</f>
        <v/>
      </c>
      <c r="AP158" s="235" t="str">
        <f>IF(AP157="","",VLOOKUP(AP157,'参考様式１（勤務表_シフト記号表）'!$C$6:$L$47,10,FALSE))</f>
        <v/>
      </c>
      <c r="AQ158" s="236" t="str">
        <f>IF(AQ157="","",VLOOKUP(AQ157,'参考様式１（勤務表_シフト記号表）'!$C$6:$L$47,10,FALSE))</f>
        <v/>
      </c>
      <c r="AR158" s="234" t="str">
        <f>IF(AR157="","",VLOOKUP(AR157,'参考様式１（勤務表_シフト記号表）'!$C$6:$L$47,10,FALSE))</f>
        <v/>
      </c>
      <c r="AS158" s="235" t="str">
        <f>IF(AS157="","",VLOOKUP(AS157,'参考様式１（勤務表_シフト記号表）'!$C$6:$L$47,10,FALSE))</f>
        <v/>
      </c>
      <c r="AT158" s="235" t="str">
        <f>IF(AT157="","",VLOOKUP(AT157,'参考様式１（勤務表_シフト記号表）'!$C$6:$L$47,10,FALSE))</f>
        <v/>
      </c>
      <c r="AU158" s="235" t="str">
        <f>IF(AU157="","",VLOOKUP(AU157,'参考様式１（勤務表_シフト記号表）'!$C$6:$L$47,10,FALSE))</f>
        <v/>
      </c>
      <c r="AV158" s="235" t="str">
        <f>IF(AV157="","",VLOOKUP(AV157,'参考様式１（勤務表_シフト記号表）'!$C$6:$L$47,10,FALSE))</f>
        <v/>
      </c>
      <c r="AW158" s="235" t="str">
        <f>IF(AW157="","",VLOOKUP(AW157,'参考様式１（勤務表_シフト記号表）'!$C$6:$L$47,10,FALSE))</f>
        <v/>
      </c>
      <c r="AX158" s="236" t="str">
        <f>IF(AX157="","",VLOOKUP(AX157,'参考様式１（勤務表_シフト記号表）'!$C$6:$L$47,10,FALSE))</f>
        <v/>
      </c>
      <c r="AY158" s="234" t="str">
        <f>IF(AY157="","",VLOOKUP(AY157,'参考様式１（勤務表_シフト記号表）'!$C$6:$L$47,10,FALSE))</f>
        <v/>
      </c>
      <c r="AZ158" s="235" t="str">
        <f>IF(AZ157="","",VLOOKUP(AZ157,'参考様式１（勤務表_シフト記号表）'!$C$6:$L$47,10,FALSE))</f>
        <v/>
      </c>
      <c r="BA158" s="235" t="str">
        <f>IF(BA157="","",VLOOKUP(BA157,'参考様式１（勤務表_シフト記号表）'!$C$6:$L$47,10,FALSE))</f>
        <v/>
      </c>
      <c r="BB158" s="1017">
        <f>IF($BE$3="４週",SUM(W158:AX158),IF($BE$3="暦月",SUM(W158:BA158),""))</f>
        <v>0</v>
      </c>
      <c r="BC158" s="1018"/>
      <c r="BD158" s="1019">
        <f>IF($BE$3="４週",BB158/4,IF($BE$3="暦月",(BB158/($BE$8/7)),""))</f>
        <v>0</v>
      </c>
      <c r="BE158" s="1018"/>
      <c r="BF158" s="1014"/>
      <c r="BG158" s="1015"/>
      <c r="BH158" s="1015"/>
      <c r="BI158" s="1015"/>
      <c r="BJ158" s="1016"/>
    </row>
    <row r="159" spans="2:62" ht="20.25" customHeight="1" x14ac:dyDescent="0.45">
      <c r="B159" s="1020">
        <f>B157+1</f>
        <v>72</v>
      </c>
      <c r="C159" s="1022"/>
      <c r="D159" s="1023"/>
      <c r="E159" s="229"/>
      <c r="F159" s="230"/>
      <c r="G159" s="229"/>
      <c r="H159" s="230"/>
      <c r="I159" s="1026"/>
      <c r="J159" s="1027"/>
      <c r="K159" s="1030"/>
      <c r="L159" s="1031"/>
      <c r="M159" s="1031"/>
      <c r="N159" s="1023"/>
      <c r="O159" s="1034"/>
      <c r="P159" s="1035"/>
      <c r="Q159" s="1035"/>
      <c r="R159" s="1035"/>
      <c r="S159" s="1036"/>
      <c r="T159" s="249" t="s">
        <v>442</v>
      </c>
      <c r="V159" s="250"/>
      <c r="W159" s="242"/>
      <c r="X159" s="243"/>
      <c r="Y159" s="243"/>
      <c r="Z159" s="243"/>
      <c r="AA159" s="243"/>
      <c r="AB159" s="243"/>
      <c r="AC159" s="244"/>
      <c r="AD159" s="242"/>
      <c r="AE159" s="243"/>
      <c r="AF159" s="243"/>
      <c r="AG159" s="243"/>
      <c r="AH159" s="243"/>
      <c r="AI159" s="243"/>
      <c r="AJ159" s="244"/>
      <c r="AK159" s="242"/>
      <c r="AL159" s="243"/>
      <c r="AM159" s="243"/>
      <c r="AN159" s="243"/>
      <c r="AO159" s="243"/>
      <c r="AP159" s="243"/>
      <c r="AQ159" s="244"/>
      <c r="AR159" s="242"/>
      <c r="AS159" s="243"/>
      <c r="AT159" s="243"/>
      <c r="AU159" s="243"/>
      <c r="AV159" s="243"/>
      <c r="AW159" s="243"/>
      <c r="AX159" s="244"/>
      <c r="AY159" s="242"/>
      <c r="AZ159" s="243"/>
      <c r="BA159" s="245"/>
      <c r="BB159" s="1040"/>
      <c r="BC159" s="1041"/>
      <c r="BD159" s="1000"/>
      <c r="BE159" s="1001"/>
      <c r="BF159" s="1002"/>
      <c r="BG159" s="1003"/>
      <c r="BH159" s="1003"/>
      <c r="BI159" s="1003"/>
      <c r="BJ159" s="1004"/>
    </row>
    <row r="160" spans="2:62" ht="20.25" customHeight="1" x14ac:dyDescent="0.45">
      <c r="B160" s="1043"/>
      <c r="C160" s="1044"/>
      <c r="D160" s="1045"/>
      <c r="E160" s="251"/>
      <c r="F160" s="252">
        <f>C159</f>
        <v>0</v>
      </c>
      <c r="G160" s="251"/>
      <c r="H160" s="252">
        <f>I159</f>
        <v>0</v>
      </c>
      <c r="I160" s="1046"/>
      <c r="J160" s="1047"/>
      <c r="K160" s="1048"/>
      <c r="L160" s="1049"/>
      <c r="M160" s="1049"/>
      <c r="N160" s="1045"/>
      <c r="O160" s="1034"/>
      <c r="P160" s="1035"/>
      <c r="Q160" s="1035"/>
      <c r="R160" s="1035"/>
      <c r="S160" s="1036"/>
      <c r="T160" s="246" t="s">
        <v>443</v>
      </c>
      <c r="U160" s="247"/>
      <c r="V160" s="248"/>
      <c r="W160" s="234" t="str">
        <f>IF(W159="","",VLOOKUP(W159,'参考様式１（勤務表_シフト記号表）'!$C$6:$L$47,10,FALSE))</f>
        <v/>
      </c>
      <c r="X160" s="235" t="str">
        <f>IF(X159="","",VLOOKUP(X159,'参考様式１（勤務表_シフト記号表）'!$C$6:$L$47,10,FALSE))</f>
        <v/>
      </c>
      <c r="Y160" s="235" t="str">
        <f>IF(Y159="","",VLOOKUP(Y159,'参考様式１（勤務表_シフト記号表）'!$C$6:$L$47,10,FALSE))</f>
        <v/>
      </c>
      <c r="Z160" s="235" t="str">
        <f>IF(Z159="","",VLOOKUP(Z159,'参考様式１（勤務表_シフト記号表）'!$C$6:$L$47,10,FALSE))</f>
        <v/>
      </c>
      <c r="AA160" s="235" t="str">
        <f>IF(AA159="","",VLOOKUP(AA159,'参考様式１（勤務表_シフト記号表）'!$C$6:$L$47,10,FALSE))</f>
        <v/>
      </c>
      <c r="AB160" s="235" t="str">
        <f>IF(AB159="","",VLOOKUP(AB159,'参考様式１（勤務表_シフト記号表）'!$C$6:$L$47,10,FALSE))</f>
        <v/>
      </c>
      <c r="AC160" s="236" t="str">
        <f>IF(AC159="","",VLOOKUP(AC159,'参考様式１（勤務表_シフト記号表）'!$C$6:$L$47,10,FALSE))</f>
        <v/>
      </c>
      <c r="AD160" s="234" t="str">
        <f>IF(AD159="","",VLOOKUP(AD159,'参考様式１（勤務表_シフト記号表）'!$C$6:$L$47,10,FALSE))</f>
        <v/>
      </c>
      <c r="AE160" s="235" t="str">
        <f>IF(AE159="","",VLOOKUP(AE159,'参考様式１（勤務表_シフト記号表）'!$C$6:$L$47,10,FALSE))</f>
        <v/>
      </c>
      <c r="AF160" s="235" t="str">
        <f>IF(AF159="","",VLOOKUP(AF159,'参考様式１（勤務表_シフト記号表）'!$C$6:$L$47,10,FALSE))</f>
        <v/>
      </c>
      <c r="AG160" s="235" t="str">
        <f>IF(AG159="","",VLOOKUP(AG159,'参考様式１（勤務表_シフト記号表）'!$C$6:$L$47,10,FALSE))</f>
        <v/>
      </c>
      <c r="AH160" s="235" t="str">
        <f>IF(AH159="","",VLOOKUP(AH159,'参考様式１（勤務表_シフト記号表）'!$C$6:$L$47,10,FALSE))</f>
        <v/>
      </c>
      <c r="AI160" s="235" t="str">
        <f>IF(AI159="","",VLOOKUP(AI159,'参考様式１（勤務表_シフト記号表）'!$C$6:$L$47,10,FALSE))</f>
        <v/>
      </c>
      <c r="AJ160" s="236" t="str">
        <f>IF(AJ159="","",VLOOKUP(AJ159,'参考様式１（勤務表_シフト記号表）'!$C$6:$L$47,10,FALSE))</f>
        <v/>
      </c>
      <c r="AK160" s="234" t="str">
        <f>IF(AK159="","",VLOOKUP(AK159,'参考様式１（勤務表_シフト記号表）'!$C$6:$L$47,10,FALSE))</f>
        <v/>
      </c>
      <c r="AL160" s="235" t="str">
        <f>IF(AL159="","",VLOOKUP(AL159,'参考様式１（勤務表_シフト記号表）'!$C$6:$L$47,10,FALSE))</f>
        <v/>
      </c>
      <c r="AM160" s="235" t="str">
        <f>IF(AM159="","",VLOOKUP(AM159,'参考様式１（勤務表_シフト記号表）'!$C$6:$L$47,10,FALSE))</f>
        <v/>
      </c>
      <c r="AN160" s="235" t="str">
        <f>IF(AN159="","",VLOOKUP(AN159,'参考様式１（勤務表_シフト記号表）'!$C$6:$L$47,10,FALSE))</f>
        <v/>
      </c>
      <c r="AO160" s="235" t="str">
        <f>IF(AO159="","",VLOOKUP(AO159,'参考様式１（勤務表_シフト記号表）'!$C$6:$L$47,10,FALSE))</f>
        <v/>
      </c>
      <c r="AP160" s="235" t="str">
        <f>IF(AP159="","",VLOOKUP(AP159,'参考様式１（勤務表_シフト記号表）'!$C$6:$L$47,10,FALSE))</f>
        <v/>
      </c>
      <c r="AQ160" s="236" t="str">
        <f>IF(AQ159="","",VLOOKUP(AQ159,'参考様式１（勤務表_シフト記号表）'!$C$6:$L$47,10,FALSE))</f>
        <v/>
      </c>
      <c r="AR160" s="234" t="str">
        <f>IF(AR159="","",VLOOKUP(AR159,'参考様式１（勤務表_シフト記号表）'!$C$6:$L$47,10,FALSE))</f>
        <v/>
      </c>
      <c r="AS160" s="235" t="str">
        <f>IF(AS159="","",VLOOKUP(AS159,'参考様式１（勤務表_シフト記号表）'!$C$6:$L$47,10,FALSE))</f>
        <v/>
      </c>
      <c r="AT160" s="235" t="str">
        <f>IF(AT159="","",VLOOKUP(AT159,'参考様式１（勤務表_シフト記号表）'!$C$6:$L$47,10,FALSE))</f>
        <v/>
      </c>
      <c r="AU160" s="235" t="str">
        <f>IF(AU159="","",VLOOKUP(AU159,'参考様式１（勤務表_シフト記号表）'!$C$6:$L$47,10,FALSE))</f>
        <v/>
      </c>
      <c r="AV160" s="235" t="str">
        <f>IF(AV159="","",VLOOKUP(AV159,'参考様式１（勤務表_シフト記号表）'!$C$6:$L$47,10,FALSE))</f>
        <v/>
      </c>
      <c r="AW160" s="235" t="str">
        <f>IF(AW159="","",VLOOKUP(AW159,'参考様式１（勤務表_シフト記号表）'!$C$6:$L$47,10,FALSE))</f>
        <v/>
      </c>
      <c r="AX160" s="236" t="str">
        <f>IF(AX159="","",VLOOKUP(AX159,'参考様式１（勤務表_シフト記号表）'!$C$6:$L$47,10,FALSE))</f>
        <v/>
      </c>
      <c r="AY160" s="234" t="str">
        <f>IF(AY159="","",VLOOKUP(AY159,'参考様式１（勤務表_シフト記号表）'!$C$6:$L$47,10,FALSE))</f>
        <v/>
      </c>
      <c r="AZ160" s="235" t="str">
        <f>IF(AZ159="","",VLOOKUP(AZ159,'参考様式１（勤務表_シフト記号表）'!$C$6:$L$47,10,FALSE))</f>
        <v/>
      </c>
      <c r="BA160" s="235" t="str">
        <f>IF(BA159="","",VLOOKUP(BA159,'参考様式１（勤務表_シフト記号表）'!$C$6:$L$47,10,FALSE))</f>
        <v/>
      </c>
      <c r="BB160" s="1017">
        <f>IF($BE$3="４週",SUM(W160:AX160),IF($BE$3="暦月",SUM(W160:BA160),""))</f>
        <v>0</v>
      </c>
      <c r="BC160" s="1018"/>
      <c r="BD160" s="1019">
        <f>IF($BE$3="４週",BB160/4,IF($BE$3="暦月",(BB160/($BE$8/7)),""))</f>
        <v>0</v>
      </c>
      <c r="BE160" s="1018"/>
      <c r="BF160" s="1014"/>
      <c r="BG160" s="1015"/>
      <c r="BH160" s="1015"/>
      <c r="BI160" s="1015"/>
      <c r="BJ160" s="1016"/>
    </row>
    <row r="161" spans="2:62" ht="20.25" customHeight="1" x14ac:dyDescent="0.45">
      <c r="B161" s="1020">
        <f>B159+1</f>
        <v>73</v>
      </c>
      <c r="C161" s="1022"/>
      <c r="D161" s="1023"/>
      <c r="E161" s="229"/>
      <c r="F161" s="230"/>
      <c r="G161" s="229"/>
      <c r="H161" s="230"/>
      <c r="I161" s="1026"/>
      <c r="J161" s="1027"/>
      <c r="K161" s="1030"/>
      <c r="L161" s="1031"/>
      <c r="M161" s="1031"/>
      <c r="N161" s="1023"/>
      <c r="O161" s="1034"/>
      <c r="P161" s="1035"/>
      <c r="Q161" s="1035"/>
      <c r="R161" s="1035"/>
      <c r="S161" s="1036"/>
      <c r="T161" s="249" t="s">
        <v>442</v>
      </c>
      <c r="V161" s="250"/>
      <c r="W161" s="242"/>
      <c r="X161" s="243"/>
      <c r="Y161" s="243"/>
      <c r="Z161" s="243"/>
      <c r="AA161" s="243"/>
      <c r="AB161" s="243"/>
      <c r="AC161" s="244"/>
      <c r="AD161" s="242"/>
      <c r="AE161" s="243"/>
      <c r="AF161" s="243"/>
      <c r="AG161" s="243"/>
      <c r="AH161" s="243"/>
      <c r="AI161" s="243"/>
      <c r="AJ161" s="244"/>
      <c r="AK161" s="242"/>
      <c r="AL161" s="243"/>
      <c r="AM161" s="243"/>
      <c r="AN161" s="243"/>
      <c r="AO161" s="243"/>
      <c r="AP161" s="243"/>
      <c r="AQ161" s="244"/>
      <c r="AR161" s="242"/>
      <c r="AS161" s="243"/>
      <c r="AT161" s="243"/>
      <c r="AU161" s="243"/>
      <c r="AV161" s="243"/>
      <c r="AW161" s="243"/>
      <c r="AX161" s="244"/>
      <c r="AY161" s="242"/>
      <c r="AZ161" s="243"/>
      <c r="BA161" s="245"/>
      <c r="BB161" s="1040"/>
      <c r="BC161" s="1041"/>
      <c r="BD161" s="1000"/>
      <c r="BE161" s="1001"/>
      <c r="BF161" s="1002"/>
      <c r="BG161" s="1003"/>
      <c r="BH161" s="1003"/>
      <c r="BI161" s="1003"/>
      <c r="BJ161" s="1004"/>
    </row>
    <row r="162" spans="2:62" ht="20.25" customHeight="1" x14ac:dyDescent="0.45">
      <c r="B162" s="1043"/>
      <c r="C162" s="1044"/>
      <c r="D162" s="1045"/>
      <c r="E162" s="251"/>
      <c r="F162" s="252">
        <f>C161</f>
        <v>0</v>
      </c>
      <c r="G162" s="251"/>
      <c r="H162" s="252">
        <f>I161</f>
        <v>0</v>
      </c>
      <c r="I162" s="1046"/>
      <c r="J162" s="1047"/>
      <c r="K162" s="1048"/>
      <c r="L162" s="1049"/>
      <c r="M162" s="1049"/>
      <c r="N162" s="1045"/>
      <c r="O162" s="1034"/>
      <c r="P162" s="1035"/>
      <c r="Q162" s="1035"/>
      <c r="R162" s="1035"/>
      <c r="S162" s="1036"/>
      <c r="T162" s="246" t="s">
        <v>443</v>
      </c>
      <c r="U162" s="247"/>
      <c r="V162" s="248"/>
      <c r="W162" s="234" t="str">
        <f>IF(W161="","",VLOOKUP(W161,'参考様式１（勤務表_シフト記号表）'!$C$6:$L$47,10,FALSE))</f>
        <v/>
      </c>
      <c r="X162" s="235" t="str">
        <f>IF(X161="","",VLOOKUP(X161,'参考様式１（勤務表_シフト記号表）'!$C$6:$L$47,10,FALSE))</f>
        <v/>
      </c>
      <c r="Y162" s="235" t="str">
        <f>IF(Y161="","",VLOOKUP(Y161,'参考様式１（勤務表_シフト記号表）'!$C$6:$L$47,10,FALSE))</f>
        <v/>
      </c>
      <c r="Z162" s="235" t="str">
        <f>IF(Z161="","",VLOOKUP(Z161,'参考様式１（勤務表_シフト記号表）'!$C$6:$L$47,10,FALSE))</f>
        <v/>
      </c>
      <c r="AA162" s="235" t="str">
        <f>IF(AA161="","",VLOOKUP(AA161,'参考様式１（勤務表_シフト記号表）'!$C$6:$L$47,10,FALSE))</f>
        <v/>
      </c>
      <c r="AB162" s="235" t="str">
        <f>IF(AB161="","",VLOOKUP(AB161,'参考様式１（勤務表_シフト記号表）'!$C$6:$L$47,10,FALSE))</f>
        <v/>
      </c>
      <c r="AC162" s="236" t="str">
        <f>IF(AC161="","",VLOOKUP(AC161,'参考様式１（勤務表_シフト記号表）'!$C$6:$L$47,10,FALSE))</f>
        <v/>
      </c>
      <c r="AD162" s="234" t="str">
        <f>IF(AD161="","",VLOOKUP(AD161,'参考様式１（勤務表_シフト記号表）'!$C$6:$L$47,10,FALSE))</f>
        <v/>
      </c>
      <c r="AE162" s="235" t="str">
        <f>IF(AE161="","",VLOOKUP(AE161,'参考様式１（勤務表_シフト記号表）'!$C$6:$L$47,10,FALSE))</f>
        <v/>
      </c>
      <c r="AF162" s="235" t="str">
        <f>IF(AF161="","",VLOOKUP(AF161,'参考様式１（勤務表_シフト記号表）'!$C$6:$L$47,10,FALSE))</f>
        <v/>
      </c>
      <c r="AG162" s="235" t="str">
        <f>IF(AG161="","",VLOOKUP(AG161,'参考様式１（勤務表_シフト記号表）'!$C$6:$L$47,10,FALSE))</f>
        <v/>
      </c>
      <c r="AH162" s="235" t="str">
        <f>IF(AH161="","",VLOOKUP(AH161,'参考様式１（勤務表_シフト記号表）'!$C$6:$L$47,10,FALSE))</f>
        <v/>
      </c>
      <c r="AI162" s="235" t="str">
        <f>IF(AI161="","",VLOOKUP(AI161,'参考様式１（勤務表_シフト記号表）'!$C$6:$L$47,10,FALSE))</f>
        <v/>
      </c>
      <c r="AJ162" s="236" t="str">
        <f>IF(AJ161="","",VLOOKUP(AJ161,'参考様式１（勤務表_シフト記号表）'!$C$6:$L$47,10,FALSE))</f>
        <v/>
      </c>
      <c r="AK162" s="234" t="str">
        <f>IF(AK161="","",VLOOKUP(AK161,'参考様式１（勤務表_シフト記号表）'!$C$6:$L$47,10,FALSE))</f>
        <v/>
      </c>
      <c r="AL162" s="235" t="str">
        <f>IF(AL161="","",VLOOKUP(AL161,'参考様式１（勤務表_シフト記号表）'!$C$6:$L$47,10,FALSE))</f>
        <v/>
      </c>
      <c r="AM162" s="235" t="str">
        <f>IF(AM161="","",VLOOKUP(AM161,'参考様式１（勤務表_シフト記号表）'!$C$6:$L$47,10,FALSE))</f>
        <v/>
      </c>
      <c r="AN162" s="235" t="str">
        <f>IF(AN161="","",VLOOKUP(AN161,'参考様式１（勤務表_シフト記号表）'!$C$6:$L$47,10,FALSE))</f>
        <v/>
      </c>
      <c r="AO162" s="235" t="str">
        <f>IF(AO161="","",VLOOKUP(AO161,'参考様式１（勤務表_シフト記号表）'!$C$6:$L$47,10,FALSE))</f>
        <v/>
      </c>
      <c r="AP162" s="235" t="str">
        <f>IF(AP161="","",VLOOKUP(AP161,'参考様式１（勤務表_シフト記号表）'!$C$6:$L$47,10,FALSE))</f>
        <v/>
      </c>
      <c r="AQ162" s="236" t="str">
        <f>IF(AQ161="","",VLOOKUP(AQ161,'参考様式１（勤務表_シフト記号表）'!$C$6:$L$47,10,FALSE))</f>
        <v/>
      </c>
      <c r="AR162" s="234" t="str">
        <f>IF(AR161="","",VLOOKUP(AR161,'参考様式１（勤務表_シフト記号表）'!$C$6:$L$47,10,FALSE))</f>
        <v/>
      </c>
      <c r="AS162" s="235" t="str">
        <f>IF(AS161="","",VLOOKUP(AS161,'参考様式１（勤務表_シフト記号表）'!$C$6:$L$47,10,FALSE))</f>
        <v/>
      </c>
      <c r="AT162" s="235" t="str">
        <f>IF(AT161="","",VLOOKUP(AT161,'参考様式１（勤務表_シフト記号表）'!$C$6:$L$47,10,FALSE))</f>
        <v/>
      </c>
      <c r="AU162" s="235" t="str">
        <f>IF(AU161="","",VLOOKUP(AU161,'参考様式１（勤務表_シフト記号表）'!$C$6:$L$47,10,FALSE))</f>
        <v/>
      </c>
      <c r="AV162" s="235" t="str">
        <f>IF(AV161="","",VLOOKUP(AV161,'参考様式１（勤務表_シフト記号表）'!$C$6:$L$47,10,FALSE))</f>
        <v/>
      </c>
      <c r="AW162" s="235" t="str">
        <f>IF(AW161="","",VLOOKUP(AW161,'参考様式１（勤務表_シフト記号表）'!$C$6:$L$47,10,FALSE))</f>
        <v/>
      </c>
      <c r="AX162" s="236" t="str">
        <f>IF(AX161="","",VLOOKUP(AX161,'参考様式１（勤務表_シフト記号表）'!$C$6:$L$47,10,FALSE))</f>
        <v/>
      </c>
      <c r="AY162" s="234" t="str">
        <f>IF(AY161="","",VLOOKUP(AY161,'参考様式１（勤務表_シフト記号表）'!$C$6:$L$47,10,FALSE))</f>
        <v/>
      </c>
      <c r="AZ162" s="235" t="str">
        <f>IF(AZ161="","",VLOOKUP(AZ161,'参考様式１（勤務表_シフト記号表）'!$C$6:$L$47,10,FALSE))</f>
        <v/>
      </c>
      <c r="BA162" s="235" t="str">
        <f>IF(BA161="","",VLOOKUP(BA161,'参考様式１（勤務表_シフト記号表）'!$C$6:$L$47,10,FALSE))</f>
        <v/>
      </c>
      <c r="BB162" s="1017">
        <f>IF($BE$3="４週",SUM(W162:AX162),IF($BE$3="暦月",SUM(W162:BA162),""))</f>
        <v>0</v>
      </c>
      <c r="BC162" s="1018"/>
      <c r="BD162" s="1019">
        <f>IF($BE$3="４週",BB162/4,IF($BE$3="暦月",(BB162/($BE$8/7)),""))</f>
        <v>0</v>
      </c>
      <c r="BE162" s="1018"/>
      <c r="BF162" s="1014"/>
      <c r="BG162" s="1015"/>
      <c r="BH162" s="1015"/>
      <c r="BI162" s="1015"/>
      <c r="BJ162" s="1016"/>
    </row>
    <row r="163" spans="2:62" ht="20.25" customHeight="1" x14ac:dyDescent="0.45">
      <c r="B163" s="1020">
        <f>B161+1</f>
        <v>74</v>
      </c>
      <c r="C163" s="1022"/>
      <c r="D163" s="1023"/>
      <c r="E163" s="229"/>
      <c r="F163" s="230"/>
      <c r="G163" s="229"/>
      <c r="H163" s="230"/>
      <c r="I163" s="1026"/>
      <c r="J163" s="1027"/>
      <c r="K163" s="1030"/>
      <c r="L163" s="1031"/>
      <c r="M163" s="1031"/>
      <c r="N163" s="1023"/>
      <c r="O163" s="1034"/>
      <c r="P163" s="1035"/>
      <c r="Q163" s="1035"/>
      <c r="R163" s="1035"/>
      <c r="S163" s="1036"/>
      <c r="T163" s="249" t="s">
        <v>442</v>
      </c>
      <c r="V163" s="250"/>
      <c r="W163" s="242"/>
      <c r="X163" s="243"/>
      <c r="Y163" s="243"/>
      <c r="Z163" s="243"/>
      <c r="AA163" s="243"/>
      <c r="AB163" s="243"/>
      <c r="AC163" s="244"/>
      <c r="AD163" s="242"/>
      <c r="AE163" s="243"/>
      <c r="AF163" s="243"/>
      <c r="AG163" s="243"/>
      <c r="AH163" s="243"/>
      <c r="AI163" s="243"/>
      <c r="AJ163" s="244"/>
      <c r="AK163" s="242"/>
      <c r="AL163" s="243"/>
      <c r="AM163" s="243"/>
      <c r="AN163" s="243"/>
      <c r="AO163" s="243"/>
      <c r="AP163" s="243"/>
      <c r="AQ163" s="244"/>
      <c r="AR163" s="242"/>
      <c r="AS163" s="243"/>
      <c r="AT163" s="243"/>
      <c r="AU163" s="243"/>
      <c r="AV163" s="243"/>
      <c r="AW163" s="243"/>
      <c r="AX163" s="244"/>
      <c r="AY163" s="242"/>
      <c r="AZ163" s="243"/>
      <c r="BA163" s="245"/>
      <c r="BB163" s="1040"/>
      <c r="BC163" s="1041"/>
      <c r="BD163" s="1000"/>
      <c r="BE163" s="1001"/>
      <c r="BF163" s="1002"/>
      <c r="BG163" s="1003"/>
      <c r="BH163" s="1003"/>
      <c r="BI163" s="1003"/>
      <c r="BJ163" s="1004"/>
    </row>
    <row r="164" spans="2:62" ht="20.25" customHeight="1" x14ac:dyDescent="0.45">
      <c r="B164" s="1043"/>
      <c r="C164" s="1044"/>
      <c r="D164" s="1045"/>
      <c r="E164" s="251"/>
      <c r="F164" s="252">
        <f>C163</f>
        <v>0</v>
      </c>
      <c r="G164" s="251"/>
      <c r="H164" s="252">
        <f>I163</f>
        <v>0</v>
      </c>
      <c r="I164" s="1046"/>
      <c r="J164" s="1047"/>
      <c r="K164" s="1048"/>
      <c r="L164" s="1049"/>
      <c r="M164" s="1049"/>
      <c r="N164" s="1045"/>
      <c r="O164" s="1034"/>
      <c r="P164" s="1035"/>
      <c r="Q164" s="1035"/>
      <c r="R164" s="1035"/>
      <c r="S164" s="1036"/>
      <c r="T164" s="246" t="s">
        <v>443</v>
      </c>
      <c r="U164" s="247"/>
      <c r="V164" s="248"/>
      <c r="W164" s="234" t="str">
        <f>IF(W163="","",VLOOKUP(W163,'参考様式１（勤務表_シフト記号表）'!$C$6:$L$47,10,FALSE))</f>
        <v/>
      </c>
      <c r="X164" s="235" t="str">
        <f>IF(X163="","",VLOOKUP(X163,'参考様式１（勤務表_シフト記号表）'!$C$6:$L$47,10,FALSE))</f>
        <v/>
      </c>
      <c r="Y164" s="235" t="str">
        <f>IF(Y163="","",VLOOKUP(Y163,'参考様式１（勤務表_シフト記号表）'!$C$6:$L$47,10,FALSE))</f>
        <v/>
      </c>
      <c r="Z164" s="235" t="str">
        <f>IF(Z163="","",VLOOKUP(Z163,'参考様式１（勤務表_シフト記号表）'!$C$6:$L$47,10,FALSE))</f>
        <v/>
      </c>
      <c r="AA164" s="235" t="str">
        <f>IF(AA163="","",VLOOKUP(AA163,'参考様式１（勤務表_シフト記号表）'!$C$6:$L$47,10,FALSE))</f>
        <v/>
      </c>
      <c r="AB164" s="235" t="str">
        <f>IF(AB163="","",VLOOKUP(AB163,'参考様式１（勤務表_シフト記号表）'!$C$6:$L$47,10,FALSE))</f>
        <v/>
      </c>
      <c r="AC164" s="236" t="str">
        <f>IF(AC163="","",VLOOKUP(AC163,'参考様式１（勤務表_シフト記号表）'!$C$6:$L$47,10,FALSE))</f>
        <v/>
      </c>
      <c r="AD164" s="234" t="str">
        <f>IF(AD163="","",VLOOKUP(AD163,'参考様式１（勤務表_シフト記号表）'!$C$6:$L$47,10,FALSE))</f>
        <v/>
      </c>
      <c r="AE164" s="235" t="str">
        <f>IF(AE163="","",VLOOKUP(AE163,'参考様式１（勤務表_シフト記号表）'!$C$6:$L$47,10,FALSE))</f>
        <v/>
      </c>
      <c r="AF164" s="235" t="str">
        <f>IF(AF163="","",VLOOKUP(AF163,'参考様式１（勤務表_シフト記号表）'!$C$6:$L$47,10,FALSE))</f>
        <v/>
      </c>
      <c r="AG164" s="235" t="str">
        <f>IF(AG163="","",VLOOKUP(AG163,'参考様式１（勤務表_シフト記号表）'!$C$6:$L$47,10,FALSE))</f>
        <v/>
      </c>
      <c r="AH164" s="235" t="str">
        <f>IF(AH163="","",VLOOKUP(AH163,'参考様式１（勤務表_シフト記号表）'!$C$6:$L$47,10,FALSE))</f>
        <v/>
      </c>
      <c r="AI164" s="235" t="str">
        <f>IF(AI163="","",VLOOKUP(AI163,'参考様式１（勤務表_シフト記号表）'!$C$6:$L$47,10,FALSE))</f>
        <v/>
      </c>
      <c r="AJ164" s="236" t="str">
        <f>IF(AJ163="","",VLOOKUP(AJ163,'参考様式１（勤務表_シフト記号表）'!$C$6:$L$47,10,FALSE))</f>
        <v/>
      </c>
      <c r="AK164" s="234" t="str">
        <f>IF(AK163="","",VLOOKUP(AK163,'参考様式１（勤務表_シフト記号表）'!$C$6:$L$47,10,FALSE))</f>
        <v/>
      </c>
      <c r="AL164" s="235" t="str">
        <f>IF(AL163="","",VLOOKUP(AL163,'参考様式１（勤務表_シフト記号表）'!$C$6:$L$47,10,FALSE))</f>
        <v/>
      </c>
      <c r="AM164" s="235" t="str">
        <f>IF(AM163="","",VLOOKUP(AM163,'参考様式１（勤務表_シフト記号表）'!$C$6:$L$47,10,FALSE))</f>
        <v/>
      </c>
      <c r="AN164" s="235" t="str">
        <f>IF(AN163="","",VLOOKUP(AN163,'参考様式１（勤務表_シフト記号表）'!$C$6:$L$47,10,FALSE))</f>
        <v/>
      </c>
      <c r="AO164" s="235" t="str">
        <f>IF(AO163="","",VLOOKUP(AO163,'参考様式１（勤務表_シフト記号表）'!$C$6:$L$47,10,FALSE))</f>
        <v/>
      </c>
      <c r="AP164" s="235" t="str">
        <f>IF(AP163="","",VLOOKUP(AP163,'参考様式１（勤務表_シフト記号表）'!$C$6:$L$47,10,FALSE))</f>
        <v/>
      </c>
      <c r="AQ164" s="236" t="str">
        <f>IF(AQ163="","",VLOOKUP(AQ163,'参考様式１（勤務表_シフト記号表）'!$C$6:$L$47,10,FALSE))</f>
        <v/>
      </c>
      <c r="AR164" s="234" t="str">
        <f>IF(AR163="","",VLOOKUP(AR163,'参考様式１（勤務表_シフト記号表）'!$C$6:$L$47,10,FALSE))</f>
        <v/>
      </c>
      <c r="AS164" s="235" t="str">
        <f>IF(AS163="","",VLOOKUP(AS163,'参考様式１（勤務表_シフト記号表）'!$C$6:$L$47,10,FALSE))</f>
        <v/>
      </c>
      <c r="AT164" s="235" t="str">
        <f>IF(AT163="","",VLOOKUP(AT163,'参考様式１（勤務表_シフト記号表）'!$C$6:$L$47,10,FALSE))</f>
        <v/>
      </c>
      <c r="AU164" s="235" t="str">
        <f>IF(AU163="","",VLOOKUP(AU163,'参考様式１（勤務表_シフト記号表）'!$C$6:$L$47,10,FALSE))</f>
        <v/>
      </c>
      <c r="AV164" s="235" t="str">
        <f>IF(AV163="","",VLOOKUP(AV163,'参考様式１（勤務表_シフト記号表）'!$C$6:$L$47,10,FALSE))</f>
        <v/>
      </c>
      <c r="AW164" s="235" t="str">
        <f>IF(AW163="","",VLOOKUP(AW163,'参考様式１（勤務表_シフト記号表）'!$C$6:$L$47,10,FALSE))</f>
        <v/>
      </c>
      <c r="AX164" s="236" t="str">
        <f>IF(AX163="","",VLOOKUP(AX163,'参考様式１（勤務表_シフト記号表）'!$C$6:$L$47,10,FALSE))</f>
        <v/>
      </c>
      <c r="AY164" s="234" t="str">
        <f>IF(AY163="","",VLOOKUP(AY163,'参考様式１（勤務表_シフト記号表）'!$C$6:$L$47,10,FALSE))</f>
        <v/>
      </c>
      <c r="AZ164" s="235" t="str">
        <f>IF(AZ163="","",VLOOKUP(AZ163,'参考様式１（勤務表_シフト記号表）'!$C$6:$L$47,10,FALSE))</f>
        <v/>
      </c>
      <c r="BA164" s="235" t="str">
        <f>IF(BA163="","",VLOOKUP(BA163,'参考様式１（勤務表_シフト記号表）'!$C$6:$L$47,10,FALSE))</f>
        <v/>
      </c>
      <c r="BB164" s="1017">
        <f>IF($BE$3="４週",SUM(W164:AX164),IF($BE$3="暦月",SUM(W164:BA164),""))</f>
        <v>0</v>
      </c>
      <c r="BC164" s="1018"/>
      <c r="BD164" s="1019">
        <f>IF($BE$3="４週",BB164/4,IF($BE$3="暦月",(BB164/($BE$8/7)),""))</f>
        <v>0</v>
      </c>
      <c r="BE164" s="1018"/>
      <c r="BF164" s="1014"/>
      <c r="BG164" s="1015"/>
      <c r="BH164" s="1015"/>
      <c r="BI164" s="1015"/>
      <c r="BJ164" s="1016"/>
    </row>
    <row r="165" spans="2:62" ht="20.25" customHeight="1" x14ac:dyDescent="0.45">
      <c r="B165" s="1020">
        <f>B163+1</f>
        <v>75</v>
      </c>
      <c r="C165" s="1022"/>
      <c r="D165" s="1023"/>
      <c r="E165" s="229"/>
      <c r="F165" s="230"/>
      <c r="G165" s="229"/>
      <c r="H165" s="230"/>
      <c r="I165" s="1026"/>
      <c r="J165" s="1027"/>
      <c r="K165" s="1030"/>
      <c r="L165" s="1031"/>
      <c r="M165" s="1031"/>
      <c r="N165" s="1023"/>
      <c r="O165" s="1034"/>
      <c r="P165" s="1035"/>
      <c r="Q165" s="1035"/>
      <c r="R165" s="1035"/>
      <c r="S165" s="1036"/>
      <c r="T165" s="249" t="s">
        <v>442</v>
      </c>
      <c r="V165" s="250"/>
      <c r="W165" s="242"/>
      <c r="X165" s="243"/>
      <c r="Y165" s="243"/>
      <c r="Z165" s="243"/>
      <c r="AA165" s="243"/>
      <c r="AB165" s="243"/>
      <c r="AC165" s="244"/>
      <c r="AD165" s="242"/>
      <c r="AE165" s="243"/>
      <c r="AF165" s="243"/>
      <c r="AG165" s="243"/>
      <c r="AH165" s="243"/>
      <c r="AI165" s="243"/>
      <c r="AJ165" s="244"/>
      <c r="AK165" s="242"/>
      <c r="AL165" s="243"/>
      <c r="AM165" s="243"/>
      <c r="AN165" s="243"/>
      <c r="AO165" s="243"/>
      <c r="AP165" s="243"/>
      <c r="AQ165" s="244"/>
      <c r="AR165" s="242"/>
      <c r="AS165" s="243"/>
      <c r="AT165" s="243"/>
      <c r="AU165" s="243"/>
      <c r="AV165" s="243"/>
      <c r="AW165" s="243"/>
      <c r="AX165" s="244"/>
      <c r="AY165" s="242"/>
      <c r="AZ165" s="243"/>
      <c r="BA165" s="245"/>
      <c r="BB165" s="1040"/>
      <c r="BC165" s="1041"/>
      <c r="BD165" s="1000"/>
      <c r="BE165" s="1001"/>
      <c r="BF165" s="1002"/>
      <c r="BG165" s="1003"/>
      <c r="BH165" s="1003"/>
      <c r="BI165" s="1003"/>
      <c r="BJ165" s="1004"/>
    </row>
    <row r="166" spans="2:62" ht="20.25" customHeight="1" x14ac:dyDescent="0.45">
      <c r="B166" s="1043"/>
      <c r="C166" s="1044"/>
      <c r="D166" s="1045"/>
      <c r="E166" s="251"/>
      <c r="F166" s="252">
        <f>C165</f>
        <v>0</v>
      </c>
      <c r="G166" s="251"/>
      <c r="H166" s="252">
        <f>I165</f>
        <v>0</v>
      </c>
      <c r="I166" s="1046"/>
      <c r="J166" s="1047"/>
      <c r="K166" s="1048"/>
      <c r="L166" s="1049"/>
      <c r="M166" s="1049"/>
      <c r="N166" s="1045"/>
      <c r="O166" s="1034"/>
      <c r="P166" s="1035"/>
      <c r="Q166" s="1035"/>
      <c r="R166" s="1035"/>
      <c r="S166" s="1036"/>
      <c r="T166" s="246" t="s">
        <v>443</v>
      </c>
      <c r="U166" s="247"/>
      <c r="V166" s="248"/>
      <c r="W166" s="234" t="str">
        <f>IF(W165="","",VLOOKUP(W165,'参考様式１（勤務表_シフト記号表）'!$C$6:$L$47,10,FALSE))</f>
        <v/>
      </c>
      <c r="X166" s="235" t="str">
        <f>IF(X165="","",VLOOKUP(X165,'参考様式１（勤務表_シフト記号表）'!$C$6:$L$47,10,FALSE))</f>
        <v/>
      </c>
      <c r="Y166" s="235" t="str">
        <f>IF(Y165="","",VLOOKUP(Y165,'参考様式１（勤務表_シフト記号表）'!$C$6:$L$47,10,FALSE))</f>
        <v/>
      </c>
      <c r="Z166" s="235" t="str">
        <f>IF(Z165="","",VLOOKUP(Z165,'参考様式１（勤務表_シフト記号表）'!$C$6:$L$47,10,FALSE))</f>
        <v/>
      </c>
      <c r="AA166" s="235" t="str">
        <f>IF(AA165="","",VLOOKUP(AA165,'参考様式１（勤務表_シフト記号表）'!$C$6:$L$47,10,FALSE))</f>
        <v/>
      </c>
      <c r="AB166" s="235" t="str">
        <f>IF(AB165="","",VLOOKUP(AB165,'参考様式１（勤務表_シフト記号表）'!$C$6:$L$47,10,FALSE))</f>
        <v/>
      </c>
      <c r="AC166" s="236" t="str">
        <f>IF(AC165="","",VLOOKUP(AC165,'参考様式１（勤務表_シフト記号表）'!$C$6:$L$47,10,FALSE))</f>
        <v/>
      </c>
      <c r="AD166" s="234" t="str">
        <f>IF(AD165="","",VLOOKUP(AD165,'参考様式１（勤務表_シフト記号表）'!$C$6:$L$47,10,FALSE))</f>
        <v/>
      </c>
      <c r="AE166" s="235" t="str">
        <f>IF(AE165="","",VLOOKUP(AE165,'参考様式１（勤務表_シフト記号表）'!$C$6:$L$47,10,FALSE))</f>
        <v/>
      </c>
      <c r="AF166" s="235" t="str">
        <f>IF(AF165="","",VLOOKUP(AF165,'参考様式１（勤務表_シフト記号表）'!$C$6:$L$47,10,FALSE))</f>
        <v/>
      </c>
      <c r="AG166" s="235" t="str">
        <f>IF(AG165="","",VLOOKUP(AG165,'参考様式１（勤務表_シフト記号表）'!$C$6:$L$47,10,FALSE))</f>
        <v/>
      </c>
      <c r="AH166" s="235" t="str">
        <f>IF(AH165="","",VLOOKUP(AH165,'参考様式１（勤務表_シフト記号表）'!$C$6:$L$47,10,FALSE))</f>
        <v/>
      </c>
      <c r="AI166" s="235" t="str">
        <f>IF(AI165="","",VLOOKUP(AI165,'参考様式１（勤務表_シフト記号表）'!$C$6:$L$47,10,FALSE))</f>
        <v/>
      </c>
      <c r="AJ166" s="236" t="str">
        <f>IF(AJ165="","",VLOOKUP(AJ165,'参考様式１（勤務表_シフト記号表）'!$C$6:$L$47,10,FALSE))</f>
        <v/>
      </c>
      <c r="AK166" s="234" t="str">
        <f>IF(AK165="","",VLOOKUP(AK165,'参考様式１（勤務表_シフト記号表）'!$C$6:$L$47,10,FALSE))</f>
        <v/>
      </c>
      <c r="AL166" s="235" t="str">
        <f>IF(AL165="","",VLOOKUP(AL165,'参考様式１（勤務表_シフト記号表）'!$C$6:$L$47,10,FALSE))</f>
        <v/>
      </c>
      <c r="AM166" s="235" t="str">
        <f>IF(AM165="","",VLOOKUP(AM165,'参考様式１（勤務表_シフト記号表）'!$C$6:$L$47,10,FALSE))</f>
        <v/>
      </c>
      <c r="AN166" s="235" t="str">
        <f>IF(AN165="","",VLOOKUP(AN165,'参考様式１（勤務表_シフト記号表）'!$C$6:$L$47,10,FALSE))</f>
        <v/>
      </c>
      <c r="AO166" s="235" t="str">
        <f>IF(AO165="","",VLOOKUP(AO165,'参考様式１（勤務表_シフト記号表）'!$C$6:$L$47,10,FALSE))</f>
        <v/>
      </c>
      <c r="AP166" s="235" t="str">
        <f>IF(AP165="","",VLOOKUP(AP165,'参考様式１（勤務表_シフト記号表）'!$C$6:$L$47,10,FALSE))</f>
        <v/>
      </c>
      <c r="AQ166" s="236" t="str">
        <f>IF(AQ165="","",VLOOKUP(AQ165,'参考様式１（勤務表_シフト記号表）'!$C$6:$L$47,10,FALSE))</f>
        <v/>
      </c>
      <c r="AR166" s="234" t="str">
        <f>IF(AR165="","",VLOOKUP(AR165,'参考様式１（勤務表_シフト記号表）'!$C$6:$L$47,10,FALSE))</f>
        <v/>
      </c>
      <c r="AS166" s="235" t="str">
        <f>IF(AS165="","",VLOOKUP(AS165,'参考様式１（勤務表_シフト記号表）'!$C$6:$L$47,10,FALSE))</f>
        <v/>
      </c>
      <c r="AT166" s="235" t="str">
        <f>IF(AT165="","",VLOOKUP(AT165,'参考様式１（勤務表_シフト記号表）'!$C$6:$L$47,10,FALSE))</f>
        <v/>
      </c>
      <c r="AU166" s="235" t="str">
        <f>IF(AU165="","",VLOOKUP(AU165,'参考様式１（勤務表_シフト記号表）'!$C$6:$L$47,10,FALSE))</f>
        <v/>
      </c>
      <c r="AV166" s="235" t="str">
        <f>IF(AV165="","",VLOOKUP(AV165,'参考様式１（勤務表_シフト記号表）'!$C$6:$L$47,10,FALSE))</f>
        <v/>
      </c>
      <c r="AW166" s="235" t="str">
        <f>IF(AW165="","",VLOOKUP(AW165,'参考様式１（勤務表_シフト記号表）'!$C$6:$L$47,10,FALSE))</f>
        <v/>
      </c>
      <c r="AX166" s="236" t="str">
        <f>IF(AX165="","",VLOOKUP(AX165,'参考様式１（勤務表_シフト記号表）'!$C$6:$L$47,10,FALSE))</f>
        <v/>
      </c>
      <c r="AY166" s="234" t="str">
        <f>IF(AY165="","",VLOOKUP(AY165,'参考様式１（勤務表_シフト記号表）'!$C$6:$L$47,10,FALSE))</f>
        <v/>
      </c>
      <c r="AZ166" s="235" t="str">
        <f>IF(AZ165="","",VLOOKUP(AZ165,'参考様式１（勤務表_シフト記号表）'!$C$6:$L$47,10,FALSE))</f>
        <v/>
      </c>
      <c r="BA166" s="235" t="str">
        <f>IF(BA165="","",VLOOKUP(BA165,'参考様式１（勤務表_シフト記号表）'!$C$6:$L$47,10,FALSE))</f>
        <v/>
      </c>
      <c r="BB166" s="1017">
        <f>IF($BE$3="４週",SUM(W166:AX166),IF($BE$3="暦月",SUM(W166:BA166),""))</f>
        <v>0</v>
      </c>
      <c r="BC166" s="1018"/>
      <c r="BD166" s="1019">
        <f>IF($BE$3="４週",BB166/4,IF($BE$3="暦月",(BB166/($BE$8/7)),""))</f>
        <v>0</v>
      </c>
      <c r="BE166" s="1018"/>
      <c r="BF166" s="1014"/>
      <c r="BG166" s="1015"/>
      <c r="BH166" s="1015"/>
      <c r="BI166" s="1015"/>
      <c r="BJ166" s="1016"/>
    </row>
    <row r="167" spans="2:62" ht="20.25" customHeight="1" x14ac:dyDescent="0.45">
      <c r="B167" s="1020">
        <f>B165+1</f>
        <v>76</v>
      </c>
      <c r="C167" s="1022"/>
      <c r="D167" s="1023"/>
      <c r="E167" s="229"/>
      <c r="F167" s="230"/>
      <c r="G167" s="229"/>
      <c r="H167" s="230"/>
      <c r="I167" s="1026"/>
      <c r="J167" s="1027"/>
      <c r="K167" s="1030"/>
      <c r="L167" s="1031"/>
      <c r="M167" s="1031"/>
      <c r="N167" s="1023"/>
      <c r="O167" s="1034"/>
      <c r="P167" s="1035"/>
      <c r="Q167" s="1035"/>
      <c r="R167" s="1035"/>
      <c r="S167" s="1036"/>
      <c r="T167" s="249" t="s">
        <v>442</v>
      </c>
      <c r="V167" s="250"/>
      <c r="W167" s="242"/>
      <c r="X167" s="243"/>
      <c r="Y167" s="243"/>
      <c r="Z167" s="243"/>
      <c r="AA167" s="243"/>
      <c r="AB167" s="243"/>
      <c r="AC167" s="244"/>
      <c r="AD167" s="242"/>
      <c r="AE167" s="243"/>
      <c r="AF167" s="243"/>
      <c r="AG167" s="243"/>
      <c r="AH167" s="243"/>
      <c r="AI167" s="243"/>
      <c r="AJ167" s="244"/>
      <c r="AK167" s="242"/>
      <c r="AL167" s="243"/>
      <c r="AM167" s="243"/>
      <c r="AN167" s="243"/>
      <c r="AO167" s="243"/>
      <c r="AP167" s="243"/>
      <c r="AQ167" s="244"/>
      <c r="AR167" s="242"/>
      <c r="AS167" s="243"/>
      <c r="AT167" s="243"/>
      <c r="AU167" s="243"/>
      <c r="AV167" s="243"/>
      <c r="AW167" s="243"/>
      <c r="AX167" s="244"/>
      <c r="AY167" s="242"/>
      <c r="AZ167" s="243"/>
      <c r="BA167" s="245"/>
      <c r="BB167" s="1040"/>
      <c r="BC167" s="1041"/>
      <c r="BD167" s="1000"/>
      <c r="BE167" s="1001"/>
      <c r="BF167" s="1002"/>
      <c r="BG167" s="1003"/>
      <c r="BH167" s="1003"/>
      <c r="BI167" s="1003"/>
      <c r="BJ167" s="1004"/>
    </row>
    <row r="168" spans="2:62" ht="20.25" customHeight="1" x14ac:dyDescent="0.45">
      <c r="B168" s="1043"/>
      <c r="C168" s="1044"/>
      <c r="D168" s="1045"/>
      <c r="E168" s="251"/>
      <c r="F168" s="252">
        <f>C167</f>
        <v>0</v>
      </c>
      <c r="G168" s="251"/>
      <c r="H168" s="252">
        <f>I167</f>
        <v>0</v>
      </c>
      <c r="I168" s="1046"/>
      <c r="J168" s="1047"/>
      <c r="K168" s="1048"/>
      <c r="L168" s="1049"/>
      <c r="M168" s="1049"/>
      <c r="N168" s="1045"/>
      <c r="O168" s="1034"/>
      <c r="P168" s="1035"/>
      <c r="Q168" s="1035"/>
      <c r="R168" s="1035"/>
      <c r="S168" s="1036"/>
      <c r="T168" s="246" t="s">
        <v>443</v>
      </c>
      <c r="U168" s="247"/>
      <c r="V168" s="248"/>
      <c r="W168" s="234" t="str">
        <f>IF(W167="","",VLOOKUP(W167,'参考様式１（勤務表_シフト記号表）'!$C$6:$L$47,10,FALSE))</f>
        <v/>
      </c>
      <c r="X168" s="235" t="str">
        <f>IF(X167="","",VLOOKUP(X167,'参考様式１（勤務表_シフト記号表）'!$C$6:$L$47,10,FALSE))</f>
        <v/>
      </c>
      <c r="Y168" s="235" t="str">
        <f>IF(Y167="","",VLOOKUP(Y167,'参考様式１（勤務表_シフト記号表）'!$C$6:$L$47,10,FALSE))</f>
        <v/>
      </c>
      <c r="Z168" s="235" t="str">
        <f>IF(Z167="","",VLOOKUP(Z167,'参考様式１（勤務表_シフト記号表）'!$C$6:$L$47,10,FALSE))</f>
        <v/>
      </c>
      <c r="AA168" s="235" t="str">
        <f>IF(AA167="","",VLOOKUP(AA167,'参考様式１（勤務表_シフト記号表）'!$C$6:$L$47,10,FALSE))</f>
        <v/>
      </c>
      <c r="AB168" s="235" t="str">
        <f>IF(AB167="","",VLOOKUP(AB167,'参考様式１（勤務表_シフト記号表）'!$C$6:$L$47,10,FALSE))</f>
        <v/>
      </c>
      <c r="AC168" s="236" t="str">
        <f>IF(AC167="","",VLOOKUP(AC167,'参考様式１（勤務表_シフト記号表）'!$C$6:$L$47,10,FALSE))</f>
        <v/>
      </c>
      <c r="AD168" s="234" t="str">
        <f>IF(AD167="","",VLOOKUP(AD167,'参考様式１（勤務表_シフト記号表）'!$C$6:$L$47,10,FALSE))</f>
        <v/>
      </c>
      <c r="AE168" s="235" t="str">
        <f>IF(AE167="","",VLOOKUP(AE167,'参考様式１（勤務表_シフト記号表）'!$C$6:$L$47,10,FALSE))</f>
        <v/>
      </c>
      <c r="AF168" s="235" t="str">
        <f>IF(AF167="","",VLOOKUP(AF167,'参考様式１（勤務表_シフト記号表）'!$C$6:$L$47,10,FALSE))</f>
        <v/>
      </c>
      <c r="AG168" s="235" t="str">
        <f>IF(AG167="","",VLOOKUP(AG167,'参考様式１（勤務表_シフト記号表）'!$C$6:$L$47,10,FALSE))</f>
        <v/>
      </c>
      <c r="AH168" s="235" t="str">
        <f>IF(AH167="","",VLOOKUP(AH167,'参考様式１（勤務表_シフト記号表）'!$C$6:$L$47,10,FALSE))</f>
        <v/>
      </c>
      <c r="AI168" s="235" t="str">
        <f>IF(AI167="","",VLOOKUP(AI167,'参考様式１（勤務表_シフト記号表）'!$C$6:$L$47,10,FALSE))</f>
        <v/>
      </c>
      <c r="AJ168" s="236" t="str">
        <f>IF(AJ167="","",VLOOKUP(AJ167,'参考様式１（勤務表_シフト記号表）'!$C$6:$L$47,10,FALSE))</f>
        <v/>
      </c>
      <c r="AK168" s="234" t="str">
        <f>IF(AK167="","",VLOOKUP(AK167,'参考様式１（勤務表_シフト記号表）'!$C$6:$L$47,10,FALSE))</f>
        <v/>
      </c>
      <c r="AL168" s="235" t="str">
        <f>IF(AL167="","",VLOOKUP(AL167,'参考様式１（勤務表_シフト記号表）'!$C$6:$L$47,10,FALSE))</f>
        <v/>
      </c>
      <c r="AM168" s="235" t="str">
        <f>IF(AM167="","",VLOOKUP(AM167,'参考様式１（勤務表_シフト記号表）'!$C$6:$L$47,10,FALSE))</f>
        <v/>
      </c>
      <c r="AN168" s="235" t="str">
        <f>IF(AN167="","",VLOOKUP(AN167,'参考様式１（勤務表_シフト記号表）'!$C$6:$L$47,10,FALSE))</f>
        <v/>
      </c>
      <c r="AO168" s="235" t="str">
        <f>IF(AO167="","",VLOOKUP(AO167,'参考様式１（勤務表_シフト記号表）'!$C$6:$L$47,10,FALSE))</f>
        <v/>
      </c>
      <c r="AP168" s="235" t="str">
        <f>IF(AP167="","",VLOOKUP(AP167,'参考様式１（勤務表_シフト記号表）'!$C$6:$L$47,10,FALSE))</f>
        <v/>
      </c>
      <c r="AQ168" s="236" t="str">
        <f>IF(AQ167="","",VLOOKUP(AQ167,'参考様式１（勤務表_シフト記号表）'!$C$6:$L$47,10,FALSE))</f>
        <v/>
      </c>
      <c r="AR168" s="234" t="str">
        <f>IF(AR167="","",VLOOKUP(AR167,'参考様式１（勤務表_シフト記号表）'!$C$6:$L$47,10,FALSE))</f>
        <v/>
      </c>
      <c r="AS168" s="235" t="str">
        <f>IF(AS167="","",VLOOKUP(AS167,'参考様式１（勤務表_シフト記号表）'!$C$6:$L$47,10,FALSE))</f>
        <v/>
      </c>
      <c r="AT168" s="235" t="str">
        <f>IF(AT167="","",VLOOKUP(AT167,'参考様式１（勤務表_シフト記号表）'!$C$6:$L$47,10,FALSE))</f>
        <v/>
      </c>
      <c r="AU168" s="235" t="str">
        <f>IF(AU167="","",VLOOKUP(AU167,'参考様式１（勤務表_シフト記号表）'!$C$6:$L$47,10,FALSE))</f>
        <v/>
      </c>
      <c r="AV168" s="235" t="str">
        <f>IF(AV167="","",VLOOKUP(AV167,'参考様式１（勤務表_シフト記号表）'!$C$6:$L$47,10,FALSE))</f>
        <v/>
      </c>
      <c r="AW168" s="235" t="str">
        <f>IF(AW167="","",VLOOKUP(AW167,'参考様式１（勤務表_シフト記号表）'!$C$6:$L$47,10,FALSE))</f>
        <v/>
      </c>
      <c r="AX168" s="236" t="str">
        <f>IF(AX167="","",VLOOKUP(AX167,'参考様式１（勤務表_シフト記号表）'!$C$6:$L$47,10,FALSE))</f>
        <v/>
      </c>
      <c r="AY168" s="234" t="str">
        <f>IF(AY167="","",VLOOKUP(AY167,'参考様式１（勤務表_シフト記号表）'!$C$6:$L$47,10,FALSE))</f>
        <v/>
      </c>
      <c r="AZ168" s="235" t="str">
        <f>IF(AZ167="","",VLOOKUP(AZ167,'参考様式１（勤務表_シフト記号表）'!$C$6:$L$47,10,FALSE))</f>
        <v/>
      </c>
      <c r="BA168" s="235" t="str">
        <f>IF(BA167="","",VLOOKUP(BA167,'参考様式１（勤務表_シフト記号表）'!$C$6:$L$47,10,FALSE))</f>
        <v/>
      </c>
      <c r="BB168" s="1017">
        <f>IF($BE$3="４週",SUM(W168:AX168),IF($BE$3="暦月",SUM(W168:BA168),""))</f>
        <v>0</v>
      </c>
      <c r="BC168" s="1018"/>
      <c r="BD168" s="1019">
        <f>IF($BE$3="４週",BB168/4,IF($BE$3="暦月",(BB168/($BE$8/7)),""))</f>
        <v>0</v>
      </c>
      <c r="BE168" s="1018"/>
      <c r="BF168" s="1014"/>
      <c r="BG168" s="1015"/>
      <c r="BH168" s="1015"/>
      <c r="BI168" s="1015"/>
      <c r="BJ168" s="1016"/>
    </row>
    <row r="169" spans="2:62" ht="20.25" customHeight="1" x14ac:dyDescent="0.45">
      <c r="B169" s="1020">
        <f>B167+1</f>
        <v>77</v>
      </c>
      <c r="C169" s="1022"/>
      <c r="D169" s="1023"/>
      <c r="E169" s="229"/>
      <c r="F169" s="230"/>
      <c r="G169" s="229"/>
      <c r="H169" s="230"/>
      <c r="I169" s="1026"/>
      <c r="J169" s="1027"/>
      <c r="K169" s="1030"/>
      <c r="L169" s="1031"/>
      <c r="M169" s="1031"/>
      <c r="N169" s="1023"/>
      <c r="O169" s="1034"/>
      <c r="P169" s="1035"/>
      <c r="Q169" s="1035"/>
      <c r="R169" s="1035"/>
      <c r="S169" s="1036"/>
      <c r="T169" s="249" t="s">
        <v>442</v>
      </c>
      <c r="V169" s="250"/>
      <c r="W169" s="242"/>
      <c r="X169" s="243"/>
      <c r="Y169" s="243"/>
      <c r="Z169" s="243"/>
      <c r="AA169" s="243"/>
      <c r="AB169" s="243"/>
      <c r="AC169" s="244"/>
      <c r="AD169" s="242"/>
      <c r="AE169" s="243"/>
      <c r="AF169" s="243"/>
      <c r="AG169" s="243"/>
      <c r="AH169" s="243"/>
      <c r="AI169" s="243"/>
      <c r="AJ169" s="244"/>
      <c r="AK169" s="242"/>
      <c r="AL169" s="243"/>
      <c r="AM169" s="243"/>
      <c r="AN169" s="243"/>
      <c r="AO169" s="243"/>
      <c r="AP169" s="243"/>
      <c r="AQ169" s="244"/>
      <c r="AR169" s="242"/>
      <c r="AS169" s="243"/>
      <c r="AT169" s="243"/>
      <c r="AU169" s="243"/>
      <c r="AV169" s="243"/>
      <c r="AW169" s="243"/>
      <c r="AX169" s="244"/>
      <c r="AY169" s="242"/>
      <c r="AZ169" s="243"/>
      <c r="BA169" s="245"/>
      <c r="BB169" s="1040"/>
      <c r="BC169" s="1041"/>
      <c r="BD169" s="1000"/>
      <c r="BE169" s="1001"/>
      <c r="BF169" s="1002"/>
      <c r="BG169" s="1003"/>
      <c r="BH169" s="1003"/>
      <c r="BI169" s="1003"/>
      <c r="BJ169" s="1004"/>
    </row>
    <row r="170" spans="2:62" ht="20.25" customHeight="1" x14ac:dyDescent="0.45">
      <c r="B170" s="1043"/>
      <c r="C170" s="1044"/>
      <c r="D170" s="1045"/>
      <c r="E170" s="251"/>
      <c r="F170" s="252">
        <f>C169</f>
        <v>0</v>
      </c>
      <c r="G170" s="251"/>
      <c r="H170" s="252">
        <f>I169</f>
        <v>0</v>
      </c>
      <c r="I170" s="1046"/>
      <c r="J170" s="1047"/>
      <c r="K170" s="1048"/>
      <c r="L170" s="1049"/>
      <c r="M170" s="1049"/>
      <c r="N170" s="1045"/>
      <c r="O170" s="1034"/>
      <c r="P170" s="1035"/>
      <c r="Q170" s="1035"/>
      <c r="R170" s="1035"/>
      <c r="S170" s="1036"/>
      <c r="T170" s="246" t="s">
        <v>443</v>
      </c>
      <c r="U170" s="247"/>
      <c r="V170" s="248"/>
      <c r="W170" s="234" t="str">
        <f>IF(W169="","",VLOOKUP(W169,'参考様式１（勤務表_シフト記号表）'!$C$6:$L$47,10,FALSE))</f>
        <v/>
      </c>
      <c r="X170" s="235" t="str">
        <f>IF(X169="","",VLOOKUP(X169,'参考様式１（勤務表_シフト記号表）'!$C$6:$L$47,10,FALSE))</f>
        <v/>
      </c>
      <c r="Y170" s="235" t="str">
        <f>IF(Y169="","",VLOOKUP(Y169,'参考様式１（勤務表_シフト記号表）'!$C$6:$L$47,10,FALSE))</f>
        <v/>
      </c>
      <c r="Z170" s="235" t="str">
        <f>IF(Z169="","",VLOOKUP(Z169,'参考様式１（勤務表_シフト記号表）'!$C$6:$L$47,10,FALSE))</f>
        <v/>
      </c>
      <c r="AA170" s="235" t="str">
        <f>IF(AA169="","",VLOOKUP(AA169,'参考様式１（勤務表_シフト記号表）'!$C$6:$L$47,10,FALSE))</f>
        <v/>
      </c>
      <c r="AB170" s="235" t="str">
        <f>IF(AB169="","",VLOOKUP(AB169,'参考様式１（勤務表_シフト記号表）'!$C$6:$L$47,10,FALSE))</f>
        <v/>
      </c>
      <c r="AC170" s="236" t="str">
        <f>IF(AC169="","",VLOOKUP(AC169,'参考様式１（勤務表_シフト記号表）'!$C$6:$L$47,10,FALSE))</f>
        <v/>
      </c>
      <c r="AD170" s="234" t="str">
        <f>IF(AD169="","",VLOOKUP(AD169,'参考様式１（勤務表_シフト記号表）'!$C$6:$L$47,10,FALSE))</f>
        <v/>
      </c>
      <c r="AE170" s="235" t="str">
        <f>IF(AE169="","",VLOOKUP(AE169,'参考様式１（勤務表_シフト記号表）'!$C$6:$L$47,10,FALSE))</f>
        <v/>
      </c>
      <c r="AF170" s="235" t="str">
        <f>IF(AF169="","",VLOOKUP(AF169,'参考様式１（勤務表_シフト記号表）'!$C$6:$L$47,10,FALSE))</f>
        <v/>
      </c>
      <c r="AG170" s="235" t="str">
        <f>IF(AG169="","",VLOOKUP(AG169,'参考様式１（勤務表_シフト記号表）'!$C$6:$L$47,10,FALSE))</f>
        <v/>
      </c>
      <c r="AH170" s="235" t="str">
        <f>IF(AH169="","",VLOOKUP(AH169,'参考様式１（勤務表_シフト記号表）'!$C$6:$L$47,10,FALSE))</f>
        <v/>
      </c>
      <c r="AI170" s="235" t="str">
        <f>IF(AI169="","",VLOOKUP(AI169,'参考様式１（勤務表_シフト記号表）'!$C$6:$L$47,10,FALSE))</f>
        <v/>
      </c>
      <c r="AJ170" s="236" t="str">
        <f>IF(AJ169="","",VLOOKUP(AJ169,'参考様式１（勤務表_シフト記号表）'!$C$6:$L$47,10,FALSE))</f>
        <v/>
      </c>
      <c r="AK170" s="234" t="str">
        <f>IF(AK169="","",VLOOKUP(AK169,'参考様式１（勤務表_シフト記号表）'!$C$6:$L$47,10,FALSE))</f>
        <v/>
      </c>
      <c r="AL170" s="235" t="str">
        <f>IF(AL169="","",VLOOKUP(AL169,'参考様式１（勤務表_シフト記号表）'!$C$6:$L$47,10,FALSE))</f>
        <v/>
      </c>
      <c r="AM170" s="235" t="str">
        <f>IF(AM169="","",VLOOKUP(AM169,'参考様式１（勤務表_シフト記号表）'!$C$6:$L$47,10,FALSE))</f>
        <v/>
      </c>
      <c r="AN170" s="235" t="str">
        <f>IF(AN169="","",VLOOKUP(AN169,'参考様式１（勤務表_シフト記号表）'!$C$6:$L$47,10,FALSE))</f>
        <v/>
      </c>
      <c r="AO170" s="235" t="str">
        <f>IF(AO169="","",VLOOKUP(AO169,'参考様式１（勤務表_シフト記号表）'!$C$6:$L$47,10,FALSE))</f>
        <v/>
      </c>
      <c r="AP170" s="235" t="str">
        <f>IF(AP169="","",VLOOKUP(AP169,'参考様式１（勤務表_シフト記号表）'!$C$6:$L$47,10,FALSE))</f>
        <v/>
      </c>
      <c r="AQ170" s="236" t="str">
        <f>IF(AQ169="","",VLOOKUP(AQ169,'参考様式１（勤務表_シフト記号表）'!$C$6:$L$47,10,FALSE))</f>
        <v/>
      </c>
      <c r="AR170" s="234" t="str">
        <f>IF(AR169="","",VLOOKUP(AR169,'参考様式１（勤務表_シフト記号表）'!$C$6:$L$47,10,FALSE))</f>
        <v/>
      </c>
      <c r="AS170" s="235" t="str">
        <f>IF(AS169="","",VLOOKUP(AS169,'参考様式１（勤務表_シフト記号表）'!$C$6:$L$47,10,FALSE))</f>
        <v/>
      </c>
      <c r="AT170" s="235" t="str">
        <f>IF(AT169="","",VLOOKUP(AT169,'参考様式１（勤務表_シフト記号表）'!$C$6:$L$47,10,FALSE))</f>
        <v/>
      </c>
      <c r="AU170" s="235" t="str">
        <f>IF(AU169="","",VLOOKUP(AU169,'参考様式１（勤務表_シフト記号表）'!$C$6:$L$47,10,FALSE))</f>
        <v/>
      </c>
      <c r="AV170" s="235" t="str">
        <f>IF(AV169="","",VLOOKUP(AV169,'参考様式１（勤務表_シフト記号表）'!$C$6:$L$47,10,FALSE))</f>
        <v/>
      </c>
      <c r="AW170" s="235" t="str">
        <f>IF(AW169="","",VLOOKUP(AW169,'参考様式１（勤務表_シフト記号表）'!$C$6:$L$47,10,FALSE))</f>
        <v/>
      </c>
      <c r="AX170" s="236" t="str">
        <f>IF(AX169="","",VLOOKUP(AX169,'参考様式１（勤務表_シフト記号表）'!$C$6:$L$47,10,FALSE))</f>
        <v/>
      </c>
      <c r="AY170" s="234" t="str">
        <f>IF(AY169="","",VLOOKUP(AY169,'参考様式１（勤務表_シフト記号表）'!$C$6:$L$47,10,FALSE))</f>
        <v/>
      </c>
      <c r="AZ170" s="235" t="str">
        <f>IF(AZ169="","",VLOOKUP(AZ169,'参考様式１（勤務表_シフト記号表）'!$C$6:$L$47,10,FALSE))</f>
        <v/>
      </c>
      <c r="BA170" s="235" t="str">
        <f>IF(BA169="","",VLOOKUP(BA169,'参考様式１（勤務表_シフト記号表）'!$C$6:$L$47,10,FALSE))</f>
        <v/>
      </c>
      <c r="BB170" s="1017">
        <f>IF($BE$3="４週",SUM(W170:AX170),IF($BE$3="暦月",SUM(W170:BA170),""))</f>
        <v>0</v>
      </c>
      <c r="BC170" s="1018"/>
      <c r="BD170" s="1019">
        <f>IF($BE$3="４週",BB170/4,IF($BE$3="暦月",(BB170/($BE$8/7)),""))</f>
        <v>0</v>
      </c>
      <c r="BE170" s="1018"/>
      <c r="BF170" s="1014"/>
      <c r="BG170" s="1015"/>
      <c r="BH170" s="1015"/>
      <c r="BI170" s="1015"/>
      <c r="BJ170" s="1016"/>
    </row>
    <row r="171" spans="2:62" ht="20.25" customHeight="1" x14ac:dyDescent="0.45">
      <c r="B171" s="1020">
        <f>B169+1</f>
        <v>78</v>
      </c>
      <c r="C171" s="1022"/>
      <c r="D171" s="1023"/>
      <c r="E171" s="229"/>
      <c r="F171" s="230"/>
      <c r="G171" s="229"/>
      <c r="H171" s="230"/>
      <c r="I171" s="1026"/>
      <c r="J171" s="1027"/>
      <c r="K171" s="1030"/>
      <c r="L171" s="1031"/>
      <c r="M171" s="1031"/>
      <c r="N171" s="1023"/>
      <c r="O171" s="1034"/>
      <c r="P171" s="1035"/>
      <c r="Q171" s="1035"/>
      <c r="R171" s="1035"/>
      <c r="S171" s="1036"/>
      <c r="T171" s="249" t="s">
        <v>442</v>
      </c>
      <c r="V171" s="250"/>
      <c r="W171" s="242"/>
      <c r="X171" s="243"/>
      <c r="Y171" s="243"/>
      <c r="Z171" s="243"/>
      <c r="AA171" s="243"/>
      <c r="AB171" s="243"/>
      <c r="AC171" s="244"/>
      <c r="AD171" s="242"/>
      <c r="AE171" s="243"/>
      <c r="AF171" s="243"/>
      <c r="AG171" s="243"/>
      <c r="AH171" s="243"/>
      <c r="AI171" s="243"/>
      <c r="AJ171" s="244"/>
      <c r="AK171" s="242"/>
      <c r="AL171" s="243"/>
      <c r="AM171" s="243"/>
      <c r="AN171" s="243"/>
      <c r="AO171" s="243"/>
      <c r="AP171" s="243"/>
      <c r="AQ171" s="244"/>
      <c r="AR171" s="242"/>
      <c r="AS171" s="243"/>
      <c r="AT171" s="243"/>
      <c r="AU171" s="243"/>
      <c r="AV171" s="243"/>
      <c r="AW171" s="243"/>
      <c r="AX171" s="244"/>
      <c r="AY171" s="242"/>
      <c r="AZ171" s="243"/>
      <c r="BA171" s="245"/>
      <c r="BB171" s="1040"/>
      <c r="BC171" s="1041"/>
      <c r="BD171" s="1000"/>
      <c r="BE171" s="1001"/>
      <c r="BF171" s="1002"/>
      <c r="BG171" s="1003"/>
      <c r="BH171" s="1003"/>
      <c r="BI171" s="1003"/>
      <c r="BJ171" s="1004"/>
    </row>
    <row r="172" spans="2:62" ht="20.25" customHeight="1" x14ac:dyDescent="0.45">
      <c r="B172" s="1043"/>
      <c r="C172" s="1044"/>
      <c r="D172" s="1045"/>
      <c r="E172" s="251"/>
      <c r="F172" s="252">
        <f>C171</f>
        <v>0</v>
      </c>
      <c r="G172" s="251"/>
      <c r="H172" s="252">
        <f>I171</f>
        <v>0</v>
      </c>
      <c r="I172" s="1046"/>
      <c r="J172" s="1047"/>
      <c r="K172" s="1048"/>
      <c r="L172" s="1049"/>
      <c r="M172" s="1049"/>
      <c r="N172" s="1045"/>
      <c r="O172" s="1034"/>
      <c r="P172" s="1035"/>
      <c r="Q172" s="1035"/>
      <c r="R172" s="1035"/>
      <c r="S172" s="1036"/>
      <c r="T172" s="246" t="s">
        <v>443</v>
      </c>
      <c r="U172" s="247"/>
      <c r="V172" s="248"/>
      <c r="W172" s="234" t="str">
        <f>IF(W171="","",VLOOKUP(W171,'参考様式１（勤務表_シフト記号表）'!$C$6:$L$47,10,FALSE))</f>
        <v/>
      </c>
      <c r="X172" s="235" t="str">
        <f>IF(X171="","",VLOOKUP(X171,'参考様式１（勤務表_シフト記号表）'!$C$6:$L$47,10,FALSE))</f>
        <v/>
      </c>
      <c r="Y172" s="235" t="str">
        <f>IF(Y171="","",VLOOKUP(Y171,'参考様式１（勤務表_シフト記号表）'!$C$6:$L$47,10,FALSE))</f>
        <v/>
      </c>
      <c r="Z172" s="235" t="str">
        <f>IF(Z171="","",VLOOKUP(Z171,'参考様式１（勤務表_シフト記号表）'!$C$6:$L$47,10,FALSE))</f>
        <v/>
      </c>
      <c r="AA172" s="235" t="str">
        <f>IF(AA171="","",VLOOKUP(AA171,'参考様式１（勤務表_シフト記号表）'!$C$6:$L$47,10,FALSE))</f>
        <v/>
      </c>
      <c r="AB172" s="235" t="str">
        <f>IF(AB171="","",VLOOKUP(AB171,'参考様式１（勤務表_シフト記号表）'!$C$6:$L$47,10,FALSE))</f>
        <v/>
      </c>
      <c r="AC172" s="236" t="str">
        <f>IF(AC171="","",VLOOKUP(AC171,'参考様式１（勤務表_シフト記号表）'!$C$6:$L$47,10,FALSE))</f>
        <v/>
      </c>
      <c r="AD172" s="234" t="str">
        <f>IF(AD171="","",VLOOKUP(AD171,'参考様式１（勤務表_シフト記号表）'!$C$6:$L$47,10,FALSE))</f>
        <v/>
      </c>
      <c r="AE172" s="235" t="str">
        <f>IF(AE171="","",VLOOKUP(AE171,'参考様式１（勤務表_シフト記号表）'!$C$6:$L$47,10,FALSE))</f>
        <v/>
      </c>
      <c r="AF172" s="235" t="str">
        <f>IF(AF171="","",VLOOKUP(AF171,'参考様式１（勤務表_シフト記号表）'!$C$6:$L$47,10,FALSE))</f>
        <v/>
      </c>
      <c r="AG172" s="235" t="str">
        <f>IF(AG171="","",VLOOKUP(AG171,'参考様式１（勤務表_シフト記号表）'!$C$6:$L$47,10,FALSE))</f>
        <v/>
      </c>
      <c r="AH172" s="235" t="str">
        <f>IF(AH171="","",VLOOKUP(AH171,'参考様式１（勤務表_シフト記号表）'!$C$6:$L$47,10,FALSE))</f>
        <v/>
      </c>
      <c r="AI172" s="235" t="str">
        <f>IF(AI171="","",VLOOKUP(AI171,'参考様式１（勤務表_シフト記号表）'!$C$6:$L$47,10,FALSE))</f>
        <v/>
      </c>
      <c r="AJ172" s="236" t="str">
        <f>IF(AJ171="","",VLOOKUP(AJ171,'参考様式１（勤務表_シフト記号表）'!$C$6:$L$47,10,FALSE))</f>
        <v/>
      </c>
      <c r="AK172" s="234" t="str">
        <f>IF(AK171="","",VLOOKUP(AK171,'参考様式１（勤務表_シフト記号表）'!$C$6:$L$47,10,FALSE))</f>
        <v/>
      </c>
      <c r="AL172" s="235" t="str">
        <f>IF(AL171="","",VLOOKUP(AL171,'参考様式１（勤務表_シフト記号表）'!$C$6:$L$47,10,FALSE))</f>
        <v/>
      </c>
      <c r="AM172" s="235" t="str">
        <f>IF(AM171="","",VLOOKUP(AM171,'参考様式１（勤務表_シフト記号表）'!$C$6:$L$47,10,FALSE))</f>
        <v/>
      </c>
      <c r="AN172" s="235" t="str">
        <f>IF(AN171="","",VLOOKUP(AN171,'参考様式１（勤務表_シフト記号表）'!$C$6:$L$47,10,FALSE))</f>
        <v/>
      </c>
      <c r="AO172" s="235" t="str">
        <f>IF(AO171="","",VLOOKUP(AO171,'参考様式１（勤務表_シフト記号表）'!$C$6:$L$47,10,FALSE))</f>
        <v/>
      </c>
      <c r="AP172" s="235" t="str">
        <f>IF(AP171="","",VLOOKUP(AP171,'参考様式１（勤務表_シフト記号表）'!$C$6:$L$47,10,FALSE))</f>
        <v/>
      </c>
      <c r="AQ172" s="236" t="str">
        <f>IF(AQ171="","",VLOOKUP(AQ171,'参考様式１（勤務表_シフト記号表）'!$C$6:$L$47,10,FALSE))</f>
        <v/>
      </c>
      <c r="AR172" s="234" t="str">
        <f>IF(AR171="","",VLOOKUP(AR171,'参考様式１（勤務表_シフト記号表）'!$C$6:$L$47,10,FALSE))</f>
        <v/>
      </c>
      <c r="AS172" s="235" t="str">
        <f>IF(AS171="","",VLOOKUP(AS171,'参考様式１（勤務表_シフト記号表）'!$C$6:$L$47,10,FALSE))</f>
        <v/>
      </c>
      <c r="AT172" s="235" t="str">
        <f>IF(AT171="","",VLOOKUP(AT171,'参考様式１（勤務表_シフト記号表）'!$C$6:$L$47,10,FALSE))</f>
        <v/>
      </c>
      <c r="AU172" s="235" t="str">
        <f>IF(AU171="","",VLOOKUP(AU171,'参考様式１（勤務表_シフト記号表）'!$C$6:$L$47,10,FALSE))</f>
        <v/>
      </c>
      <c r="AV172" s="235" t="str">
        <f>IF(AV171="","",VLOOKUP(AV171,'参考様式１（勤務表_シフト記号表）'!$C$6:$L$47,10,FALSE))</f>
        <v/>
      </c>
      <c r="AW172" s="235" t="str">
        <f>IF(AW171="","",VLOOKUP(AW171,'参考様式１（勤務表_シフト記号表）'!$C$6:$L$47,10,FALSE))</f>
        <v/>
      </c>
      <c r="AX172" s="236" t="str">
        <f>IF(AX171="","",VLOOKUP(AX171,'参考様式１（勤務表_シフト記号表）'!$C$6:$L$47,10,FALSE))</f>
        <v/>
      </c>
      <c r="AY172" s="234" t="str">
        <f>IF(AY171="","",VLOOKUP(AY171,'参考様式１（勤務表_シフト記号表）'!$C$6:$L$47,10,FALSE))</f>
        <v/>
      </c>
      <c r="AZ172" s="235" t="str">
        <f>IF(AZ171="","",VLOOKUP(AZ171,'参考様式１（勤務表_シフト記号表）'!$C$6:$L$47,10,FALSE))</f>
        <v/>
      </c>
      <c r="BA172" s="235" t="str">
        <f>IF(BA171="","",VLOOKUP(BA171,'参考様式１（勤務表_シフト記号表）'!$C$6:$L$47,10,FALSE))</f>
        <v/>
      </c>
      <c r="BB172" s="1017">
        <f>IF($BE$3="４週",SUM(W172:AX172),IF($BE$3="暦月",SUM(W172:BA172),""))</f>
        <v>0</v>
      </c>
      <c r="BC172" s="1018"/>
      <c r="BD172" s="1019">
        <f>IF($BE$3="４週",BB172/4,IF($BE$3="暦月",(BB172/($BE$8/7)),""))</f>
        <v>0</v>
      </c>
      <c r="BE172" s="1018"/>
      <c r="BF172" s="1014"/>
      <c r="BG172" s="1015"/>
      <c r="BH172" s="1015"/>
      <c r="BI172" s="1015"/>
      <c r="BJ172" s="1016"/>
    </row>
    <row r="173" spans="2:62" ht="20.25" customHeight="1" x14ac:dyDescent="0.45">
      <c r="B173" s="1020">
        <f>B171+1</f>
        <v>79</v>
      </c>
      <c r="C173" s="1022"/>
      <c r="D173" s="1023"/>
      <c r="E173" s="229"/>
      <c r="F173" s="230"/>
      <c r="G173" s="229"/>
      <c r="H173" s="230"/>
      <c r="I173" s="1026"/>
      <c r="J173" s="1027"/>
      <c r="K173" s="1030"/>
      <c r="L173" s="1031"/>
      <c r="M173" s="1031"/>
      <c r="N173" s="1023"/>
      <c r="O173" s="1034"/>
      <c r="P173" s="1035"/>
      <c r="Q173" s="1035"/>
      <c r="R173" s="1035"/>
      <c r="S173" s="1036"/>
      <c r="T173" s="249" t="s">
        <v>442</v>
      </c>
      <c r="V173" s="250"/>
      <c r="W173" s="242"/>
      <c r="X173" s="243"/>
      <c r="Y173" s="243"/>
      <c r="Z173" s="243"/>
      <c r="AA173" s="243"/>
      <c r="AB173" s="243"/>
      <c r="AC173" s="244"/>
      <c r="AD173" s="242"/>
      <c r="AE173" s="243"/>
      <c r="AF173" s="243"/>
      <c r="AG173" s="243"/>
      <c r="AH173" s="243"/>
      <c r="AI173" s="243"/>
      <c r="AJ173" s="244"/>
      <c r="AK173" s="242"/>
      <c r="AL173" s="243"/>
      <c r="AM173" s="243"/>
      <c r="AN173" s="243"/>
      <c r="AO173" s="243"/>
      <c r="AP173" s="243"/>
      <c r="AQ173" s="244"/>
      <c r="AR173" s="242"/>
      <c r="AS173" s="243"/>
      <c r="AT173" s="243"/>
      <c r="AU173" s="243"/>
      <c r="AV173" s="243"/>
      <c r="AW173" s="243"/>
      <c r="AX173" s="244"/>
      <c r="AY173" s="242"/>
      <c r="AZ173" s="243"/>
      <c r="BA173" s="245"/>
      <c r="BB173" s="1040"/>
      <c r="BC173" s="1041"/>
      <c r="BD173" s="1000"/>
      <c r="BE173" s="1001"/>
      <c r="BF173" s="1002"/>
      <c r="BG173" s="1003"/>
      <c r="BH173" s="1003"/>
      <c r="BI173" s="1003"/>
      <c r="BJ173" s="1004"/>
    </row>
    <row r="174" spans="2:62" ht="20.25" customHeight="1" x14ac:dyDescent="0.45">
      <c r="B174" s="1043"/>
      <c r="C174" s="1044"/>
      <c r="D174" s="1045"/>
      <c r="E174" s="251"/>
      <c r="F174" s="252">
        <f>C173</f>
        <v>0</v>
      </c>
      <c r="G174" s="251"/>
      <c r="H174" s="252">
        <f>I173</f>
        <v>0</v>
      </c>
      <c r="I174" s="1046"/>
      <c r="J174" s="1047"/>
      <c r="K174" s="1048"/>
      <c r="L174" s="1049"/>
      <c r="M174" s="1049"/>
      <c r="N174" s="1045"/>
      <c r="O174" s="1034"/>
      <c r="P174" s="1035"/>
      <c r="Q174" s="1035"/>
      <c r="R174" s="1035"/>
      <c r="S174" s="1036"/>
      <c r="T174" s="246" t="s">
        <v>443</v>
      </c>
      <c r="U174" s="247"/>
      <c r="V174" s="248"/>
      <c r="W174" s="234" t="str">
        <f>IF(W173="","",VLOOKUP(W173,'参考様式１（勤務表_シフト記号表）'!$C$6:$L$47,10,FALSE))</f>
        <v/>
      </c>
      <c r="X174" s="235" t="str">
        <f>IF(X173="","",VLOOKUP(X173,'参考様式１（勤務表_シフト記号表）'!$C$6:$L$47,10,FALSE))</f>
        <v/>
      </c>
      <c r="Y174" s="235" t="str">
        <f>IF(Y173="","",VLOOKUP(Y173,'参考様式１（勤務表_シフト記号表）'!$C$6:$L$47,10,FALSE))</f>
        <v/>
      </c>
      <c r="Z174" s="235" t="str">
        <f>IF(Z173="","",VLOOKUP(Z173,'参考様式１（勤務表_シフト記号表）'!$C$6:$L$47,10,FALSE))</f>
        <v/>
      </c>
      <c r="AA174" s="235" t="str">
        <f>IF(AA173="","",VLOOKUP(AA173,'参考様式１（勤務表_シフト記号表）'!$C$6:$L$47,10,FALSE))</f>
        <v/>
      </c>
      <c r="AB174" s="235" t="str">
        <f>IF(AB173="","",VLOOKUP(AB173,'参考様式１（勤務表_シフト記号表）'!$C$6:$L$47,10,FALSE))</f>
        <v/>
      </c>
      <c r="AC174" s="236" t="str">
        <f>IF(AC173="","",VLOOKUP(AC173,'参考様式１（勤務表_シフト記号表）'!$C$6:$L$47,10,FALSE))</f>
        <v/>
      </c>
      <c r="AD174" s="234" t="str">
        <f>IF(AD173="","",VLOOKUP(AD173,'参考様式１（勤務表_シフト記号表）'!$C$6:$L$47,10,FALSE))</f>
        <v/>
      </c>
      <c r="AE174" s="235" t="str">
        <f>IF(AE173="","",VLOOKUP(AE173,'参考様式１（勤務表_シフト記号表）'!$C$6:$L$47,10,FALSE))</f>
        <v/>
      </c>
      <c r="AF174" s="235" t="str">
        <f>IF(AF173="","",VLOOKUP(AF173,'参考様式１（勤務表_シフト記号表）'!$C$6:$L$47,10,FALSE))</f>
        <v/>
      </c>
      <c r="AG174" s="235" t="str">
        <f>IF(AG173="","",VLOOKUP(AG173,'参考様式１（勤務表_シフト記号表）'!$C$6:$L$47,10,FALSE))</f>
        <v/>
      </c>
      <c r="AH174" s="235" t="str">
        <f>IF(AH173="","",VLOOKUP(AH173,'参考様式１（勤務表_シフト記号表）'!$C$6:$L$47,10,FALSE))</f>
        <v/>
      </c>
      <c r="AI174" s="235" t="str">
        <f>IF(AI173="","",VLOOKUP(AI173,'参考様式１（勤務表_シフト記号表）'!$C$6:$L$47,10,FALSE))</f>
        <v/>
      </c>
      <c r="AJ174" s="236" t="str">
        <f>IF(AJ173="","",VLOOKUP(AJ173,'参考様式１（勤務表_シフト記号表）'!$C$6:$L$47,10,FALSE))</f>
        <v/>
      </c>
      <c r="AK174" s="234" t="str">
        <f>IF(AK173="","",VLOOKUP(AK173,'参考様式１（勤務表_シフト記号表）'!$C$6:$L$47,10,FALSE))</f>
        <v/>
      </c>
      <c r="AL174" s="235" t="str">
        <f>IF(AL173="","",VLOOKUP(AL173,'参考様式１（勤務表_シフト記号表）'!$C$6:$L$47,10,FALSE))</f>
        <v/>
      </c>
      <c r="AM174" s="235" t="str">
        <f>IF(AM173="","",VLOOKUP(AM173,'参考様式１（勤務表_シフト記号表）'!$C$6:$L$47,10,FALSE))</f>
        <v/>
      </c>
      <c r="AN174" s="235" t="str">
        <f>IF(AN173="","",VLOOKUP(AN173,'参考様式１（勤務表_シフト記号表）'!$C$6:$L$47,10,FALSE))</f>
        <v/>
      </c>
      <c r="AO174" s="235" t="str">
        <f>IF(AO173="","",VLOOKUP(AO173,'参考様式１（勤務表_シフト記号表）'!$C$6:$L$47,10,FALSE))</f>
        <v/>
      </c>
      <c r="AP174" s="235" t="str">
        <f>IF(AP173="","",VLOOKUP(AP173,'参考様式１（勤務表_シフト記号表）'!$C$6:$L$47,10,FALSE))</f>
        <v/>
      </c>
      <c r="AQ174" s="236" t="str">
        <f>IF(AQ173="","",VLOOKUP(AQ173,'参考様式１（勤務表_シフト記号表）'!$C$6:$L$47,10,FALSE))</f>
        <v/>
      </c>
      <c r="AR174" s="234" t="str">
        <f>IF(AR173="","",VLOOKUP(AR173,'参考様式１（勤務表_シフト記号表）'!$C$6:$L$47,10,FALSE))</f>
        <v/>
      </c>
      <c r="AS174" s="235" t="str">
        <f>IF(AS173="","",VLOOKUP(AS173,'参考様式１（勤務表_シフト記号表）'!$C$6:$L$47,10,FALSE))</f>
        <v/>
      </c>
      <c r="AT174" s="235" t="str">
        <f>IF(AT173="","",VLOOKUP(AT173,'参考様式１（勤務表_シフト記号表）'!$C$6:$L$47,10,FALSE))</f>
        <v/>
      </c>
      <c r="AU174" s="235" t="str">
        <f>IF(AU173="","",VLOOKUP(AU173,'参考様式１（勤務表_シフト記号表）'!$C$6:$L$47,10,FALSE))</f>
        <v/>
      </c>
      <c r="AV174" s="235" t="str">
        <f>IF(AV173="","",VLOOKUP(AV173,'参考様式１（勤務表_シフト記号表）'!$C$6:$L$47,10,FALSE))</f>
        <v/>
      </c>
      <c r="AW174" s="235" t="str">
        <f>IF(AW173="","",VLOOKUP(AW173,'参考様式１（勤務表_シフト記号表）'!$C$6:$L$47,10,FALSE))</f>
        <v/>
      </c>
      <c r="AX174" s="236" t="str">
        <f>IF(AX173="","",VLOOKUP(AX173,'参考様式１（勤務表_シフト記号表）'!$C$6:$L$47,10,FALSE))</f>
        <v/>
      </c>
      <c r="AY174" s="234" t="str">
        <f>IF(AY173="","",VLOOKUP(AY173,'参考様式１（勤務表_シフト記号表）'!$C$6:$L$47,10,FALSE))</f>
        <v/>
      </c>
      <c r="AZ174" s="235" t="str">
        <f>IF(AZ173="","",VLOOKUP(AZ173,'参考様式１（勤務表_シフト記号表）'!$C$6:$L$47,10,FALSE))</f>
        <v/>
      </c>
      <c r="BA174" s="235" t="str">
        <f>IF(BA173="","",VLOOKUP(BA173,'参考様式１（勤務表_シフト記号表）'!$C$6:$L$47,10,FALSE))</f>
        <v/>
      </c>
      <c r="BB174" s="1017">
        <f>IF($BE$3="４週",SUM(W174:AX174),IF($BE$3="暦月",SUM(W174:BA174),""))</f>
        <v>0</v>
      </c>
      <c r="BC174" s="1018"/>
      <c r="BD174" s="1019">
        <f>IF($BE$3="４週",BB174/4,IF($BE$3="暦月",(BB174/($BE$8/7)),""))</f>
        <v>0</v>
      </c>
      <c r="BE174" s="1018"/>
      <c r="BF174" s="1014"/>
      <c r="BG174" s="1015"/>
      <c r="BH174" s="1015"/>
      <c r="BI174" s="1015"/>
      <c r="BJ174" s="1016"/>
    </row>
    <row r="175" spans="2:62" ht="20.25" customHeight="1" x14ac:dyDescent="0.45">
      <c r="B175" s="1020">
        <f>B173+1</f>
        <v>80</v>
      </c>
      <c r="C175" s="1022"/>
      <c r="D175" s="1023"/>
      <c r="E175" s="229"/>
      <c r="F175" s="230"/>
      <c r="G175" s="229"/>
      <c r="H175" s="230"/>
      <c r="I175" s="1026"/>
      <c r="J175" s="1027"/>
      <c r="K175" s="1030"/>
      <c r="L175" s="1031"/>
      <c r="M175" s="1031"/>
      <c r="N175" s="1023"/>
      <c r="O175" s="1034"/>
      <c r="P175" s="1035"/>
      <c r="Q175" s="1035"/>
      <c r="R175" s="1035"/>
      <c r="S175" s="1036"/>
      <c r="T175" s="249" t="s">
        <v>442</v>
      </c>
      <c r="V175" s="250"/>
      <c r="W175" s="242"/>
      <c r="X175" s="243"/>
      <c r="Y175" s="243"/>
      <c r="Z175" s="243"/>
      <c r="AA175" s="243"/>
      <c r="AB175" s="243"/>
      <c r="AC175" s="244"/>
      <c r="AD175" s="242"/>
      <c r="AE175" s="243"/>
      <c r="AF175" s="243"/>
      <c r="AG175" s="243"/>
      <c r="AH175" s="243"/>
      <c r="AI175" s="243"/>
      <c r="AJ175" s="244"/>
      <c r="AK175" s="242"/>
      <c r="AL175" s="243"/>
      <c r="AM175" s="243"/>
      <c r="AN175" s="243"/>
      <c r="AO175" s="243"/>
      <c r="AP175" s="243"/>
      <c r="AQ175" s="244"/>
      <c r="AR175" s="242"/>
      <c r="AS175" s="243"/>
      <c r="AT175" s="243"/>
      <c r="AU175" s="243"/>
      <c r="AV175" s="243"/>
      <c r="AW175" s="243"/>
      <c r="AX175" s="244"/>
      <c r="AY175" s="242"/>
      <c r="AZ175" s="243"/>
      <c r="BA175" s="245"/>
      <c r="BB175" s="1040"/>
      <c r="BC175" s="1041"/>
      <c r="BD175" s="1000"/>
      <c r="BE175" s="1001"/>
      <c r="BF175" s="1002"/>
      <c r="BG175" s="1003"/>
      <c r="BH175" s="1003"/>
      <c r="BI175" s="1003"/>
      <c r="BJ175" s="1004"/>
    </row>
    <row r="176" spans="2:62" ht="20.25" customHeight="1" x14ac:dyDescent="0.45">
      <c r="B176" s="1043"/>
      <c r="C176" s="1044"/>
      <c r="D176" s="1045"/>
      <c r="E176" s="251"/>
      <c r="F176" s="252">
        <f>C175</f>
        <v>0</v>
      </c>
      <c r="G176" s="251"/>
      <c r="H176" s="252">
        <f>I175</f>
        <v>0</v>
      </c>
      <c r="I176" s="1046"/>
      <c r="J176" s="1047"/>
      <c r="K176" s="1048"/>
      <c r="L176" s="1049"/>
      <c r="M176" s="1049"/>
      <c r="N176" s="1045"/>
      <c r="O176" s="1034"/>
      <c r="P176" s="1035"/>
      <c r="Q176" s="1035"/>
      <c r="R176" s="1035"/>
      <c r="S176" s="1036"/>
      <c r="T176" s="246" t="s">
        <v>443</v>
      </c>
      <c r="U176" s="247"/>
      <c r="V176" s="248"/>
      <c r="W176" s="234" t="str">
        <f>IF(W175="","",VLOOKUP(W175,'参考様式１（勤務表_シフト記号表）'!$C$6:$L$47,10,FALSE))</f>
        <v/>
      </c>
      <c r="X176" s="235" t="str">
        <f>IF(X175="","",VLOOKUP(X175,'参考様式１（勤務表_シフト記号表）'!$C$6:$L$47,10,FALSE))</f>
        <v/>
      </c>
      <c r="Y176" s="235" t="str">
        <f>IF(Y175="","",VLOOKUP(Y175,'参考様式１（勤務表_シフト記号表）'!$C$6:$L$47,10,FALSE))</f>
        <v/>
      </c>
      <c r="Z176" s="235" t="str">
        <f>IF(Z175="","",VLOOKUP(Z175,'参考様式１（勤務表_シフト記号表）'!$C$6:$L$47,10,FALSE))</f>
        <v/>
      </c>
      <c r="AA176" s="235" t="str">
        <f>IF(AA175="","",VLOOKUP(AA175,'参考様式１（勤務表_シフト記号表）'!$C$6:$L$47,10,FALSE))</f>
        <v/>
      </c>
      <c r="AB176" s="235" t="str">
        <f>IF(AB175="","",VLOOKUP(AB175,'参考様式１（勤務表_シフト記号表）'!$C$6:$L$47,10,FALSE))</f>
        <v/>
      </c>
      <c r="AC176" s="236" t="str">
        <f>IF(AC175="","",VLOOKUP(AC175,'参考様式１（勤務表_シフト記号表）'!$C$6:$L$47,10,FALSE))</f>
        <v/>
      </c>
      <c r="AD176" s="234" t="str">
        <f>IF(AD175="","",VLOOKUP(AD175,'参考様式１（勤務表_シフト記号表）'!$C$6:$L$47,10,FALSE))</f>
        <v/>
      </c>
      <c r="AE176" s="235" t="str">
        <f>IF(AE175="","",VLOOKUP(AE175,'参考様式１（勤務表_シフト記号表）'!$C$6:$L$47,10,FALSE))</f>
        <v/>
      </c>
      <c r="AF176" s="235" t="str">
        <f>IF(AF175="","",VLOOKUP(AF175,'参考様式１（勤務表_シフト記号表）'!$C$6:$L$47,10,FALSE))</f>
        <v/>
      </c>
      <c r="AG176" s="235" t="str">
        <f>IF(AG175="","",VLOOKUP(AG175,'参考様式１（勤務表_シフト記号表）'!$C$6:$L$47,10,FALSE))</f>
        <v/>
      </c>
      <c r="AH176" s="235" t="str">
        <f>IF(AH175="","",VLOOKUP(AH175,'参考様式１（勤務表_シフト記号表）'!$C$6:$L$47,10,FALSE))</f>
        <v/>
      </c>
      <c r="AI176" s="235" t="str">
        <f>IF(AI175="","",VLOOKUP(AI175,'参考様式１（勤務表_シフト記号表）'!$C$6:$L$47,10,FALSE))</f>
        <v/>
      </c>
      <c r="AJ176" s="236" t="str">
        <f>IF(AJ175="","",VLOOKUP(AJ175,'参考様式１（勤務表_シフト記号表）'!$C$6:$L$47,10,FALSE))</f>
        <v/>
      </c>
      <c r="AK176" s="234" t="str">
        <f>IF(AK175="","",VLOOKUP(AK175,'参考様式１（勤務表_シフト記号表）'!$C$6:$L$47,10,FALSE))</f>
        <v/>
      </c>
      <c r="AL176" s="235" t="str">
        <f>IF(AL175="","",VLOOKUP(AL175,'参考様式１（勤務表_シフト記号表）'!$C$6:$L$47,10,FALSE))</f>
        <v/>
      </c>
      <c r="AM176" s="235" t="str">
        <f>IF(AM175="","",VLOOKUP(AM175,'参考様式１（勤務表_シフト記号表）'!$C$6:$L$47,10,FALSE))</f>
        <v/>
      </c>
      <c r="AN176" s="235" t="str">
        <f>IF(AN175="","",VLOOKUP(AN175,'参考様式１（勤務表_シフト記号表）'!$C$6:$L$47,10,FALSE))</f>
        <v/>
      </c>
      <c r="AO176" s="235" t="str">
        <f>IF(AO175="","",VLOOKUP(AO175,'参考様式１（勤務表_シフト記号表）'!$C$6:$L$47,10,FALSE))</f>
        <v/>
      </c>
      <c r="AP176" s="235" t="str">
        <f>IF(AP175="","",VLOOKUP(AP175,'参考様式１（勤務表_シフト記号表）'!$C$6:$L$47,10,FALSE))</f>
        <v/>
      </c>
      <c r="AQ176" s="236" t="str">
        <f>IF(AQ175="","",VLOOKUP(AQ175,'参考様式１（勤務表_シフト記号表）'!$C$6:$L$47,10,FALSE))</f>
        <v/>
      </c>
      <c r="AR176" s="234" t="str">
        <f>IF(AR175="","",VLOOKUP(AR175,'参考様式１（勤務表_シフト記号表）'!$C$6:$L$47,10,FALSE))</f>
        <v/>
      </c>
      <c r="AS176" s="235" t="str">
        <f>IF(AS175="","",VLOOKUP(AS175,'参考様式１（勤務表_シフト記号表）'!$C$6:$L$47,10,FALSE))</f>
        <v/>
      </c>
      <c r="AT176" s="235" t="str">
        <f>IF(AT175="","",VLOOKUP(AT175,'参考様式１（勤務表_シフト記号表）'!$C$6:$L$47,10,FALSE))</f>
        <v/>
      </c>
      <c r="AU176" s="235" t="str">
        <f>IF(AU175="","",VLOOKUP(AU175,'参考様式１（勤務表_シフト記号表）'!$C$6:$L$47,10,FALSE))</f>
        <v/>
      </c>
      <c r="AV176" s="235" t="str">
        <f>IF(AV175="","",VLOOKUP(AV175,'参考様式１（勤務表_シフト記号表）'!$C$6:$L$47,10,FALSE))</f>
        <v/>
      </c>
      <c r="AW176" s="235" t="str">
        <f>IF(AW175="","",VLOOKUP(AW175,'参考様式１（勤務表_シフト記号表）'!$C$6:$L$47,10,FALSE))</f>
        <v/>
      </c>
      <c r="AX176" s="236" t="str">
        <f>IF(AX175="","",VLOOKUP(AX175,'参考様式１（勤務表_シフト記号表）'!$C$6:$L$47,10,FALSE))</f>
        <v/>
      </c>
      <c r="AY176" s="234" t="str">
        <f>IF(AY175="","",VLOOKUP(AY175,'参考様式１（勤務表_シフト記号表）'!$C$6:$L$47,10,FALSE))</f>
        <v/>
      </c>
      <c r="AZ176" s="235" t="str">
        <f>IF(AZ175="","",VLOOKUP(AZ175,'参考様式１（勤務表_シフト記号表）'!$C$6:$L$47,10,FALSE))</f>
        <v/>
      </c>
      <c r="BA176" s="235" t="str">
        <f>IF(BA175="","",VLOOKUP(BA175,'参考様式１（勤務表_シフト記号表）'!$C$6:$L$47,10,FALSE))</f>
        <v/>
      </c>
      <c r="BB176" s="1017">
        <f>IF($BE$3="４週",SUM(W176:AX176),IF($BE$3="暦月",SUM(W176:BA176),""))</f>
        <v>0</v>
      </c>
      <c r="BC176" s="1018"/>
      <c r="BD176" s="1019">
        <f>IF($BE$3="４週",BB176/4,IF($BE$3="暦月",(BB176/($BE$8/7)),""))</f>
        <v>0</v>
      </c>
      <c r="BE176" s="1018"/>
      <c r="BF176" s="1014"/>
      <c r="BG176" s="1015"/>
      <c r="BH176" s="1015"/>
      <c r="BI176" s="1015"/>
      <c r="BJ176" s="1016"/>
    </row>
    <row r="177" spans="2:62" ht="20.25" customHeight="1" x14ac:dyDescent="0.45">
      <c r="B177" s="1020">
        <f>B175+1</f>
        <v>81</v>
      </c>
      <c r="C177" s="1022"/>
      <c r="D177" s="1023"/>
      <c r="E177" s="229"/>
      <c r="F177" s="230"/>
      <c r="G177" s="229"/>
      <c r="H177" s="230"/>
      <c r="I177" s="1026"/>
      <c r="J177" s="1027"/>
      <c r="K177" s="1030"/>
      <c r="L177" s="1031"/>
      <c r="M177" s="1031"/>
      <c r="N177" s="1023"/>
      <c r="O177" s="1034"/>
      <c r="P177" s="1035"/>
      <c r="Q177" s="1035"/>
      <c r="R177" s="1035"/>
      <c r="S177" s="1036"/>
      <c r="T177" s="249" t="s">
        <v>442</v>
      </c>
      <c r="V177" s="250"/>
      <c r="W177" s="242"/>
      <c r="X177" s="243"/>
      <c r="Y177" s="243"/>
      <c r="Z177" s="243"/>
      <c r="AA177" s="243"/>
      <c r="AB177" s="243"/>
      <c r="AC177" s="244"/>
      <c r="AD177" s="242"/>
      <c r="AE177" s="243"/>
      <c r="AF177" s="243"/>
      <c r="AG177" s="243"/>
      <c r="AH177" s="243"/>
      <c r="AI177" s="243"/>
      <c r="AJ177" s="244"/>
      <c r="AK177" s="242"/>
      <c r="AL177" s="243"/>
      <c r="AM177" s="243"/>
      <c r="AN177" s="243"/>
      <c r="AO177" s="243"/>
      <c r="AP177" s="243"/>
      <c r="AQ177" s="244"/>
      <c r="AR177" s="242"/>
      <c r="AS177" s="243"/>
      <c r="AT177" s="243"/>
      <c r="AU177" s="243"/>
      <c r="AV177" s="243"/>
      <c r="AW177" s="243"/>
      <c r="AX177" s="244"/>
      <c r="AY177" s="242"/>
      <c r="AZ177" s="243"/>
      <c r="BA177" s="245"/>
      <c r="BB177" s="1040"/>
      <c r="BC177" s="1041"/>
      <c r="BD177" s="1000"/>
      <c r="BE177" s="1001"/>
      <c r="BF177" s="1002"/>
      <c r="BG177" s="1003"/>
      <c r="BH177" s="1003"/>
      <c r="BI177" s="1003"/>
      <c r="BJ177" s="1004"/>
    </row>
    <row r="178" spans="2:62" ht="20.25" customHeight="1" x14ac:dyDescent="0.45">
      <c r="B178" s="1043"/>
      <c r="C178" s="1044"/>
      <c r="D178" s="1045"/>
      <c r="E178" s="251"/>
      <c r="F178" s="252">
        <f>C177</f>
        <v>0</v>
      </c>
      <c r="G178" s="251"/>
      <c r="H178" s="252">
        <f>I177</f>
        <v>0</v>
      </c>
      <c r="I178" s="1046"/>
      <c r="J178" s="1047"/>
      <c r="K178" s="1048"/>
      <c r="L178" s="1049"/>
      <c r="M178" s="1049"/>
      <c r="N178" s="1045"/>
      <c r="O178" s="1034"/>
      <c r="P178" s="1035"/>
      <c r="Q178" s="1035"/>
      <c r="R178" s="1035"/>
      <c r="S178" s="1036"/>
      <c r="T178" s="246" t="s">
        <v>443</v>
      </c>
      <c r="U178" s="247"/>
      <c r="V178" s="248"/>
      <c r="W178" s="234" t="str">
        <f>IF(W177="","",VLOOKUP(W177,'参考様式１（勤務表_シフト記号表）'!$C$6:$L$47,10,FALSE))</f>
        <v/>
      </c>
      <c r="X178" s="235" t="str">
        <f>IF(X177="","",VLOOKUP(X177,'参考様式１（勤務表_シフト記号表）'!$C$6:$L$47,10,FALSE))</f>
        <v/>
      </c>
      <c r="Y178" s="235" t="str">
        <f>IF(Y177="","",VLOOKUP(Y177,'参考様式１（勤務表_シフト記号表）'!$C$6:$L$47,10,FALSE))</f>
        <v/>
      </c>
      <c r="Z178" s="235" t="str">
        <f>IF(Z177="","",VLOOKUP(Z177,'参考様式１（勤務表_シフト記号表）'!$C$6:$L$47,10,FALSE))</f>
        <v/>
      </c>
      <c r="AA178" s="235" t="str">
        <f>IF(AA177="","",VLOOKUP(AA177,'参考様式１（勤務表_シフト記号表）'!$C$6:$L$47,10,FALSE))</f>
        <v/>
      </c>
      <c r="AB178" s="235" t="str">
        <f>IF(AB177="","",VLOOKUP(AB177,'参考様式１（勤務表_シフト記号表）'!$C$6:$L$47,10,FALSE))</f>
        <v/>
      </c>
      <c r="AC178" s="236" t="str">
        <f>IF(AC177="","",VLOOKUP(AC177,'参考様式１（勤務表_シフト記号表）'!$C$6:$L$47,10,FALSE))</f>
        <v/>
      </c>
      <c r="AD178" s="234" t="str">
        <f>IF(AD177="","",VLOOKUP(AD177,'参考様式１（勤務表_シフト記号表）'!$C$6:$L$47,10,FALSE))</f>
        <v/>
      </c>
      <c r="AE178" s="235" t="str">
        <f>IF(AE177="","",VLOOKUP(AE177,'参考様式１（勤務表_シフト記号表）'!$C$6:$L$47,10,FALSE))</f>
        <v/>
      </c>
      <c r="AF178" s="235" t="str">
        <f>IF(AF177="","",VLOOKUP(AF177,'参考様式１（勤務表_シフト記号表）'!$C$6:$L$47,10,FALSE))</f>
        <v/>
      </c>
      <c r="AG178" s="235" t="str">
        <f>IF(AG177="","",VLOOKUP(AG177,'参考様式１（勤務表_シフト記号表）'!$C$6:$L$47,10,FALSE))</f>
        <v/>
      </c>
      <c r="AH178" s="235" t="str">
        <f>IF(AH177="","",VLOOKUP(AH177,'参考様式１（勤務表_シフト記号表）'!$C$6:$L$47,10,FALSE))</f>
        <v/>
      </c>
      <c r="AI178" s="235" t="str">
        <f>IF(AI177="","",VLOOKUP(AI177,'参考様式１（勤務表_シフト記号表）'!$C$6:$L$47,10,FALSE))</f>
        <v/>
      </c>
      <c r="AJ178" s="236" t="str">
        <f>IF(AJ177="","",VLOOKUP(AJ177,'参考様式１（勤務表_シフト記号表）'!$C$6:$L$47,10,FALSE))</f>
        <v/>
      </c>
      <c r="AK178" s="234" t="str">
        <f>IF(AK177="","",VLOOKUP(AK177,'参考様式１（勤務表_シフト記号表）'!$C$6:$L$47,10,FALSE))</f>
        <v/>
      </c>
      <c r="AL178" s="235" t="str">
        <f>IF(AL177="","",VLOOKUP(AL177,'参考様式１（勤務表_シフト記号表）'!$C$6:$L$47,10,FALSE))</f>
        <v/>
      </c>
      <c r="AM178" s="235" t="str">
        <f>IF(AM177="","",VLOOKUP(AM177,'参考様式１（勤務表_シフト記号表）'!$C$6:$L$47,10,FALSE))</f>
        <v/>
      </c>
      <c r="AN178" s="235" t="str">
        <f>IF(AN177="","",VLOOKUP(AN177,'参考様式１（勤務表_シフト記号表）'!$C$6:$L$47,10,FALSE))</f>
        <v/>
      </c>
      <c r="AO178" s="235" t="str">
        <f>IF(AO177="","",VLOOKUP(AO177,'参考様式１（勤務表_シフト記号表）'!$C$6:$L$47,10,FALSE))</f>
        <v/>
      </c>
      <c r="AP178" s="235" t="str">
        <f>IF(AP177="","",VLOOKUP(AP177,'参考様式１（勤務表_シフト記号表）'!$C$6:$L$47,10,FALSE))</f>
        <v/>
      </c>
      <c r="AQ178" s="236" t="str">
        <f>IF(AQ177="","",VLOOKUP(AQ177,'参考様式１（勤務表_シフト記号表）'!$C$6:$L$47,10,FALSE))</f>
        <v/>
      </c>
      <c r="AR178" s="234" t="str">
        <f>IF(AR177="","",VLOOKUP(AR177,'参考様式１（勤務表_シフト記号表）'!$C$6:$L$47,10,FALSE))</f>
        <v/>
      </c>
      <c r="AS178" s="235" t="str">
        <f>IF(AS177="","",VLOOKUP(AS177,'参考様式１（勤務表_シフト記号表）'!$C$6:$L$47,10,FALSE))</f>
        <v/>
      </c>
      <c r="AT178" s="235" t="str">
        <f>IF(AT177="","",VLOOKUP(AT177,'参考様式１（勤務表_シフト記号表）'!$C$6:$L$47,10,FALSE))</f>
        <v/>
      </c>
      <c r="AU178" s="235" t="str">
        <f>IF(AU177="","",VLOOKUP(AU177,'参考様式１（勤務表_シフト記号表）'!$C$6:$L$47,10,FALSE))</f>
        <v/>
      </c>
      <c r="AV178" s="235" t="str">
        <f>IF(AV177="","",VLOOKUP(AV177,'参考様式１（勤務表_シフト記号表）'!$C$6:$L$47,10,FALSE))</f>
        <v/>
      </c>
      <c r="AW178" s="235" t="str">
        <f>IF(AW177="","",VLOOKUP(AW177,'参考様式１（勤務表_シフト記号表）'!$C$6:$L$47,10,FALSE))</f>
        <v/>
      </c>
      <c r="AX178" s="236" t="str">
        <f>IF(AX177="","",VLOOKUP(AX177,'参考様式１（勤務表_シフト記号表）'!$C$6:$L$47,10,FALSE))</f>
        <v/>
      </c>
      <c r="AY178" s="234" t="str">
        <f>IF(AY177="","",VLOOKUP(AY177,'参考様式１（勤務表_シフト記号表）'!$C$6:$L$47,10,FALSE))</f>
        <v/>
      </c>
      <c r="AZ178" s="235" t="str">
        <f>IF(AZ177="","",VLOOKUP(AZ177,'参考様式１（勤務表_シフト記号表）'!$C$6:$L$47,10,FALSE))</f>
        <v/>
      </c>
      <c r="BA178" s="235" t="str">
        <f>IF(BA177="","",VLOOKUP(BA177,'参考様式１（勤務表_シフト記号表）'!$C$6:$L$47,10,FALSE))</f>
        <v/>
      </c>
      <c r="BB178" s="1017">
        <f>IF($BE$3="４週",SUM(W178:AX178),IF($BE$3="暦月",SUM(W178:BA178),""))</f>
        <v>0</v>
      </c>
      <c r="BC178" s="1018"/>
      <c r="BD178" s="1019">
        <f>IF($BE$3="４週",BB178/4,IF($BE$3="暦月",(BB178/($BE$8/7)),""))</f>
        <v>0</v>
      </c>
      <c r="BE178" s="1018"/>
      <c r="BF178" s="1014"/>
      <c r="BG178" s="1015"/>
      <c r="BH178" s="1015"/>
      <c r="BI178" s="1015"/>
      <c r="BJ178" s="1016"/>
    </row>
    <row r="179" spans="2:62" ht="20.25" customHeight="1" x14ac:dyDescent="0.45">
      <c r="B179" s="1020">
        <f>B177+1</f>
        <v>82</v>
      </c>
      <c r="C179" s="1022"/>
      <c r="D179" s="1023"/>
      <c r="E179" s="229"/>
      <c r="F179" s="230"/>
      <c r="G179" s="229"/>
      <c r="H179" s="230"/>
      <c r="I179" s="1026"/>
      <c r="J179" s="1027"/>
      <c r="K179" s="1030"/>
      <c r="L179" s="1031"/>
      <c r="M179" s="1031"/>
      <c r="N179" s="1023"/>
      <c r="O179" s="1034"/>
      <c r="P179" s="1035"/>
      <c r="Q179" s="1035"/>
      <c r="R179" s="1035"/>
      <c r="S179" s="1036"/>
      <c r="T179" s="249" t="s">
        <v>442</v>
      </c>
      <c r="V179" s="250"/>
      <c r="W179" s="242"/>
      <c r="X179" s="243"/>
      <c r="Y179" s="243"/>
      <c r="Z179" s="243"/>
      <c r="AA179" s="243"/>
      <c r="AB179" s="243"/>
      <c r="AC179" s="244"/>
      <c r="AD179" s="242"/>
      <c r="AE179" s="243"/>
      <c r="AF179" s="243"/>
      <c r="AG179" s="243"/>
      <c r="AH179" s="243"/>
      <c r="AI179" s="243"/>
      <c r="AJ179" s="244"/>
      <c r="AK179" s="242"/>
      <c r="AL179" s="243"/>
      <c r="AM179" s="243"/>
      <c r="AN179" s="243"/>
      <c r="AO179" s="243"/>
      <c r="AP179" s="243"/>
      <c r="AQ179" s="244"/>
      <c r="AR179" s="242"/>
      <c r="AS179" s="243"/>
      <c r="AT179" s="243"/>
      <c r="AU179" s="243"/>
      <c r="AV179" s="243"/>
      <c r="AW179" s="243"/>
      <c r="AX179" s="244"/>
      <c r="AY179" s="242"/>
      <c r="AZ179" s="243"/>
      <c r="BA179" s="245"/>
      <c r="BB179" s="1040"/>
      <c r="BC179" s="1041"/>
      <c r="BD179" s="1000"/>
      <c r="BE179" s="1001"/>
      <c r="BF179" s="1002"/>
      <c r="BG179" s="1003"/>
      <c r="BH179" s="1003"/>
      <c r="BI179" s="1003"/>
      <c r="BJ179" s="1004"/>
    </row>
    <row r="180" spans="2:62" ht="20.25" customHeight="1" x14ac:dyDescent="0.45">
      <c r="B180" s="1043"/>
      <c r="C180" s="1044"/>
      <c r="D180" s="1045"/>
      <c r="E180" s="251"/>
      <c r="F180" s="252">
        <f>C179</f>
        <v>0</v>
      </c>
      <c r="G180" s="251"/>
      <c r="H180" s="252">
        <f>I179</f>
        <v>0</v>
      </c>
      <c r="I180" s="1046"/>
      <c r="J180" s="1047"/>
      <c r="K180" s="1048"/>
      <c r="L180" s="1049"/>
      <c r="M180" s="1049"/>
      <c r="N180" s="1045"/>
      <c r="O180" s="1034"/>
      <c r="P180" s="1035"/>
      <c r="Q180" s="1035"/>
      <c r="R180" s="1035"/>
      <c r="S180" s="1036"/>
      <c r="T180" s="246" t="s">
        <v>443</v>
      </c>
      <c r="U180" s="247"/>
      <c r="V180" s="248"/>
      <c r="W180" s="234" t="str">
        <f>IF(W179="","",VLOOKUP(W179,'参考様式１（勤務表_シフト記号表）'!$C$6:$L$47,10,FALSE))</f>
        <v/>
      </c>
      <c r="X180" s="235" t="str">
        <f>IF(X179="","",VLOOKUP(X179,'参考様式１（勤務表_シフト記号表）'!$C$6:$L$47,10,FALSE))</f>
        <v/>
      </c>
      <c r="Y180" s="235" t="str">
        <f>IF(Y179="","",VLOOKUP(Y179,'参考様式１（勤務表_シフト記号表）'!$C$6:$L$47,10,FALSE))</f>
        <v/>
      </c>
      <c r="Z180" s="235" t="str">
        <f>IF(Z179="","",VLOOKUP(Z179,'参考様式１（勤務表_シフト記号表）'!$C$6:$L$47,10,FALSE))</f>
        <v/>
      </c>
      <c r="AA180" s="235" t="str">
        <f>IF(AA179="","",VLOOKUP(AA179,'参考様式１（勤務表_シフト記号表）'!$C$6:$L$47,10,FALSE))</f>
        <v/>
      </c>
      <c r="AB180" s="235" t="str">
        <f>IF(AB179="","",VLOOKUP(AB179,'参考様式１（勤務表_シフト記号表）'!$C$6:$L$47,10,FALSE))</f>
        <v/>
      </c>
      <c r="AC180" s="236" t="str">
        <f>IF(AC179="","",VLOOKUP(AC179,'参考様式１（勤務表_シフト記号表）'!$C$6:$L$47,10,FALSE))</f>
        <v/>
      </c>
      <c r="AD180" s="234" t="str">
        <f>IF(AD179="","",VLOOKUP(AD179,'参考様式１（勤務表_シフト記号表）'!$C$6:$L$47,10,FALSE))</f>
        <v/>
      </c>
      <c r="AE180" s="235" t="str">
        <f>IF(AE179="","",VLOOKUP(AE179,'参考様式１（勤務表_シフト記号表）'!$C$6:$L$47,10,FALSE))</f>
        <v/>
      </c>
      <c r="AF180" s="235" t="str">
        <f>IF(AF179="","",VLOOKUP(AF179,'参考様式１（勤務表_シフト記号表）'!$C$6:$L$47,10,FALSE))</f>
        <v/>
      </c>
      <c r="AG180" s="235" t="str">
        <f>IF(AG179="","",VLOOKUP(AG179,'参考様式１（勤務表_シフト記号表）'!$C$6:$L$47,10,FALSE))</f>
        <v/>
      </c>
      <c r="AH180" s="235" t="str">
        <f>IF(AH179="","",VLOOKUP(AH179,'参考様式１（勤務表_シフト記号表）'!$C$6:$L$47,10,FALSE))</f>
        <v/>
      </c>
      <c r="AI180" s="235" t="str">
        <f>IF(AI179="","",VLOOKUP(AI179,'参考様式１（勤務表_シフト記号表）'!$C$6:$L$47,10,FALSE))</f>
        <v/>
      </c>
      <c r="AJ180" s="236" t="str">
        <f>IF(AJ179="","",VLOOKUP(AJ179,'参考様式１（勤務表_シフト記号表）'!$C$6:$L$47,10,FALSE))</f>
        <v/>
      </c>
      <c r="AK180" s="234" t="str">
        <f>IF(AK179="","",VLOOKUP(AK179,'参考様式１（勤務表_シフト記号表）'!$C$6:$L$47,10,FALSE))</f>
        <v/>
      </c>
      <c r="AL180" s="235" t="str">
        <f>IF(AL179="","",VLOOKUP(AL179,'参考様式１（勤務表_シフト記号表）'!$C$6:$L$47,10,FALSE))</f>
        <v/>
      </c>
      <c r="AM180" s="235" t="str">
        <f>IF(AM179="","",VLOOKUP(AM179,'参考様式１（勤務表_シフト記号表）'!$C$6:$L$47,10,FALSE))</f>
        <v/>
      </c>
      <c r="AN180" s="235" t="str">
        <f>IF(AN179="","",VLOOKUP(AN179,'参考様式１（勤務表_シフト記号表）'!$C$6:$L$47,10,FALSE))</f>
        <v/>
      </c>
      <c r="AO180" s="235" t="str">
        <f>IF(AO179="","",VLOOKUP(AO179,'参考様式１（勤務表_シフト記号表）'!$C$6:$L$47,10,FALSE))</f>
        <v/>
      </c>
      <c r="AP180" s="235" t="str">
        <f>IF(AP179="","",VLOOKUP(AP179,'参考様式１（勤務表_シフト記号表）'!$C$6:$L$47,10,FALSE))</f>
        <v/>
      </c>
      <c r="AQ180" s="236" t="str">
        <f>IF(AQ179="","",VLOOKUP(AQ179,'参考様式１（勤務表_シフト記号表）'!$C$6:$L$47,10,FALSE))</f>
        <v/>
      </c>
      <c r="AR180" s="234" t="str">
        <f>IF(AR179="","",VLOOKUP(AR179,'参考様式１（勤務表_シフト記号表）'!$C$6:$L$47,10,FALSE))</f>
        <v/>
      </c>
      <c r="AS180" s="235" t="str">
        <f>IF(AS179="","",VLOOKUP(AS179,'参考様式１（勤務表_シフト記号表）'!$C$6:$L$47,10,FALSE))</f>
        <v/>
      </c>
      <c r="AT180" s="235" t="str">
        <f>IF(AT179="","",VLOOKUP(AT179,'参考様式１（勤務表_シフト記号表）'!$C$6:$L$47,10,FALSE))</f>
        <v/>
      </c>
      <c r="AU180" s="235" t="str">
        <f>IF(AU179="","",VLOOKUP(AU179,'参考様式１（勤務表_シフト記号表）'!$C$6:$L$47,10,FALSE))</f>
        <v/>
      </c>
      <c r="AV180" s="235" t="str">
        <f>IF(AV179="","",VLOOKUP(AV179,'参考様式１（勤務表_シフト記号表）'!$C$6:$L$47,10,FALSE))</f>
        <v/>
      </c>
      <c r="AW180" s="235" t="str">
        <f>IF(AW179="","",VLOOKUP(AW179,'参考様式１（勤務表_シフト記号表）'!$C$6:$L$47,10,FALSE))</f>
        <v/>
      </c>
      <c r="AX180" s="236" t="str">
        <f>IF(AX179="","",VLOOKUP(AX179,'参考様式１（勤務表_シフト記号表）'!$C$6:$L$47,10,FALSE))</f>
        <v/>
      </c>
      <c r="AY180" s="234" t="str">
        <f>IF(AY179="","",VLOOKUP(AY179,'参考様式１（勤務表_シフト記号表）'!$C$6:$L$47,10,FALSE))</f>
        <v/>
      </c>
      <c r="AZ180" s="235" t="str">
        <f>IF(AZ179="","",VLOOKUP(AZ179,'参考様式１（勤務表_シフト記号表）'!$C$6:$L$47,10,FALSE))</f>
        <v/>
      </c>
      <c r="BA180" s="235" t="str">
        <f>IF(BA179="","",VLOOKUP(BA179,'参考様式１（勤務表_シフト記号表）'!$C$6:$L$47,10,FALSE))</f>
        <v/>
      </c>
      <c r="BB180" s="1017">
        <f>IF($BE$3="４週",SUM(W180:AX180),IF($BE$3="暦月",SUM(W180:BA180),""))</f>
        <v>0</v>
      </c>
      <c r="BC180" s="1018"/>
      <c r="BD180" s="1019">
        <f>IF($BE$3="４週",BB180/4,IF($BE$3="暦月",(BB180/($BE$8/7)),""))</f>
        <v>0</v>
      </c>
      <c r="BE180" s="1018"/>
      <c r="BF180" s="1014"/>
      <c r="BG180" s="1015"/>
      <c r="BH180" s="1015"/>
      <c r="BI180" s="1015"/>
      <c r="BJ180" s="1016"/>
    </row>
    <row r="181" spans="2:62" ht="20.25" customHeight="1" x14ac:dyDescent="0.45">
      <c r="B181" s="1020">
        <f>B179+1</f>
        <v>83</v>
      </c>
      <c r="C181" s="1022"/>
      <c r="D181" s="1023"/>
      <c r="E181" s="229"/>
      <c r="F181" s="230"/>
      <c r="G181" s="229"/>
      <c r="H181" s="230"/>
      <c r="I181" s="1026"/>
      <c r="J181" s="1027"/>
      <c r="K181" s="1030"/>
      <c r="L181" s="1031"/>
      <c r="M181" s="1031"/>
      <c r="N181" s="1023"/>
      <c r="O181" s="1034"/>
      <c r="P181" s="1035"/>
      <c r="Q181" s="1035"/>
      <c r="R181" s="1035"/>
      <c r="S181" s="1036"/>
      <c r="T181" s="249" t="s">
        <v>442</v>
      </c>
      <c r="V181" s="250"/>
      <c r="W181" s="242"/>
      <c r="X181" s="243"/>
      <c r="Y181" s="243"/>
      <c r="Z181" s="243"/>
      <c r="AA181" s="243"/>
      <c r="AB181" s="243"/>
      <c r="AC181" s="244"/>
      <c r="AD181" s="242"/>
      <c r="AE181" s="243"/>
      <c r="AF181" s="243"/>
      <c r="AG181" s="243"/>
      <c r="AH181" s="243"/>
      <c r="AI181" s="243"/>
      <c r="AJ181" s="244"/>
      <c r="AK181" s="242"/>
      <c r="AL181" s="243"/>
      <c r="AM181" s="243"/>
      <c r="AN181" s="243"/>
      <c r="AO181" s="243"/>
      <c r="AP181" s="243"/>
      <c r="AQ181" s="244"/>
      <c r="AR181" s="242"/>
      <c r="AS181" s="243"/>
      <c r="AT181" s="243"/>
      <c r="AU181" s="243"/>
      <c r="AV181" s="243"/>
      <c r="AW181" s="243"/>
      <c r="AX181" s="244"/>
      <c r="AY181" s="242"/>
      <c r="AZ181" s="243"/>
      <c r="BA181" s="245"/>
      <c r="BB181" s="1040"/>
      <c r="BC181" s="1041"/>
      <c r="BD181" s="1000"/>
      <c r="BE181" s="1001"/>
      <c r="BF181" s="1002"/>
      <c r="BG181" s="1003"/>
      <c r="BH181" s="1003"/>
      <c r="BI181" s="1003"/>
      <c r="BJ181" s="1004"/>
    </row>
    <row r="182" spans="2:62" ht="20.25" customHeight="1" x14ac:dyDescent="0.45">
      <c r="B182" s="1043"/>
      <c r="C182" s="1044"/>
      <c r="D182" s="1045"/>
      <c r="E182" s="251"/>
      <c r="F182" s="252">
        <f>C181</f>
        <v>0</v>
      </c>
      <c r="G182" s="251"/>
      <c r="H182" s="252">
        <f>I181</f>
        <v>0</v>
      </c>
      <c r="I182" s="1046"/>
      <c r="J182" s="1047"/>
      <c r="K182" s="1048"/>
      <c r="L182" s="1049"/>
      <c r="M182" s="1049"/>
      <c r="N182" s="1045"/>
      <c r="O182" s="1034"/>
      <c r="P182" s="1035"/>
      <c r="Q182" s="1035"/>
      <c r="R182" s="1035"/>
      <c r="S182" s="1036"/>
      <c r="T182" s="246" t="s">
        <v>443</v>
      </c>
      <c r="U182" s="247"/>
      <c r="V182" s="248"/>
      <c r="W182" s="234" t="str">
        <f>IF(W181="","",VLOOKUP(W181,'参考様式１（勤務表_シフト記号表）'!$C$6:$L$47,10,FALSE))</f>
        <v/>
      </c>
      <c r="X182" s="235" t="str">
        <f>IF(X181="","",VLOOKUP(X181,'参考様式１（勤務表_シフト記号表）'!$C$6:$L$47,10,FALSE))</f>
        <v/>
      </c>
      <c r="Y182" s="235" t="str">
        <f>IF(Y181="","",VLOOKUP(Y181,'参考様式１（勤務表_シフト記号表）'!$C$6:$L$47,10,FALSE))</f>
        <v/>
      </c>
      <c r="Z182" s="235" t="str">
        <f>IF(Z181="","",VLOOKUP(Z181,'参考様式１（勤務表_シフト記号表）'!$C$6:$L$47,10,FALSE))</f>
        <v/>
      </c>
      <c r="AA182" s="235" t="str">
        <f>IF(AA181="","",VLOOKUP(AA181,'参考様式１（勤務表_シフト記号表）'!$C$6:$L$47,10,FALSE))</f>
        <v/>
      </c>
      <c r="AB182" s="235" t="str">
        <f>IF(AB181="","",VLOOKUP(AB181,'参考様式１（勤務表_シフト記号表）'!$C$6:$L$47,10,FALSE))</f>
        <v/>
      </c>
      <c r="AC182" s="236" t="str">
        <f>IF(AC181="","",VLOOKUP(AC181,'参考様式１（勤務表_シフト記号表）'!$C$6:$L$47,10,FALSE))</f>
        <v/>
      </c>
      <c r="AD182" s="234" t="str">
        <f>IF(AD181="","",VLOOKUP(AD181,'参考様式１（勤務表_シフト記号表）'!$C$6:$L$47,10,FALSE))</f>
        <v/>
      </c>
      <c r="AE182" s="235" t="str">
        <f>IF(AE181="","",VLOOKUP(AE181,'参考様式１（勤務表_シフト記号表）'!$C$6:$L$47,10,FALSE))</f>
        <v/>
      </c>
      <c r="AF182" s="235" t="str">
        <f>IF(AF181="","",VLOOKUP(AF181,'参考様式１（勤務表_シフト記号表）'!$C$6:$L$47,10,FALSE))</f>
        <v/>
      </c>
      <c r="AG182" s="235" t="str">
        <f>IF(AG181="","",VLOOKUP(AG181,'参考様式１（勤務表_シフト記号表）'!$C$6:$L$47,10,FALSE))</f>
        <v/>
      </c>
      <c r="AH182" s="235" t="str">
        <f>IF(AH181="","",VLOOKUP(AH181,'参考様式１（勤務表_シフト記号表）'!$C$6:$L$47,10,FALSE))</f>
        <v/>
      </c>
      <c r="AI182" s="235" t="str">
        <f>IF(AI181="","",VLOOKUP(AI181,'参考様式１（勤務表_シフト記号表）'!$C$6:$L$47,10,FALSE))</f>
        <v/>
      </c>
      <c r="AJ182" s="236" t="str">
        <f>IF(AJ181="","",VLOOKUP(AJ181,'参考様式１（勤務表_シフト記号表）'!$C$6:$L$47,10,FALSE))</f>
        <v/>
      </c>
      <c r="AK182" s="234" t="str">
        <f>IF(AK181="","",VLOOKUP(AK181,'参考様式１（勤務表_シフト記号表）'!$C$6:$L$47,10,FALSE))</f>
        <v/>
      </c>
      <c r="AL182" s="235" t="str">
        <f>IF(AL181="","",VLOOKUP(AL181,'参考様式１（勤務表_シフト記号表）'!$C$6:$L$47,10,FALSE))</f>
        <v/>
      </c>
      <c r="AM182" s="235" t="str">
        <f>IF(AM181="","",VLOOKUP(AM181,'参考様式１（勤務表_シフト記号表）'!$C$6:$L$47,10,FALSE))</f>
        <v/>
      </c>
      <c r="AN182" s="235" t="str">
        <f>IF(AN181="","",VLOOKUP(AN181,'参考様式１（勤務表_シフト記号表）'!$C$6:$L$47,10,FALSE))</f>
        <v/>
      </c>
      <c r="AO182" s="235" t="str">
        <f>IF(AO181="","",VLOOKUP(AO181,'参考様式１（勤務表_シフト記号表）'!$C$6:$L$47,10,FALSE))</f>
        <v/>
      </c>
      <c r="AP182" s="235" t="str">
        <f>IF(AP181="","",VLOOKUP(AP181,'参考様式１（勤務表_シフト記号表）'!$C$6:$L$47,10,FALSE))</f>
        <v/>
      </c>
      <c r="AQ182" s="236" t="str">
        <f>IF(AQ181="","",VLOOKUP(AQ181,'参考様式１（勤務表_シフト記号表）'!$C$6:$L$47,10,FALSE))</f>
        <v/>
      </c>
      <c r="AR182" s="234" t="str">
        <f>IF(AR181="","",VLOOKUP(AR181,'参考様式１（勤務表_シフト記号表）'!$C$6:$L$47,10,FALSE))</f>
        <v/>
      </c>
      <c r="AS182" s="235" t="str">
        <f>IF(AS181="","",VLOOKUP(AS181,'参考様式１（勤務表_シフト記号表）'!$C$6:$L$47,10,FALSE))</f>
        <v/>
      </c>
      <c r="AT182" s="235" t="str">
        <f>IF(AT181="","",VLOOKUP(AT181,'参考様式１（勤務表_シフト記号表）'!$C$6:$L$47,10,FALSE))</f>
        <v/>
      </c>
      <c r="AU182" s="235" t="str">
        <f>IF(AU181="","",VLOOKUP(AU181,'参考様式１（勤務表_シフト記号表）'!$C$6:$L$47,10,FALSE))</f>
        <v/>
      </c>
      <c r="AV182" s="235" t="str">
        <f>IF(AV181="","",VLOOKUP(AV181,'参考様式１（勤務表_シフト記号表）'!$C$6:$L$47,10,FALSE))</f>
        <v/>
      </c>
      <c r="AW182" s="235" t="str">
        <f>IF(AW181="","",VLOOKUP(AW181,'参考様式１（勤務表_シフト記号表）'!$C$6:$L$47,10,FALSE))</f>
        <v/>
      </c>
      <c r="AX182" s="236" t="str">
        <f>IF(AX181="","",VLOOKUP(AX181,'参考様式１（勤務表_シフト記号表）'!$C$6:$L$47,10,FALSE))</f>
        <v/>
      </c>
      <c r="AY182" s="234" t="str">
        <f>IF(AY181="","",VLOOKUP(AY181,'参考様式１（勤務表_シフト記号表）'!$C$6:$L$47,10,FALSE))</f>
        <v/>
      </c>
      <c r="AZ182" s="235" t="str">
        <f>IF(AZ181="","",VLOOKUP(AZ181,'参考様式１（勤務表_シフト記号表）'!$C$6:$L$47,10,FALSE))</f>
        <v/>
      </c>
      <c r="BA182" s="235" t="str">
        <f>IF(BA181="","",VLOOKUP(BA181,'参考様式１（勤務表_シフト記号表）'!$C$6:$L$47,10,FALSE))</f>
        <v/>
      </c>
      <c r="BB182" s="1017">
        <f>IF($BE$3="４週",SUM(W182:AX182),IF($BE$3="暦月",SUM(W182:BA182),""))</f>
        <v>0</v>
      </c>
      <c r="BC182" s="1018"/>
      <c r="BD182" s="1019">
        <f>IF($BE$3="４週",BB182/4,IF($BE$3="暦月",(BB182/($BE$8/7)),""))</f>
        <v>0</v>
      </c>
      <c r="BE182" s="1018"/>
      <c r="BF182" s="1014"/>
      <c r="BG182" s="1015"/>
      <c r="BH182" s="1015"/>
      <c r="BI182" s="1015"/>
      <c r="BJ182" s="1016"/>
    </row>
    <row r="183" spans="2:62" ht="20.25" customHeight="1" x14ac:dyDescent="0.45">
      <c r="B183" s="1020">
        <f>B181+1</f>
        <v>84</v>
      </c>
      <c r="C183" s="1022"/>
      <c r="D183" s="1023"/>
      <c r="E183" s="229"/>
      <c r="F183" s="230"/>
      <c r="G183" s="229"/>
      <c r="H183" s="230"/>
      <c r="I183" s="1026"/>
      <c r="J183" s="1027"/>
      <c r="K183" s="1030"/>
      <c r="L183" s="1031"/>
      <c r="M183" s="1031"/>
      <c r="N183" s="1023"/>
      <c r="O183" s="1034"/>
      <c r="P183" s="1035"/>
      <c r="Q183" s="1035"/>
      <c r="R183" s="1035"/>
      <c r="S183" s="1036"/>
      <c r="T183" s="249" t="s">
        <v>442</v>
      </c>
      <c r="V183" s="250"/>
      <c r="W183" s="242"/>
      <c r="X183" s="243"/>
      <c r="Y183" s="243"/>
      <c r="Z183" s="243"/>
      <c r="AA183" s="243"/>
      <c r="AB183" s="243"/>
      <c r="AC183" s="244"/>
      <c r="AD183" s="242"/>
      <c r="AE183" s="243"/>
      <c r="AF183" s="243"/>
      <c r="AG183" s="243"/>
      <c r="AH183" s="243"/>
      <c r="AI183" s="243"/>
      <c r="AJ183" s="244"/>
      <c r="AK183" s="242"/>
      <c r="AL183" s="243"/>
      <c r="AM183" s="243"/>
      <c r="AN183" s="243"/>
      <c r="AO183" s="243"/>
      <c r="AP183" s="243"/>
      <c r="AQ183" s="244"/>
      <c r="AR183" s="242"/>
      <c r="AS183" s="243"/>
      <c r="AT183" s="243"/>
      <c r="AU183" s="243"/>
      <c r="AV183" s="243"/>
      <c r="AW183" s="243"/>
      <c r="AX183" s="244"/>
      <c r="AY183" s="242"/>
      <c r="AZ183" s="243"/>
      <c r="BA183" s="245"/>
      <c r="BB183" s="1040"/>
      <c r="BC183" s="1041"/>
      <c r="BD183" s="1000"/>
      <c r="BE183" s="1001"/>
      <c r="BF183" s="1002"/>
      <c r="BG183" s="1003"/>
      <c r="BH183" s="1003"/>
      <c r="BI183" s="1003"/>
      <c r="BJ183" s="1004"/>
    </row>
    <row r="184" spans="2:62" ht="20.25" customHeight="1" x14ac:dyDescent="0.45">
      <c r="B184" s="1043"/>
      <c r="C184" s="1044"/>
      <c r="D184" s="1045"/>
      <c r="E184" s="251"/>
      <c r="F184" s="252">
        <f>C183</f>
        <v>0</v>
      </c>
      <c r="G184" s="251"/>
      <c r="H184" s="252">
        <f>I183</f>
        <v>0</v>
      </c>
      <c r="I184" s="1046"/>
      <c r="J184" s="1047"/>
      <c r="K184" s="1048"/>
      <c r="L184" s="1049"/>
      <c r="M184" s="1049"/>
      <c r="N184" s="1045"/>
      <c r="O184" s="1034"/>
      <c r="P184" s="1035"/>
      <c r="Q184" s="1035"/>
      <c r="R184" s="1035"/>
      <c r="S184" s="1036"/>
      <c r="T184" s="246" t="s">
        <v>443</v>
      </c>
      <c r="U184" s="247"/>
      <c r="V184" s="248"/>
      <c r="W184" s="234" t="str">
        <f>IF(W183="","",VLOOKUP(W183,'参考様式１（勤務表_シフト記号表）'!$C$6:$L$47,10,FALSE))</f>
        <v/>
      </c>
      <c r="X184" s="235" t="str">
        <f>IF(X183="","",VLOOKUP(X183,'参考様式１（勤務表_シフト記号表）'!$C$6:$L$47,10,FALSE))</f>
        <v/>
      </c>
      <c r="Y184" s="235" t="str">
        <f>IF(Y183="","",VLOOKUP(Y183,'参考様式１（勤務表_シフト記号表）'!$C$6:$L$47,10,FALSE))</f>
        <v/>
      </c>
      <c r="Z184" s="235" t="str">
        <f>IF(Z183="","",VLOOKUP(Z183,'参考様式１（勤務表_シフト記号表）'!$C$6:$L$47,10,FALSE))</f>
        <v/>
      </c>
      <c r="AA184" s="235" t="str">
        <f>IF(AA183="","",VLOOKUP(AA183,'参考様式１（勤務表_シフト記号表）'!$C$6:$L$47,10,FALSE))</f>
        <v/>
      </c>
      <c r="AB184" s="235" t="str">
        <f>IF(AB183="","",VLOOKUP(AB183,'参考様式１（勤務表_シフト記号表）'!$C$6:$L$47,10,FALSE))</f>
        <v/>
      </c>
      <c r="AC184" s="236" t="str">
        <f>IF(AC183="","",VLOOKUP(AC183,'参考様式１（勤務表_シフト記号表）'!$C$6:$L$47,10,FALSE))</f>
        <v/>
      </c>
      <c r="AD184" s="234" t="str">
        <f>IF(AD183="","",VLOOKUP(AD183,'参考様式１（勤務表_シフト記号表）'!$C$6:$L$47,10,FALSE))</f>
        <v/>
      </c>
      <c r="AE184" s="235" t="str">
        <f>IF(AE183="","",VLOOKUP(AE183,'参考様式１（勤務表_シフト記号表）'!$C$6:$L$47,10,FALSE))</f>
        <v/>
      </c>
      <c r="AF184" s="235" t="str">
        <f>IF(AF183="","",VLOOKUP(AF183,'参考様式１（勤務表_シフト記号表）'!$C$6:$L$47,10,FALSE))</f>
        <v/>
      </c>
      <c r="AG184" s="235" t="str">
        <f>IF(AG183="","",VLOOKUP(AG183,'参考様式１（勤務表_シフト記号表）'!$C$6:$L$47,10,FALSE))</f>
        <v/>
      </c>
      <c r="AH184" s="235" t="str">
        <f>IF(AH183="","",VLOOKUP(AH183,'参考様式１（勤務表_シフト記号表）'!$C$6:$L$47,10,FALSE))</f>
        <v/>
      </c>
      <c r="AI184" s="235" t="str">
        <f>IF(AI183="","",VLOOKUP(AI183,'参考様式１（勤務表_シフト記号表）'!$C$6:$L$47,10,FALSE))</f>
        <v/>
      </c>
      <c r="AJ184" s="236" t="str">
        <f>IF(AJ183="","",VLOOKUP(AJ183,'参考様式１（勤務表_シフト記号表）'!$C$6:$L$47,10,FALSE))</f>
        <v/>
      </c>
      <c r="AK184" s="234" t="str">
        <f>IF(AK183="","",VLOOKUP(AK183,'参考様式１（勤務表_シフト記号表）'!$C$6:$L$47,10,FALSE))</f>
        <v/>
      </c>
      <c r="AL184" s="235" t="str">
        <f>IF(AL183="","",VLOOKUP(AL183,'参考様式１（勤務表_シフト記号表）'!$C$6:$L$47,10,FALSE))</f>
        <v/>
      </c>
      <c r="AM184" s="235" t="str">
        <f>IF(AM183="","",VLOOKUP(AM183,'参考様式１（勤務表_シフト記号表）'!$C$6:$L$47,10,FALSE))</f>
        <v/>
      </c>
      <c r="AN184" s="235" t="str">
        <f>IF(AN183="","",VLOOKUP(AN183,'参考様式１（勤務表_シフト記号表）'!$C$6:$L$47,10,FALSE))</f>
        <v/>
      </c>
      <c r="AO184" s="235" t="str">
        <f>IF(AO183="","",VLOOKUP(AO183,'参考様式１（勤務表_シフト記号表）'!$C$6:$L$47,10,FALSE))</f>
        <v/>
      </c>
      <c r="AP184" s="235" t="str">
        <f>IF(AP183="","",VLOOKUP(AP183,'参考様式１（勤務表_シフト記号表）'!$C$6:$L$47,10,FALSE))</f>
        <v/>
      </c>
      <c r="AQ184" s="236" t="str">
        <f>IF(AQ183="","",VLOOKUP(AQ183,'参考様式１（勤務表_シフト記号表）'!$C$6:$L$47,10,FALSE))</f>
        <v/>
      </c>
      <c r="AR184" s="234" t="str">
        <f>IF(AR183="","",VLOOKUP(AR183,'参考様式１（勤務表_シフト記号表）'!$C$6:$L$47,10,FALSE))</f>
        <v/>
      </c>
      <c r="AS184" s="235" t="str">
        <f>IF(AS183="","",VLOOKUP(AS183,'参考様式１（勤務表_シフト記号表）'!$C$6:$L$47,10,FALSE))</f>
        <v/>
      </c>
      <c r="AT184" s="235" t="str">
        <f>IF(AT183="","",VLOOKUP(AT183,'参考様式１（勤務表_シフト記号表）'!$C$6:$L$47,10,FALSE))</f>
        <v/>
      </c>
      <c r="AU184" s="235" t="str">
        <f>IF(AU183="","",VLOOKUP(AU183,'参考様式１（勤務表_シフト記号表）'!$C$6:$L$47,10,FALSE))</f>
        <v/>
      </c>
      <c r="AV184" s="235" t="str">
        <f>IF(AV183="","",VLOOKUP(AV183,'参考様式１（勤務表_シフト記号表）'!$C$6:$L$47,10,FALSE))</f>
        <v/>
      </c>
      <c r="AW184" s="235" t="str">
        <f>IF(AW183="","",VLOOKUP(AW183,'参考様式１（勤務表_シフト記号表）'!$C$6:$L$47,10,FALSE))</f>
        <v/>
      </c>
      <c r="AX184" s="236" t="str">
        <f>IF(AX183="","",VLOOKUP(AX183,'参考様式１（勤務表_シフト記号表）'!$C$6:$L$47,10,FALSE))</f>
        <v/>
      </c>
      <c r="AY184" s="234" t="str">
        <f>IF(AY183="","",VLOOKUP(AY183,'参考様式１（勤務表_シフト記号表）'!$C$6:$L$47,10,FALSE))</f>
        <v/>
      </c>
      <c r="AZ184" s="235" t="str">
        <f>IF(AZ183="","",VLOOKUP(AZ183,'参考様式１（勤務表_シフト記号表）'!$C$6:$L$47,10,FALSE))</f>
        <v/>
      </c>
      <c r="BA184" s="235" t="str">
        <f>IF(BA183="","",VLOOKUP(BA183,'参考様式１（勤務表_シフト記号表）'!$C$6:$L$47,10,FALSE))</f>
        <v/>
      </c>
      <c r="BB184" s="1017">
        <f>IF($BE$3="４週",SUM(W184:AX184),IF($BE$3="暦月",SUM(W184:BA184),""))</f>
        <v>0</v>
      </c>
      <c r="BC184" s="1018"/>
      <c r="BD184" s="1019">
        <f>IF($BE$3="４週",BB184/4,IF($BE$3="暦月",(BB184/($BE$8/7)),""))</f>
        <v>0</v>
      </c>
      <c r="BE184" s="1018"/>
      <c r="BF184" s="1014"/>
      <c r="BG184" s="1015"/>
      <c r="BH184" s="1015"/>
      <c r="BI184" s="1015"/>
      <c r="BJ184" s="1016"/>
    </row>
    <row r="185" spans="2:62" ht="20.25" customHeight="1" x14ac:dyDescent="0.45">
      <c r="B185" s="1020">
        <f>B183+1</f>
        <v>85</v>
      </c>
      <c r="C185" s="1022"/>
      <c r="D185" s="1023"/>
      <c r="E185" s="229"/>
      <c r="F185" s="230"/>
      <c r="G185" s="229"/>
      <c r="H185" s="230"/>
      <c r="I185" s="1026"/>
      <c r="J185" s="1027"/>
      <c r="K185" s="1030"/>
      <c r="L185" s="1031"/>
      <c r="M185" s="1031"/>
      <c r="N185" s="1023"/>
      <c r="O185" s="1034"/>
      <c r="P185" s="1035"/>
      <c r="Q185" s="1035"/>
      <c r="R185" s="1035"/>
      <c r="S185" s="1036"/>
      <c r="T185" s="249" t="s">
        <v>442</v>
      </c>
      <c r="V185" s="250"/>
      <c r="W185" s="242"/>
      <c r="X185" s="243"/>
      <c r="Y185" s="243"/>
      <c r="Z185" s="243"/>
      <c r="AA185" s="243"/>
      <c r="AB185" s="243"/>
      <c r="AC185" s="244"/>
      <c r="AD185" s="242"/>
      <c r="AE185" s="243"/>
      <c r="AF185" s="243"/>
      <c r="AG185" s="243"/>
      <c r="AH185" s="243"/>
      <c r="AI185" s="243"/>
      <c r="AJ185" s="244"/>
      <c r="AK185" s="242"/>
      <c r="AL185" s="243"/>
      <c r="AM185" s="243"/>
      <c r="AN185" s="243"/>
      <c r="AO185" s="243"/>
      <c r="AP185" s="243"/>
      <c r="AQ185" s="244"/>
      <c r="AR185" s="242"/>
      <c r="AS185" s="243"/>
      <c r="AT185" s="243"/>
      <c r="AU185" s="243"/>
      <c r="AV185" s="243"/>
      <c r="AW185" s="243"/>
      <c r="AX185" s="244"/>
      <c r="AY185" s="242"/>
      <c r="AZ185" s="243"/>
      <c r="BA185" s="245"/>
      <c r="BB185" s="1040"/>
      <c r="BC185" s="1041"/>
      <c r="BD185" s="1000"/>
      <c r="BE185" s="1001"/>
      <c r="BF185" s="1002"/>
      <c r="BG185" s="1003"/>
      <c r="BH185" s="1003"/>
      <c r="BI185" s="1003"/>
      <c r="BJ185" s="1004"/>
    </row>
    <row r="186" spans="2:62" ht="20.25" customHeight="1" x14ac:dyDescent="0.45">
      <c r="B186" s="1043"/>
      <c r="C186" s="1044"/>
      <c r="D186" s="1045"/>
      <c r="E186" s="251"/>
      <c r="F186" s="252">
        <f>C185</f>
        <v>0</v>
      </c>
      <c r="G186" s="251"/>
      <c r="H186" s="252">
        <f>I185</f>
        <v>0</v>
      </c>
      <c r="I186" s="1046"/>
      <c r="J186" s="1047"/>
      <c r="K186" s="1048"/>
      <c r="L186" s="1049"/>
      <c r="M186" s="1049"/>
      <c r="N186" s="1045"/>
      <c r="O186" s="1034"/>
      <c r="P186" s="1035"/>
      <c r="Q186" s="1035"/>
      <c r="R186" s="1035"/>
      <c r="S186" s="1036"/>
      <c r="T186" s="246" t="s">
        <v>443</v>
      </c>
      <c r="U186" s="247"/>
      <c r="V186" s="248"/>
      <c r="W186" s="234" t="str">
        <f>IF(W185="","",VLOOKUP(W185,'参考様式１（勤務表_シフト記号表）'!$C$6:$L$47,10,FALSE))</f>
        <v/>
      </c>
      <c r="X186" s="235" t="str">
        <f>IF(X185="","",VLOOKUP(X185,'参考様式１（勤務表_シフト記号表）'!$C$6:$L$47,10,FALSE))</f>
        <v/>
      </c>
      <c r="Y186" s="235" t="str">
        <f>IF(Y185="","",VLOOKUP(Y185,'参考様式１（勤務表_シフト記号表）'!$C$6:$L$47,10,FALSE))</f>
        <v/>
      </c>
      <c r="Z186" s="235" t="str">
        <f>IF(Z185="","",VLOOKUP(Z185,'参考様式１（勤務表_シフト記号表）'!$C$6:$L$47,10,FALSE))</f>
        <v/>
      </c>
      <c r="AA186" s="235" t="str">
        <f>IF(AA185="","",VLOOKUP(AA185,'参考様式１（勤務表_シフト記号表）'!$C$6:$L$47,10,FALSE))</f>
        <v/>
      </c>
      <c r="AB186" s="235" t="str">
        <f>IF(AB185="","",VLOOKUP(AB185,'参考様式１（勤務表_シフト記号表）'!$C$6:$L$47,10,FALSE))</f>
        <v/>
      </c>
      <c r="AC186" s="236" t="str">
        <f>IF(AC185="","",VLOOKUP(AC185,'参考様式１（勤務表_シフト記号表）'!$C$6:$L$47,10,FALSE))</f>
        <v/>
      </c>
      <c r="AD186" s="234" t="str">
        <f>IF(AD185="","",VLOOKUP(AD185,'参考様式１（勤務表_シフト記号表）'!$C$6:$L$47,10,FALSE))</f>
        <v/>
      </c>
      <c r="AE186" s="235" t="str">
        <f>IF(AE185="","",VLOOKUP(AE185,'参考様式１（勤務表_シフト記号表）'!$C$6:$L$47,10,FALSE))</f>
        <v/>
      </c>
      <c r="AF186" s="235" t="str">
        <f>IF(AF185="","",VLOOKUP(AF185,'参考様式１（勤務表_シフト記号表）'!$C$6:$L$47,10,FALSE))</f>
        <v/>
      </c>
      <c r="AG186" s="235" t="str">
        <f>IF(AG185="","",VLOOKUP(AG185,'参考様式１（勤務表_シフト記号表）'!$C$6:$L$47,10,FALSE))</f>
        <v/>
      </c>
      <c r="AH186" s="235" t="str">
        <f>IF(AH185="","",VLOOKUP(AH185,'参考様式１（勤務表_シフト記号表）'!$C$6:$L$47,10,FALSE))</f>
        <v/>
      </c>
      <c r="AI186" s="235" t="str">
        <f>IF(AI185="","",VLOOKUP(AI185,'参考様式１（勤務表_シフト記号表）'!$C$6:$L$47,10,FALSE))</f>
        <v/>
      </c>
      <c r="AJ186" s="236" t="str">
        <f>IF(AJ185="","",VLOOKUP(AJ185,'参考様式１（勤務表_シフト記号表）'!$C$6:$L$47,10,FALSE))</f>
        <v/>
      </c>
      <c r="AK186" s="234" t="str">
        <f>IF(AK185="","",VLOOKUP(AK185,'参考様式１（勤務表_シフト記号表）'!$C$6:$L$47,10,FALSE))</f>
        <v/>
      </c>
      <c r="AL186" s="235" t="str">
        <f>IF(AL185="","",VLOOKUP(AL185,'参考様式１（勤務表_シフト記号表）'!$C$6:$L$47,10,FALSE))</f>
        <v/>
      </c>
      <c r="AM186" s="235" t="str">
        <f>IF(AM185="","",VLOOKUP(AM185,'参考様式１（勤務表_シフト記号表）'!$C$6:$L$47,10,FALSE))</f>
        <v/>
      </c>
      <c r="AN186" s="235" t="str">
        <f>IF(AN185="","",VLOOKUP(AN185,'参考様式１（勤務表_シフト記号表）'!$C$6:$L$47,10,FALSE))</f>
        <v/>
      </c>
      <c r="AO186" s="235" t="str">
        <f>IF(AO185="","",VLOOKUP(AO185,'参考様式１（勤務表_シフト記号表）'!$C$6:$L$47,10,FALSE))</f>
        <v/>
      </c>
      <c r="AP186" s="235" t="str">
        <f>IF(AP185="","",VLOOKUP(AP185,'参考様式１（勤務表_シフト記号表）'!$C$6:$L$47,10,FALSE))</f>
        <v/>
      </c>
      <c r="AQ186" s="236" t="str">
        <f>IF(AQ185="","",VLOOKUP(AQ185,'参考様式１（勤務表_シフト記号表）'!$C$6:$L$47,10,FALSE))</f>
        <v/>
      </c>
      <c r="AR186" s="234" t="str">
        <f>IF(AR185="","",VLOOKUP(AR185,'参考様式１（勤務表_シフト記号表）'!$C$6:$L$47,10,FALSE))</f>
        <v/>
      </c>
      <c r="AS186" s="235" t="str">
        <f>IF(AS185="","",VLOOKUP(AS185,'参考様式１（勤務表_シフト記号表）'!$C$6:$L$47,10,FALSE))</f>
        <v/>
      </c>
      <c r="AT186" s="235" t="str">
        <f>IF(AT185="","",VLOOKUP(AT185,'参考様式１（勤務表_シフト記号表）'!$C$6:$L$47,10,FALSE))</f>
        <v/>
      </c>
      <c r="AU186" s="235" t="str">
        <f>IF(AU185="","",VLOOKUP(AU185,'参考様式１（勤務表_シフト記号表）'!$C$6:$L$47,10,FALSE))</f>
        <v/>
      </c>
      <c r="AV186" s="235" t="str">
        <f>IF(AV185="","",VLOOKUP(AV185,'参考様式１（勤務表_シフト記号表）'!$C$6:$L$47,10,FALSE))</f>
        <v/>
      </c>
      <c r="AW186" s="235" t="str">
        <f>IF(AW185="","",VLOOKUP(AW185,'参考様式１（勤務表_シフト記号表）'!$C$6:$L$47,10,FALSE))</f>
        <v/>
      </c>
      <c r="AX186" s="236" t="str">
        <f>IF(AX185="","",VLOOKUP(AX185,'参考様式１（勤務表_シフト記号表）'!$C$6:$L$47,10,FALSE))</f>
        <v/>
      </c>
      <c r="AY186" s="234" t="str">
        <f>IF(AY185="","",VLOOKUP(AY185,'参考様式１（勤務表_シフト記号表）'!$C$6:$L$47,10,FALSE))</f>
        <v/>
      </c>
      <c r="AZ186" s="235" t="str">
        <f>IF(AZ185="","",VLOOKUP(AZ185,'参考様式１（勤務表_シフト記号表）'!$C$6:$L$47,10,FALSE))</f>
        <v/>
      </c>
      <c r="BA186" s="235" t="str">
        <f>IF(BA185="","",VLOOKUP(BA185,'参考様式１（勤務表_シフト記号表）'!$C$6:$L$47,10,FALSE))</f>
        <v/>
      </c>
      <c r="BB186" s="1017">
        <f>IF($BE$3="４週",SUM(W186:AX186),IF($BE$3="暦月",SUM(W186:BA186),""))</f>
        <v>0</v>
      </c>
      <c r="BC186" s="1018"/>
      <c r="BD186" s="1019">
        <f>IF($BE$3="４週",BB186/4,IF($BE$3="暦月",(BB186/($BE$8/7)),""))</f>
        <v>0</v>
      </c>
      <c r="BE186" s="1018"/>
      <c r="BF186" s="1014"/>
      <c r="BG186" s="1015"/>
      <c r="BH186" s="1015"/>
      <c r="BI186" s="1015"/>
      <c r="BJ186" s="1016"/>
    </row>
    <row r="187" spans="2:62" ht="20.25" customHeight="1" x14ac:dyDescent="0.45">
      <c r="B187" s="1020">
        <f>B185+1</f>
        <v>86</v>
      </c>
      <c r="C187" s="1022"/>
      <c r="D187" s="1023"/>
      <c r="E187" s="229"/>
      <c r="F187" s="230"/>
      <c r="G187" s="229"/>
      <c r="H187" s="230"/>
      <c r="I187" s="1026"/>
      <c r="J187" s="1027"/>
      <c r="K187" s="1030"/>
      <c r="L187" s="1031"/>
      <c r="M187" s="1031"/>
      <c r="N187" s="1023"/>
      <c r="O187" s="1034"/>
      <c r="P187" s="1035"/>
      <c r="Q187" s="1035"/>
      <c r="R187" s="1035"/>
      <c r="S187" s="1036"/>
      <c r="T187" s="249" t="s">
        <v>442</v>
      </c>
      <c r="V187" s="250"/>
      <c r="W187" s="242"/>
      <c r="X187" s="243"/>
      <c r="Y187" s="243"/>
      <c r="Z187" s="243"/>
      <c r="AA187" s="243"/>
      <c r="AB187" s="243"/>
      <c r="AC187" s="244"/>
      <c r="AD187" s="242"/>
      <c r="AE187" s="243"/>
      <c r="AF187" s="243"/>
      <c r="AG187" s="243"/>
      <c r="AH187" s="243"/>
      <c r="AI187" s="243"/>
      <c r="AJ187" s="244"/>
      <c r="AK187" s="242"/>
      <c r="AL187" s="243"/>
      <c r="AM187" s="243"/>
      <c r="AN187" s="243"/>
      <c r="AO187" s="243"/>
      <c r="AP187" s="243"/>
      <c r="AQ187" s="244"/>
      <c r="AR187" s="242"/>
      <c r="AS187" s="243"/>
      <c r="AT187" s="243"/>
      <c r="AU187" s="243"/>
      <c r="AV187" s="243"/>
      <c r="AW187" s="243"/>
      <c r="AX187" s="244"/>
      <c r="AY187" s="242"/>
      <c r="AZ187" s="243"/>
      <c r="BA187" s="245"/>
      <c r="BB187" s="1040"/>
      <c r="BC187" s="1041"/>
      <c r="BD187" s="1000"/>
      <c r="BE187" s="1001"/>
      <c r="BF187" s="1002"/>
      <c r="BG187" s="1003"/>
      <c r="BH187" s="1003"/>
      <c r="BI187" s="1003"/>
      <c r="BJ187" s="1004"/>
    </row>
    <row r="188" spans="2:62" ht="20.25" customHeight="1" x14ac:dyDescent="0.45">
      <c r="B188" s="1043"/>
      <c r="C188" s="1044"/>
      <c r="D188" s="1045"/>
      <c r="E188" s="251"/>
      <c r="F188" s="252">
        <f>C187</f>
        <v>0</v>
      </c>
      <c r="G188" s="251"/>
      <c r="H188" s="252">
        <f>I187</f>
        <v>0</v>
      </c>
      <c r="I188" s="1046"/>
      <c r="J188" s="1047"/>
      <c r="K188" s="1048"/>
      <c r="L188" s="1049"/>
      <c r="M188" s="1049"/>
      <c r="N188" s="1045"/>
      <c r="O188" s="1034"/>
      <c r="P188" s="1035"/>
      <c r="Q188" s="1035"/>
      <c r="R188" s="1035"/>
      <c r="S188" s="1036"/>
      <c r="T188" s="246" t="s">
        <v>443</v>
      </c>
      <c r="U188" s="247"/>
      <c r="V188" s="248"/>
      <c r="W188" s="234" t="str">
        <f>IF(W187="","",VLOOKUP(W187,'参考様式１（勤務表_シフト記号表）'!$C$6:$L$47,10,FALSE))</f>
        <v/>
      </c>
      <c r="X188" s="235" t="str">
        <f>IF(X187="","",VLOOKUP(X187,'参考様式１（勤務表_シフト記号表）'!$C$6:$L$47,10,FALSE))</f>
        <v/>
      </c>
      <c r="Y188" s="235" t="str">
        <f>IF(Y187="","",VLOOKUP(Y187,'参考様式１（勤務表_シフト記号表）'!$C$6:$L$47,10,FALSE))</f>
        <v/>
      </c>
      <c r="Z188" s="235" t="str">
        <f>IF(Z187="","",VLOOKUP(Z187,'参考様式１（勤務表_シフト記号表）'!$C$6:$L$47,10,FALSE))</f>
        <v/>
      </c>
      <c r="AA188" s="235" t="str">
        <f>IF(AA187="","",VLOOKUP(AA187,'参考様式１（勤務表_シフト記号表）'!$C$6:$L$47,10,FALSE))</f>
        <v/>
      </c>
      <c r="AB188" s="235" t="str">
        <f>IF(AB187="","",VLOOKUP(AB187,'参考様式１（勤務表_シフト記号表）'!$C$6:$L$47,10,FALSE))</f>
        <v/>
      </c>
      <c r="AC188" s="236" t="str">
        <f>IF(AC187="","",VLOOKUP(AC187,'参考様式１（勤務表_シフト記号表）'!$C$6:$L$47,10,FALSE))</f>
        <v/>
      </c>
      <c r="AD188" s="234" t="str">
        <f>IF(AD187="","",VLOOKUP(AD187,'参考様式１（勤務表_シフト記号表）'!$C$6:$L$47,10,FALSE))</f>
        <v/>
      </c>
      <c r="AE188" s="235" t="str">
        <f>IF(AE187="","",VLOOKUP(AE187,'参考様式１（勤務表_シフト記号表）'!$C$6:$L$47,10,FALSE))</f>
        <v/>
      </c>
      <c r="AF188" s="235" t="str">
        <f>IF(AF187="","",VLOOKUP(AF187,'参考様式１（勤務表_シフト記号表）'!$C$6:$L$47,10,FALSE))</f>
        <v/>
      </c>
      <c r="AG188" s="235" t="str">
        <f>IF(AG187="","",VLOOKUP(AG187,'参考様式１（勤務表_シフト記号表）'!$C$6:$L$47,10,FALSE))</f>
        <v/>
      </c>
      <c r="AH188" s="235" t="str">
        <f>IF(AH187="","",VLOOKUP(AH187,'参考様式１（勤務表_シフト記号表）'!$C$6:$L$47,10,FALSE))</f>
        <v/>
      </c>
      <c r="AI188" s="235" t="str">
        <f>IF(AI187="","",VLOOKUP(AI187,'参考様式１（勤務表_シフト記号表）'!$C$6:$L$47,10,FALSE))</f>
        <v/>
      </c>
      <c r="AJ188" s="236" t="str">
        <f>IF(AJ187="","",VLOOKUP(AJ187,'参考様式１（勤務表_シフト記号表）'!$C$6:$L$47,10,FALSE))</f>
        <v/>
      </c>
      <c r="AK188" s="234" t="str">
        <f>IF(AK187="","",VLOOKUP(AK187,'参考様式１（勤務表_シフト記号表）'!$C$6:$L$47,10,FALSE))</f>
        <v/>
      </c>
      <c r="AL188" s="235" t="str">
        <f>IF(AL187="","",VLOOKUP(AL187,'参考様式１（勤務表_シフト記号表）'!$C$6:$L$47,10,FALSE))</f>
        <v/>
      </c>
      <c r="AM188" s="235" t="str">
        <f>IF(AM187="","",VLOOKUP(AM187,'参考様式１（勤務表_シフト記号表）'!$C$6:$L$47,10,FALSE))</f>
        <v/>
      </c>
      <c r="AN188" s="235" t="str">
        <f>IF(AN187="","",VLOOKUP(AN187,'参考様式１（勤務表_シフト記号表）'!$C$6:$L$47,10,FALSE))</f>
        <v/>
      </c>
      <c r="AO188" s="235" t="str">
        <f>IF(AO187="","",VLOOKUP(AO187,'参考様式１（勤務表_シフト記号表）'!$C$6:$L$47,10,FALSE))</f>
        <v/>
      </c>
      <c r="AP188" s="235" t="str">
        <f>IF(AP187="","",VLOOKUP(AP187,'参考様式１（勤務表_シフト記号表）'!$C$6:$L$47,10,FALSE))</f>
        <v/>
      </c>
      <c r="AQ188" s="236" t="str">
        <f>IF(AQ187="","",VLOOKUP(AQ187,'参考様式１（勤務表_シフト記号表）'!$C$6:$L$47,10,FALSE))</f>
        <v/>
      </c>
      <c r="AR188" s="234" t="str">
        <f>IF(AR187="","",VLOOKUP(AR187,'参考様式１（勤務表_シフト記号表）'!$C$6:$L$47,10,FALSE))</f>
        <v/>
      </c>
      <c r="AS188" s="235" t="str">
        <f>IF(AS187="","",VLOOKUP(AS187,'参考様式１（勤務表_シフト記号表）'!$C$6:$L$47,10,FALSE))</f>
        <v/>
      </c>
      <c r="AT188" s="235" t="str">
        <f>IF(AT187="","",VLOOKUP(AT187,'参考様式１（勤務表_シフト記号表）'!$C$6:$L$47,10,FALSE))</f>
        <v/>
      </c>
      <c r="AU188" s="235" t="str">
        <f>IF(AU187="","",VLOOKUP(AU187,'参考様式１（勤務表_シフト記号表）'!$C$6:$L$47,10,FALSE))</f>
        <v/>
      </c>
      <c r="AV188" s="235" t="str">
        <f>IF(AV187="","",VLOOKUP(AV187,'参考様式１（勤務表_シフト記号表）'!$C$6:$L$47,10,FALSE))</f>
        <v/>
      </c>
      <c r="AW188" s="235" t="str">
        <f>IF(AW187="","",VLOOKUP(AW187,'参考様式１（勤務表_シフト記号表）'!$C$6:$L$47,10,FALSE))</f>
        <v/>
      </c>
      <c r="AX188" s="236" t="str">
        <f>IF(AX187="","",VLOOKUP(AX187,'参考様式１（勤務表_シフト記号表）'!$C$6:$L$47,10,FALSE))</f>
        <v/>
      </c>
      <c r="AY188" s="234" t="str">
        <f>IF(AY187="","",VLOOKUP(AY187,'参考様式１（勤務表_シフト記号表）'!$C$6:$L$47,10,FALSE))</f>
        <v/>
      </c>
      <c r="AZ188" s="235" t="str">
        <f>IF(AZ187="","",VLOOKUP(AZ187,'参考様式１（勤務表_シフト記号表）'!$C$6:$L$47,10,FALSE))</f>
        <v/>
      </c>
      <c r="BA188" s="235" t="str">
        <f>IF(BA187="","",VLOOKUP(BA187,'参考様式１（勤務表_シフト記号表）'!$C$6:$L$47,10,FALSE))</f>
        <v/>
      </c>
      <c r="BB188" s="1017">
        <f>IF($BE$3="４週",SUM(W188:AX188),IF($BE$3="暦月",SUM(W188:BA188),""))</f>
        <v>0</v>
      </c>
      <c r="BC188" s="1018"/>
      <c r="BD188" s="1019">
        <f>IF($BE$3="４週",BB188/4,IF($BE$3="暦月",(BB188/($BE$8/7)),""))</f>
        <v>0</v>
      </c>
      <c r="BE188" s="1018"/>
      <c r="BF188" s="1014"/>
      <c r="BG188" s="1015"/>
      <c r="BH188" s="1015"/>
      <c r="BI188" s="1015"/>
      <c r="BJ188" s="1016"/>
    </row>
    <row r="189" spans="2:62" ht="20.25" customHeight="1" x14ac:dyDescent="0.45">
      <c r="B189" s="1020">
        <f>B187+1</f>
        <v>87</v>
      </c>
      <c r="C189" s="1022"/>
      <c r="D189" s="1023"/>
      <c r="E189" s="229"/>
      <c r="F189" s="230"/>
      <c r="G189" s="229"/>
      <c r="H189" s="230"/>
      <c r="I189" s="1026"/>
      <c r="J189" s="1027"/>
      <c r="K189" s="1030"/>
      <c r="L189" s="1031"/>
      <c r="M189" s="1031"/>
      <c r="N189" s="1023"/>
      <c r="O189" s="1034"/>
      <c r="P189" s="1035"/>
      <c r="Q189" s="1035"/>
      <c r="R189" s="1035"/>
      <c r="S189" s="1036"/>
      <c r="T189" s="249" t="s">
        <v>442</v>
      </c>
      <c r="V189" s="250"/>
      <c r="W189" s="242"/>
      <c r="X189" s="243"/>
      <c r="Y189" s="243"/>
      <c r="Z189" s="243"/>
      <c r="AA189" s="243"/>
      <c r="AB189" s="243"/>
      <c r="AC189" s="244"/>
      <c r="AD189" s="242"/>
      <c r="AE189" s="243"/>
      <c r="AF189" s="243"/>
      <c r="AG189" s="243"/>
      <c r="AH189" s="243"/>
      <c r="AI189" s="243"/>
      <c r="AJ189" s="244"/>
      <c r="AK189" s="242"/>
      <c r="AL189" s="243"/>
      <c r="AM189" s="243"/>
      <c r="AN189" s="243"/>
      <c r="AO189" s="243"/>
      <c r="AP189" s="243"/>
      <c r="AQ189" s="244"/>
      <c r="AR189" s="242"/>
      <c r="AS189" s="243"/>
      <c r="AT189" s="243"/>
      <c r="AU189" s="243"/>
      <c r="AV189" s="243"/>
      <c r="AW189" s="243"/>
      <c r="AX189" s="244"/>
      <c r="AY189" s="242"/>
      <c r="AZ189" s="243"/>
      <c r="BA189" s="245"/>
      <c r="BB189" s="1040"/>
      <c r="BC189" s="1041"/>
      <c r="BD189" s="1000"/>
      <c r="BE189" s="1001"/>
      <c r="BF189" s="1002"/>
      <c r="BG189" s="1003"/>
      <c r="BH189" s="1003"/>
      <c r="BI189" s="1003"/>
      <c r="BJ189" s="1004"/>
    </row>
    <row r="190" spans="2:62" ht="20.25" customHeight="1" x14ac:dyDescent="0.45">
      <c r="B190" s="1043"/>
      <c r="C190" s="1044"/>
      <c r="D190" s="1045"/>
      <c r="E190" s="251"/>
      <c r="F190" s="252">
        <f>C189</f>
        <v>0</v>
      </c>
      <c r="G190" s="251"/>
      <c r="H190" s="252">
        <f>I189</f>
        <v>0</v>
      </c>
      <c r="I190" s="1046"/>
      <c r="J190" s="1047"/>
      <c r="K190" s="1048"/>
      <c r="L190" s="1049"/>
      <c r="M190" s="1049"/>
      <c r="N190" s="1045"/>
      <c r="O190" s="1034"/>
      <c r="P190" s="1035"/>
      <c r="Q190" s="1035"/>
      <c r="R190" s="1035"/>
      <c r="S190" s="1036"/>
      <c r="T190" s="246" t="s">
        <v>443</v>
      </c>
      <c r="U190" s="247"/>
      <c r="V190" s="248"/>
      <c r="W190" s="234" t="str">
        <f>IF(W189="","",VLOOKUP(W189,'参考様式１（勤務表_シフト記号表）'!$C$6:$L$47,10,FALSE))</f>
        <v/>
      </c>
      <c r="X190" s="235" t="str">
        <f>IF(X189="","",VLOOKUP(X189,'参考様式１（勤務表_シフト記号表）'!$C$6:$L$47,10,FALSE))</f>
        <v/>
      </c>
      <c r="Y190" s="235" t="str">
        <f>IF(Y189="","",VLOOKUP(Y189,'参考様式１（勤務表_シフト記号表）'!$C$6:$L$47,10,FALSE))</f>
        <v/>
      </c>
      <c r="Z190" s="235" t="str">
        <f>IF(Z189="","",VLOOKUP(Z189,'参考様式１（勤務表_シフト記号表）'!$C$6:$L$47,10,FALSE))</f>
        <v/>
      </c>
      <c r="AA190" s="235" t="str">
        <f>IF(AA189="","",VLOOKUP(AA189,'参考様式１（勤務表_シフト記号表）'!$C$6:$L$47,10,FALSE))</f>
        <v/>
      </c>
      <c r="AB190" s="235" t="str">
        <f>IF(AB189="","",VLOOKUP(AB189,'参考様式１（勤務表_シフト記号表）'!$C$6:$L$47,10,FALSE))</f>
        <v/>
      </c>
      <c r="AC190" s="236" t="str">
        <f>IF(AC189="","",VLOOKUP(AC189,'参考様式１（勤務表_シフト記号表）'!$C$6:$L$47,10,FALSE))</f>
        <v/>
      </c>
      <c r="AD190" s="234" t="str">
        <f>IF(AD189="","",VLOOKUP(AD189,'参考様式１（勤務表_シフト記号表）'!$C$6:$L$47,10,FALSE))</f>
        <v/>
      </c>
      <c r="AE190" s="235" t="str">
        <f>IF(AE189="","",VLOOKUP(AE189,'参考様式１（勤務表_シフト記号表）'!$C$6:$L$47,10,FALSE))</f>
        <v/>
      </c>
      <c r="AF190" s="235" t="str">
        <f>IF(AF189="","",VLOOKUP(AF189,'参考様式１（勤務表_シフト記号表）'!$C$6:$L$47,10,FALSE))</f>
        <v/>
      </c>
      <c r="AG190" s="235" t="str">
        <f>IF(AG189="","",VLOOKUP(AG189,'参考様式１（勤務表_シフト記号表）'!$C$6:$L$47,10,FALSE))</f>
        <v/>
      </c>
      <c r="AH190" s="235" t="str">
        <f>IF(AH189="","",VLOOKUP(AH189,'参考様式１（勤務表_シフト記号表）'!$C$6:$L$47,10,FALSE))</f>
        <v/>
      </c>
      <c r="AI190" s="235" t="str">
        <f>IF(AI189="","",VLOOKUP(AI189,'参考様式１（勤務表_シフト記号表）'!$C$6:$L$47,10,FALSE))</f>
        <v/>
      </c>
      <c r="AJ190" s="236" t="str">
        <f>IF(AJ189="","",VLOOKUP(AJ189,'参考様式１（勤務表_シフト記号表）'!$C$6:$L$47,10,FALSE))</f>
        <v/>
      </c>
      <c r="AK190" s="234" t="str">
        <f>IF(AK189="","",VLOOKUP(AK189,'参考様式１（勤務表_シフト記号表）'!$C$6:$L$47,10,FALSE))</f>
        <v/>
      </c>
      <c r="AL190" s="235" t="str">
        <f>IF(AL189="","",VLOOKUP(AL189,'参考様式１（勤務表_シフト記号表）'!$C$6:$L$47,10,FALSE))</f>
        <v/>
      </c>
      <c r="AM190" s="235" t="str">
        <f>IF(AM189="","",VLOOKUP(AM189,'参考様式１（勤務表_シフト記号表）'!$C$6:$L$47,10,FALSE))</f>
        <v/>
      </c>
      <c r="AN190" s="235" t="str">
        <f>IF(AN189="","",VLOOKUP(AN189,'参考様式１（勤務表_シフト記号表）'!$C$6:$L$47,10,FALSE))</f>
        <v/>
      </c>
      <c r="AO190" s="235" t="str">
        <f>IF(AO189="","",VLOOKUP(AO189,'参考様式１（勤務表_シフト記号表）'!$C$6:$L$47,10,FALSE))</f>
        <v/>
      </c>
      <c r="AP190" s="235" t="str">
        <f>IF(AP189="","",VLOOKUP(AP189,'参考様式１（勤務表_シフト記号表）'!$C$6:$L$47,10,FALSE))</f>
        <v/>
      </c>
      <c r="AQ190" s="236" t="str">
        <f>IF(AQ189="","",VLOOKUP(AQ189,'参考様式１（勤務表_シフト記号表）'!$C$6:$L$47,10,FALSE))</f>
        <v/>
      </c>
      <c r="AR190" s="234" t="str">
        <f>IF(AR189="","",VLOOKUP(AR189,'参考様式１（勤務表_シフト記号表）'!$C$6:$L$47,10,FALSE))</f>
        <v/>
      </c>
      <c r="AS190" s="235" t="str">
        <f>IF(AS189="","",VLOOKUP(AS189,'参考様式１（勤務表_シフト記号表）'!$C$6:$L$47,10,FALSE))</f>
        <v/>
      </c>
      <c r="AT190" s="235" t="str">
        <f>IF(AT189="","",VLOOKUP(AT189,'参考様式１（勤務表_シフト記号表）'!$C$6:$L$47,10,FALSE))</f>
        <v/>
      </c>
      <c r="AU190" s="235" t="str">
        <f>IF(AU189="","",VLOOKUP(AU189,'参考様式１（勤務表_シフト記号表）'!$C$6:$L$47,10,FALSE))</f>
        <v/>
      </c>
      <c r="AV190" s="235" t="str">
        <f>IF(AV189="","",VLOOKUP(AV189,'参考様式１（勤務表_シフト記号表）'!$C$6:$L$47,10,FALSE))</f>
        <v/>
      </c>
      <c r="AW190" s="235" t="str">
        <f>IF(AW189="","",VLOOKUP(AW189,'参考様式１（勤務表_シフト記号表）'!$C$6:$L$47,10,FALSE))</f>
        <v/>
      </c>
      <c r="AX190" s="236" t="str">
        <f>IF(AX189="","",VLOOKUP(AX189,'参考様式１（勤務表_シフト記号表）'!$C$6:$L$47,10,FALSE))</f>
        <v/>
      </c>
      <c r="AY190" s="234" t="str">
        <f>IF(AY189="","",VLOOKUP(AY189,'参考様式１（勤務表_シフト記号表）'!$C$6:$L$47,10,FALSE))</f>
        <v/>
      </c>
      <c r="AZ190" s="235" t="str">
        <f>IF(AZ189="","",VLOOKUP(AZ189,'参考様式１（勤務表_シフト記号表）'!$C$6:$L$47,10,FALSE))</f>
        <v/>
      </c>
      <c r="BA190" s="235" t="str">
        <f>IF(BA189="","",VLOOKUP(BA189,'参考様式１（勤務表_シフト記号表）'!$C$6:$L$47,10,FALSE))</f>
        <v/>
      </c>
      <c r="BB190" s="1017">
        <f>IF($BE$3="４週",SUM(W190:AX190),IF($BE$3="暦月",SUM(W190:BA190),""))</f>
        <v>0</v>
      </c>
      <c r="BC190" s="1018"/>
      <c r="BD190" s="1019">
        <f>IF($BE$3="４週",BB190/4,IF($BE$3="暦月",(BB190/($BE$8/7)),""))</f>
        <v>0</v>
      </c>
      <c r="BE190" s="1018"/>
      <c r="BF190" s="1014"/>
      <c r="BG190" s="1015"/>
      <c r="BH190" s="1015"/>
      <c r="BI190" s="1015"/>
      <c r="BJ190" s="1016"/>
    </row>
    <row r="191" spans="2:62" ht="20.25" customHeight="1" x14ac:dyDescent="0.45">
      <c r="B191" s="1020">
        <f>B189+1</f>
        <v>88</v>
      </c>
      <c r="C191" s="1022"/>
      <c r="D191" s="1023"/>
      <c r="E191" s="229"/>
      <c r="F191" s="230"/>
      <c r="G191" s="229"/>
      <c r="H191" s="230"/>
      <c r="I191" s="1026"/>
      <c r="J191" s="1027"/>
      <c r="K191" s="1030"/>
      <c r="L191" s="1031"/>
      <c r="M191" s="1031"/>
      <c r="N191" s="1023"/>
      <c r="O191" s="1034"/>
      <c r="P191" s="1035"/>
      <c r="Q191" s="1035"/>
      <c r="R191" s="1035"/>
      <c r="S191" s="1036"/>
      <c r="T191" s="249" t="s">
        <v>442</v>
      </c>
      <c r="V191" s="250"/>
      <c r="W191" s="242"/>
      <c r="X191" s="243"/>
      <c r="Y191" s="243"/>
      <c r="Z191" s="243"/>
      <c r="AA191" s="243"/>
      <c r="AB191" s="243"/>
      <c r="AC191" s="244"/>
      <c r="AD191" s="242"/>
      <c r="AE191" s="243"/>
      <c r="AF191" s="243"/>
      <c r="AG191" s="243"/>
      <c r="AH191" s="243"/>
      <c r="AI191" s="243"/>
      <c r="AJ191" s="244"/>
      <c r="AK191" s="242"/>
      <c r="AL191" s="243"/>
      <c r="AM191" s="243"/>
      <c r="AN191" s="243"/>
      <c r="AO191" s="243"/>
      <c r="AP191" s="243"/>
      <c r="AQ191" s="244"/>
      <c r="AR191" s="242"/>
      <c r="AS191" s="243"/>
      <c r="AT191" s="243"/>
      <c r="AU191" s="243"/>
      <c r="AV191" s="243"/>
      <c r="AW191" s="243"/>
      <c r="AX191" s="244"/>
      <c r="AY191" s="242"/>
      <c r="AZ191" s="243"/>
      <c r="BA191" s="245"/>
      <c r="BB191" s="1040"/>
      <c r="BC191" s="1041"/>
      <c r="BD191" s="1000"/>
      <c r="BE191" s="1001"/>
      <c r="BF191" s="1002"/>
      <c r="BG191" s="1003"/>
      <c r="BH191" s="1003"/>
      <c r="BI191" s="1003"/>
      <c r="BJ191" s="1004"/>
    </row>
    <row r="192" spans="2:62" ht="20.25" customHeight="1" x14ac:dyDescent="0.45">
      <c r="B192" s="1043"/>
      <c r="C192" s="1044"/>
      <c r="D192" s="1045"/>
      <c r="E192" s="251"/>
      <c r="F192" s="252">
        <f>C191</f>
        <v>0</v>
      </c>
      <c r="G192" s="251"/>
      <c r="H192" s="252">
        <f>I191</f>
        <v>0</v>
      </c>
      <c r="I192" s="1046"/>
      <c r="J192" s="1047"/>
      <c r="K192" s="1048"/>
      <c r="L192" s="1049"/>
      <c r="M192" s="1049"/>
      <c r="N192" s="1045"/>
      <c r="O192" s="1034"/>
      <c r="P192" s="1035"/>
      <c r="Q192" s="1035"/>
      <c r="R192" s="1035"/>
      <c r="S192" s="1036"/>
      <c r="T192" s="246" t="s">
        <v>443</v>
      </c>
      <c r="U192" s="247"/>
      <c r="V192" s="248"/>
      <c r="W192" s="234" t="str">
        <f>IF(W191="","",VLOOKUP(W191,'参考様式１（勤務表_シフト記号表）'!$C$6:$L$47,10,FALSE))</f>
        <v/>
      </c>
      <c r="X192" s="235" t="str">
        <f>IF(X191="","",VLOOKUP(X191,'参考様式１（勤務表_シフト記号表）'!$C$6:$L$47,10,FALSE))</f>
        <v/>
      </c>
      <c r="Y192" s="235" t="str">
        <f>IF(Y191="","",VLOOKUP(Y191,'参考様式１（勤務表_シフト記号表）'!$C$6:$L$47,10,FALSE))</f>
        <v/>
      </c>
      <c r="Z192" s="235" t="str">
        <f>IF(Z191="","",VLOOKUP(Z191,'参考様式１（勤務表_シフト記号表）'!$C$6:$L$47,10,FALSE))</f>
        <v/>
      </c>
      <c r="AA192" s="235" t="str">
        <f>IF(AA191="","",VLOOKUP(AA191,'参考様式１（勤務表_シフト記号表）'!$C$6:$L$47,10,FALSE))</f>
        <v/>
      </c>
      <c r="AB192" s="235" t="str">
        <f>IF(AB191="","",VLOOKUP(AB191,'参考様式１（勤務表_シフト記号表）'!$C$6:$L$47,10,FALSE))</f>
        <v/>
      </c>
      <c r="AC192" s="236" t="str">
        <f>IF(AC191="","",VLOOKUP(AC191,'参考様式１（勤務表_シフト記号表）'!$C$6:$L$47,10,FALSE))</f>
        <v/>
      </c>
      <c r="AD192" s="234" t="str">
        <f>IF(AD191="","",VLOOKUP(AD191,'参考様式１（勤務表_シフト記号表）'!$C$6:$L$47,10,FALSE))</f>
        <v/>
      </c>
      <c r="AE192" s="235" t="str">
        <f>IF(AE191="","",VLOOKUP(AE191,'参考様式１（勤務表_シフト記号表）'!$C$6:$L$47,10,FALSE))</f>
        <v/>
      </c>
      <c r="AF192" s="235" t="str">
        <f>IF(AF191="","",VLOOKUP(AF191,'参考様式１（勤務表_シフト記号表）'!$C$6:$L$47,10,FALSE))</f>
        <v/>
      </c>
      <c r="AG192" s="235" t="str">
        <f>IF(AG191="","",VLOOKUP(AG191,'参考様式１（勤務表_シフト記号表）'!$C$6:$L$47,10,FALSE))</f>
        <v/>
      </c>
      <c r="AH192" s="235" t="str">
        <f>IF(AH191="","",VLOOKUP(AH191,'参考様式１（勤務表_シフト記号表）'!$C$6:$L$47,10,FALSE))</f>
        <v/>
      </c>
      <c r="AI192" s="235" t="str">
        <f>IF(AI191="","",VLOOKUP(AI191,'参考様式１（勤務表_シフト記号表）'!$C$6:$L$47,10,FALSE))</f>
        <v/>
      </c>
      <c r="AJ192" s="236" t="str">
        <f>IF(AJ191="","",VLOOKUP(AJ191,'参考様式１（勤務表_シフト記号表）'!$C$6:$L$47,10,FALSE))</f>
        <v/>
      </c>
      <c r="AK192" s="234" t="str">
        <f>IF(AK191="","",VLOOKUP(AK191,'参考様式１（勤務表_シフト記号表）'!$C$6:$L$47,10,FALSE))</f>
        <v/>
      </c>
      <c r="AL192" s="235" t="str">
        <f>IF(AL191="","",VLOOKUP(AL191,'参考様式１（勤務表_シフト記号表）'!$C$6:$L$47,10,FALSE))</f>
        <v/>
      </c>
      <c r="AM192" s="235" t="str">
        <f>IF(AM191="","",VLOOKUP(AM191,'参考様式１（勤務表_シフト記号表）'!$C$6:$L$47,10,FALSE))</f>
        <v/>
      </c>
      <c r="AN192" s="235" t="str">
        <f>IF(AN191="","",VLOOKUP(AN191,'参考様式１（勤務表_シフト記号表）'!$C$6:$L$47,10,FALSE))</f>
        <v/>
      </c>
      <c r="AO192" s="235" t="str">
        <f>IF(AO191="","",VLOOKUP(AO191,'参考様式１（勤務表_シフト記号表）'!$C$6:$L$47,10,FALSE))</f>
        <v/>
      </c>
      <c r="AP192" s="235" t="str">
        <f>IF(AP191="","",VLOOKUP(AP191,'参考様式１（勤務表_シフト記号表）'!$C$6:$L$47,10,FALSE))</f>
        <v/>
      </c>
      <c r="AQ192" s="236" t="str">
        <f>IF(AQ191="","",VLOOKUP(AQ191,'参考様式１（勤務表_シフト記号表）'!$C$6:$L$47,10,FALSE))</f>
        <v/>
      </c>
      <c r="AR192" s="234" t="str">
        <f>IF(AR191="","",VLOOKUP(AR191,'参考様式１（勤務表_シフト記号表）'!$C$6:$L$47,10,FALSE))</f>
        <v/>
      </c>
      <c r="AS192" s="235" t="str">
        <f>IF(AS191="","",VLOOKUP(AS191,'参考様式１（勤務表_シフト記号表）'!$C$6:$L$47,10,FALSE))</f>
        <v/>
      </c>
      <c r="AT192" s="235" t="str">
        <f>IF(AT191="","",VLOOKUP(AT191,'参考様式１（勤務表_シフト記号表）'!$C$6:$L$47,10,FALSE))</f>
        <v/>
      </c>
      <c r="AU192" s="235" t="str">
        <f>IF(AU191="","",VLOOKUP(AU191,'参考様式１（勤務表_シフト記号表）'!$C$6:$L$47,10,FALSE))</f>
        <v/>
      </c>
      <c r="AV192" s="235" t="str">
        <f>IF(AV191="","",VLOOKUP(AV191,'参考様式１（勤務表_シフト記号表）'!$C$6:$L$47,10,FALSE))</f>
        <v/>
      </c>
      <c r="AW192" s="235" t="str">
        <f>IF(AW191="","",VLOOKUP(AW191,'参考様式１（勤務表_シフト記号表）'!$C$6:$L$47,10,FALSE))</f>
        <v/>
      </c>
      <c r="AX192" s="236" t="str">
        <f>IF(AX191="","",VLOOKUP(AX191,'参考様式１（勤務表_シフト記号表）'!$C$6:$L$47,10,FALSE))</f>
        <v/>
      </c>
      <c r="AY192" s="234" t="str">
        <f>IF(AY191="","",VLOOKUP(AY191,'参考様式１（勤務表_シフト記号表）'!$C$6:$L$47,10,FALSE))</f>
        <v/>
      </c>
      <c r="AZ192" s="235" t="str">
        <f>IF(AZ191="","",VLOOKUP(AZ191,'参考様式１（勤務表_シフト記号表）'!$C$6:$L$47,10,FALSE))</f>
        <v/>
      </c>
      <c r="BA192" s="235" t="str">
        <f>IF(BA191="","",VLOOKUP(BA191,'参考様式１（勤務表_シフト記号表）'!$C$6:$L$47,10,FALSE))</f>
        <v/>
      </c>
      <c r="BB192" s="1017">
        <f>IF($BE$3="４週",SUM(W192:AX192),IF($BE$3="暦月",SUM(W192:BA192),""))</f>
        <v>0</v>
      </c>
      <c r="BC192" s="1018"/>
      <c r="BD192" s="1019">
        <f>IF($BE$3="４週",BB192/4,IF($BE$3="暦月",(BB192/($BE$8/7)),""))</f>
        <v>0</v>
      </c>
      <c r="BE192" s="1018"/>
      <c r="BF192" s="1014"/>
      <c r="BG192" s="1015"/>
      <c r="BH192" s="1015"/>
      <c r="BI192" s="1015"/>
      <c r="BJ192" s="1016"/>
    </row>
    <row r="193" spans="2:62" ht="20.25" customHeight="1" x14ac:dyDescent="0.45">
      <c r="B193" s="1020">
        <f>B191+1</f>
        <v>89</v>
      </c>
      <c r="C193" s="1022"/>
      <c r="D193" s="1023"/>
      <c r="E193" s="229"/>
      <c r="F193" s="230"/>
      <c r="G193" s="229"/>
      <c r="H193" s="230"/>
      <c r="I193" s="1026"/>
      <c r="J193" s="1027"/>
      <c r="K193" s="1030"/>
      <c r="L193" s="1031"/>
      <c r="M193" s="1031"/>
      <c r="N193" s="1023"/>
      <c r="O193" s="1034"/>
      <c r="P193" s="1035"/>
      <c r="Q193" s="1035"/>
      <c r="R193" s="1035"/>
      <c r="S193" s="1036"/>
      <c r="T193" s="249" t="s">
        <v>442</v>
      </c>
      <c r="V193" s="250"/>
      <c r="W193" s="242"/>
      <c r="X193" s="243"/>
      <c r="Y193" s="243"/>
      <c r="Z193" s="243"/>
      <c r="AA193" s="243"/>
      <c r="AB193" s="243"/>
      <c r="AC193" s="244"/>
      <c r="AD193" s="242"/>
      <c r="AE193" s="243"/>
      <c r="AF193" s="243"/>
      <c r="AG193" s="243"/>
      <c r="AH193" s="243"/>
      <c r="AI193" s="243"/>
      <c r="AJ193" s="244"/>
      <c r="AK193" s="242"/>
      <c r="AL193" s="243"/>
      <c r="AM193" s="243"/>
      <c r="AN193" s="243"/>
      <c r="AO193" s="243"/>
      <c r="AP193" s="243"/>
      <c r="AQ193" s="244"/>
      <c r="AR193" s="242"/>
      <c r="AS193" s="243"/>
      <c r="AT193" s="243"/>
      <c r="AU193" s="243"/>
      <c r="AV193" s="243"/>
      <c r="AW193" s="243"/>
      <c r="AX193" s="244"/>
      <c r="AY193" s="242"/>
      <c r="AZ193" s="243"/>
      <c r="BA193" s="245"/>
      <c r="BB193" s="1040"/>
      <c r="BC193" s="1041"/>
      <c r="BD193" s="1000"/>
      <c r="BE193" s="1001"/>
      <c r="BF193" s="1002"/>
      <c r="BG193" s="1003"/>
      <c r="BH193" s="1003"/>
      <c r="BI193" s="1003"/>
      <c r="BJ193" s="1004"/>
    </row>
    <row r="194" spans="2:62" ht="20.25" customHeight="1" x14ac:dyDescent="0.45">
      <c r="B194" s="1043"/>
      <c r="C194" s="1044"/>
      <c r="D194" s="1045"/>
      <c r="E194" s="251"/>
      <c r="F194" s="252">
        <f>C193</f>
        <v>0</v>
      </c>
      <c r="G194" s="251"/>
      <c r="H194" s="252">
        <f>I193</f>
        <v>0</v>
      </c>
      <c r="I194" s="1046"/>
      <c r="J194" s="1047"/>
      <c r="K194" s="1048"/>
      <c r="L194" s="1049"/>
      <c r="M194" s="1049"/>
      <c r="N194" s="1045"/>
      <c r="O194" s="1034"/>
      <c r="P194" s="1035"/>
      <c r="Q194" s="1035"/>
      <c r="R194" s="1035"/>
      <c r="S194" s="1036"/>
      <c r="T194" s="246" t="s">
        <v>443</v>
      </c>
      <c r="U194" s="247"/>
      <c r="V194" s="248"/>
      <c r="W194" s="234" t="str">
        <f>IF(W193="","",VLOOKUP(W193,'参考様式１（勤務表_シフト記号表）'!$C$6:$L$47,10,FALSE))</f>
        <v/>
      </c>
      <c r="X194" s="235" t="str">
        <f>IF(X193="","",VLOOKUP(X193,'参考様式１（勤務表_シフト記号表）'!$C$6:$L$47,10,FALSE))</f>
        <v/>
      </c>
      <c r="Y194" s="235" t="str">
        <f>IF(Y193="","",VLOOKUP(Y193,'参考様式１（勤務表_シフト記号表）'!$C$6:$L$47,10,FALSE))</f>
        <v/>
      </c>
      <c r="Z194" s="235" t="str">
        <f>IF(Z193="","",VLOOKUP(Z193,'参考様式１（勤務表_シフト記号表）'!$C$6:$L$47,10,FALSE))</f>
        <v/>
      </c>
      <c r="AA194" s="235" t="str">
        <f>IF(AA193="","",VLOOKUP(AA193,'参考様式１（勤務表_シフト記号表）'!$C$6:$L$47,10,FALSE))</f>
        <v/>
      </c>
      <c r="AB194" s="235" t="str">
        <f>IF(AB193="","",VLOOKUP(AB193,'参考様式１（勤務表_シフト記号表）'!$C$6:$L$47,10,FALSE))</f>
        <v/>
      </c>
      <c r="AC194" s="236" t="str">
        <f>IF(AC193="","",VLOOKUP(AC193,'参考様式１（勤務表_シフト記号表）'!$C$6:$L$47,10,FALSE))</f>
        <v/>
      </c>
      <c r="AD194" s="234" t="str">
        <f>IF(AD193="","",VLOOKUP(AD193,'参考様式１（勤務表_シフト記号表）'!$C$6:$L$47,10,FALSE))</f>
        <v/>
      </c>
      <c r="AE194" s="235" t="str">
        <f>IF(AE193="","",VLOOKUP(AE193,'参考様式１（勤務表_シフト記号表）'!$C$6:$L$47,10,FALSE))</f>
        <v/>
      </c>
      <c r="AF194" s="235" t="str">
        <f>IF(AF193="","",VLOOKUP(AF193,'参考様式１（勤務表_シフト記号表）'!$C$6:$L$47,10,FALSE))</f>
        <v/>
      </c>
      <c r="AG194" s="235" t="str">
        <f>IF(AG193="","",VLOOKUP(AG193,'参考様式１（勤務表_シフト記号表）'!$C$6:$L$47,10,FALSE))</f>
        <v/>
      </c>
      <c r="AH194" s="235" t="str">
        <f>IF(AH193="","",VLOOKUP(AH193,'参考様式１（勤務表_シフト記号表）'!$C$6:$L$47,10,FALSE))</f>
        <v/>
      </c>
      <c r="AI194" s="235" t="str">
        <f>IF(AI193="","",VLOOKUP(AI193,'参考様式１（勤務表_シフト記号表）'!$C$6:$L$47,10,FALSE))</f>
        <v/>
      </c>
      <c r="AJ194" s="236" t="str">
        <f>IF(AJ193="","",VLOOKUP(AJ193,'参考様式１（勤務表_シフト記号表）'!$C$6:$L$47,10,FALSE))</f>
        <v/>
      </c>
      <c r="AK194" s="234" t="str">
        <f>IF(AK193="","",VLOOKUP(AK193,'参考様式１（勤務表_シフト記号表）'!$C$6:$L$47,10,FALSE))</f>
        <v/>
      </c>
      <c r="AL194" s="235" t="str">
        <f>IF(AL193="","",VLOOKUP(AL193,'参考様式１（勤務表_シフト記号表）'!$C$6:$L$47,10,FALSE))</f>
        <v/>
      </c>
      <c r="AM194" s="235" t="str">
        <f>IF(AM193="","",VLOOKUP(AM193,'参考様式１（勤務表_シフト記号表）'!$C$6:$L$47,10,FALSE))</f>
        <v/>
      </c>
      <c r="AN194" s="235" t="str">
        <f>IF(AN193="","",VLOOKUP(AN193,'参考様式１（勤務表_シフト記号表）'!$C$6:$L$47,10,FALSE))</f>
        <v/>
      </c>
      <c r="AO194" s="235" t="str">
        <f>IF(AO193="","",VLOOKUP(AO193,'参考様式１（勤務表_シフト記号表）'!$C$6:$L$47,10,FALSE))</f>
        <v/>
      </c>
      <c r="AP194" s="235" t="str">
        <f>IF(AP193="","",VLOOKUP(AP193,'参考様式１（勤務表_シフト記号表）'!$C$6:$L$47,10,FALSE))</f>
        <v/>
      </c>
      <c r="AQ194" s="236" t="str">
        <f>IF(AQ193="","",VLOOKUP(AQ193,'参考様式１（勤務表_シフト記号表）'!$C$6:$L$47,10,FALSE))</f>
        <v/>
      </c>
      <c r="AR194" s="234" t="str">
        <f>IF(AR193="","",VLOOKUP(AR193,'参考様式１（勤務表_シフト記号表）'!$C$6:$L$47,10,FALSE))</f>
        <v/>
      </c>
      <c r="AS194" s="235" t="str">
        <f>IF(AS193="","",VLOOKUP(AS193,'参考様式１（勤務表_シフト記号表）'!$C$6:$L$47,10,FALSE))</f>
        <v/>
      </c>
      <c r="AT194" s="235" t="str">
        <f>IF(AT193="","",VLOOKUP(AT193,'参考様式１（勤務表_シフト記号表）'!$C$6:$L$47,10,FALSE))</f>
        <v/>
      </c>
      <c r="AU194" s="235" t="str">
        <f>IF(AU193="","",VLOOKUP(AU193,'参考様式１（勤務表_シフト記号表）'!$C$6:$L$47,10,FALSE))</f>
        <v/>
      </c>
      <c r="AV194" s="235" t="str">
        <f>IF(AV193="","",VLOOKUP(AV193,'参考様式１（勤務表_シフト記号表）'!$C$6:$L$47,10,FALSE))</f>
        <v/>
      </c>
      <c r="AW194" s="235" t="str">
        <f>IF(AW193="","",VLOOKUP(AW193,'参考様式１（勤務表_シフト記号表）'!$C$6:$L$47,10,FALSE))</f>
        <v/>
      </c>
      <c r="AX194" s="236" t="str">
        <f>IF(AX193="","",VLOOKUP(AX193,'参考様式１（勤務表_シフト記号表）'!$C$6:$L$47,10,FALSE))</f>
        <v/>
      </c>
      <c r="AY194" s="234" t="str">
        <f>IF(AY193="","",VLOOKUP(AY193,'参考様式１（勤務表_シフト記号表）'!$C$6:$L$47,10,FALSE))</f>
        <v/>
      </c>
      <c r="AZ194" s="235" t="str">
        <f>IF(AZ193="","",VLOOKUP(AZ193,'参考様式１（勤務表_シフト記号表）'!$C$6:$L$47,10,FALSE))</f>
        <v/>
      </c>
      <c r="BA194" s="235" t="str">
        <f>IF(BA193="","",VLOOKUP(BA193,'参考様式１（勤務表_シフト記号表）'!$C$6:$L$47,10,FALSE))</f>
        <v/>
      </c>
      <c r="BB194" s="1017">
        <f>IF($BE$3="４週",SUM(W194:AX194),IF($BE$3="暦月",SUM(W194:BA194),""))</f>
        <v>0</v>
      </c>
      <c r="BC194" s="1018"/>
      <c r="BD194" s="1019">
        <f>IF($BE$3="４週",BB194/4,IF($BE$3="暦月",(BB194/($BE$8/7)),""))</f>
        <v>0</v>
      </c>
      <c r="BE194" s="1018"/>
      <c r="BF194" s="1014"/>
      <c r="BG194" s="1015"/>
      <c r="BH194" s="1015"/>
      <c r="BI194" s="1015"/>
      <c r="BJ194" s="1016"/>
    </row>
    <row r="195" spans="2:62" ht="20.25" customHeight="1" x14ac:dyDescent="0.45">
      <c r="B195" s="1020">
        <f>B193+1</f>
        <v>90</v>
      </c>
      <c r="C195" s="1022"/>
      <c r="D195" s="1023"/>
      <c r="E195" s="229"/>
      <c r="F195" s="230"/>
      <c r="G195" s="229"/>
      <c r="H195" s="230"/>
      <c r="I195" s="1026"/>
      <c r="J195" s="1027"/>
      <c r="K195" s="1030"/>
      <c r="L195" s="1031"/>
      <c r="M195" s="1031"/>
      <c r="N195" s="1023"/>
      <c r="O195" s="1034"/>
      <c r="P195" s="1035"/>
      <c r="Q195" s="1035"/>
      <c r="R195" s="1035"/>
      <c r="S195" s="1036"/>
      <c r="T195" s="249" t="s">
        <v>442</v>
      </c>
      <c r="V195" s="250"/>
      <c r="W195" s="242"/>
      <c r="X195" s="243"/>
      <c r="Y195" s="243"/>
      <c r="Z195" s="243"/>
      <c r="AA195" s="243"/>
      <c r="AB195" s="243"/>
      <c r="AC195" s="244"/>
      <c r="AD195" s="242"/>
      <c r="AE195" s="243"/>
      <c r="AF195" s="243"/>
      <c r="AG195" s="243"/>
      <c r="AH195" s="243"/>
      <c r="AI195" s="243"/>
      <c r="AJ195" s="244"/>
      <c r="AK195" s="242"/>
      <c r="AL195" s="243"/>
      <c r="AM195" s="243"/>
      <c r="AN195" s="243"/>
      <c r="AO195" s="243"/>
      <c r="AP195" s="243"/>
      <c r="AQ195" s="244"/>
      <c r="AR195" s="242"/>
      <c r="AS195" s="243"/>
      <c r="AT195" s="243"/>
      <c r="AU195" s="243"/>
      <c r="AV195" s="243"/>
      <c r="AW195" s="243"/>
      <c r="AX195" s="244"/>
      <c r="AY195" s="242"/>
      <c r="AZ195" s="243"/>
      <c r="BA195" s="245"/>
      <c r="BB195" s="1040"/>
      <c r="BC195" s="1041"/>
      <c r="BD195" s="1000"/>
      <c r="BE195" s="1001"/>
      <c r="BF195" s="1002"/>
      <c r="BG195" s="1003"/>
      <c r="BH195" s="1003"/>
      <c r="BI195" s="1003"/>
      <c r="BJ195" s="1004"/>
    </row>
    <row r="196" spans="2:62" ht="20.25" customHeight="1" x14ac:dyDescent="0.45">
      <c r="B196" s="1043"/>
      <c r="C196" s="1044"/>
      <c r="D196" s="1045"/>
      <c r="E196" s="251"/>
      <c r="F196" s="252">
        <f>C195</f>
        <v>0</v>
      </c>
      <c r="G196" s="251"/>
      <c r="H196" s="252">
        <f>I195</f>
        <v>0</v>
      </c>
      <c r="I196" s="1046"/>
      <c r="J196" s="1047"/>
      <c r="K196" s="1048"/>
      <c r="L196" s="1049"/>
      <c r="M196" s="1049"/>
      <c r="N196" s="1045"/>
      <c r="O196" s="1034"/>
      <c r="P196" s="1035"/>
      <c r="Q196" s="1035"/>
      <c r="R196" s="1035"/>
      <c r="S196" s="1036"/>
      <c r="T196" s="246" t="s">
        <v>443</v>
      </c>
      <c r="U196" s="247"/>
      <c r="V196" s="248"/>
      <c r="W196" s="234" t="str">
        <f>IF(W195="","",VLOOKUP(W195,'参考様式１（勤務表_シフト記号表）'!$C$6:$L$47,10,FALSE))</f>
        <v/>
      </c>
      <c r="X196" s="235" t="str">
        <f>IF(X195="","",VLOOKUP(X195,'参考様式１（勤務表_シフト記号表）'!$C$6:$L$47,10,FALSE))</f>
        <v/>
      </c>
      <c r="Y196" s="235" t="str">
        <f>IF(Y195="","",VLOOKUP(Y195,'参考様式１（勤務表_シフト記号表）'!$C$6:$L$47,10,FALSE))</f>
        <v/>
      </c>
      <c r="Z196" s="235" t="str">
        <f>IF(Z195="","",VLOOKUP(Z195,'参考様式１（勤務表_シフト記号表）'!$C$6:$L$47,10,FALSE))</f>
        <v/>
      </c>
      <c r="AA196" s="235" t="str">
        <f>IF(AA195="","",VLOOKUP(AA195,'参考様式１（勤務表_シフト記号表）'!$C$6:$L$47,10,FALSE))</f>
        <v/>
      </c>
      <c r="AB196" s="235" t="str">
        <f>IF(AB195="","",VLOOKUP(AB195,'参考様式１（勤務表_シフト記号表）'!$C$6:$L$47,10,FALSE))</f>
        <v/>
      </c>
      <c r="AC196" s="236" t="str">
        <f>IF(AC195="","",VLOOKUP(AC195,'参考様式１（勤務表_シフト記号表）'!$C$6:$L$47,10,FALSE))</f>
        <v/>
      </c>
      <c r="AD196" s="234" t="str">
        <f>IF(AD195="","",VLOOKUP(AD195,'参考様式１（勤務表_シフト記号表）'!$C$6:$L$47,10,FALSE))</f>
        <v/>
      </c>
      <c r="AE196" s="235" t="str">
        <f>IF(AE195="","",VLOOKUP(AE195,'参考様式１（勤務表_シフト記号表）'!$C$6:$L$47,10,FALSE))</f>
        <v/>
      </c>
      <c r="AF196" s="235" t="str">
        <f>IF(AF195="","",VLOOKUP(AF195,'参考様式１（勤務表_シフト記号表）'!$C$6:$L$47,10,FALSE))</f>
        <v/>
      </c>
      <c r="AG196" s="235" t="str">
        <f>IF(AG195="","",VLOOKUP(AG195,'参考様式１（勤務表_シフト記号表）'!$C$6:$L$47,10,FALSE))</f>
        <v/>
      </c>
      <c r="AH196" s="235" t="str">
        <f>IF(AH195="","",VLOOKUP(AH195,'参考様式１（勤務表_シフト記号表）'!$C$6:$L$47,10,FALSE))</f>
        <v/>
      </c>
      <c r="AI196" s="235" t="str">
        <f>IF(AI195="","",VLOOKUP(AI195,'参考様式１（勤務表_シフト記号表）'!$C$6:$L$47,10,FALSE))</f>
        <v/>
      </c>
      <c r="AJ196" s="236" t="str">
        <f>IF(AJ195="","",VLOOKUP(AJ195,'参考様式１（勤務表_シフト記号表）'!$C$6:$L$47,10,FALSE))</f>
        <v/>
      </c>
      <c r="AK196" s="234" t="str">
        <f>IF(AK195="","",VLOOKUP(AK195,'参考様式１（勤務表_シフト記号表）'!$C$6:$L$47,10,FALSE))</f>
        <v/>
      </c>
      <c r="AL196" s="235" t="str">
        <f>IF(AL195="","",VLOOKUP(AL195,'参考様式１（勤務表_シフト記号表）'!$C$6:$L$47,10,FALSE))</f>
        <v/>
      </c>
      <c r="AM196" s="235" t="str">
        <f>IF(AM195="","",VLOOKUP(AM195,'参考様式１（勤務表_シフト記号表）'!$C$6:$L$47,10,FALSE))</f>
        <v/>
      </c>
      <c r="AN196" s="235" t="str">
        <f>IF(AN195="","",VLOOKUP(AN195,'参考様式１（勤務表_シフト記号表）'!$C$6:$L$47,10,FALSE))</f>
        <v/>
      </c>
      <c r="AO196" s="235" t="str">
        <f>IF(AO195="","",VLOOKUP(AO195,'参考様式１（勤務表_シフト記号表）'!$C$6:$L$47,10,FALSE))</f>
        <v/>
      </c>
      <c r="AP196" s="235" t="str">
        <f>IF(AP195="","",VLOOKUP(AP195,'参考様式１（勤務表_シフト記号表）'!$C$6:$L$47,10,FALSE))</f>
        <v/>
      </c>
      <c r="AQ196" s="236" t="str">
        <f>IF(AQ195="","",VLOOKUP(AQ195,'参考様式１（勤務表_シフト記号表）'!$C$6:$L$47,10,FALSE))</f>
        <v/>
      </c>
      <c r="AR196" s="234" t="str">
        <f>IF(AR195="","",VLOOKUP(AR195,'参考様式１（勤務表_シフト記号表）'!$C$6:$L$47,10,FALSE))</f>
        <v/>
      </c>
      <c r="AS196" s="235" t="str">
        <f>IF(AS195="","",VLOOKUP(AS195,'参考様式１（勤務表_シフト記号表）'!$C$6:$L$47,10,FALSE))</f>
        <v/>
      </c>
      <c r="AT196" s="235" t="str">
        <f>IF(AT195="","",VLOOKUP(AT195,'参考様式１（勤務表_シフト記号表）'!$C$6:$L$47,10,FALSE))</f>
        <v/>
      </c>
      <c r="AU196" s="235" t="str">
        <f>IF(AU195="","",VLOOKUP(AU195,'参考様式１（勤務表_シフト記号表）'!$C$6:$L$47,10,FALSE))</f>
        <v/>
      </c>
      <c r="AV196" s="235" t="str">
        <f>IF(AV195="","",VLOOKUP(AV195,'参考様式１（勤務表_シフト記号表）'!$C$6:$L$47,10,FALSE))</f>
        <v/>
      </c>
      <c r="AW196" s="235" t="str">
        <f>IF(AW195="","",VLOOKUP(AW195,'参考様式１（勤務表_シフト記号表）'!$C$6:$L$47,10,FALSE))</f>
        <v/>
      </c>
      <c r="AX196" s="236" t="str">
        <f>IF(AX195="","",VLOOKUP(AX195,'参考様式１（勤務表_シフト記号表）'!$C$6:$L$47,10,FALSE))</f>
        <v/>
      </c>
      <c r="AY196" s="234" t="str">
        <f>IF(AY195="","",VLOOKUP(AY195,'参考様式１（勤務表_シフト記号表）'!$C$6:$L$47,10,FALSE))</f>
        <v/>
      </c>
      <c r="AZ196" s="235" t="str">
        <f>IF(AZ195="","",VLOOKUP(AZ195,'参考様式１（勤務表_シフト記号表）'!$C$6:$L$47,10,FALSE))</f>
        <v/>
      </c>
      <c r="BA196" s="235" t="str">
        <f>IF(BA195="","",VLOOKUP(BA195,'参考様式１（勤務表_シフト記号表）'!$C$6:$L$47,10,FALSE))</f>
        <v/>
      </c>
      <c r="BB196" s="1017">
        <f>IF($BE$3="４週",SUM(W196:AX196),IF($BE$3="暦月",SUM(W196:BA196),""))</f>
        <v>0</v>
      </c>
      <c r="BC196" s="1018"/>
      <c r="BD196" s="1019">
        <f>IF($BE$3="４週",BB196/4,IF($BE$3="暦月",(BB196/($BE$8/7)),""))</f>
        <v>0</v>
      </c>
      <c r="BE196" s="1018"/>
      <c r="BF196" s="1014"/>
      <c r="BG196" s="1015"/>
      <c r="BH196" s="1015"/>
      <c r="BI196" s="1015"/>
      <c r="BJ196" s="1016"/>
    </row>
    <row r="197" spans="2:62" ht="20.25" customHeight="1" x14ac:dyDescent="0.45">
      <c r="B197" s="1020">
        <f>B195+1</f>
        <v>91</v>
      </c>
      <c r="C197" s="1022"/>
      <c r="D197" s="1023"/>
      <c r="E197" s="229"/>
      <c r="F197" s="230"/>
      <c r="G197" s="229"/>
      <c r="H197" s="230"/>
      <c r="I197" s="1026"/>
      <c r="J197" s="1027"/>
      <c r="K197" s="1030"/>
      <c r="L197" s="1031"/>
      <c r="M197" s="1031"/>
      <c r="N197" s="1023"/>
      <c r="O197" s="1034"/>
      <c r="P197" s="1035"/>
      <c r="Q197" s="1035"/>
      <c r="R197" s="1035"/>
      <c r="S197" s="1036"/>
      <c r="T197" s="249" t="s">
        <v>442</v>
      </c>
      <c r="V197" s="250"/>
      <c r="W197" s="242"/>
      <c r="X197" s="243"/>
      <c r="Y197" s="243"/>
      <c r="Z197" s="243"/>
      <c r="AA197" s="243"/>
      <c r="AB197" s="243"/>
      <c r="AC197" s="244"/>
      <c r="AD197" s="242"/>
      <c r="AE197" s="243"/>
      <c r="AF197" s="243"/>
      <c r="AG197" s="243"/>
      <c r="AH197" s="243"/>
      <c r="AI197" s="243"/>
      <c r="AJ197" s="244"/>
      <c r="AK197" s="242"/>
      <c r="AL197" s="243"/>
      <c r="AM197" s="243"/>
      <c r="AN197" s="243"/>
      <c r="AO197" s="243"/>
      <c r="AP197" s="243"/>
      <c r="AQ197" s="244"/>
      <c r="AR197" s="242"/>
      <c r="AS197" s="243"/>
      <c r="AT197" s="243"/>
      <c r="AU197" s="243"/>
      <c r="AV197" s="243"/>
      <c r="AW197" s="243"/>
      <c r="AX197" s="244"/>
      <c r="AY197" s="242"/>
      <c r="AZ197" s="243"/>
      <c r="BA197" s="245"/>
      <c r="BB197" s="1040"/>
      <c r="BC197" s="1041"/>
      <c r="BD197" s="1000"/>
      <c r="BE197" s="1001"/>
      <c r="BF197" s="1002"/>
      <c r="BG197" s="1003"/>
      <c r="BH197" s="1003"/>
      <c r="BI197" s="1003"/>
      <c r="BJ197" s="1004"/>
    </row>
    <row r="198" spans="2:62" ht="20.25" customHeight="1" x14ac:dyDescent="0.45">
      <c r="B198" s="1043"/>
      <c r="C198" s="1044"/>
      <c r="D198" s="1045"/>
      <c r="E198" s="251"/>
      <c r="F198" s="252">
        <f>C197</f>
        <v>0</v>
      </c>
      <c r="G198" s="251"/>
      <c r="H198" s="252">
        <f>I197</f>
        <v>0</v>
      </c>
      <c r="I198" s="1046"/>
      <c r="J198" s="1047"/>
      <c r="K198" s="1048"/>
      <c r="L198" s="1049"/>
      <c r="M198" s="1049"/>
      <c r="N198" s="1045"/>
      <c r="O198" s="1034"/>
      <c r="P198" s="1035"/>
      <c r="Q198" s="1035"/>
      <c r="R198" s="1035"/>
      <c r="S198" s="1036"/>
      <c r="T198" s="246" t="s">
        <v>443</v>
      </c>
      <c r="U198" s="247"/>
      <c r="V198" s="248"/>
      <c r="W198" s="234" t="str">
        <f>IF(W197="","",VLOOKUP(W197,'参考様式１（勤務表_シフト記号表）'!$C$6:$L$47,10,FALSE))</f>
        <v/>
      </c>
      <c r="X198" s="235" t="str">
        <f>IF(X197="","",VLOOKUP(X197,'参考様式１（勤務表_シフト記号表）'!$C$6:$L$47,10,FALSE))</f>
        <v/>
      </c>
      <c r="Y198" s="235" t="str">
        <f>IF(Y197="","",VLOOKUP(Y197,'参考様式１（勤務表_シフト記号表）'!$C$6:$L$47,10,FALSE))</f>
        <v/>
      </c>
      <c r="Z198" s="235" t="str">
        <f>IF(Z197="","",VLOOKUP(Z197,'参考様式１（勤務表_シフト記号表）'!$C$6:$L$47,10,FALSE))</f>
        <v/>
      </c>
      <c r="AA198" s="235" t="str">
        <f>IF(AA197="","",VLOOKUP(AA197,'参考様式１（勤務表_シフト記号表）'!$C$6:$L$47,10,FALSE))</f>
        <v/>
      </c>
      <c r="AB198" s="235" t="str">
        <f>IF(AB197="","",VLOOKUP(AB197,'参考様式１（勤務表_シフト記号表）'!$C$6:$L$47,10,FALSE))</f>
        <v/>
      </c>
      <c r="AC198" s="236" t="str">
        <f>IF(AC197="","",VLOOKUP(AC197,'参考様式１（勤務表_シフト記号表）'!$C$6:$L$47,10,FALSE))</f>
        <v/>
      </c>
      <c r="AD198" s="234" t="str">
        <f>IF(AD197="","",VLOOKUP(AD197,'参考様式１（勤務表_シフト記号表）'!$C$6:$L$47,10,FALSE))</f>
        <v/>
      </c>
      <c r="AE198" s="235" t="str">
        <f>IF(AE197="","",VLOOKUP(AE197,'参考様式１（勤務表_シフト記号表）'!$C$6:$L$47,10,FALSE))</f>
        <v/>
      </c>
      <c r="AF198" s="235" t="str">
        <f>IF(AF197="","",VLOOKUP(AF197,'参考様式１（勤務表_シフト記号表）'!$C$6:$L$47,10,FALSE))</f>
        <v/>
      </c>
      <c r="AG198" s="235" t="str">
        <f>IF(AG197="","",VLOOKUP(AG197,'参考様式１（勤務表_シフト記号表）'!$C$6:$L$47,10,FALSE))</f>
        <v/>
      </c>
      <c r="AH198" s="235" t="str">
        <f>IF(AH197="","",VLOOKUP(AH197,'参考様式１（勤務表_シフト記号表）'!$C$6:$L$47,10,FALSE))</f>
        <v/>
      </c>
      <c r="AI198" s="235" t="str">
        <f>IF(AI197="","",VLOOKUP(AI197,'参考様式１（勤務表_シフト記号表）'!$C$6:$L$47,10,FALSE))</f>
        <v/>
      </c>
      <c r="AJ198" s="236" t="str">
        <f>IF(AJ197="","",VLOOKUP(AJ197,'参考様式１（勤務表_シフト記号表）'!$C$6:$L$47,10,FALSE))</f>
        <v/>
      </c>
      <c r="AK198" s="234" t="str">
        <f>IF(AK197="","",VLOOKUP(AK197,'参考様式１（勤務表_シフト記号表）'!$C$6:$L$47,10,FALSE))</f>
        <v/>
      </c>
      <c r="AL198" s="235" t="str">
        <f>IF(AL197="","",VLOOKUP(AL197,'参考様式１（勤務表_シフト記号表）'!$C$6:$L$47,10,FALSE))</f>
        <v/>
      </c>
      <c r="AM198" s="235" t="str">
        <f>IF(AM197="","",VLOOKUP(AM197,'参考様式１（勤務表_シフト記号表）'!$C$6:$L$47,10,FALSE))</f>
        <v/>
      </c>
      <c r="AN198" s="235" t="str">
        <f>IF(AN197="","",VLOOKUP(AN197,'参考様式１（勤務表_シフト記号表）'!$C$6:$L$47,10,FALSE))</f>
        <v/>
      </c>
      <c r="AO198" s="235" t="str">
        <f>IF(AO197="","",VLOOKUP(AO197,'参考様式１（勤務表_シフト記号表）'!$C$6:$L$47,10,FALSE))</f>
        <v/>
      </c>
      <c r="AP198" s="235" t="str">
        <f>IF(AP197="","",VLOOKUP(AP197,'参考様式１（勤務表_シフト記号表）'!$C$6:$L$47,10,FALSE))</f>
        <v/>
      </c>
      <c r="AQ198" s="236" t="str">
        <f>IF(AQ197="","",VLOOKUP(AQ197,'参考様式１（勤務表_シフト記号表）'!$C$6:$L$47,10,FALSE))</f>
        <v/>
      </c>
      <c r="AR198" s="234" t="str">
        <f>IF(AR197="","",VLOOKUP(AR197,'参考様式１（勤務表_シフト記号表）'!$C$6:$L$47,10,FALSE))</f>
        <v/>
      </c>
      <c r="AS198" s="235" t="str">
        <f>IF(AS197="","",VLOOKUP(AS197,'参考様式１（勤務表_シフト記号表）'!$C$6:$L$47,10,FALSE))</f>
        <v/>
      </c>
      <c r="AT198" s="235" t="str">
        <f>IF(AT197="","",VLOOKUP(AT197,'参考様式１（勤務表_シフト記号表）'!$C$6:$L$47,10,FALSE))</f>
        <v/>
      </c>
      <c r="AU198" s="235" t="str">
        <f>IF(AU197="","",VLOOKUP(AU197,'参考様式１（勤務表_シフト記号表）'!$C$6:$L$47,10,FALSE))</f>
        <v/>
      </c>
      <c r="AV198" s="235" t="str">
        <f>IF(AV197="","",VLOOKUP(AV197,'参考様式１（勤務表_シフト記号表）'!$C$6:$L$47,10,FALSE))</f>
        <v/>
      </c>
      <c r="AW198" s="235" t="str">
        <f>IF(AW197="","",VLOOKUP(AW197,'参考様式１（勤務表_シフト記号表）'!$C$6:$L$47,10,FALSE))</f>
        <v/>
      </c>
      <c r="AX198" s="236" t="str">
        <f>IF(AX197="","",VLOOKUP(AX197,'参考様式１（勤務表_シフト記号表）'!$C$6:$L$47,10,FALSE))</f>
        <v/>
      </c>
      <c r="AY198" s="234" t="str">
        <f>IF(AY197="","",VLOOKUP(AY197,'参考様式１（勤務表_シフト記号表）'!$C$6:$L$47,10,FALSE))</f>
        <v/>
      </c>
      <c r="AZ198" s="235" t="str">
        <f>IF(AZ197="","",VLOOKUP(AZ197,'参考様式１（勤務表_シフト記号表）'!$C$6:$L$47,10,FALSE))</f>
        <v/>
      </c>
      <c r="BA198" s="235" t="str">
        <f>IF(BA197="","",VLOOKUP(BA197,'参考様式１（勤務表_シフト記号表）'!$C$6:$L$47,10,FALSE))</f>
        <v/>
      </c>
      <c r="BB198" s="1017">
        <f>IF($BE$3="４週",SUM(W198:AX198),IF($BE$3="暦月",SUM(W198:BA198),""))</f>
        <v>0</v>
      </c>
      <c r="BC198" s="1018"/>
      <c r="BD198" s="1019">
        <f>IF($BE$3="４週",BB198/4,IF($BE$3="暦月",(BB198/($BE$8/7)),""))</f>
        <v>0</v>
      </c>
      <c r="BE198" s="1018"/>
      <c r="BF198" s="1014"/>
      <c r="BG198" s="1015"/>
      <c r="BH198" s="1015"/>
      <c r="BI198" s="1015"/>
      <c r="BJ198" s="1016"/>
    </row>
    <row r="199" spans="2:62" ht="20.25" customHeight="1" x14ac:dyDescent="0.45">
      <c r="B199" s="1020">
        <f>B197+1</f>
        <v>92</v>
      </c>
      <c r="C199" s="1022"/>
      <c r="D199" s="1023"/>
      <c r="E199" s="229"/>
      <c r="F199" s="230"/>
      <c r="G199" s="229"/>
      <c r="H199" s="230"/>
      <c r="I199" s="1026"/>
      <c r="J199" s="1027"/>
      <c r="K199" s="1030"/>
      <c r="L199" s="1031"/>
      <c r="M199" s="1031"/>
      <c r="N199" s="1023"/>
      <c r="O199" s="1034"/>
      <c r="P199" s="1035"/>
      <c r="Q199" s="1035"/>
      <c r="R199" s="1035"/>
      <c r="S199" s="1036"/>
      <c r="T199" s="249" t="s">
        <v>442</v>
      </c>
      <c r="V199" s="250"/>
      <c r="W199" s="242"/>
      <c r="X199" s="243"/>
      <c r="Y199" s="243"/>
      <c r="Z199" s="243"/>
      <c r="AA199" s="243"/>
      <c r="AB199" s="243"/>
      <c r="AC199" s="244"/>
      <c r="AD199" s="242"/>
      <c r="AE199" s="243"/>
      <c r="AF199" s="243"/>
      <c r="AG199" s="243"/>
      <c r="AH199" s="243"/>
      <c r="AI199" s="243"/>
      <c r="AJ199" s="244"/>
      <c r="AK199" s="242"/>
      <c r="AL199" s="243"/>
      <c r="AM199" s="243"/>
      <c r="AN199" s="243"/>
      <c r="AO199" s="243"/>
      <c r="AP199" s="243"/>
      <c r="AQ199" s="244"/>
      <c r="AR199" s="242"/>
      <c r="AS199" s="243"/>
      <c r="AT199" s="243"/>
      <c r="AU199" s="243"/>
      <c r="AV199" s="243"/>
      <c r="AW199" s="243"/>
      <c r="AX199" s="244"/>
      <c r="AY199" s="242"/>
      <c r="AZ199" s="243"/>
      <c r="BA199" s="245"/>
      <c r="BB199" s="1040"/>
      <c r="BC199" s="1041"/>
      <c r="BD199" s="1000"/>
      <c r="BE199" s="1001"/>
      <c r="BF199" s="1002"/>
      <c r="BG199" s="1003"/>
      <c r="BH199" s="1003"/>
      <c r="BI199" s="1003"/>
      <c r="BJ199" s="1004"/>
    </row>
    <row r="200" spans="2:62" ht="20.25" customHeight="1" x14ac:dyDescent="0.45">
      <c r="B200" s="1043"/>
      <c r="C200" s="1044"/>
      <c r="D200" s="1045"/>
      <c r="E200" s="251"/>
      <c r="F200" s="252">
        <f>C199</f>
        <v>0</v>
      </c>
      <c r="G200" s="251"/>
      <c r="H200" s="252">
        <f>I199</f>
        <v>0</v>
      </c>
      <c r="I200" s="1046"/>
      <c r="J200" s="1047"/>
      <c r="K200" s="1048"/>
      <c r="L200" s="1049"/>
      <c r="M200" s="1049"/>
      <c r="N200" s="1045"/>
      <c r="O200" s="1034"/>
      <c r="P200" s="1035"/>
      <c r="Q200" s="1035"/>
      <c r="R200" s="1035"/>
      <c r="S200" s="1036"/>
      <c r="T200" s="246" t="s">
        <v>443</v>
      </c>
      <c r="U200" s="247"/>
      <c r="V200" s="248"/>
      <c r="W200" s="234" t="str">
        <f>IF(W199="","",VLOOKUP(W199,'参考様式１（勤務表_シフト記号表）'!$C$6:$L$47,10,FALSE))</f>
        <v/>
      </c>
      <c r="X200" s="235" t="str">
        <f>IF(X199="","",VLOOKUP(X199,'参考様式１（勤務表_シフト記号表）'!$C$6:$L$47,10,FALSE))</f>
        <v/>
      </c>
      <c r="Y200" s="235" t="str">
        <f>IF(Y199="","",VLOOKUP(Y199,'参考様式１（勤務表_シフト記号表）'!$C$6:$L$47,10,FALSE))</f>
        <v/>
      </c>
      <c r="Z200" s="235" t="str">
        <f>IF(Z199="","",VLOOKUP(Z199,'参考様式１（勤務表_シフト記号表）'!$C$6:$L$47,10,FALSE))</f>
        <v/>
      </c>
      <c r="AA200" s="235" t="str">
        <f>IF(AA199="","",VLOOKUP(AA199,'参考様式１（勤務表_シフト記号表）'!$C$6:$L$47,10,FALSE))</f>
        <v/>
      </c>
      <c r="AB200" s="235" t="str">
        <f>IF(AB199="","",VLOOKUP(AB199,'参考様式１（勤務表_シフト記号表）'!$C$6:$L$47,10,FALSE))</f>
        <v/>
      </c>
      <c r="AC200" s="236" t="str">
        <f>IF(AC199="","",VLOOKUP(AC199,'参考様式１（勤務表_シフト記号表）'!$C$6:$L$47,10,FALSE))</f>
        <v/>
      </c>
      <c r="AD200" s="234" t="str">
        <f>IF(AD199="","",VLOOKUP(AD199,'参考様式１（勤務表_シフト記号表）'!$C$6:$L$47,10,FALSE))</f>
        <v/>
      </c>
      <c r="AE200" s="235" t="str">
        <f>IF(AE199="","",VLOOKUP(AE199,'参考様式１（勤務表_シフト記号表）'!$C$6:$L$47,10,FALSE))</f>
        <v/>
      </c>
      <c r="AF200" s="235" t="str">
        <f>IF(AF199="","",VLOOKUP(AF199,'参考様式１（勤務表_シフト記号表）'!$C$6:$L$47,10,FALSE))</f>
        <v/>
      </c>
      <c r="AG200" s="235" t="str">
        <f>IF(AG199="","",VLOOKUP(AG199,'参考様式１（勤務表_シフト記号表）'!$C$6:$L$47,10,FALSE))</f>
        <v/>
      </c>
      <c r="AH200" s="235" t="str">
        <f>IF(AH199="","",VLOOKUP(AH199,'参考様式１（勤務表_シフト記号表）'!$C$6:$L$47,10,FALSE))</f>
        <v/>
      </c>
      <c r="AI200" s="235" t="str">
        <f>IF(AI199="","",VLOOKUP(AI199,'参考様式１（勤務表_シフト記号表）'!$C$6:$L$47,10,FALSE))</f>
        <v/>
      </c>
      <c r="AJ200" s="236" t="str">
        <f>IF(AJ199="","",VLOOKUP(AJ199,'参考様式１（勤務表_シフト記号表）'!$C$6:$L$47,10,FALSE))</f>
        <v/>
      </c>
      <c r="AK200" s="234" t="str">
        <f>IF(AK199="","",VLOOKUP(AK199,'参考様式１（勤務表_シフト記号表）'!$C$6:$L$47,10,FALSE))</f>
        <v/>
      </c>
      <c r="AL200" s="235" t="str">
        <f>IF(AL199="","",VLOOKUP(AL199,'参考様式１（勤務表_シフト記号表）'!$C$6:$L$47,10,FALSE))</f>
        <v/>
      </c>
      <c r="AM200" s="235" t="str">
        <f>IF(AM199="","",VLOOKUP(AM199,'参考様式１（勤務表_シフト記号表）'!$C$6:$L$47,10,FALSE))</f>
        <v/>
      </c>
      <c r="AN200" s="235" t="str">
        <f>IF(AN199="","",VLOOKUP(AN199,'参考様式１（勤務表_シフト記号表）'!$C$6:$L$47,10,FALSE))</f>
        <v/>
      </c>
      <c r="AO200" s="235" t="str">
        <f>IF(AO199="","",VLOOKUP(AO199,'参考様式１（勤務表_シフト記号表）'!$C$6:$L$47,10,FALSE))</f>
        <v/>
      </c>
      <c r="AP200" s="235" t="str">
        <f>IF(AP199="","",VLOOKUP(AP199,'参考様式１（勤務表_シフト記号表）'!$C$6:$L$47,10,FALSE))</f>
        <v/>
      </c>
      <c r="AQ200" s="236" t="str">
        <f>IF(AQ199="","",VLOOKUP(AQ199,'参考様式１（勤務表_シフト記号表）'!$C$6:$L$47,10,FALSE))</f>
        <v/>
      </c>
      <c r="AR200" s="234" t="str">
        <f>IF(AR199="","",VLOOKUP(AR199,'参考様式１（勤務表_シフト記号表）'!$C$6:$L$47,10,FALSE))</f>
        <v/>
      </c>
      <c r="AS200" s="235" t="str">
        <f>IF(AS199="","",VLOOKUP(AS199,'参考様式１（勤務表_シフト記号表）'!$C$6:$L$47,10,FALSE))</f>
        <v/>
      </c>
      <c r="AT200" s="235" t="str">
        <f>IF(AT199="","",VLOOKUP(AT199,'参考様式１（勤務表_シフト記号表）'!$C$6:$L$47,10,FALSE))</f>
        <v/>
      </c>
      <c r="AU200" s="235" t="str">
        <f>IF(AU199="","",VLOOKUP(AU199,'参考様式１（勤務表_シフト記号表）'!$C$6:$L$47,10,FALSE))</f>
        <v/>
      </c>
      <c r="AV200" s="235" t="str">
        <f>IF(AV199="","",VLOOKUP(AV199,'参考様式１（勤務表_シフト記号表）'!$C$6:$L$47,10,FALSE))</f>
        <v/>
      </c>
      <c r="AW200" s="235" t="str">
        <f>IF(AW199="","",VLOOKUP(AW199,'参考様式１（勤務表_シフト記号表）'!$C$6:$L$47,10,FALSE))</f>
        <v/>
      </c>
      <c r="AX200" s="236" t="str">
        <f>IF(AX199="","",VLOOKUP(AX199,'参考様式１（勤務表_シフト記号表）'!$C$6:$L$47,10,FALSE))</f>
        <v/>
      </c>
      <c r="AY200" s="234" t="str">
        <f>IF(AY199="","",VLOOKUP(AY199,'参考様式１（勤務表_シフト記号表）'!$C$6:$L$47,10,FALSE))</f>
        <v/>
      </c>
      <c r="AZ200" s="235" t="str">
        <f>IF(AZ199="","",VLOOKUP(AZ199,'参考様式１（勤務表_シフト記号表）'!$C$6:$L$47,10,FALSE))</f>
        <v/>
      </c>
      <c r="BA200" s="235" t="str">
        <f>IF(BA199="","",VLOOKUP(BA199,'参考様式１（勤務表_シフト記号表）'!$C$6:$L$47,10,FALSE))</f>
        <v/>
      </c>
      <c r="BB200" s="1017">
        <f>IF($BE$3="４週",SUM(W200:AX200),IF($BE$3="暦月",SUM(W200:BA200),""))</f>
        <v>0</v>
      </c>
      <c r="BC200" s="1018"/>
      <c r="BD200" s="1019">
        <f>IF($BE$3="４週",BB200/4,IF($BE$3="暦月",(BB200/($BE$8/7)),""))</f>
        <v>0</v>
      </c>
      <c r="BE200" s="1018"/>
      <c r="BF200" s="1014"/>
      <c r="BG200" s="1015"/>
      <c r="BH200" s="1015"/>
      <c r="BI200" s="1015"/>
      <c r="BJ200" s="1016"/>
    </row>
    <row r="201" spans="2:62" ht="20.25" customHeight="1" x14ac:dyDescent="0.45">
      <c r="B201" s="1020">
        <f>B199+1</f>
        <v>93</v>
      </c>
      <c r="C201" s="1022"/>
      <c r="D201" s="1023"/>
      <c r="E201" s="229"/>
      <c r="F201" s="230"/>
      <c r="G201" s="229"/>
      <c r="H201" s="230"/>
      <c r="I201" s="1026"/>
      <c r="J201" s="1027"/>
      <c r="K201" s="1030"/>
      <c r="L201" s="1031"/>
      <c r="M201" s="1031"/>
      <c r="N201" s="1023"/>
      <c r="O201" s="1034"/>
      <c r="P201" s="1035"/>
      <c r="Q201" s="1035"/>
      <c r="R201" s="1035"/>
      <c r="S201" s="1036"/>
      <c r="T201" s="249" t="s">
        <v>442</v>
      </c>
      <c r="V201" s="250"/>
      <c r="W201" s="242"/>
      <c r="X201" s="243"/>
      <c r="Y201" s="243"/>
      <c r="Z201" s="243"/>
      <c r="AA201" s="243"/>
      <c r="AB201" s="243"/>
      <c r="AC201" s="244"/>
      <c r="AD201" s="242"/>
      <c r="AE201" s="243"/>
      <c r="AF201" s="243"/>
      <c r="AG201" s="243"/>
      <c r="AH201" s="243"/>
      <c r="AI201" s="243"/>
      <c r="AJ201" s="244"/>
      <c r="AK201" s="242"/>
      <c r="AL201" s="243"/>
      <c r="AM201" s="243"/>
      <c r="AN201" s="243"/>
      <c r="AO201" s="243"/>
      <c r="AP201" s="243"/>
      <c r="AQ201" s="244"/>
      <c r="AR201" s="242"/>
      <c r="AS201" s="243"/>
      <c r="AT201" s="243"/>
      <c r="AU201" s="243"/>
      <c r="AV201" s="243"/>
      <c r="AW201" s="243"/>
      <c r="AX201" s="244"/>
      <c r="AY201" s="242"/>
      <c r="AZ201" s="243"/>
      <c r="BA201" s="245"/>
      <c r="BB201" s="1040"/>
      <c r="BC201" s="1041"/>
      <c r="BD201" s="1000"/>
      <c r="BE201" s="1001"/>
      <c r="BF201" s="1002"/>
      <c r="BG201" s="1003"/>
      <c r="BH201" s="1003"/>
      <c r="BI201" s="1003"/>
      <c r="BJ201" s="1004"/>
    </row>
    <row r="202" spans="2:62" ht="20.25" customHeight="1" x14ac:dyDescent="0.45">
      <c r="B202" s="1043"/>
      <c r="C202" s="1044"/>
      <c r="D202" s="1045"/>
      <c r="E202" s="251"/>
      <c r="F202" s="252">
        <f>C201</f>
        <v>0</v>
      </c>
      <c r="G202" s="251"/>
      <c r="H202" s="252">
        <f>I201</f>
        <v>0</v>
      </c>
      <c r="I202" s="1046"/>
      <c r="J202" s="1047"/>
      <c r="K202" s="1048"/>
      <c r="L202" s="1049"/>
      <c r="M202" s="1049"/>
      <c r="N202" s="1045"/>
      <c r="O202" s="1034"/>
      <c r="P202" s="1035"/>
      <c r="Q202" s="1035"/>
      <c r="R202" s="1035"/>
      <c r="S202" s="1036"/>
      <c r="T202" s="246" t="s">
        <v>443</v>
      </c>
      <c r="U202" s="247"/>
      <c r="V202" s="248"/>
      <c r="W202" s="234" t="str">
        <f>IF(W201="","",VLOOKUP(W201,'参考様式１（勤務表_シフト記号表）'!$C$6:$L$47,10,FALSE))</f>
        <v/>
      </c>
      <c r="X202" s="235" t="str">
        <f>IF(X201="","",VLOOKUP(X201,'参考様式１（勤務表_シフト記号表）'!$C$6:$L$47,10,FALSE))</f>
        <v/>
      </c>
      <c r="Y202" s="235" t="str">
        <f>IF(Y201="","",VLOOKUP(Y201,'参考様式１（勤務表_シフト記号表）'!$C$6:$L$47,10,FALSE))</f>
        <v/>
      </c>
      <c r="Z202" s="235" t="str">
        <f>IF(Z201="","",VLOOKUP(Z201,'参考様式１（勤務表_シフト記号表）'!$C$6:$L$47,10,FALSE))</f>
        <v/>
      </c>
      <c r="AA202" s="235" t="str">
        <f>IF(AA201="","",VLOOKUP(AA201,'参考様式１（勤務表_シフト記号表）'!$C$6:$L$47,10,FALSE))</f>
        <v/>
      </c>
      <c r="AB202" s="235" t="str">
        <f>IF(AB201="","",VLOOKUP(AB201,'参考様式１（勤務表_シフト記号表）'!$C$6:$L$47,10,FALSE))</f>
        <v/>
      </c>
      <c r="AC202" s="236" t="str">
        <f>IF(AC201="","",VLOOKUP(AC201,'参考様式１（勤務表_シフト記号表）'!$C$6:$L$47,10,FALSE))</f>
        <v/>
      </c>
      <c r="AD202" s="234" t="str">
        <f>IF(AD201="","",VLOOKUP(AD201,'参考様式１（勤務表_シフト記号表）'!$C$6:$L$47,10,FALSE))</f>
        <v/>
      </c>
      <c r="AE202" s="235" t="str">
        <f>IF(AE201="","",VLOOKUP(AE201,'参考様式１（勤務表_シフト記号表）'!$C$6:$L$47,10,FALSE))</f>
        <v/>
      </c>
      <c r="AF202" s="235" t="str">
        <f>IF(AF201="","",VLOOKUP(AF201,'参考様式１（勤務表_シフト記号表）'!$C$6:$L$47,10,FALSE))</f>
        <v/>
      </c>
      <c r="AG202" s="235" t="str">
        <f>IF(AG201="","",VLOOKUP(AG201,'参考様式１（勤務表_シフト記号表）'!$C$6:$L$47,10,FALSE))</f>
        <v/>
      </c>
      <c r="AH202" s="235" t="str">
        <f>IF(AH201="","",VLOOKUP(AH201,'参考様式１（勤務表_シフト記号表）'!$C$6:$L$47,10,FALSE))</f>
        <v/>
      </c>
      <c r="AI202" s="235" t="str">
        <f>IF(AI201="","",VLOOKUP(AI201,'参考様式１（勤務表_シフト記号表）'!$C$6:$L$47,10,FALSE))</f>
        <v/>
      </c>
      <c r="AJ202" s="236" t="str">
        <f>IF(AJ201="","",VLOOKUP(AJ201,'参考様式１（勤務表_シフト記号表）'!$C$6:$L$47,10,FALSE))</f>
        <v/>
      </c>
      <c r="AK202" s="234" t="str">
        <f>IF(AK201="","",VLOOKUP(AK201,'参考様式１（勤務表_シフト記号表）'!$C$6:$L$47,10,FALSE))</f>
        <v/>
      </c>
      <c r="AL202" s="235" t="str">
        <f>IF(AL201="","",VLOOKUP(AL201,'参考様式１（勤務表_シフト記号表）'!$C$6:$L$47,10,FALSE))</f>
        <v/>
      </c>
      <c r="AM202" s="235" t="str">
        <f>IF(AM201="","",VLOOKUP(AM201,'参考様式１（勤務表_シフト記号表）'!$C$6:$L$47,10,FALSE))</f>
        <v/>
      </c>
      <c r="AN202" s="235" t="str">
        <f>IF(AN201="","",VLOOKUP(AN201,'参考様式１（勤務表_シフト記号表）'!$C$6:$L$47,10,FALSE))</f>
        <v/>
      </c>
      <c r="AO202" s="235" t="str">
        <f>IF(AO201="","",VLOOKUP(AO201,'参考様式１（勤務表_シフト記号表）'!$C$6:$L$47,10,FALSE))</f>
        <v/>
      </c>
      <c r="AP202" s="235" t="str">
        <f>IF(AP201="","",VLOOKUP(AP201,'参考様式１（勤務表_シフト記号表）'!$C$6:$L$47,10,FALSE))</f>
        <v/>
      </c>
      <c r="AQ202" s="236" t="str">
        <f>IF(AQ201="","",VLOOKUP(AQ201,'参考様式１（勤務表_シフト記号表）'!$C$6:$L$47,10,FALSE))</f>
        <v/>
      </c>
      <c r="AR202" s="234" t="str">
        <f>IF(AR201="","",VLOOKUP(AR201,'参考様式１（勤務表_シフト記号表）'!$C$6:$L$47,10,FALSE))</f>
        <v/>
      </c>
      <c r="AS202" s="235" t="str">
        <f>IF(AS201="","",VLOOKUP(AS201,'参考様式１（勤務表_シフト記号表）'!$C$6:$L$47,10,FALSE))</f>
        <v/>
      </c>
      <c r="AT202" s="235" t="str">
        <f>IF(AT201="","",VLOOKUP(AT201,'参考様式１（勤務表_シフト記号表）'!$C$6:$L$47,10,FALSE))</f>
        <v/>
      </c>
      <c r="AU202" s="235" t="str">
        <f>IF(AU201="","",VLOOKUP(AU201,'参考様式１（勤務表_シフト記号表）'!$C$6:$L$47,10,FALSE))</f>
        <v/>
      </c>
      <c r="AV202" s="235" t="str">
        <f>IF(AV201="","",VLOOKUP(AV201,'参考様式１（勤務表_シフト記号表）'!$C$6:$L$47,10,FALSE))</f>
        <v/>
      </c>
      <c r="AW202" s="235" t="str">
        <f>IF(AW201="","",VLOOKUP(AW201,'参考様式１（勤務表_シフト記号表）'!$C$6:$L$47,10,FALSE))</f>
        <v/>
      </c>
      <c r="AX202" s="236" t="str">
        <f>IF(AX201="","",VLOOKUP(AX201,'参考様式１（勤務表_シフト記号表）'!$C$6:$L$47,10,FALSE))</f>
        <v/>
      </c>
      <c r="AY202" s="234" t="str">
        <f>IF(AY201="","",VLOOKUP(AY201,'参考様式１（勤務表_シフト記号表）'!$C$6:$L$47,10,FALSE))</f>
        <v/>
      </c>
      <c r="AZ202" s="235" t="str">
        <f>IF(AZ201="","",VLOOKUP(AZ201,'参考様式１（勤務表_シフト記号表）'!$C$6:$L$47,10,FALSE))</f>
        <v/>
      </c>
      <c r="BA202" s="235" t="str">
        <f>IF(BA201="","",VLOOKUP(BA201,'参考様式１（勤務表_シフト記号表）'!$C$6:$L$47,10,FALSE))</f>
        <v/>
      </c>
      <c r="BB202" s="1017">
        <f>IF($BE$3="４週",SUM(W202:AX202),IF($BE$3="暦月",SUM(W202:BA202),""))</f>
        <v>0</v>
      </c>
      <c r="BC202" s="1018"/>
      <c r="BD202" s="1019">
        <f>IF($BE$3="４週",BB202/4,IF($BE$3="暦月",(BB202/($BE$8/7)),""))</f>
        <v>0</v>
      </c>
      <c r="BE202" s="1018"/>
      <c r="BF202" s="1014"/>
      <c r="BG202" s="1015"/>
      <c r="BH202" s="1015"/>
      <c r="BI202" s="1015"/>
      <c r="BJ202" s="1016"/>
    </row>
    <row r="203" spans="2:62" ht="20.25" customHeight="1" x14ac:dyDescent="0.45">
      <c r="B203" s="1020">
        <f>B201+1</f>
        <v>94</v>
      </c>
      <c r="C203" s="1022"/>
      <c r="D203" s="1023"/>
      <c r="E203" s="229"/>
      <c r="F203" s="230"/>
      <c r="G203" s="229"/>
      <c r="H203" s="230"/>
      <c r="I203" s="1026"/>
      <c r="J203" s="1027"/>
      <c r="K203" s="1030"/>
      <c r="L203" s="1031"/>
      <c r="M203" s="1031"/>
      <c r="N203" s="1023"/>
      <c r="O203" s="1034"/>
      <c r="P203" s="1035"/>
      <c r="Q203" s="1035"/>
      <c r="R203" s="1035"/>
      <c r="S203" s="1036"/>
      <c r="T203" s="249" t="s">
        <v>442</v>
      </c>
      <c r="V203" s="250"/>
      <c r="W203" s="242"/>
      <c r="X203" s="243"/>
      <c r="Y203" s="243"/>
      <c r="Z203" s="243"/>
      <c r="AA203" s="243"/>
      <c r="AB203" s="243"/>
      <c r="AC203" s="244"/>
      <c r="AD203" s="242"/>
      <c r="AE203" s="243"/>
      <c r="AF203" s="243"/>
      <c r="AG203" s="243"/>
      <c r="AH203" s="243"/>
      <c r="AI203" s="243"/>
      <c r="AJ203" s="244"/>
      <c r="AK203" s="242"/>
      <c r="AL203" s="243"/>
      <c r="AM203" s="243"/>
      <c r="AN203" s="243"/>
      <c r="AO203" s="243"/>
      <c r="AP203" s="243"/>
      <c r="AQ203" s="244"/>
      <c r="AR203" s="242"/>
      <c r="AS203" s="243"/>
      <c r="AT203" s="243"/>
      <c r="AU203" s="243"/>
      <c r="AV203" s="243"/>
      <c r="AW203" s="243"/>
      <c r="AX203" s="244"/>
      <c r="AY203" s="242"/>
      <c r="AZ203" s="243"/>
      <c r="BA203" s="245"/>
      <c r="BB203" s="1040"/>
      <c r="BC203" s="1041"/>
      <c r="BD203" s="1000"/>
      <c r="BE203" s="1001"/>
      <c r="BF203" s="1002"/>
      <c r="BG203" s="1003"/>
      <c r="BH203" s="1003"/>
      <c r="BI203" s="1003"/>
      <c r="BJ203" s="1004"/>
    </row>
    <row r="204" spans="2:62" ht="20.25" customHeight="1" x14ac:dyDescent="0.45">
      <c r="B204" s="1043"/>
      <c r="C204" s="1044"/>
      <c r="D204" s="1045"/>
      <c r="E204" s="251"/>
      <c r="F204" s="252">
        <f>C203</f>
        <v>0</v>
      </c>
      <c r="G204" s="251"/>
      <c r="H204" s="252">
        <f>I203</f>
        <v>0</v>
      </c>
      <c r="I204" s="1046"/>
      <c r="J204" s="1047"/>
      <c r="K204" s="1048"/>
      <c r="L204" s="1049"/>
      <c r="M204" s="1049"/>
      <c r="N204" s="1045"/>
      <c r="O204" s="1034"/>
      <c r="P204" s="1035"/>
      <c r="Q204" s="1035"/>
      <c r="R204" s="1035"/>
      <c r="S204" s="1036"/>
      <c r="T204" s="246" t="s">
        <v>443</v>
      </c>
      <c r="U204" s="247"/>
      <c r="V204" s="248"/>
      <c r="W204" s="234" t="str">
        <f>IF(W203="","",VLOOKUP(W203,'参考様式１（勤務表_シフト記号表）'!$C$6:$L$47,10,FALSE))</f>
        <v/>
      </c>
      <c r="X204" s="235" t="str">
        <f>IF(X203="","",VLOOKUP(X203,'参考様式１（勤務表_シフト記号表）'!$C$6:$L$47,10,FALSE))</f>
        <v/>
      </c>
      <c r="Y204" s="235" t="str">
        <f>IF(Y203="","",VLOOKUP(Y203,'参考様式１（勤務表_シフト記号表）'!$C$6:$L$47,10,FALSE))</f>
        <v/>
      </c>
      <c r="Z204" s="235" t="str">
        <f>IF(Z203="","",VLOOKUP(Z203,'参考様式１（勤務表_シフト記号表）'!$C$6:$L$47,10,FALSE))</f>
        <v/>
      </c>
      <c r="AA204" s="235" t="str">
        <f>IF(AA203="","",VLOOKUP(AA203,'参考様式１（勤務表_シフト記号表）'!$C$6:$L$47,10,FALSE))</f>
        <v/>
      </c>
      <c r="AB204" s="235" t="str">
        <f>IF(AB203="","",VLOOKUP(AB203,'参考様式１（勤務表_シフト記号表）'!$C$6:$L$47,10,FALSE))</f>
        <v/>
      </c>
      <c r="AC204" s="236" t="str">
        <f>IF(AC203="","",VLOOKUP(AC203,'参考様式１（勤務表_シフト記号表）'!$C$6:$L$47,10,FALSE))</f>
        <v/>
      </c>
      <c r="AD204" s="234" t="str">
        <f>IF(AD203="","",VLOOKUP(AD203,'参考様式１（勤務表_シフト記号表）'!$C$6:$L$47,10,FALSE))</f>
        <v/>
      </c>
      <c r="AE204" s="235" t="str">
        <f>IF(AE203="","",VLOOKUP(AE203,'参考様式１（勤務表_シフト記号表）'!$C$6:$L$47,10,FALSE))</f>
        <v/>
      </c>
      <c r="AF204" s="235" t="str">
        <f>IF(AF203="","",VLOOKUP(AF203,'参考様式１（勤務表_シフト記号表）'!$C$6:$L$47,10,FALSE))</f>
        <v/>
      </c>
      <c r="AG204" s="235" t="str">
        <f>IF(AG203="","",VLOOKUP(AG203,'参考様式１（勤務表_シフト記号表）'!$C$6:$L$47,10,FALSE))</f>
        <v/>
      </c>
      <c r="AH204" s="235" t="str">
        <f>IF(AH203="","",VLOOKUP(AH203,'参考様式１（勤務表_シフト記号表）'!$C$6:$L$47,10,FALSE))</f>
        <v/>
      </c>
      <c r="AI204" s="235" t="str">
        <f>IF(AI203="","",VLOOKUP(AI203,'参考様式１（勤務表_シフト記号表）'!$C$6:$L$47,10,FALSE))</f>
        <v/>
      </c>
      <c r="AJ204" s="236" t="str">
        <f>IF(AJ203="","",VLOOKUP(AJ203,'参考様式１（勤務表_シフト記号表）'!$C$6:$L$47,10,FALSE))</f>
        <v/>
      </c>
      <c r="AK204" s="234" t="str">
        <f>IF(AK203="","",VLOOKUP(AK203,'参考様式１（勤務表_シフト記号表）'!$C$6:$L$47,10,FALSE))</f>
        <v/>
      </c>
      <c r="AL204" s="235" t="str">
        <f>IF(AL203="","",VLOOKUP(AL203,'参考様式１（勤務表_シフト記号表）'!$C$6:$L$47,10,FALSE))</f>
        <v/>
      </c>
      <c r="AM204" s="235" t="str">
        <f>IF(AM203="","",VLOOKUP(AM203,'参考様式１（勤務表_シフト記号表）'!$C$6:$L$47,10,FALSE))</f>
        <v/>
      </c>
      <c r="AN204" s="235" t="str">
        <f>IF(AN203="","",VLOOKUP(AN203,'参考様式１（勤務表_シフト記号表）'!$C$6:$L$47,10,FALSE))</f>
        <v/>
      </c>
      <c r="AO204" s="235" t="str">
        <f>IF(AO203="","",VLOOKUP(AO203,'参考様式１（勤務表_シフト記号表）'!$C$6:$L$47,10,FALSE))</f>
        <v/>
      </c>
      <c r="AP204" s="235" t="str">
        <f>IF(AP203="","",VLOOKUP(AP203,'参考様式１（勤務表_シフト記号表）'!$C$6:$L$47,10,FALSE))</f>
        <v/>
      </c>
      <c r="AQ204" s="236" t="str">
        <f>IF(AQ203="","",VLOOKUP(AQ203,'参考様式１（勤務表_シフト記号表）'!$C$6:$L$47,10,FALSE))</f>
        <v/>
      </c>
      <c r="AR204" s="234" t="str">
        <f>IF(AR203="","",VLOOKUP(AR203,'参考様式１（勤務表_シフト記号表）'!$C$6:$L$47,10,FALSE))</f>
        <v/>
      </c>
      <c r="AS204" s="235" t="str">
        <f>IF(AS203="","",VLOOKUP(AS203,'参考様式１（勤務表_シフト記号表）'!$C$6:$L$47,10,FALSE))</f>
        <v/>
      </c>
      <c r="AT204" s="235" t="str">
        <f>IF(AT203="","",VLOOKUP(AT203,'参考様式１（勤務表_シフト記号表）'!$C$6:$L$47,10,FALSE))</f>
        <v/>
      </c>
      <c r="AU204" s="235" t="str">
        <f>IF(AU203="","",VLOOKUP(AU203,'参考様式１（勤務表_シフト記号表）'!$C$6:$L$47,10,FALSE))</f>
        <v/>
      </c>
      <c r="AV204" s="235" t="str">
        <f>IF(AV203="","",VLOOKUP(AV203,'参考様式１（勤務表_シフト記号表）'!$C$6:$L$47,10,FALSE))</f>
        <v/>
      </c>
      <c r="AW204" s="235" t="str">
        <f>IF(AW203="","",VLOOKUP(AW203,'参考様式１（勤務表_シフト記号表）'!$C$6:$L$47,10,FALSE))</f>
        <v/>
      </c>
      <c r="AX204" s="236" t="str">
        <f>IF(AX203="","",VLOOKUP(AX203,'参考様式１（勤務表_シフト記号表）'!$C$6:$L$47,10,FALSE))</f>
        <v/>
      </c>
      <c r="AY204" s="234" t="str">
        <f>IF(AY203="","",VLOOKUP(AY203,'参考様式１（勤務表_シフト記号表）'!$C$6:$L$47,10,FALSE))</f>
        <v/>
      </c>
      <c r="AZ204" s="235" t="str">
        <f>IF(AZ203="","",VLOOKUP(AZ203,'参考様式１（勤務表_シフト記号表）'!$C$6:$L$47,10,FALSE))</f>
        <v/>
      </c>
      <c r="BA204" s="235" t="str">
        <f>IF(BA203="","",VLOOKUP(BA203,'参考様式１（勤務表_シフト記号表）'!$C$6:$L$47,10,FALSE))</f>
        <v/>
      </c>
      <c r="BB204" s="1017">
        <f>IF($BE$3="４週",SUM(W204:AX204),IF($BE$3="暦月",SUM(W204:BA204),""))</f>
        <v>0</v>
      </c>
      <c r="BC204" s="1018"/>
      <c r="BD204" s="1019">
        <f>IF($BE$3="４週",BB204/4,IF($BE$3="暦月",(BB204/($BE$8/7)),""))</f>
        <v>0</v>
      </c>
      <c r="BE204" s="1018"/>
      <c r="BF204" s="1014"/>
      <c r="BG204" s="1015"/>
      <c r="BH204" s="1015"/>
      <c r="BI204" s="1015"/>
      <c r="BJ204" s="1016"/>
    </row>
    <row r="205" spans="2:62" ht="20.25" customHeight="1" x14ac:dyDescent="0.45">
      <c r="B205" s="1020">
        <f>B203+1</f>
        <v>95</v>
      </c>
      <c r="C205" s="1022"/>
      <c r="D205" s="1023"/>
      <c r="E205" s="229"/>
      <c r="F205" s="230"/>
      <c r="G205" s="229"/>
      <c r="H205" s="230"/>
      <c r="I205" s="1026"/>
      <c r="J205" s="1027"/>
      <c r="K205" s="1030"/>
      <c r="L205" s="1031"/>
      <c r="M205" s="1031"/>
      <c r="N205" s="1023"/>
      <c r="O205" s="1034"/>
      <c r="P205" s="1035"/>
      <c r="Q205" s="1035"/>
      <c r="R205" s="1035"/>
      <c r="S205" s="1036"/>
      <c r="T205" s="249" t="s">
        <v>442</v>
      </c>
      <c r="V205" s="250"/>
      <c r="W205" s="242"/>
      <c r="X205" s="243"/>
      <c r="Y205" s="243"/>
      <c r="Z205" s="243"/>
      <c r="AA205" s="243"/>
      <c r="AB205" s="243"/>
      <c r="AC205" s="244"/>
      <c r="AD205" s="242"/>
      <c r="AE205" s="243"/>
      <c r="AF205" s="243"/>
      <c r="AG205" s="243"/>
      <c r="AH205" s="243"/>
      <c r="AI205" s="243"/>
      <c r="AJ205" s="244"/>
      <c r="AK205" s="242"/>
      <c r="AL205" s="243"/>
      <c r="AM205" s="243"/>
      <c r="AN205" s="243"/>
      <c r="AO205" s="243"/>
      <c r="AP205" s="243"/>
      <c r="AQ205" s="244"/>
      <c r="AR205" s="242"/>
      <c r="AS205" s="243"/>
      <c r="AT205" s="243"/>
      <c r="AU205" s="243"/>
      <c r="AV205" s="243"/>
      <c r="AW205" s="243"/>
      <c r="AX205" s="244"/>
      <c r="AY205" s="242"/>
      <c r="AZ205" s="243"/>
      <c r="BA205" s="245"/>
      <c r="BB205" s="1040"/>
      <c r="BC205" s="1041"/>
      <c r="BD205" s="1000"/>
      <c r="BE205" s="1001"/>
      <c r="BF205" s="1002"/>
      <c r="BG205" s="1003"/>
      <c r="BH205" s="1003"/>
      <c r="BI205" s="1003"/>
      <c r="BJ205" s="1004"/>
    </row>
    <row r="206" spans="2:62" ht="20.25" customHeight="1" x14ac:dyDescent="0.45">
      <c r="B206" s="1043"/>
      <c r="C206" s="1044"/>
      <c r="D206" s="1045"/>
      <c r="E206" s="251"/>
      <c r="F206" s="252">
        <f>C205</f>
        <v>0</v>
      </c>
      <c r="G206" s="251"/>
      <c r="H206" s="252">
        <f>I205</f>
        <v>0</v>
      </c>
      <c r="I206" s="1046"/>
      <c r="J206" s="1047"/>
      <c r="K206" s="1048"/>
      <c r="L206" s="1049"/>
      <c r="M206" s="1049"/>
      <c r="N206" s="1045"/>
      <c r="O206" s="1034"/>
      <c r="P206" s="1035"/>
      <c r="Q206" s="1035"/>
      <c r="R206" s="1035"/>
      <c r="S206" s="1036"/>
      <c r="T206" s="246" t="s">
        <v>443</v>
      </c>
      <c r="U206" s="247"/>
      <c r="V206" s="248"/>
      <c r="W206" s="234" t="str">
        <f>IF(W205="","",VLOOKUP(W205,'参考様式１（勤務表_シフト記号表）'!$C$6:$L$47,10,FALSE))</f>
        <v/>
      </c>
      <c r="X206" s="235" t="str">
        <f>IF(X205="","",VLOOKUP(X205,'参考様式１（勤務表_シフト記号表）'!$C$6:$L$47,10,FALSE))</f>
        <v/>
      </c>
      <c r="Y206" s="235" t="str">
        <f>IF(Y205="","",VLOOKUP(Y205,'参考様式１（勤務表_シフト記号表）'!$C$6:$L$47,10,FALSE))</f>
        <v/>
      </c>
      <c r="Z206" s="235" t="str">
        <f>IF(Z205="","",VLOOKUP(Z205,'参考様式１（勤務表_シフト記号表）'!$C$6:$L$47,10,FALSE))</f>
        <v/>
      </c>
      <c r="AA206" s="235" t="str">
        <f>IF(AA205="","",VLOOKUP(AA205,'参考様式１（勤務表_シフト記号表）'!$C$6:$L$47,10,FALSE))</f>
        <v/>
      </c>
      <c r="AB206" s="235" t="str">
        <f>IF(AB205="","",VLOOKUP(AB205,'参考様式１（勤務表_シフト記号表）'!$C$6:$L$47,10,FALSE))</f>
        <v/>
      </c>
      <c r="AC206" s="236" t="str">
        <f>IF(AC205="","",VLOOKUP(AC205,'参考様式１（勤務表_シフト記号表）'!$C$6:$L$47,10,FALSE))</f>
        <v/>
      </c>
      <c r="AD206" s="234" t="str">
        <f>IF(AD205="","",VLOOKUP(AD205,'参考様式１（勤務表_シフト記号表）'!$C$6:$L$47,10,FALSE))</f>
        <v/>
      </c>
      <c r="AE206" s="235" t="str">
        <f>IF(AE205="","",VLOOKUP(AE205,'参考様式１（勤務表_シフト記号表）'!$C$6:$L$47,10,FALSE))</f>
        <v/>
      </c>
      <c r="AF206" s="235" t="str">
        <f>IF(AF205="","",VLOOKUP(AF205,'参考様式１（勤務表_シフト記号表）'!$C$6:$L$47,10,FALSE))</f>
        <v/>
      </c>
      <c r="AG206" s="235" t="str">
        <f>IF(AG205="","",VLOOKUP(AG205,'参考様式１（勤務表_シフト記号表）'!$C$6:$L$47,10,FALSE))</f>
        <v/>
      </c>
      <c r="AH206" s="235" t="str">
        <f>IF(AH205="","",VLOOKUP(AH205,'参考様式１（勤務表_シフト記号表）'!$C$6:$L$47,10,FALSE))</f>
        <v/>
      </c>
      <c r="AI206" s="235" t="str">
        <f>IF(AI205="","",VLOOKUP(AI205,'参考様式１（勤務表_シフト記号表）'!$C$6:$L$47,10,FALSE))</f>
        <v/>
      </c>
      <c r="AJ206" s="236" t="str">
        <f>IF(AJ205="","",VLOOKUP(AJ205,'参考様式１（勤務表_シフト記号表）'!$C$6:$L$47,10,FALSE))</f>
        <v/>
      </c>
      <c r="AK206" s="234" t="str">
        <f>IF(AK205="","",VLOOKUP(AK205,'参考様式１（勤務表_シフト記号表）'!$C$6:$L$47,10,FALSE))</f>
        <v/>
      </c>
      <c r="AL206" s="235" t="str">
        <f>IF(AL205="","",VLOOKUP(AL205,'参考様式１（勤務表_シフト記号表）'!$C$6:$L$47,10,FALSE))</f>
        <v/>
      </c>
      <c r="AM206" s="235" t="str">
        <f>IF(AM205="","",VLOOKUP(AM205,'参考様式１（勤務表_シフト記号表）'!$C$6:$L$47,10,FALSE))</f>
        <v/>
      </c>
      <c r="AN206" s="235" t="str">
        <f>IF(AN205="","",VLOOKUP(AN205,'参考様式１（勤務表_シフト記号表）'!$C$6:$L$47,10,FALSE))</f>
        <v/>
      </c>
      <c r="AO206" s="235" t="str">
        <f>IF(AO205="","",VLOOKUP(AO205,'参考様式１（勤務表_シフト記号表）'!$C$6:$L$47,10,FALSE))</f>
        <v/>
      </c>
      <c r="AP206" s="235" t="str">
        <f>IF(AP205="","",VLOOKUP(AP205,'参考様式１（勤務表_シフト記号表）'!$C$6:$L$47,10,FALSE))</f>
        <v/>
      </c>
      <c r="AQ206" s="236" t="str">
        <f>IF(AQ205="","",VLOOKUP(AQ205,'参考様式１（勤務表_シフト記号表）'!$C$6:$L$47,10,FALSE))</f>
        <v/>
      </c>
      <c r="AR206" s="234" t="str">
        <f>IF(AR205="","",VLOOKUP(AR205,'参考様式１（勤務表_シフト記号表）'!$C$6:$L$47,10,FALSE))</f>
        <v/>
      </c>
      <c r="AS206" s="235" t="str">
        <f>IF(AS205="","",VLOOKUP(AS205,'参考様式１（勤務表_シフト記号表）'!$C$6:$L$47,10,FALSE))</f>
        <v/>
      </c>
      <c r="AT206" s="235" t="str">
        <f>IF(AT205="","",VLOOKUP(AT205,'参考様式１（勤務表_シフト記号表）'!$C$6:$L$47,10,FALSE))</f>
        <v/>
      </c>
      <c r="AU206" s="235" t="str">
        <f>IF(AU205="","",VLOOKUP(AU205,'参考様式１（勤務表_シフト記号表）'!$C$6:$L$47,10,FALSE))</f>
        <v/>
      </c>
      <c r="AV206" s="235" t="str">
        <f>IF(AV205="","",VLOOKUP(AV205,'参考様式１（勤務表_シフト記号表）'!$C$6:$L$47,10,FALSE))</f>
        <v/>
      </c>
      <c r="AW206" s="235" t="str">
        <f>IF(AW205="","",VLOOKUP(AW205,'参考様式１（勤務表_シフト記号表）'!$C$6:$L$47,10,FALSE))</f>
        <v/>
      </c>
      <c r="AX206" s="236" t="str">
        <f>IF(AX205="","",VLOOKUP(AX205,'参考様式１（勤務表_シフト記号表）'!$C$6:$L$47,10,FALSE))</f>
        <v/>
      </c>
      <c r="AY206" s="234" t="str">
        <f>IF(AY205="","",VLOOKUP(AY205,'参考様式１（勤務表_シフト記号表）'!$C$6:$L$47,10,FALSE))</f>
        <v/>
      </c>
      <c r="AZ206" s="235" t="str">
        <f>IF(AZ205="","",VLOOKUP(AZ205,'参考様式１（勤務表_シフト記号表）'!$C$6:$L$47,10,FALSE))</f>
        <v/>
      </c>
      <c r="BA206" s="235" t="str">
        <f>IF(BA205="","",VLOOKUP(BA205,'参考様式１（勤務表_シフト記号表）'!$C$6:$L$47,10,FALSE))</f>
        <v/>
      </c>
      <c r="BB206" s="1017">
        <f>IF($BE$3="４週",SUM(W206:AX206),IF($BE$3="暦月",SUM(W206:BA206),""))</f>
        <v>0</v>
      </c>
      <c r="BC206" s="1018"/>
      <c r="BD206" s="1019">
        <f>IF($BE$3="４週",BB206/4,IF($BE$3="暦月",(BB206/($BE$8/7)),""))</f>
        <v>0</v>
      </c>
      <c r="BE206" s="1018"/>
      <c r="BF206" s="1014"/>
      <c r="BG206" s="1015"/>
      <c r="BH206" s="1015"/>
      <c r="BI206" s="1015"/>
      <c r="BJ206" s="1016"/>
    </row>
    <row r="207" spans="2:62" ht="20.25" customHeight="1" x14ac:dyDescent="0.45">
      <c r="B207" s="1020">
        <f>B205+1</f>
        <v>96</v>
      </c>
      <c r="C207" s="1022"/>
      <c r="D207" s="1023"/>
      <c r="E207" s="229"/>
      <c r="F207" s="230"/>
      <c r="G207" s="229"/>
      <c r="H207" s="230"/>
      <c r="I207" s="1026"/>
      <c r="J207" s="1027"/>
      <c r="K207" s="1030"/>
      <c r="L207" s="1031"/>
      <c r="M207" s="1031"/>
      <c r="N207" s="1023"/>
      <c r="O207" s="1034"/>
      <c r="P207" s="1035"/>
      <c r="Q207" s="1035"/>
      <c r="R207" s="1035"/>
      <c r="S207" s="1036"/>
      <c r="T207" s="249" t="s">
        <v>442</v>
      </c>
      <c r="V207" s="250"/>
      <c r="W207" s="242"/>
      <c r="X207" s="243"/>
      <c r="Y207" s="243"/>
      <c r="Z207" s="243"/>
      <c r="AA207" s="243"/>
      <c r="AB207" s="243"/>
      <c r="AC207" s="244"/>
      <c r="AD207" s="242"/>
      <c r="AE207" s="243"/>
      <c r="AF207" s="243"/>
      <c r="AG207" s="243"/>
      <c r="AH207" s="243"/>
      <c r="AI207" s="243"/>
      <c r="AJ207" s="244"/>
      <c r="AK207" s="242"/>
      <c r="AL207" s="243"/>
      <c r="AM207" s="243"/>
      <c r="AN207" s="243"/>
      <c r="AO207" s="243"/>
      <c r="AP207" s="243"/>
      <c r="AQ207" s="244"/>
      <c r="AR207" s="242"/>
      <c r="AS207" s="243"/>
      <c r="AT207" s="243"/>
      <c r="AU207" s="243"/>
      <c r="AV207" s="243"/>
      <c r="AW207" s="243"/>
      <c r="AX207" s="244"/>
      <c r="AY207" s="242"/>
      <c r="AZ207" s="243"/>
      <c r="BA207" s="245"/>
      <c r="BB207" s="1040"/>
      <c r="BC207" s="1041"/>
      <c r="BD207" s="1000"/>
      <c r="BE207" s="1001"/>
      <c r="BF207" s="1002"/>
      <c r="BG207" s="1003"/>
      <c r="BH207" s="1003"/>
      <c r="BI207" s="1003"/>
      <c r="BJ207" s="1004"/>
    </row>
    <row r="208" spans="2:62" ht="20.25" customHeight="1" x14ac:dyDescent="0.45">
      <c r="B208" s="1043"/>
      <c r="C208" s="1044"/>
      <c r="D208" s="1045"/>
      <c r="E208" s="251"/>
      <c r="F208" s="252">
        <f>C207</f>
        <v>0</v>
      </c>
      <c r="G208" s="251"/>
      <c r="H208" s="252">
        <f>I207</f>
        <v>0</v>
      </c>
      <c r="I208" s="1046"/>
      <c r="J208" s="1047"/>
      <c r="K208" s="1048"/>
      <c r="L208" s="1049"/>
      <c r="M208" s="1049"/>
      <c r="N208" s="1045"/>
      <c r="O208" s="1034"/>
      <c r="P208" s="1035"/>
      <c r="Q208" s="1035"/>
      <c r="R208" s="1035"/>
      <c r="S208" s="1036"/>
      <c r="T208" s="246" t="s">
        <v>443</v>
      </c>
      <c r="U208" s="247"/>
      <c r="V208" s="248"/>
      <c r="W208" s="234" t="str">
        <f>IF(W207="","",VLOOKUP(W207,'参考様式１（勤務表_シフト記号表）'!$C$6:$L$47,10,FALSE))</f>
        <v/>
      </c>
      <c r="X208" s="235" t="str">
        <f>IF(X207="","",VLOOKUP(X207,'参考様式１（勤務表_シフト記号表）'!$C$6:$L$47,10,FALSE))</f>
        <v/>
      </c>
      <c r="Y208" s="235" t="str">
        <f>IF(Y207="","",VLOOKUP(Y207,'参考様式１（勤務表_シフト記号表）'!$C$6:$L$47,10,FALSE))</f>
        <v/>
      </c>
      <c r="Z208" s="235" t="str">
        <f>IF(Z207="","",VLOOKUP(Z207,'参考様式１（勤務表_シフト記号表）'!$C$6:$L$47,10,FALSE))</f>
        <v/>
      </c>
      <c r="AA208" s="235" t="str">
        <f>IF(AA207="","",VLOOKUP(AA207,'参考様式１（勤務表_シフト記号表）'!$C$6:$L$47,10,FALSE))</f>
        <v/>
      </c>
      <c r="AB208" s="235" t="str">
        <f>IF(AB207="","",VLOOKUP(AB207,'参考様式１（勤務表_シフト記号表）'!$C$6:$L$47,10,FALSE))</f>
        <v/>
      </c>
      <c r="AC208" s="236" t="str">
        <f>IF(AC207="","",VLOOKUP(AC207,'参考様式１（勤務表_シフト記号表）'!$C$6:$L$47,10,FALSE))</f>
        <v/>
      </c>
      <c r="AD208" s="234" t="str">
        <f>IF(AD207="","",VLOOKUP(AD207,'参考様式１（勤務表_シフト記号表）'!$C$6:$L$47,10,FALSE))</f>
        <v/>
      </c>
      <c r="AE208" s="235" t="str">
        <f>IF(AE207="","",VLOOKUP(AE207,'参考様式１（勤務表_シフト記号表）'!$C$6:$L$47,10,FALSE))</f>
        <v/>
      </c>
      <c r="AF208" s="235" t="str">
        <f>IF(AF207="","",VLOOKUP(AF207,'参考様式１（勤務表_シフト記号表）'!$C$6:$L$47,10,FALSE))</f>
        <v/>
      </c>
      <c r="AG208" s="235" t="str">
        <f>IF(AG207="","",VLOOKUP(AG207,'参考様式１（勤務表_シフト記号表）'!$C$6:$L$47,10,FALSE))</f>
        <v/>
      </c>
      <c r="AH208" s="235" t="str">
        <f>IF(AH207="","",VLOOKUP(AH207,'参考様式１（勤務表_シフト記号表）'!$C$6:$L$47,10,FALSE))</f>
        <v/>
      </c>
      <c r="AI208" s="235" t="str">
        <f>IF(AI207="","",VLOOKUP(AI207,'参考様式１（勤務表_シフト記号表）'!$C$6:$L$47,10,FALSE))</f>
        <v/>
      </c>
      <c r="AJ208" s="236" t="str">
        <f>IF(AJ207="","",VLOOKUP(AJ207,'参考様式１（勤務表_シフト記号表）'!$C$6:$L$47,10,FALSE))</f>
        <v/>
      </c>
      <c r="AK208" s="234" t="str">
        <f>IF(AK207="","",VLOOKUP(AK207,'参考様式１（勤務表_シフト記号表）'!$C$6:$L$47,10,FALSE))</f>
        <v/>
      </c>
      <c r="AL208" s="235" t="str">
        <f>IF(AL207="","",VLOOKUP(AL207,'参考様式１（勤務表_シフト記号表）'!$C$6:$L$47,10,FALSE))</f>
        <v/>
      </c>
      <c r="AM208" s="235" t="str">
        <f>IF(AM207="","",VLOOKUP(AM207,'参考様式１（勤務表_シフト記号表）'!$C$6:$L$47,10,FALSE))</f>
        <v/>
      </c>
      <c r="AN208" s="235" t="str">
        <f>IF(AN207="","",VLOOKUP(AN207,'参考様式１（勤務表_シフト記号表）'!$C$6:$L$47,10,FALSE))</f>
        <v/>
      </c>
      <c r="AO208" s="235" t="str">
        <f>IF(AO207="","",VLOOKUP(AO207,'参考様式１（勤務表_シフト記号表）'!$C$6:$L$47,10,FALSE))</f>
        <v/>
      </c>
      <c r="AP208" s="235" t="str">
        <f>IF(AP207="","",VLOOKUP(AP207,'参考様式１（勤務表_シフト記号表）'!$C$6:$L$47,10,FALSE))</f>
        <v/>
      </c>
      <c r="AQ208" s="236" t="str">
        <f>IF(AQ207="","",VLOOKUP(AQ207,'参考様式１（勤務表_シフト記号表）'!$C$6:$L$47,10,FALSE))</f>
        <v/>
      </c>
      <c r="AR208" s="234" t="str">
        <f>IF(AR207="","",VLOOKUP(AR207,'参考様式１（勤務表_シフト記号表）'!$C$6:$L$47,10,FALSE))</f>
        <v/>
      </c>
      <c r="AS208" s="235" t="str">
        <f>IF(AS207="","",VLOOKUP(AS207,'参考様式１（勤務表_シフト記号表）'!$C$6:$L$47,10,FALSE))</f>
        <v/>
      </c>
      <c r="AT208" s="235" t="str">
        <f>IF(AT207="","",VLOOKUP(AT207,'参考様式１（勤務表_シフト記号表）'!$C$6:$L$47,10,FALSE))</f>
        <v/>
      </c>
      <c r="AU208" s="235" t="str">
        <f>IF(AU207="","",VLOOKUP(AU207,'参考様式１（勤務表_シフト記号表）'!$C$6:$L$47,10,FALSE))</f>
        <v/>
      </c>
      <c r="AV208" s="235" t="str">
        <f>IF(AV207="","",VLOOKUP(AV207,'参考様式１（勤務表_シフト記号表）'!$C$6:$L$47,10,FALSE))</f>
        <v/>
      </c>
      <c r="AW208" s="235" t="str">
        <f>IF(AW207="","",VLOOKUP(AW207,'参考様式１（勤務表_シフト記号表）'!$C$6:$L$47,10,FALSE))</f>
        <v/>
      </c>
      <c r="AX208" s="236" t="str">
        <f>IF(AX207="","",VLOOKUP(AX207,'参考様式１（勤務表_シフト記号表）'!$C$6:$L$47,10,FALSE))</f>
        <v/>
      </c>
      <c r="AY208" s="234" t="str">
        <f>IF(AY207="","",VLOOKUP(AY207,'参考様式１（勤務表_シフト記号表）'!$C$6:$L$47,10,FALSE))</f>
        <v/>
      </c>
      <c r="AZ208" s="235" t="str">
        <f>IF(AZ207="","",VLOOKUP(AZ207,'参考様式１（勤務表_シフト記号表）'!$C$6:$L$47,10,FALSE))</f>
        <v/>
      </c>
      <c r="BA208" s="235" t="str">
        <f>IF(BA207="","",VLOOKUP(BA207,'参考様式１（勤務表_シフト記号表）'!$C$6:$L$47,10,FALSE))</f>
        <v/>
      </c>
      <c r="BB208" s="1017">
        <f>IF($BE$3="４週",SUM(W208:AX208),IF($BE$3="暦月",SUM(W208:BA208),""))</f>
        <v>0</v>
      </c>
      <c r="BC208" s="1018"/>
      <c r="BD208" s="1019">
        <f>IF($BE$3="４週",BB208/4,IF($BE$3="暦月",(BB208/($BE$8/7)),""))</f>
        <v>0</v>
      </c>
      <c r="BE208" s="1018"/>
      <c r="BF208" s="1014"/>
      <c r="BG208" s="1015"/>
      <c r="BH208" s="1015"/>
      <c r="BI208" s="1015"/>
      <c r="BJ208" s="1016"/>
    </row>
    <row r="209" spans="2:62" ht="20.25" customHeight="1" x14ac:dyDescent="0.45">
      <c r="B209" s="1020">
        <f>B207+1</f>
        <v>97</v>
      </c>
      <c r="C209" s="1022"/>
      <c r="D209" s="1023"/>
      <c r="E209" s="229"/>
      <c r="F209" s="230"/>
      <c r="G209" s="229"/>
      <c r="H209" s="230"/>
      <c r="I209" s="1026"/>
      <c r="J209" s="1027"/>
      <c r="K209" s="1030"/>
      <c r="L209" s="1031"/>
      <c r="M209" s="1031"/>
      <c r="N209" s="1023"/>
      <c r="O209" s="1034"/>
      <c r="P209" s="1035"/>
      <c r="Q209" s="1035"/>
      <c r="R209" s="1035"/>
      <c r="S209" s="1036"/>
      <c r="T209" s="249" t="s">
        <v>442</v>
      </c>
      <c r="V209" s="250"/>
      <c r="W209" s="242"/>
      <c r="X209" s="243"/>
      <c r="Y209" s="243"/>
      <c r="Z209" s="243"/>
      <c r="AA209" s="243"/>
      <c r="AB209" s="243"/>
      <c r="AC209" s="244"/>
      <c r="AD209" s="242"/>
      <c r="AE209" s="243"/>
      <c r="AF209" s="243"/>
      <c r="AG209" s="243"/>
      <c r="AH209" s="243"/>
      <c r="AI209" s="243"/>
      <c r="AJ209" s="244"/>
      <c r="AK209" s="242"/>
      <c r="AL209" s="243"/>
      <c r="AM209" s="243"/>
      <c r="AN209" s="243"/>
      <c r="AO209" s="243"/>
      <c r="AP209" s="243"/>
      <c r="AQ209" s="244"/>
      <c r="AR209" s="242"/>
      <c r="AS209" s="243"/>
      <c r="AT209" s="243"/>
      <c r="AU209" s="243"/>
      <c r="AV209" s="243"/>
      <c r="AW209" s="243"/>
      <c r="AX209" s="244"/>
      <c r="AY209" s="242"/>
      <c r="AZ209" s="243"/>
      <c r="BA209" s="245"/>
      <c r="BB209" s="1040"/>
      <c r="BC209" s="1041"/>
      <c r="BD209" s="1000"/>
      <c r="BE209" s="1001"/>
      <c r="BF209" s="1002"/>
      <c r="BG209" s="1003"/>
      <c r="BH209" s="1003"/>
      <c r="BI209" s="1003"/>
      <c r="BJ209" s="1004"/>
    </row>
    <row r="210" spans="2:62" ht="20.25" customHeight="1" x14ac:dyDescent="0.45">
      <c r="B210" s="1043"/>
      <c r="C210" s="1044"/>
      <c r="D210" s="1045"/>
      <c r="E210" s="251"/>
      <c r="F210" s="252">
        <f>C209</f>
        <v>0</v>
      </c>
      <c r="G210" s="251"/>
      <c r="H210" s="252">
        <f>I209</f>
        <v>0</v>
      </c>
      <c r="I210" s="1046"/>
      <c r="J210" s="1047"/>
      <c r="K210" s="1048"/>
      <c r="L210" s="1049"/>
      <c r="M210" s="1049"/>
      <c r="N210" s="1045"/>
      <c r="O210" s="1034"/>
      <c r="P210" s="1035"/>
      <c r="Q210" s="1035"/>
      <c r="R210" s="1035"/>
      <c r="S210" s="1036"/>
      <c r="T210" s="246" t="s">
        <v>443</v>
      </c>
      <c r="U210" s="247"/>
      <c r="V210" s="248"/>
      <c r="W210" s="234" t="str">
        <f>IF(W209="","",VLOOKUP(W209,'参考様式１（勤務表_シフト記号表）'!$C$6:$L$47,10,FALSE))</f>
        <v/>
      </c>
      <c r="X210" s="235" t="str">
        <f>IF(X209="","",VLOOKUP(X209,'参考様式１（勤務表_シフト記号表）'!$C$6:$L$47,10,FALSE))</f>
        <v/>
      </c>
      <c r="Y210" s="235" t="str">
        <f>IF(Y209="","",VLOOKUP(Y209,'参考様式１（勤務表_シフト記号表）'!$C$6:$L$47,10,FALSE))</f>
        <v/>
      </c>
      <c r="Z210" s="235" t="str">
        <f>IF(Z209="","",VLOOKUP(Z209,'参考様式１（勤務表_シフト記号表）'!$C$6:$L$47,10,FALSE))</f>
        <v/>
      </c>
      <c r="AA210" s="235" t="str">
        <f>IF(AA209="","",VLOOKUP(AA209,'参考様式１（勤務表_シフト記号表）'!$C$6:$L$47,10,FALSE))</f>
        <v/>
      </c>
      <c r="AB210" s="235" t="str">
        <f>IF(AB209="","",VLOOKUP(AB209,'参考様式１（勤務表_シフト記号表）'!$C$6:$L$47,10,FALSE))</f>
        <v/>
      </c>
      <c r="AC210" s="236" t="str">
        <f>IF(AC209="","",VLOOKUP(AC209,'参考様式１（勤務表_シフト記号表）'!$C$6:$L$47,10,FALSE))</f>
        <v/>
      </c>
      <c r="AD210" s="234" t="str">
        <f>IF(AD209="","",VLOOKUP(AD209,'参考様式１（勤務表_シフト記号表）'!$C$6:$L$47,10,FALSE))</f>
        <v/>
      </c>
      <c r="AE210" s="235" t="str">
        <f>IF(AE209="","",VLOOKUP(AE209,'参考様式１（勤務表_シフト記号表）'!$C$6:$L$47,10,FALSE))</f>
        <v/>
      </c>
      <c r="AF210" s="235" t="str">
        <f>IF(AF209="","",VLOOKUP(AF209,'参考様式１（勤務表_シフト記号表）'!$C$6:$L$47,10,FALSE))</f>
        <v/>
      </c>
      <c r="AG210" s="235" t="str">
        <f>IF(AG209="","",VLOOKUP(AG209,'参考様式１（勤務表_シフト記号表）'!$C$6:$L$47,10,FALSE))</f>
        <v/>
      </c>
      <c r="AH210" s="235" t="str">
        <f>IF(AH209="","",VLOOKUP(AH209,'参考様式１（勤務表_シフト記号表）'!$C$6:$L$47,10,FALSE))</f>
        <v/>
      </c>
      <c r="AI210" s="235" t="str">
        <f>IF(AI209="","",VLOOKUP(AI209,'参考様式１（勤務表_シフト記号表）'!$C$6:$L$47,10,FALSE))</f>
        <v/>
      </c>
      <c r="AJ210" s="236" t="str">
        <f>IF(AJ209="","",VLOOKUP(AJ209,'参考様式１（勤務表_シフト記号表）'!$C$6:$L$47,10,FALSE))</f>
        <v/>
      </c>
      <c r="AK210" s="234" t="str">
        <f>IF(AK209="","",VLOOKUP(AK209,'参考様式１（勤務表_シフト記号表）'!$C$6:$L$47,10,FALSE))</f>
        <v/>
      </c>
      <c r="AL210" s="235" t="str">
        <f>IF(AL209="","",VLOOKUP(AL209,'参考様式１（勤務表_シフト記号表）'!$C$6:$L$47,10,FALSE))</f>
        <v/>
      </c>
      <c r="AM210" s="235" t="str">
        <f>IF(AM209="","",VLOOKUP(AM209,'参考様式１（勤務表_シフト記号表）'!$C$6:$L$47,10,FALSE))</f>
        <v/>
      </c>
      <c r="AN210" s="235" t="str">
        <f>IF(AN209="","",VLOOKUP(AN209,'参考様式１（勤務表_シフト記号表）'!$C$6:$L$47,10,FALSE))</f>
        <v/>
      </c>
      <c r="AO210" s="235" t="str">
        <f>IF(AO209="","",VLOOKUP(AO209,'参考様式１（勤務表_シフト記号表）'!$C$6:$L$47,10,FALSE))</f>
        <v/>
      </c>
      <c r="AP210" s="235" t="str">
        <f>IF(AP209="","",VLOOKUP(AP209,'参考様式１（勤務表_シフト記号表）'!$C$6:$L$47,10,FALSE))</f>
        <v/>
      </c>
      <c r="AQ210" s="236" t="str">
        <f>IF(AQ209="","",VLOOKUP(AQ209,'参考様式１（勤務表_シフト記号表）'!$C$6:$L$47,10,FALSE))</f>
        <v/>
      </c>
      <c r="AR210" s="234" t="str">
        <f>IF(AR209="","",VLOOKUP(AR209,'参考様式１（勤務表_シフト記号表）'!$C$6:$L$47,10,FALSE))</f>
        <v/>
      </c>
      <c r="AS210" s="235" t="str">
        <f>IF(AS209="","",VLOOKUP(AS209,'参考様式１（勤務表_シフト記号表）'!$C$6:$L$47,10,FALSE))</f>
        <v/>
      </c>
      <c r="AT210" s="235" t="str">
        <f>IF(AT209="","",VLOOKUP(AT209,'参考様式１（勤務表_シフト記号表）'!$C$6:$L$47,10,FALSE))</f>
        <v/>
      </c>
      <c r="AU210" s="235" t="str">
        <f>IF(AU209="","",VLOOKUP(AU209,'参考様式１（勤務表_シフト記号表）'!$C$6:$L$47,10,FALSE))</f>
        <v/>
      </c>
      <c r="AV210" s="235" t="str">
        <f>IF(AV209="","",VLOOKUP(AV209,'参考様式１（勤務表_シフト記号表）'!$C$6:$L$47,10,FALSE))</f>
        <v/>
      </c>
      <c r="AW210" s="235" t="str">
        <f>IF(AW209="","",VLOOKUP(AW209,'参考様式１（勤務表_シフト記号表）'!$C$6:$L$47,10,FALSE))</f>
        <v/>
      </c>
      <c r="AX210" s="236" t="str">
        <f>IF(AX209="","",VLOOKUP(AX209,'参考様式１（勤務表_シフト記号表）'!$C$6:$L$47,10,FALSE))</f>
        <v/>
      </c>
      <c r="AY210" s="234" t="str">
        <f>IF(AY209="","",VLOOKUP(AY209,'参考様式１（勤務表_シフト記号表）'!$C$6:$L$47,10,FALSE))</f>
        <v/>
      </c>
      <c r="AZ210" s="235" t="str">
        <f>IF(AZ209="","",VLOOKUP(AZ209,'参考様式１（勤務表_シフト記号表）'!$C$6:$L$47,10,FALSE))</f>
        <v/>
      </c>
      <c r="BA210" s="235" t="str">
        <f>IF(BA209="","",VLOOKUP(BA209,'参考様式１（勤務表_シフト記号表）'!$C$6:$L$47,10,FALSE))</f>
        <v/>
      </c>
      <c r="BB210" s="1017">
        <f>IF($BE$3="４週",SUM(W210:AX210),IF($BE$3="暦月",SUM(W210:BA210),""))</f>
        <v>0</v>
      </c>
      <c r="BC210" s="1018"/>
      <c r="BD210" s="1019">
        <f>IF($BE$3="４週",BB210/4,IF($BE$3="暦月",(BB210/($BE$8/7)),""))</f>
        <v>0</v>
      </c>
      <c r="BE210" s="1018"/>
      <c r="BF210" s="1014"/>
      <c r="BG210" s="1015"/>
      <c r="BH210" s="1015"/>
      <c r="BI210" s="1015"/>
      <c r="BJ210" s="1016"/>
    </row>
    <row r="211" spans="2:62" ht="20.25" customHeight="1" x14ac:dyDescent="0.45">
      <c r="B211" s="1020">
        <f>B209+1</f>
        <v>98</v>
      </c>
      <c r="C211" s="1022"/>
      <c r="D211" s="1023"/>
      <c r="E211" s="229"/>
      <c r="F211" s="230"/>
      <c r="G211" s="229"/>
      <c r="H211" s="230"/>
      <c r="I211" s="1026"/>
      <c r="J211" s="1027"/>
      <c r="K211" s="1030"/>
      <c r="L211" s="1031"/>
      <c r="M211" s="1031"/>
      <c r="N211" s="1023"/>
      <c r="O211" s="1034"/>
      <c r="P211" s="1035"/>
      <c r="Q211" s="1035"/>
      <c r="R211" s="1035"/>
      <c r="S211" s="1036"/>
      <c r="T211" s="249" t="s">
        <v>442</v>
      </c>
      <c r="V211" s="250"/>
      <c r="W211" s="242"/>
      <c r="X211" s="243"/>
      <c r="Y211" s="243"/>
      <c r="Z211" s="243"/>
      <c r="AA211" s="243"/>
      <c r="AB211" s="243"/>
      <c r="AC211" s="244"/>
      <c r="AD211" s="242"/>
      <c r="AE211" s="243"/>
      <c r="AF211" s="243"/>
      <c r="AG211" s="243"/>
      <c r="AH211" s="243"/>
      <c r="AI211" s="243"/>
      <c r="AJ211" s="244"/>
      <c r="AK211" s="242"/>
      <c r="AL211" s="243"/>
      <c r="AM211" s="243"/>
      <c r="AN211" s="243"/>
      <c r="AO211" s="243"/>
      <c r="AP211" s="243"/>
      <c r="AQ211" s="244"/>
      <c r="AR211" s="242"/>
      <c r="AS211" s="243"/>
      <c r="AT211" s="243"/>
      <c r="AU211" s="243"/>
      <c r="AV211" s="243"/>
      <c r="AW211" s="243"/>
      <c r="AX211" s="244"/>
      <c r="AY211" s="242"/>
      <c r="AZ211" s="243"/>
      <c r="BA211" s="245"/>
      <c r="BB211" s="1040"/>
      <c r="BC211" s="1041"/>
      <c r="BD211" s="1000"/>
      <c r="BE211" s="1001"/>
      <c r="BF211" s="1002"/>
      <c r="BG211" s="1003"/>
      <c r="BH211" s="1003"/>
      <c r="BI211" s="1003"/>
      <c r="BJ211" s="1004"/>
    </row>
    <row r="212" spans="2:62" ht="20.25" customHeight="1" x14ac:dyDescent="0.45">
      <c r="B212" s="1043"/>
      <c r="C212" s="1044"/>
      <c r="D212" s="1045"/>
      <c r="E212" s="251"/>
      <c r="F212" s="252">
        <f>C211</f>
        <v>0</v>
      </c>
      <c r="G212" s="251"/>
      <c r="H212" s="252">
        <f>I211</f>
        <v>0</v>
      </c>
      <c r="I212" s="1046"/>
      <c r="J212" s="1047"/>
      <c r="K212" s="1048"/>
      <c r="L212" s="1049"/>
      <c r="M212" s="1049"/>
      <c r="N212" s="1045"/>
      <c r="O212" s="1034"/>
      <c r="P212" s="1035"/>
      <c r="Q212" s="1035"/>
      <c r="R212" s="1035"/>
      <c r="S212" s="1036"/>
      <c r="T212" s="246" t="s">
        <v>443</v>
      </c>
      <c r="U212" s="247"/>
      <c r="V212" s="248"/>
      <c r="W212" s="234" t="str">
        <f>IF(W211="","",VLOOKUP(W211,'参考様式１（勤務表_シフト記号表）'!$C$6:$L$47,10,FALSE))</f>
        <v/>
      </c>
      <c r="X212" s="235" t="str">
        <f>IF(X211="","",VLOOKUP(X211,'参考様式１（勤務表_シフト記号表）'!$C$6:$L$47,10,FALSE))</f>
        <v/>
      </c>
      <c r="Y212" s="235" t="str">
        <f>IF(Y211="","",VLOOKUP(Y211,'参考様式１（勤務表_シフト記号表）'!$C$6:$L$47,10,FALSE))</f>
        <v/>
      </c>
      <c r="Z212" s="235" t="str">
        <f>IF(Z211="","",VLOOKUP(Z211,'参考様式１（勤務表_シフト記号表）'!$C$6:$L$47,10,FALSE))</f>
        <v/>
      </c>
      <c r="AA212" s="235" t="str">
        <f>IF(AA211="","",VLOOKUP(AA211,'参考様式１（勤務表_シフト記号表）'!$C$6:$L$47,10,FALSE))</f>
        <v/>
      </c>
      <c r="AB212" s="235" t="str">
        <f>IF(AB211="","",VLOOKUP(AB211,'参考様式１（勤務表_シフト記号表）'!$C$6:$L$47,10,FALSE))</f>
        <v/>
      </c>
      <c r="AC212" s="236" t="str">
        <f>IF(AC211="","",VLOOKUP(AC211,'参考様式１（勤務表_シフト記号表）'!$C$6:$L$47,10,FALSE))</f>
        <v/>
      </c>
      <c r="AD212" s="234" t="str">
        <f>IF(AD211="","",VLOOKUP(AD211,'参考様式１（勤務表_シフト記号表）'!$C$6:$L$47,10,FALSE))</f>
        <v/>
      </c>
      <c r="AE212" s="235" t="str">
        <f>IF(AE211="","",VLOOKUP(AE211,'参考様式１（勤務表_シフト記号表）'!$C$6:$L$47,10,FALSE))</f>
        <v/>
      </c>
      <c r="AF212" s="235" t="str">
        <f>IF(AF211="","",VLOOKUP(AF211,'参考様式１（勤務表_シフト記号表）'!$C$6:$L$47,10,FALSE))</f>
        <v/>
      </c>
      <c r="AG212" s="235" t="str">
        <f>IF(AG211="","",VLOOKUP(AG211,'参考様式１（勤務表_シフト記号表）'!$C$6:$L$47,10,FALSE))</f>
        <v/>
      </c>
      <c r="AH212" s="235" t="str">
        <f>IF(AH211="","",VLOOKUP(AH211,'参考様式１（勤務表_シフト記号表）'!$C$6:$L$47,10,FALSE))</f>
        <v/>
      </c>
      <c r="AI212" s="235" t="str">
        <f>IF(AI211="","",VLOOKUP(AI211,'参考様式１（勤務表_シフト記号表）'!$C$6:$L$47,10,FALSE))</f>
        <v/>
      </c>
      <c r="AJ212" s="236" t="str">
        <f>IF(AJ211="","",VLOOKUP(AJ211,'参考様式１（勤務表_シフト記号表）'!$C$6:$L$47,10,FALSE))</f>
        <v/>
      </c>
      <c r="AK212" s="234" t="str">
        <f>IF(AK211="","",VLOOKUP(AK211,'参考様式１（勤務表_シフト記号表）'!$C$6:$L$47,10,FALSE))</f>
        <v/>
      </c>
      <c r="AL212" s="235" t="str">
        <f>IF(AL211="","",VLOOKUP(AL211,'参考様式１（勤務表_シフト記号表）'!$C$6:$L$47,10,FALSE))</f>
        <v/>
      </c>
      <c r="AM212" s="235" t="str">
        <f>IF(AM211="","",VLOOKUP(AM211,'参考様式１（勤務表_シフト記号表）'!$C$6:$L$47,10,FALSE))</f>
        <v/>
      </c>
      <c r="AN212" s="235" t="str">
        <f>IF(AN211="","",VLOOKUP(AN211,'参考様式１（勤務表_シフト記号表）'!$C$6:$L$47,10,FALSE))</f>
        <v/>
      </c>
      <c r="AO212" s="235" t="str">
        <f>IF(AO211="","",VLOOKUP(AO211,'参考様式１（勤務表_シフト記号表）'!$C$6:$L$47,10,FALSE))</f>
        <v/>
      </c>
      <c r="AP212" s="235" t="str">
        <f>IF(AP211="","",VLOOKUP(AP211,'参考様式１（勤務表_シフト記号表）'!$C$6:$L$47,10,FALSE))</f>
        <v/>
      </c>
      <c r="AQ212" s="236" t="str">
        <f>IF(AQ211="","",VLOOKUP(AQ211,'参考様式１（勤務表_シフト記号表）'!$C$6:$L$47,10,FALSE))</f>
        <v/>
      </c>
      <c r="AR212" s="234" t="str">
        <f>IF(AR211="","",VLOOKUP(AR211,'参考様式１（勤務表_シフト記号表）'!$C$6:$L$47,10,FALSE))</f>
        <v/>
      </c>
      <c r="AS212" s="235" t="str">
        <f>IF(AS211="","",VLOOKUP(AS211,'参考様式１（勤務表_シフト記号表）'!$C$6:$L$47,10,FALSE))</f>
        <v/>
      </c>
      <c r="AT212" s="235" t="str">
        <f>IF(AT211="","",VLOOKUP(AT211,'参考様式１（勤務表_シフト記号表）'!$C$6:$L$47,10,FALSE))</f>
        <v/>
      </c>
      <c r="AU212" s="235" t="str">
        <f>IF(AU211="","",VLOOKUP(AU211,'参考様式１（勤務表_シフト記号表）'!$C$6:$L$47,10,FALSE))</f>
        <v/>
      </c>
      <c r="AV212" s="235" t="str">
        <f>IF(AV211="","",VLOOKUP(AV211,'参考様式１（勤務表_シフト記号表）'!$C$6:$L$47,10,FALSE))</f>
        <v/>
      </c>
      <c r="AW212" s="235" t="str">
        <f>IF(AW211="","",VLOOKUP(AW211,'参考様式１（勤務表_シフト記号表）'!$C$6:$L$47,10,FALSE))</f>
        <v/>
      </c>
      <c r="AX212" s="236" t="str">
        <f>IF(AX211="","",VLOOKUP(AX211,'参考様式１（勤務表_シフト記号表）'!$C$6:$L$47,10,FALSE))</f>
        <v/>
      </c>
      <c r="AY212" s="234" t="str">
        <f>IF(AY211="","",VLOOKUP(AY211,'参考様式１（勤務表_シフト記号表）'!$C$6:$L$47,10,FALSE))</f>
        <v/>
      </c>
      <c r="AZ212" s="235" t="str">
        <f>IF(AZ211="","",VLOOKUP(AZ211,'参考様式１（勤務表_シフト記号表）'!$C$6:$L$47,10,FALSE))</f>
        <v/>
      </c>
      <c r="BA212" s="235" t="str">
        <f>IF(BA211="","",VLOOKUP(BA211,'参考様式１（勤務表_シフト記号表）'!$C$6:$L$47,10,FALSE))</f>
        <v/>
      </c>
      <c r="BB212" s="1017">
        <f>IF($BE$3="４週",SUM(W212:AX212),IF($BE$3="暦月",SUM(W212:BA212),""))</f>
        <v>0</v>
      </c>
      <c r="BC212" s="1018"/>
      <c r="BD212" s="1019">
        <f>IF($BE$3="４週",BB212/4,IF($BE$3="暦月",(BB212/($BE$8/7)),""))</f>
        <v>0</v>
      </c>
      <c r="BE212" s="1018"/>
      <c r="BF212" s="1014"/>
      <c r="BG212" s="1015"/>
      <c r="BH212" s="1015"/>
      <c r="BI212" s="1015"/>
      <c r="BJ212" s="1016"/>
    </row>
    <row r="213" spans="2:62" ht="20.25" customHeight="1" x14ac:dyDescent="0.45">
      <c r="B213" s="1020">
        <f>B211+1</f>
        <v>99</v>
      </c>
      <c r="C213" s="1022"/>
      <c r="D213" s="1023"/>
      <c r="E213" s="229"/>
      <c r="F213" s="230"/>
      <c r="G213" s="229"/>
      <c r="H213" s="230"/>
      <c r="I213" s="1026"/>
      <c r="J213" s="1027"/>
      <c r="K213" s="1030"/>
      <c r="L213" s="1031"/>
      <c r="M213" s="1031"/>
      <c r="N213" s="1023"/>
      <c r="O213" s="1034"/>
      <c r="P213" s="1035"/>
      <c r="Q213" s="1035"/>
      <c r="R213" s="1035"/>
      <c r="S213" s="1036"/>
      <c r="T213" s="249" t="s">
        <v>442</v>
      </c>
      <c r="V213" s="250"/>
      <c r="W213" s="242"/>
      <c r="X213" s="243"/>
      <c r="Y213" s="243"/>
      <c r="Z213" s="243"/>
      <c r="AA213" s="243"/>
      <c r="AB213" s="243"/>
      <c r="AC213" s="244"/>
      <c r="AD213" s="242"/>
      <c r="AE213" s="243"/>
      <c r="AF213" s="243"/>
      <c r="AG213" s="243"/>
      <c r="AH213" s="243"/>
      <c r="AI213" s="243"/>
      <c r="AJ213" s="244"/>
      <c r="AK213" s="242"/>
      <c r="AL213" s="243"/>
      <c r="AM213" s="243"/>
      <c r="AN213" s="243"/>
      <c r="AO213" s="243"/>
      <c r="AP213" s="243"/>
      <c r="AQ213" s="244"/>
      <c r="AR213" s="242"/>
      <c r="AS213" s="243"/>
      <c r="AT213" s="243"/>
      <c r="AU213" s="243"/>
      <c r="AV213" s="243"/>
      <c r="AW213" s="243"/>
      <c r="AX213" s="244"/>
      <c r="AY213" s="242"/>
      <c r="AZ213" s="243"/>
      <c r="BA213" s="245"/>
      <c r="BB213" s="1040"/>
      <c r="BC213" s="1041"/>
      <c r="BD213" s="1000"/>
      <c r="BE213" s="1001"/>
      <c r="BF213" s="1002"/>
      <c r="BG213" s="1003"/>
      <c r="BH213" s="1003"/>
      <c r="BI213" s="1003"/>
      <c r="BJ213" s="1004"/>
    </row>
    <row r="214" spans="2:62" ht="20.25" customHeight="1" x14ac:dyDescent="0.45">
      <c r="B214" s="1043"/>
      <c r="C214" s="1044"/>
      <c r="D214" s="1045"/>
      <c r="E214" s="251"/>
      <c r="F214" s="252">
        <f>C213</f>
        <v>0</v>
      </c>
      <c r="G214" s="251"/>
      <c r="H214" s="252">
        <f>I213</f>
        <v>0</v>
      </c>
      <c r="I214" s="1046"/>
      <c r="J214" s="1047"/>
      <c r="K214" s="1048"/>
      <c r="L214" s="1049"/>
      <c r="M214" s="1049"/>
      <c r="N214" s="1045"/>
      <c r="O214" s="1034"/>
      <c r="P214" s="1035"/>
      <c r="Q214" s="1035"/>
      <c r="R214" s="1035"/>
      <c r="S214" s="1036"/>
      <c r="T214" s="246" t="s">
        <v>443</v>
      </c>
      <c r="U214" s="247"/>
      <c r="V214" s="248"/>
      <c r="W214" s="234" t="str">
        <f>IF(W213="","",VLOOKUP(W213,'参考様式１（勤務表_シフト記号表）'!$C$6:$L$47,10,FALSE))</f>
        <v/>
      </c>
      <c r="X214" s="235" t="str">
        <f>IF(X213="","",VLOOKUP(X213,'参考様式１（勤務表_シフト記号表）'!$C$6:$L$47,10,FALSE))</f>
        <v/>
      </c>
      <c r="Y214" s="235" t="str">
        <f>IF(Y213="","",VLOOKUP(Y213,'参考様式１（勤務表_シフト記号表）'!$C$6:$L$47,10,FALSE))</f>
        <v/>
      </c>
      <c r="Z214" s="235" t="str">
        <f>IF(Z213="","",VLOOKUP(Z213,'参考様式１（勤務表_シフト記号表）'!$C$6:$L$47,10,FALSE))</f>
        <v/>
      </c>
      <c r="AA214" s="235" t="str">
        <f>IF(AA213="","",VLOOKUP(AA213,'参考様式１（勤務表_シフト記号表）'!$C$6:$L$47,10,FALSE))</f>
        <v/>
      </c>
      <c r="AB214" s="235" t="str">
        <f>IF(AB213="","",VLOOKUP(AB213,'参考様式１（勤務表_シフト記号表）'!$C$6:$L$47,10,FALSE))</f>
        <v/>
      </c>
      <c r="AC214" s="236" t="str">
        <f>IF(AC213="","",VLOOKUP(AC213,'参考様式１（勤務表_シフト記号表）'!$C$6:$L$47,10,FALSE))</f>
        <v/>
      </c>
      <c r="AD214" s="234" t="str">
        <f>IF(AD213="","",VLOOKUP(AD213,'参考様式１（勤務表_シフト記号表）'!$C$6:$L$47,10,FALSE))</f>
        <v/>
      </c>
      <c r="AE214" s="235" t="str">
        <f>IF(AE213="","",VLOOKUP(AE213,'参考様式１（勤務表_シフト記号表）'!$C$6:$L$47,10,FALSE))</f>
        <v/>
      </c>
      <c r="AF214" s="235" t="str">
        <f>IF(AF213="","",VLOOKUP(AF213,'参考様式１（勤務表_シフト記号表）'!$C$6:$L$47,10,FALSE))</f>
        <v/>
      </c>
      <c r="AG214" s="235" t="str">
        <f>IF(AG213="","",VLOOKUP(AG213,'参考様式１（勤務表_シフト記号表）'!$C$6:$L$47,10,FALSE))</f>
        <v/>
      </c>
      <c r="AH214" s="235" t="str">
        <f>IF(AH213="","",VLOOKUP(AH213,'参考様式１（勤務表_シフト記号表）'!$C$6:$L$47,10,FALSE))</f>
        <v/>
      </c>
      <c r="AI214" s="235" t="str">
        <f>IF(AI213="","",VLOOKUP(AI213,'参考様式１（勤務表_シフト記号表）'!$C$6:$L$47,10,FALSE))</f>
        <v/>
      </c>
      <c r="AJ214" s="236" t="str">
        <f>IF(AJ213="","",VLOOKUP(AJ213,'参考様式１（勤務表_シフト記号表）'!$C$6:$L$47,10,FALSE))</f>
        <v/>
      </c>
      <c r="AK214" s="234" t="str">
        <f>IF(AK213="","",VLOOKUP(AK213,'参考様式１（勤務表_シフト記号表）'!$C$6:$L$47,10,FALSE))</f>
        <v/>
      </c>
      <c r="AL214" s="235" t="str">
        <f>IF(AL213="","",VLOOKUP(AL213,'参考様式１（勤務表_シフト記号表）'!$C$6:$L$47,10,FALSE))</f>
        <v/>
      </c>
      <c r="AM214" s="235" t="str">
        <f>IF(AM213="","",VLOOKUP(AM213,'参考様式１（勤務表_シフト記号表）'!$C$6:$L$47,10,FALSE))</f>
        <v/>
      </c>
      <c r="AN214" s="235" t="str">
        <f>IF(AN213="","",VLOOKUP(AN213,'参考様式１（勤務表_シフト記号表）'!$C$6:$L$47,10,FALSE))</f>
        <v/>
      </c>
      <c r="AO214" s="235" t="str">
        <f>IF(AO213="","",VLOOKUP(AO213,'参考様式１（勤務表_シフト記号表）'!$C$6:$L$47,10,FALSE))</f>
        <v/>
      </c>
      <c r="AP214" s="235" t="str">
        <f>IF(AP213="","",VLOOKUP(AP213,'参考様式１（勤務表_シフト記号表）'!$C$6:$L$47,10,FALSE))</f>
        <v/>
      </c>
      <c r="AQ214" s="236" t="str">
        <f>IF(AQ213="","",VLOOKUP(AQ213,'参考様式１（勤務表_シフト記号表）'!$C$6:$L$47,10,FALSE))</f>
        <v/>
      </c>
      <c r="AR214" s="234" t="str">
        <f>IF(AR213="","",VLOOKUP(AR213,'参考様式１（勤務表_シフト記号表）'!$C$6:$L$47,10,FALSE))</f>
        <v/>
      </c>
      <c r="AS214" s="235" t="str">
        <f>IF(AS213="","",VLOOKUP(AS213,'参考様式１（勤務表_シフト記号表）'!$C$6:$L$47,10,FALSE))</f>
        <v/>
      </c>
      <c r="AT214" s="235" t="str">
        <f>IF(AT213="","",VLOOKUP(AT213,'参考様式１（勤務表_シフト記号表）'!$C$6:$L$47,10,FALSE))</f>
        <v/>
      </c>
      <c r="AU214" s="235" t="str">
        <f>IF(AU213="","",VLOOKUP(AU213,'参考様式１（勤務表_シフト記号表）'!$C$6:$L$47,10,FALSE))</f>
        <v/>
      </c>
      <c r="AV214" s="235" t="str">
        <f>IF(AV213="","",VLOOKUP(AV213,'参考様式１（勤務表_シフト記号表）'!$C$6:$L$47,10,FALSE))</f>
        <v/>
      </c>
      <c r="AW214" s="235" t="str">
        <f>IF(AW213="","",VLOOKUP(AW213,'参考様式１（勤務表_シフト記号表）'!$C$6:$L$47,10,FALSE))</f>
        <v/>
      </c>
      <c r="AX214" s="236" t="str">
        <f>IF(AX213="","",VLOOKUP(AX213,'参考様式１（勤務表_シフト記号表）'!$C$6:$L$47,10,FALSE))</f>
        <v/>
      </c>
      <c r="AY214" s="234" t="str">
        <f>IF(AY213="","",VLOOKUP(AY213,'参考様式１（勤務表_シフト記号表）'!$C$6:$L$47,10,FALSE))</f>
        <v/>
      </c>
      <c r="AZ214" s="235" t="str">
        <f>IF(AZ213="","",VLOOKUP(AZ213,'参考様式１（勤務表_シフト記号表）'!$C$6:$L$47,10,FALSE))</f>
        <v/>
      </c>
      <c r="BA214" s="235" t="str">
        <f>IF(BA213="","",VLOOKUP(BA213,'参考様式１（勤務表_シフト記号表）'!$C$6:$L$47,10,FALSE))</f>
        <v/>
      </c>
      <c r="BB214" s="1017">
        <f>IF($BE$3="４週",SUM(W214:AX214),IF($BE$3="暦月",SUM(W214:BA214),""))</f>
        <v>0</v>
      </c>
      <c r="BC214" s="1018"/>
      <c r="BD214" s="1019">
        <f>IF($BE$3="４週",BB214/4,IF($BE$3="暦月",(BB214/($BE$8/7)),""))</f>
        <v>0</v>
      </c>
      <c r="BE214" s="1018"/>
      <c r="BF214" s="1014"/>
      <c r="BG214" s="1015"/>
      <c r="BH214" s="1015"/>
      <c r="BI214" s="1015"/>
      <c r="BJ214" s="1016"/>
    </row>
    <row r="215" spans="2:62" ht="20.25" customHeight="1" x14ac:dyDescent="0.45">
      <c r="B215" s="1020">
        <f>B213+1</f>
        <v>100</v>
      </c>
      <c r="C215" s="1022"/>
      <c r="D215" s="1023"/>
      <c r="E215" s="237"/>
      <c r="F215" s="238"/>
      <c r="G215" s="237"/>
      <c r="H215" s="238"/>
      <c r="I215" s="1026"/>
      <c r="J215" s="1027"/>
      <c r="K215" s="1030"/>
      <c r="L215" s="1031"/>
      <c r="M215" s="1031"/>
      <c r="N215" s="1023"/>
      <c r="O215" s="1034"/>
      <c r="P215" s="1035"/>
      <c r="Q215" s="1035"/>
      <c r="R215" s="1035"/>
      <c r="S215" s="1036"/>
      <c r="T215" s="239" t="s">
        <v>442</v>
      </c>
      <c r="U215" s="240"/>
      <c r="V215" s="241"/>
      <c r="W215" s="242"/>
      <c r="X215" s="243"/>
      <c r="Y215" s="243"/>
      <c r="Z215" s="243"/>
      <c r="AA215" s="243"/>
      <c r="AB215" s="243"/>
      <c r="AC215" s="244"/>
      <c r="AD215" s="242"/>
      <c r="AE215" s="243"/>
      <c r="AF215" s="243"/>
      <c r="AG215" s="243"/>
      <c r="AH215" s="243"/>
      <c r="AI215" s="243"/>
      <c r="AJ215" s="244"/>
      <c r="AK215" s="242"/>
      <c r="AL215" s="243"/>
      <c r="AM215" s="243"/>
      <c r="AN215" s="243"/>
      <c r="AO215" s="243"/>
      <c r="AP215" s="243"/>
      <c r="AQ215" s="244"/>
      <c r="AR215" s="242"/>
      <c r="AS215" s="243"/>
      <c r="AT215" s="243"/>
      <c r="AU215" s="243"/>
      <c r="AV215" s="243"/>
      <c r="AW215" s="243"/>
      <c r="AX215" s="244"/>
      <c r="AY215" s="242"/>
      <c r="AZ215" s="243"/>
      <c r="BA215" s="245"/>
      <c r="BB215" s="1040"/>
      <c r="BC215" s="1041"/>
      <c r="BD215" s="1000"/>
      <c r="BE215" s="1001"/>
      <c r="BF215" s="1002"/>
      <c r="BG215" s="1003"/>
      <c r="BH215" s="1003"/>
      <c r="BI215" s="1003"/>
      <c r="BJ215" s="1004"/>
    </row>
    <row r="216" spans="2:62" ht="20.25" customHeight="1" thickBot="1" x14ac:dyDescent="0.5">
      <c r="B216" s="1021"/>
      <c r="C216" s="1024"/>
      <c r="D216" s="1025"/>
      <c r="E216" s="253"/>
      <c r="F216" s="254">
        <f>C215</f>
        <v>0</v>
      </c>
      <c r="G216" s="253"/>
      <c r="H216" s="254">
        <f>I215</f>
        <v>0</v>
      </c>
      <c r="I216" s="1028"/>
      <c r="J216" s="1029"/>
      <c r="K216" s="1032"/>
      <c r="L216" s="1033"/>
      <c r="M216" s="1033"/>
      <c r="N216" s="1025"/>
      <c r="O216" s="1037"/>
      <c r="P216" s="1038"/>
      <c r="Q216" s="1038"/>
      <c r="R216" s="1038"/>
      <c r="S216" s="1039"/>
      <c r="T216" s="255" t="s">
        <v>443</v>
      </c>
      <c r="U216" s="256"/>
      <c r="V216" s="257"/>
      <c r="W216" s="258" t="str">
        <f>IF(W215="","",VLOOKUP(W215,'参考様式１（勤務表_シフト記号表）'!$C$6:$L$47,10,FALSE))</f>
        <v/>
      </c>
      <c r="X216" s="259" t="str">
        <f>IF(X215="","",VLOOKUP(X215,'参考様式１（勤務表_シフト記号表）'!$C$6:$L$47,10,FALSE))</f>
        <v/>
      </c>
      <c r="Y216" s="259" t="str">
        <f>IF(Y215="","",VLOOKUP(Y215,'参考様式１（勤務表_シフト記号表）'!$C$6:$L$47,10,FALSE))</f>
        <v/>
      </c>
      <c r="Z216" s="259" t="str">
        <f>IF(Z215="","",VLOOKUP(Z215,'参考様式１（勤務表_シフト記号表）'!$C$6:$L$47,10,FALSE))</f>
        <v/>
      </c>
      <c r="AA216" s="259" t="str">
        <f>IF(AA215="","",VLOOKUP(AA215,'参考様式１（勤務表_シフト記号表）'!$C$6:$L$47,10,FALSE))</f>
        <v/>
      </c>
      <c r="AB216" s="259" t="str">
        <f>IF(AB215="","",VLOOKUP(AB215,'参考様式１（勤務表_シフト記号表）'!$C$6:$L$47,10,FALSE))</f>
        <v/>
      </c>
      <c r="AC216" s="260" t="str">
        <f>IF(AC215="","",VLOOKUP(AC215,'参考様式１（勤務表_シフト記号表）'!$C$6:$L$47,10,FALSE))</f>
        <v/>
      </c>
      <c r="AD216" s="258" t="str">
        <f>IF(AD215="","",VLOOKUP(AD215,'参考様式１（勤務表_シフト記号表）'!$C$6:$L$47,10,FALSE))</f>
        <v/>
      </c>
      <c r="AE216" s="259" t="str">
        <f>IF(AE215="","",VLOOKUP(AE215,'参考様式１（勤務表_シフト記号表）'!$C$6:$L$47,10,FALSE))</f>
        <v/>
      </c>
      <c r="AF216" s="259" t="str">
        <f>IF(AF215="","",VLOOKUP(AF215,'参考様式１（勤務表_シフト記号表）'!$C$6:$L$47,10,FALSE))</f>
        <v/>
      </c>
      <c r="AG216" s="259" t="str">
        <f>IF(AG215="","",VLOOKUP(AG215,'参考様式１（勤務表_シフト記号表）'!$C$6:$L$47,10,FALSE))</f>
        <v/>
      </c>
      <c r="AH216" s="259" t="str">
        <f>IF(AH215="","",VLOOKUP(AH215,'参考様式１（勤務表_シフト記号表）'!$C$6:$L$47,10,FALSE))</f>
        <v/>
      </c>
      <c r="AI216" s="259" t="str">
        <f>IF(AI215="","",VLOOKUP(AI215,'参考様式１（勤務表_シフト記号表）'!$C$6:$L$47,10,FALSE))</f>
        <v/>
      </c>
      <c r="AJ216" s="260" t="str">
        <f>IF(AJ215="","",VLOOKUP(AJ215,'参考様式１（勤務表_シフト記号表）'!$C$6:$L$47,10,FALSE))</f>
        <v/>
      </c>
      <c r="AK216" s="258" t="str">
        <f>IF(AK215="","",VLOOKUP(AK215,'参考様式１（勤務表_シフト記号表）'!$C$6:$L$47,10,FALSE))</f>
        <v/>
      </c>
      <c r="AL216" s="259" t="str">
        <f>IF(AL215="","",VLOOKUP(AL215,'参考様式１（勤務表_シフト記号表）'!$C$6:$L$47,10,FALSE))</f>
        <v/>
      </c>
      <c r="AM216" s="259" t="str">
        <f>IF(AM215="","",VLOOKUP(AM215,'参考様式１（勤務表_シフト記号表）'!$C$6:$L$47,10,FALSE))</f>
        <v/>
      </c>
      <c r="AN216" s="259" t="str">
        <f>IF(AN215="","",VLOOKUP(AN215,'参考様式１（勤務表_シフト記号表）'!$C$6:$L$47,10,FALSE))</f>
        <v/>
      </c>
      <c r="AO216" s="259" t="str">
        <f>IF(AO215="","",VLOOKUP(AO215,'参考様式１（勤務表_シフト記号表）'!$C$6:$L$47,10,FALSE))</f>
        <v/>
      </c>
      <c r="AP216" s="259" t="str">
        <f>IF(AP215="","",VLOOKUP(AP215,'参考様式１（勤務表_シフト記号表）'!$C$6:$L$47,10,FALSE))</f>
        <v/>
      </c>
      <c r="AQ216" s="260" t="str">
        <f>IF(AQ215="","",VLOOKUP(AQ215,'参考様式１（勤務表_シフト記号表）'!$C$6:$L$47,10,FALSE))</f>
        <v/>
      </c>
      <c r="AR216" s="258" t="str">
        <f>IF(AR215="","",VLOOKUP(AR215,'参考様式１（勤務表_シフト記号表）'!$C$6:$L$47,10,FALSE))</f>
        <v/>
      </c>
      <c r="AS216" s="259" t="str">
        <f>IF(AS215="","",VLOOKUP(AS215,'参考様式１（勤務表_シフト記号表）'!$C$6:$L$47,10,FALSE))</f>
        <v/>
      </c>
      <c r="AT216" s="259" t="str">
        <f>IF(AT215="","",VLOOKUP(AT215,'参考様式１（勤務表_シフト記号表）'!$C$6:$L$47,10,FALSE))</f>
        <v/>
      </c>
      <c r="AU216" s="259" t="str">
        <f>IF(AU215="","",VLOOKUP(AU215,'参考様式１（勤務表_シフト記号表）'!$C$6:$L$47,10,FALSE))</f>
        <v/>
      </c>
      <c r="AV216" s="259" t="str">
        <f>IF(AV215="","",VLOOKUP(AV215,'参考様式１（勤務表_シフト記号表）'!$C$6:$L$47,10,FALSE))</f>
        <v/>
      </c>
      <c r="AW216" s="259" t="str">
        <f>IF(AW215="","",VLOOKUP(AW215,'参考様式１（勤務表_シフト記号表）'!$C$6:$L$47,10,FALSE))</f>
        <v/>
      </c>
      <c r="AX216" s="260" t="str">
        <f>IF(AX215="","",VLOOKUP(AX215,'参考様式１（勤務表_シフト記号表）'!$C$6:$L$47,10,FALSE))</f>
        <v/>
      </c>
      <c r="AY216" s="258" t="str">
        <f>IF(AY215="","",VLOOKUP(AY215,'参考様式１（勤務表_シフト記号表）'!$C$6:$L$47,10,FALSE))</f>
        <v/>
      </c>
      <c r="AZ216" s="259" t="str">
        <f>IF(AZ215="","",VLOOKUP(AZ215,'参考様式１（勤務表_シフト記号表）'!$C$6:$L$47,10,FALSE))</f>
        <v/>
      </c>
      <c r="BA216" s="259" t="str">
        <f>IF(BA215="","",VLOOKUP(BA215,'参考様式１（勤務表_シフト記号表）'!$C$6:$L$47,10,FALSE))</f>
        <v/>
      </c>
      <c r="BB216" s="1008">
        <f>IF($BE$3="４週",SUM(W216:AX216),IF($BE$3="暦月",SUM(W216:BA216),""))</f>
        <v>0</v>
      </c>
      <c r="BC216" s="1009"/>
      <c r="BD216" s="1010">
        <f>IF($BE$3="４週",BB216/4,IF($BE$3="暦月",(BB216/($BE$8/7)),""))</f>
        <v>0</v>
      </c>
      <c r="BE216" s="1009"/>
      <c r="BF216" s="1005"/>
      <c r="BG216" s="1006"/>
      <c r="BH216" s="1006"/>
      <c r="BI216" s="1006"/>
      <c r="BJ216" s="1007"/>
    </row>
    <row r="217" spans="2:62" ht="20.25" customHeight="1" x14ac:dyDescent="0.45">
      <c r="B217" s="261"/>
      <c r="C217" s="262"/>
      <c r="D217" s="262"/>
      <c r="E217" s="262"/>
      <c r="F217" s="262"/>
      <c r="G217" s="262"/>
      <c r="H217" s="262"/>
      <c r="I217" s="263"/>
      <c r="J217" s="263"/>
      <c r="K217" s="262"/>
      <c r="L217" s="262"/>
      <c r="M217" s="262"/>
      <c r="N217" s="262"/>
      <c r="O217" s="264"/>
      <c r="P217" s="264"/>
      <c r="Q217" s="264"/>
      <c r="R217" s="265"/>
      <c r="S217" s="265"/>
      <c r="T217" s="265"/>
      <c r="U217" s="266"/>
      <c r="V217" s="267"/>
      <c r="W217" s="268"/>
      <c r="X217" s="268"/>
      <c r="Y217" s="268"/>
      <c r="Z217" s="268"/>
      <c r="AA217" s="268"/>
      <c r="AB217" s="268"/>
      <c r="AC217" s="268"/>
      <c r="AD217" s="268"/>
      <c r="AE217" s="268"/>
      <c r="AF217" s="268"/>
      <c r="AG217" s="268"/>
      <c r="AH217" s="268"/>
      <c r="AI217" s="268"/>
      <c r="AJ217" s="268"/>
      <c r="AK217" s="268"/>
      <c r="AL217" s="268"/>
      <c r="AM217" s="268"/>
      <c r="AN217" s="268"/>
      <c r="AO217" s="268"/>
      <c r="AP217" s="268"/>
      <c r="AQ217" s="268"/>
      <c r="AR217" s="268"/>
      <c r="AS217" s="268"/>
      <c r="AT217" s="268"/>
      <c r="AU217" s="268"/>
      <c r="AV217" s="268"/>
      <c r="AW217" s="268"/>
      <c r="AX217" s="268"/>
      <c r="AY217" s="268"/>
      <c r="AZ217" s="268"/>
      <c r="BA217" s="268"/>
      <c r="BB217" s="268"/>
      <c r="BC217" s="268"/>
      <c r="BD217" s="269"/>
      <c r="BE217" s="269"/>
      <c r="BF217" s="264"/>
      <c r="BG217" s="264"/>
      <c r="BH217" s="264"/>
      <c r="BI217" s="264"/>
      <c r="BJ217" s="264"/>
    </row>
    <row r="218" spans="2:62" ht="20.25" customHeight="1" x14ac:dyDescent="0.45">
      <c r="B218" s="261"/>
      <c r="C218" s="262"/>
      <c r="D218" s="262"/>
      <c r="E218" s="262"/>
      <c r="F218" s="262"/>
      <c r="G218" s="262"/>
      <c r="H218" s="262"/>
      <c r="I218" s="270"/>
      <c r="J218" s="192" t="s">
        <v>444</v>
      </c>
      <c r="K218" s="192"/>
      <c r="L218" s="192"/>
      <c r="M218" s="192"/>
      <c r="N218" s="192"/>
      <c r="O218" s="192"/>
      <c r="P218" s="192"/>
      <c r="Q218" s="192"/>
      <c r="R218" s="192"/>
      <c r="S218" s="192"/>
      <c r="T218" s="197"/>
      <c r="U218" s="192"/>
      <c r="V218" s="192"/>
      <c r="W218" s="192"/>
      <c r="X218" s="192"/>
      <c r="Y218" s="192"/>
      <c r="Z218" s="271"/>
      <c r="AA218" s="271"/>
      <c r="AB218" s="271"/>
      <c r="AC218" s="271"/>
      <c r="AD218" s="271"/>
      <c r="AE218" s="271"/>
      <c r="AF218" s="271"/>
      <c r="AG218" s="271"/>
      <c r="AH218" s="271"/>
      <c r="AI218" s="271"/>
      <c r="AJ218" s="271"/>
      <c r="AK218" s="271"/>
      <c r="AL218" s="271"/>
      <c r="AM218" s="271"/>
      <c r="AN218" s="271"/>
      <c r="AO218" s="271"/>
      <c r="AP218" s="271"/>
      <c r="AQ218" s="271"/>
      <c r="AR218" s="271"/>
      <c r="AS218" s="271"/>
      <c r="AT218" s="271"/>
      <c r="AU218" s="271"/>
      <c r="AV218" s="271"/>
      <c r="AW218" s="271"/>
      <c r="AX218" s="271"/>
      <c r="AY218" s="271"/>
      <c r="AZ218" s="271"/>
      <c r="BA218" s="271"/>
      <c r="BB218" s="271"/>
      <c r="BC218" s="271"/>
      <c r="BD218" s="272"/>
      <c r="BE218" s="269"/>
      <c r="BF218" s="264"/>
      <c r="BG218" s="264"/>
      <c r="BH218" s="264"/>
      <c r="BI218" s="264"/>
      <c r="BJ218" s="264"/>
    </row>
    <row r="219" spans="2:62" ht="20.25" customHeight="1" x14ac:dyDescent="0.45">
      <c r="B219" s="261"/>
      <c r="C219" s="262"/>
      <c r="D219" s="262"/>
      <c r="E219" s="262"/>
      <c r="F219" s="262"/>
      <c r="G219" s="262"/>
      <c r="H219" s="262"/>
      <c r="I219" s="270"/>
      <c r="J219" s="192"/>
      <c r="K219" s="192" t="s">
        <v>445</v>
      </c>
      <c r="L219" s="192"/>
      <c r="M219" s="192"/>
      <c r="N219" s="192"/>
      <c r="O219" s="192"/>
      <c r="P219" s="192"/>
      <c r="Q219" s="192"/>
      <c r="R219" s="192"/>
      <c r="S219" s="192"/>
      <c r="T219" s="197"/>
      <c r="U219" s="192"/>
      <c r="V219" s="192"/>
      <c r="W219" s="192"/>
      <c r="X219" s="192"/>
      <c r="Y219" s="192"/>
      <c r="Z219" s="271"/>
      <c r="AA219" s="192" t="s">
        <v>446</v>
      </c>
      <c r="AB219" s="192"/>
      <c r="AC219" s="192"/>
      <c r="AD219" s="192"/>
      <c r="AE219" s="192"/>
      <c r="AF219" s="192"/>
      <c r="AG219" s="192"/>
      <c r="AH219" s="192"/>
      <c r="AI219" s="192"/>
      <c r="AJ219" s="197"/>
      <c r="AK219" s="192"/>
      <c r="AL219" s="192"/>
      <c r="AM219" s="192"/>
      <c r="AN219" s="192"/>
      <c r="AO219" s="271"/>
      <c r="AP219" s="271"/>
      <c r="AQ219" s="192" t="s">
        <v>447</v>
      </c>
      <c r="AR219" s="271"/>
      <c r="AS219" s="271"/>
      <c r="AT219" s="271"/>
      <c r="AU219" s="271"/>
      <c r="AV219" s="271"/>
      <c r="AW219" s="271"/>
      <c r="AX219" s="271"/>
      <c r="AY219" s="271"/>
      <c r="AZ219" s="271"/>
      <c r="BA219" s="271"/>
      <c r="BB219" s="271"/>
      <c r="BC219" s="271"/>
      <c r="BD219" s="272"/>
      <c r="BE219" s="269"/>
      <c r="BF219" s="1011"/>
      <c r="BG219" s="1011"/>
      <c r="BH219" s="1011"/>
      <c r="BI219" s="1011"/>
      <c r="BJ219" s="264"/>
    </row>
    <row r="220" spans="2:62" ht="20.25" customHeight="1" x14ac:dyDescent="0.45">
      <c r="B220" s="261"/>
      <c r="C220" s="262"/>
      <c r="D220" s="262"/>
      <c r="E220" s="262"/>
      <c r="F220" s="262"/>
      <c r="G220" s="262"/>
      <c r="H220" s="262"/>
      <c r="I220" s="270"/>
      <c r="J220" s="192"/>
      <c r="K220" s="987" t="s">
        <v>448</v>
      </c>
      <c r="L220" s="987"/>
      <c r="M220" s="987" t="s">
        <v>449</v>
      </c>
      <c r="N220" s="987"/>
      <c r="O220" s="987"/>
      <c r="P220" s="987"/>
      <c r="Q220" s="192"/>
      <c r="R220" s="1012" t="s">
        <v>450</v>
      </c>
      <c r="S220" s="1012"/>
      <c r="T220" s="1012"/>
      <c r="U220" s="1012"/>
      <c r="V220" s="192"/>
      <c r="W220" s="273" t="s">
        <v>451</v>
      </c>
      <c r="X220" s="273"/>
      <c r="Y220" s="192"/>
      <c r="Z220" s="271"/>
      <c r="AA220" s="987" t="s">
        <v>448</v>
      </c>
      <c r="AB220" s="987"/>
      <c r="AC220" s="987" t="s">
        <v>449</v>
      </c>
      <c r="AD220" s="987"/>
      <c r="AE220" s="987"/>
      <c r="AF220" s="987"/>
      <c r="AG220" s="192"/>
      <c r="AH220" s="1012" t="s">
        <v>450</v>
      </c>
      <c r="AI220" s="1012"/>
      <c r="AJ220" s="1012"/>
      <c r="AK220" s="1012"/>
      <c r="AL220" s="192"/>
      <c r="AM220" s="273" t="s">
        <v>451</v>
      </c>
      <c r="AN220" s="273"/>
      <c r="AO220" s="271"/>
      <c r="AP220" s="271"/>
      <c r="AQ220" s="271"/>
      <c r="AR220" s="271"/>
      <c r="AS220" s="271"/>
      <c r="AT220" s="271"/>
      <c r="AU220" s="271"/>
      <c r="AV220" s="271"/>
      <c r="AW220" s="271"/>
      <c r="AX220" s="271"/>
      <c r="AY220" s="271"/>
      <c r="AZ220" s="271"/>
      <c r="BA220" s="271"/>
      <c r="BB220" s="271"/>
      <c r="BC220" s="271"/>
      <c r="BD220" s="272"/>
      <c r="BE220" s="269"/>
      <c r="BF220" s="1050"/>
      <c r="BG220" s="1050"/>
      <c r="BH220" s="1050"/>
      <c r="BI220" s="1050"/>
      <c r="BJ220" s="264"/>
    </row>
    <row r="221" spans="2:62" ht="20.25" customHeight="1" x14ac:dyDescent="0.45">
      <c r="B221" s="261"/>
      <c r="C221" s="262"/>
      <c r="D221" s="262"/>
      <c r="E221" s="262"/>
      <c r="F221" s="262"/>
      <c r="G221" s="262"/>
      <c r="H221" s="262"/>
      <c r="I221" s="270"/>
      <c r="J221" s="192"/>
      <c r="K221" s="988"/>
      <c r="L221" s="988"/>
      <c r="M221" s="988" t="s">
        <v>452</v>
      </c>
      <c r="N221" s="988"/>
      <c r="O221" s="988" t="s">
        <v>453</v>
      </c>
      <c r="P221" s="988"/>
      <c r="Q221" s="192"/>
      <c r="R221" s="988" t="s">
        <v>452</v>
      </c>
      <c r="S221" s="988"/>
      <c r="T221" s="988" t="s">
        <v>453</v>
      </c>
      <c r="U221" s="988"/>
      <c r="V221" s="192"/>
      <c r="W221" s="273" t="s">
        <v>454</v>
      </c>
      <c r="X221" s="273"/>
      <c r="Y221" s="192"/>
      <c r="Z221" s="271"/>
      <c r="AA221" s="988"/>
      <c r="AB221" s="988"/>
      <c r="AC221" s="988" t="s">
        <v>452</v>
      </c>
      <c r="AD221" s="988"/>
      <c r="AE221" s="988" t="s">
        <v>453</v>
      </c>
      <c r="AF221" s="988"/>
      <c r="AG221" s="192"/>
      <c r="AH221" s="988" t="s">
        <v>452</v>
      </c>
      <c r="AI221" s="988"/>
      <c r="AJ221" s="988" t="s">
        <v>453</v>
      </c>
      <c r="AK221" s="988"/>
      <c r="AL221" s="192"/>
      <c r="AM221" s="273" t="s">
        <v>454</v>
      </c>
      <c r="AN221" s="273"/>
      <c r="AO221" s="271"/>
      <c r="AP221" s="271"/>
      <c r="AQ221" s="273" t="s">
        <v>455</v>
      </c>
      <c r="AR221" s="273"/>
      <c r="AS221" s="273"/>
      <c r="AT221" s="273"/>
      <c r="AU221" s="192"/>
      <c r="AV221" s="273" t="s">
        <v>456</v>
      </c>
      <c r="AW221" s="273"/>
      <c r="AX221" s="273"/>
      <c r="AY221" s="273"/>
      <c r="AZ221" s="192"/>
      <c r="BA221" s="988" t="s">
        <v>457</v>
      </c>
      <c r="BB221" s="988"/>
      <c r="BC221" s="988"/>
      <c r="BD221" s="988"/>
      <c r="BE221" s="269"/>
      <c r="BF221" s="1042"/>
      <c r="BG221" s="1042"/>
      <c r="BH221" s="1042"/>
      <c r="BI221" s="1042"/>
      <c r="BJ221" s="264"/>
    </row>
    <row r="222" spans="2:62" ht="20.25" customHeight="1" x14ac:dyDescent="0.45">
      <c r="B222" s="261"/>
      <c r="C222" s="262"/>
      <c r="D222" s="262"/>
      <c r="E222" s="262"/>
      <c r="F222" s="262"/>
      <c r="G222" s="262"/>
      <c r="H222" s="262"/>
      <c r="I222" s="270"/>
      <c r="J222" s="192"/>
      <c r="K222" s="978" t="s">
        <v>458</v>
      </c>
      <c r="L222" s="978"/>
      <c r="M222" s="983">
        <f>SUMIFS($BB$17:$BB$216,$F$17:$F$216,"看護職員",$H$17:$H$216,"A")</f>
        <v>0</v>
      </c>
      <c r="N222" s="983"/>
      <c r="O222" s="984">
        <f>SUMIFS($BD$17:$BD$216,$F$17:$F$216,"看護職員",$H$17:$H$216,"A")</f>
        <v>0</v>
      </c>
      <c r="P222" s="984"/>
      <c r="Q222" s="274"/>
      <c r="R222" s="985"/>
      <c r="S222" s="985"/>
      <c r="T222" s="985"/>
      <c r="U222" s="985"/>
      <c r="V222" s="274"/>
      <c r="W222" s="996"/>
      <c r="X222" s="997"/>
      <c r="Y222" s="192"/>
      <c r="Z222" s="271"/>
      <c r="AA222" s="978" t="s">
        <v>458</v>
      </c>
      <c r="AB222" s="978"/>
      <c r="AC222" s="983">
        <f>SUMIFS($BB$17:$BB$216,$F$17:$F$216,"介護職員",$H$17:$H$216,"A")</f>
        <v>0</v>
      </c>
      <c r="AD222" s="983"/>
      <c r="AE222" s="984">
        <f>SUMIFS($BD$17:$BD$216,$F$17:$F$216,"介護職員",$H$17:$H$216,"A")</f>
        <v>0</v>
      </c>
      <c r="AF222" s="984"/>
      <c r="AG222" s="274"/>
      <c r="AH222" s="985"/>
      <c r="AI222" s="985"/>
      <c r="AJ222" s="985"/>
      <c r="AK222" s="985"/>
      <c r="AL222" s="274"/>
      <c r="AM222" s="996"/>
      <c r="AN222" s="997"/>
      <c r="AO222" s="271"/>
      <c r="AP222" s="271"/>
      <c r="AQ222" s="1013">
        <f>U236</f>
        <v>0</v>
      </c>
      <c r="AR222" s="978"/>
      <c r="AS222" s="978"/>
      <c r="AT222" s="978"/>
      <c r="AU222" s="275" t="s">
        <v>459</v>
      </c>
      <c r="AV222" s="1013">
        <f>AK236</f>
        <v>0</v>
      </c>
      <c r="AW222" s="978"/>
      <c r="AX222" s="978"/>
      <c r="AY222" s="978"/>
      <c r="AZ222" s="275" t="s">
        <v>460</v>
      </c>
      <c r="BA222" s="989">
        <f>ROUNDDOWN(AQ222+AV222,1)</f>
        <v>0</v>
      </c>
      <c r="BB222" s="989"/>
      <c r="BC222" s="989"/>
      <c r="BD222" s="989"/>
      <c r="BE222" s="269"/>
      <c r="BF222" s="276"/>
      <c r="BG222" s="276"/>
      <c r="BH222" s="276"/>
      <c r="BI222" s="276"/>
      <c r="BJ222" s="264"/>
    </row>
    <row r="223" spans="2:62" ht="20.25" customHeight="1" x14ac:dyDescent="0.45">
      <c r="B223" s="261"/>
      <c r="C223" s="262"/>
      <c r="D223" s="262"/>
      <c r="E223" s="262"/>
      <c r="F223" s="262"/>
      <c r="G223" s="262"/>
      <c r="H223" s="262"/>
      <c r="I223" s="270"/>
      <c r="J223" s="192"/>
      <c r="K223" s="978" t="s">
        <v>461</v>
      </c>
      <c r="L223" s="978"/>
      <c r="M223" s="983">
        <f>SUMIFS($BB$17:$BB$216,$F$17:$F$216,"看護職員",$H$17:$H$216,"B")</f>
        <v>0</v>
      </c>
      <c r="N223" s="983"/>
      <c r="O223" s="984">
        <f>SUMIFS($BD$17:$BD$216,$F$17:$F$216,"看護職員",$H$17:$H$216,"B")</f>
        <v>0</v>
      </c>
      <c r="P223" s="984"/>
      <c r="Q223" s="274"/>
      <c r="R223" s="985"/>
      <c r="S223" s="985"/>
      <c r="T223" s="985"/>
      <c r="U223" s="985"/>
      <c r="V223" s="274"/>
      <c r="W223" s="996"/>
      <c r="X223" s="997"/>
      <c r="Y223" s="192"/>
      <c r="Z223" s="271"/>
      <c r="AA223" s="978" t="s">
        <v>461</v>
      </c>
      <c r="AB223" s="978"/>
      <c r="AC223" s="983">
        <f>SUMIFS($BB$17:$BB$216,$F$17:$F$216,"介護職員",$H$17:$H$216,"B")</f>
        <v>0</v>
      </c>
      <c r="AD223" s="983"/>
      <c r="AE223" s="984">
        <f>SUMIFS($BD$17:$BD$216,$F$17:$F$216,"介護職員",$H$17:$H$216,"B")</f>
        <v>0</v>
      </c>
      <c r="AF223" s="984"/>
      <c r="AG223" s="274"/>
      <c r="AH223" s="985"/>
      <c r="AI223" s="985"/>
      <c r="AJ223" s="985"/>
      <c r="AK223" s="985"/>
      <c r="AL223" s="274"/>
      <c r="AM223" s="996"/>
      <c r="AN223" s="997"/>
      <c r="AO223" s="271"/>
      <c r="AP223" s="271"/>
      <c r="AQ223" s="271"/>
      <c r="AR223" s="271"/>
      <c r="AS223" s="271"/>
      <c r="AT223" s="271"/>
      <c r="AU223" s="271"/>
      <c r="AV223" s="271"/>
      <c r="AW223" s="271"/>
      <c r="AX223" s="271"/>
      <c r="AY223" s="271"/>
      <c r="AZ223" s="271"/>
      <c r="BA223" s="271"/>
      <c r="BB223" s="271"/>
      <c r="BC223" s="271"/>
      <c r="BD223" s="272"/>
      <c r="BE223" s="269"/>
      <c r="BF223" s="264"/>
      <c r="BG223" s="264"/>
      <c r="BH223" s="264"/>
      <c r="BI223" s="264"/>
      <c r="BJ223" s="264"/>
    </row>
    <row r="224" spans="2:62" ht="20.25" customHeight="1" x14ac:dyDescent="0.45">
      <c r="B224" s="261"/>
      <c r="C224" s="262"/>
      <c r="D224" s="262"/>
      <c r="E224" s="262"/>
      <c r="F224" s="262"/>
      <c r="G224" s="262"/>
      <c r="H224" s="262"/>
      <c r="I224" s="270"/>
      <c r="J224" s="192"/>
      <c r="K224" s="978" t="s">
        <v>462</v>
      </c>
      <c r="L224" s="978"/>
      <c r="M224" s="983">
        <f>SUMIFS($BB$17:$BB$216,$F$17:$F$216,"看護職員",$H$17:$H$216,"C")</f>
        <v>0</v>
      </c>
      <c r="N224" s="983"/>
      <c r="O224" s="984">
        <f>SUMIFS($BD$17:$BD$216,$F$17:$F$216,"看護職員",$H$17:$H$216,"C")</f>
        <v>0</v>
      </c>
      <c r="P224" s="984"/>
      <c r="Q224" s="274"/>
      <c r="R224" s="985"/>
      <c r="S224" s="985"/>
      <c r="T224" s="986"/>
      <c r="U224" s="986"/>
      <c r="V224" s="274"/>
      <c r="W224" s="981" t="s">
        <v>463</v>
      </c>
      <c r="X224" s="982"/>
      <c r="Y224" s="192"/>
      <c r="Z224" s="271"/>
      <c r="AA224" s="978" t="s">
        <v>462</v>
      </c>
      <c r="AB224" s="978"/>
      <c r="AC224" s="983">
        <f>SUMIFS($BB$17:$BB$216,$F$17:$F$216,"介護職員",$H$17:$H$216,"C")</f>
        <v>0</v>
      </c>
      <c r="AD224" s="983"/>
      <c r="AE224" s="984">
        <f>SUMIFS($BD$17:$BD$216,$F$17:$F$216,"介護職員",$H$17:$H$216,"C")</f>
        <v>0</v>
      </c>
      <c r="AF224" s="984"/>
      <c r="AG224" s="274"/>
      <c r="AH224" s="985"/>
      <c r="AI224" s="985"/>
      <c r="AJ224" s="986"/>
      <c r="AK224" s="986"/>
      <c r="AL224" s="274"/>
      <c r="AM224" s="981" t="s">
        <v>463</v>
      </c>
      <c r="AN224" s="982"/>
      <c r="AO224" s="271"/>
      <c r="AP224" s="271"/>
      <c r="AQ224" s="271"/>
      <c r="AR224" s="271"/>
      <c r="AS224" s="271"/>
      <c r="AT224" s="271"/>
      <c r="AU224" s="271"/>
      <c r="AV224" s="271"/>
      <c r="AW224" s="271"/>
      <c r="AX224" s="271"/>
      <c r="AY224" s="271"/>
      <c r="AZ224" s="271"/>
      <c r="BA224" s="271"/>
      <c r="BB224" s="271"/>
      <c r="BC224" s="271"/>
      <c r="BD224" s="272"/>
      <c r="BE224" s="269"/>
      <c r="BF224" s="264"/>
      <c r="BG224" s="264"/>
      <c r="BH224" s="264"/>
      <c r="BI224" s="264"/>
      <c r="BJ224" s="264"/>
    </row>
    <row r="225" spans="2:62" ht="20.25" customHeight="1" x14ac:dyDescent="0.45">
      <c r="B225" s="261"/>
      <c r="C225" s="262"/>
      <c r="D225" s="262"/>
      <c r="E225" s="262"/>
      <c r="F225" s="262"/>
      <c r="G225" s="262"/>
      <c r="H225" s="262"/>
      <c r="I225" s="270"/>
      <c r="J225" s="192"/>
      <c r="K225" s="978" t="s">
        <v>464</v>
      </c>
      <c r="L225" s="978"/>
      <c r="M225" s="983">
        <f>SUMIFS($BB$17:$BB$216,$F$17:$F$216,"看護職員",$H$17:$H$216,"D")</f>
        <v>0</v>
      </c>
      <c r="N225" s="983"/>
      <c r="O225" s="984">
        <f>SUMIFS($BD$17:$BD$216,$F$17:$F$216,"看護職員",$H$17:$H$216,"D")</f>
        <v>0</v>
      </c>
      <c r="P225" s="984"/>
      <c r="Q225" s="274"/>
      <c r="R225" s="985"/>
      <c r="S225" s="985"/>
      <c r="T225" s="986"/>
      <c r="U225" s="986"/>
      <c r="V225" s="274"/>
      <c r="W225" s="981" t="s">
        <v>463</v>
      </c>
      <c r="X225" s="982"/>
      <c r="Y225" s="192"/>
      <c r="Z225" s="271"/>
      <c r="AA225" s="978" t="s">
        <v>464</v>
      </c>
      <c r="AB225" s="978"/>
      <c r="AC225" s="983">
        <f>SUMIFS($BB$17:$BB$216,$F$17:$F$216,"介護職員",$H$17:$H$216,"D")</f>
        <v>0</v>
      </c>
      <c r="AD225" s="983"/>
      <c r="AE225" s="984">
        <f>SUMIFS($BD$17:$BD$216,$F$17:$F$216,"介護職員",$H$17:$H$216,"D")</f>
        <v>0</v>
      </c>
      <c r="AF225" s="984"/>
      <c r="AG225" s="274"/>
      <c r="AH225" s="985"/>
      <c r="AI225" s="985"/>
      <c r="AJ225" s="986"/>
      <c r="AK225" s="986"/>
      <c r="AL225" s="274"/>
      <c r="AM225" s="981" t="s">
        <v>463</v>
      </c>
      <c r="AN225" s="982"/>
      <c r="AO225" s="271"/>
      <c r="AP225" s="271"/>
      <c r="AQ225" s="192" t="s">
        <v>465</v>
      </c>
      <c r="AR225" s="192"/>
      <c r="AS225" s="192"/>
      <c r="AT225" s="192"/>
      <c r="AU225" s="192"/>
      <c r="AV225" s="192"/>
      <c r="AW225" s="271"/>
      <c r="AX225" s="271"/>
      <c r="AY225" s="271"/>
      <c r="AZ225" s="271"/>
      <c r="BA225" s="271"/>
      <c r="BB225" s="271"/>
      <c r="BC225" s="271"/>
      <c r="BD225" s="272"/>
      <c r="BE225" s="269"/>
      <c r="BF225" s="264"/>
      <c r="BG225" s="264"/>
      <c r="BH225" s="264"/>
      <c r="BI225" s="264"/>
      <c r="BJ225" s="264"/>
    </row>
    <row r="226" spans="2:62" ht="20.25" customHeight="1" x14ac:dyDescent="0.45">
      <c r="B226" s="261"/>
      <c r="C226" s="262"/>
      <c r="D226" s="262"/>
      <c r="E226" s="262"/>
      <c r="F226" s="262"/>
      <c r="G226" s="262"/>
      <c r="H226" s="262"/>
      <c r="I226" s="270"/>
      <c r="J226" s="192"/>
      <c r="K226" s="978" t="s">
        <v>457</v>
      </c>
      <c r="L226" s="978"/>
      <c r="M226" s="983">
        <f>SUM(M222:N225)</f>
        <v>0</v>
      </c>
      <c r="N226" s="983"/>
      <c r="O226" s="984">
        <f>SUM(O222:P225)</f>
        <v>0</v>
      </c>
      <c r="P226" s="984"/>
      <c r="Q226" s="274"/>
      <c r="R226" s="983">
        <f>SUM(R222:S225)</f>
        <v>0</v>
      </c>
      <c r="S226" s="983"/>
      <c r="T226" s="984">
        <f>SUM(T222:U225)</f>
        <v>0</v>
      </c>
      <c r="U226" s="984"/>
      <c r="V226" s="274"/>
      <c r="W226" s="998">
        <f>SUM(W222:X223)</f>
        <v>0</v>
      </c>
      <c r="X226" s="999"/>
      <c r="Y226" s="192"/>
      <c r="Z226" s="271"/>
      <c r="AA226" s="978" t="s">
        <v>457</v>
      </c>
      <c r="AB226" s="978"/>
      <c r="AC226" s="983">
        <f>SUM(AC222:AD225)</f>
        <v>0</v>
      </c>
      <c r="AD226" s="983"/>
      <c r="AE226" s="984">
        <f>SUM(AE222:AF225)</f>
        <v>0</v>
      </c>
      <c r="AF226" s="984"/>
      <c r="AG226" s="274"/>
      <c r="AH226" s="983">
        <f>SUM(AH222:AI225)</f>
        <v>0</v>
      </c>
      <c r="AI226" s="983"/>
      <c r="AJ226" s="984">
        <f>SUM(AJ222:AK225)</f>
        <v>0</v>
      </c>
      <c r="AK226" s="984"/>
      <c r="AL226" s="274"/>
      <c r="AM226" s="998">
        <f>SUM(AM222:AN223)</f>
        <v>0</v>
      </c>
      <c r="AN226" s="999"/>
      <c r="AO226" s="271"/>
      <c r="AP226" s="271"/>
      <c r="AQ226" s="978" t="s">
        <v>466</v>
      </c>
      <c r="AR226" s="978"/>
      <c r="AS226" s="978" t="s">
        <v>467</v>
      </c>
      <c r="AT226" s="978"/>
      <c r="AU226" s="978"/>
      <c r="AV226" s="978"/>
      <c r="AW226" s="271"/>
      <c r="AX226" s="271"/>
      <c r="AY226" s="271"/>
      <c r="AZ226" s="271"/>
      <c r="BA226" s="271"/>
      <c r="BB226" s="271"/>
      <c r="BC226" s="271"/>
      <c r="BD226" s="272"/>
      <c r="BE226" s="269"/>
      <c r="BF226" s="264"/>
      <c r="BG226" s="264"/>
      <c r="BH226" s="264"/>
      <c r="BI226" s="264"/>
      <c r="BJ226" s="264"/>
    </row>
    <row r="227" spans="2:62" ht="20.25" customHeight="1" x14ac:dyDescent="0.45">
      <c r="B227" s="261"/>
      <c r="C227" s="262"/>
      <c r="D227" s="262"/>
      <c r="E227" s="262"/>
      <c r="F227" s="262"/>
      <c r="G227" s="262"/>
      <c r="H227" s="262"/>
      <c r="I227" s="270"/>
      <c r="J227" s="270"/>
      <c r="K227" s="277"/>
      <c r="L227" s="277"/>
      <c r="M227" s="277"/>
      <c r="N227" s="277"/>
      <c r="O227" s="278"/>
      <c r="P227" s="278"/>
      <c r="Q227" s="278"/>
      <c r="R227" s="279"/>
      <c r="S227" s="279"/>
      <c r="T227" s="279"/>
      <c r="U227" s="279"/>
      <c r="V227" s="280"/>
      <c r="W227" s="271"/>
      <c r="X227" s="271"/>
      <c r="Y227" s="271"/>
      <c r="Z227" s="271"/>
      <c r="AA227" s="277"/>
      <c r="AB227" s="277"/>
      <c r="AC227" s="277"/>
      <c r="AD227" s="277"/>
      <c r="AE227" s="278"/>
      <c r="AF227" s="278"/>
      <c r="AG227" s="278"/>
      <c r="AH227" s="279"/>
      <c r="AI227" s="279"/>
      <c r="AJ227" s="279"/>
      <c r="AK227" s="279"/>
      <c r="AL227" s="280"/>
      <c r="AM227" s="271"/>
      <c r="AN227" s="271"/>
      <c r="AO227" s="271"/>
      <c r="AP227" s="271"/>
      <c r="AQ227" s="978" t="s">
        <v>458</v>
      </c>
      <c r="AR227" s="978"/>
      <c r="AS227" s="978" t="s">
        <v>468</v>
      </c>
      <c r="AT227" s="978"/>
      <c r="AU227" s="978"/>
      <c r="AV227" s="978"/>
      <c r="AW227" s="271"/>
      <c r="AX227" s="271"/>
      <c r="AY227" s="271"/>
      <c r="AZ227" s="271"/>
      <c r="BA227" s="271"/>
      <c r="BB227" s="271"/>
      <c r="BC227" s="271"/>
      <c r="BD227" s="272"/>
      <c r="BE227" s="269"/>
      <c r="BF227" s="264"/>
      <c r="BG227" s="264"/>
      <c r="BH227" s="264"/>
      <c r="BI227" s="264"/>
      <c r="BJ227" s="264"/>
    </row>
    <row r="228" spans="2:62" ht="20.25" customHeight="1" x14ac:dyDescent="0.45">
      <c r="B228" s="261"/>
      <c r="C228" s="262"/>
      <c r="D228" s="262"/>
      <c r="E228" s="262"/>
      <c r="F228" s="262"/>
      <c r="G228" s="262"/>
      <c r="H228" s="262"/>
      <c r="I228" s="270"/>
      <c r="J228" s="270"/>
      <c r="K228" s="197" t="s">
        <v>469</v>
      </c>
      <c r="L228" s="192"/>
      <c r="M228" s="192"/>
      <c r="N228" s="192"/>
      <c r="O228" s="192"/>
      <c r="P228" s="192"/>
      <c r="Q228" s="281" t="s">
        <v>470</v>
      </c>
      <c r="R228" s="992" t="s">
        <v>471</v>
      </c>
      <c r="S228" s="993"/>
      <c r="T228" s="281"/>
      <c r="U228" s="281"/>
      <c r="V228" s="192"/>
      <c r="W228" s="192"/>
      <c r="X228" s="192"/>
      <c r="Y228" s="271"/>
      <c r="Z228" s="271"/>
      <c r="AA228" s="197" t="s">
        <v>469</v>
      </c>
      <c r="AB228" s="192"/>
      <c r="AC228" s="192"/>
      <c r="AD228" s="192"/>
      <c r="AE228" s="192"/>
      <c r="AF228" s="192"/>
      <c r="AG228" s="281" t="s">
        <v>470</v>
      </c>
      <c r="AH228" s="994" t="str">
        <f>R228</f>
        <v>週</v>
      </c>
      <c r="AI228" s="995"/>
      <c r="AJ228" s="281"/>
      <c r="AK228" s="281"/>
      <c r="AL228" s="192"/>
      <c r="AM228" s="192"/>
      <c r="AN228" s="192"/>
      <c r="AO228" s="271"/>
      <c r="AP228" s="271"/>
      <c r="AQ228" s="978" t="s">
        <v>461</v>
      </c>
      <c r="AR228" s="978"/>
      <c r="AS228" s="978" t="s">
        <v>472</v>
      </c>
      <c r="AT228" s="978"/>
      <c r="AU228" s="978"/>
      <c r="AV228" s="978"/>
      <c r="AW228" s="271"/>
      <c r="AX228" s="271"/>
      <c r="AY228" s="271"/>
      <c r="AZ228" s="271"/>
      <c r="BA228" s="271"/>
      <c r="BB228" s="271"/>
      <c r="BC228" s="271"/>
      <c r="BD228" s="272"/>
      <c r="BE228" s="269"/>
      <c r="BF228" s="264"/>
      <c r="BG228" s="264"/>
      <c r="BH228" s="264"/>
      <c r="BI228" s="264"/>
      <c r="BJ228" s="264"/>
    </row>
    <row r="229" spans="2:62" ht="20.25" customHeight="1" x14ac:dyDescent="0.45">
      <c r="B229" s="261"/>
      <c r="C229" s="262"/>
      <c r="D229" s="262"/>
      <c r="E229" s="262"/>
      <c r="F229" s="262"/>
      <c r="G229" s="262"/>
      <c r="H229" s="262"/>
      <c r="I229" s="270"/>
      <c r="J229" s="270"/>
      <c r="K229" s="192" t="s">
        <v>473</v>
      </c>
      <c r="L229" s="192"/>
      <c r="M229" s="192"/>
      <c r="N229" s="192"/>
      <c r="O229" s="192"/>
      <c r="P229" s="192" t="s">
        <v>474</v>
      </c>
      <c r="Q229" s="192"/>
      <c r="R229" s="192"/>
      <c r="S229" s="192"/>
      <c r="T229" s="197"/>
      <c r="U229" s="192"/>
      <c r="V229" s="192"/>
      <c r="W229" s="192"/>
      <c r="X229" s="192"/>
      <c r="Y229" s="271"/>
      <c r="Z229" s="271"/>
      <c r="AA229" s="192" t="s">
        <v>473</v>
      </c>
      <c r="AB229" s="192"/>
      <c r="AC229" s="192"/>
      <c r="AD229" s="192"/>
      <c r="AE229" s="192"/>
      <c r="AF229" s="192" t="s">
        <v>474</v>
      </c>
      <c r="AG229" s="192"/>
      <c r="AH229" s="192"/>
      <c r="AI229" s="192"/>
      <c r="AJ229" s="197"/>
      <c r="AK229" s="192"/>
      <c r="AL229" s="192"/>
      <c r="AM229" s="192"/>
      <c r="AN229" s="192"/>
      <c r="AO229" s="271"/>
      <c r="AP229" s="271"/>
      <c r="AQ229" s="978" t="s">
        <v>462</v>
      </c>
      <c r="AR229" s="978"/>
      <c r="AS229" s="978" t="s">
        <v>475</v>
      </c>
      <c r="AT229" s="978"/>
      <c r="AU229" s="978"/>
      <c r="AV229" s="978"/>
      <c r="AW229" s="271"/>
      <c r="AX229" s="271"/>
      <c r="AY229" s="271"/>
      <c r="AZ229" s="271"/>
      <c r="BA229" s="271"/>
      <c r="BB229" s="271"/>
      <c r="BC229" s="271"/>
      <c r="BD229" s="272"/>
      <c r="BE229" s="269"/>
      <c r="BF229" s="264"/>
      <c r="BG229" s="264"/>
      <c r="BH229" s="264"/>
      <c r="BI229" s="264"/>
      <c r="BJ229" s="264"/>
    </row>
    <row r="230" spans="2:62" ht="20.25" customHeight="1" x14ac:dyDescent="0.45">
      <c r="B230" s="261"/>
      <c r="C230" s="262"/>
      <c r="D230" s="262"/>
      <c r="E230" s="262"/>
      <c r="F230" s="262"/>
      <c r="G230" s="262"/>
      <c r="H230" s="262"/>
      <c r="I230" s="270"/>
      <c r="J230" s="270"/>
      <c r="K230" s="192" t="str">
        <f>IF($R$228="週","対象時間数（週平均）","対象時間数（当月合計）")</f>
        <v>対象時間数（週平均）</v>
      </c>
      <c r="L230" s="192"/>
      <c r="M230" s="192"/>
      <c r="N230" s="192"/>
      <c r="O230" s="192"/>
      <c r="P230" s="192" t="str">
        <f>IF($R$228="週","週に勤務すべき時間数","当月に勤務すべき時間数")</f>
        <v>週に勤務すべき時間数</v>
      </c>
      <c r="Q230" s="192"/>
      <c r="R230" s="192"/>
      <c r="S230" s="192"/>
      <c r="T230" s="197"/>
      <c r="U230" s="192" t="s">
        <v>476</v>
      </c>
      <c r="V230" s="192"/>
      <c r="W230" s="192"/>
      <c r="X230" s="192"/>
      <c r="Y230" s="271"/>
      <c r="Z230" s="271"/>
      <c r="AA230" s="192" t="str">
        <f>IF(AH228="週","対象時間数（週平均）","対象時間数（当月合計）")</f>
        <v>対象時間数（週平均）</v>
      </c>
      <c r="AB230" s="192"/>
      <c r="AC230" s="192"/>
      <c r="AD230" s="192"/>
      <c r="AE230" s="192"/>
      <c r="AF230" s="192" t="str">
        <f>IF($AH$228="週","週に勤務すべき時間数","当月に勤務すべき時間数")</f>
        <v>週に勤務すべき時間数</v>
      </c>
      <c r="AG230" s="192"/>
      <c r="AH230" s="192"/>
      <c r="AI230" s="192"/>
      <c r="AJ230" s="197"/>
      <c r="AK230" s="192" t="s">
        <v>476</v>
      </c>
      <c r="AL230" s="192"/>
      <c r="AM230" s="192"/>
      <c r="AN230" s="192"/>
      <c r="AO230" s="271"/>
      <c r="AP230" s="271"/>
      <c r="AQ230" s="978" t="s">
        <v>464</v>
      </c>
      <c r="AR230" s="978"/>
      <c r="AS230" s="978" t="s">
        <v>477</v>
      </c>
      <c r="AT230" s="978"/>
      <c r="AU230" s="978"/>
      <c r="AV230" s="978"/>
      <c r="AW230" s="271"/>
      <c r="AX230" s="271"/>
      <c r="AY230" s="271"/>
      <c r="AZ230" s="271"/>
      <c r="BA230" s="271"/>
      <c r="BB230" s="271"/>
      <c r="BC230" s="271"/>
      <c r="BD230" s="272"/>
      <c r="BE230" s="269"/>
      <c r="BF230" s="264"/>
      <c r="BG230" s="264"/>
      <c r="BH230" s="264"/>
      <c r="BI230" s="264"/>
      <c r="BJ230" s="264"/>
    </row>
    <row r="231" spans="2:62" ht="20.25" customHeight="1" x14ac:dyDescent="0.45">
      <c r="I231" s="192"/>
      <c r="J231" s="192"/>
      <c r="K231" s="979">
        <f>IF($R$228="週",T226,R226)</f>
        <v>0</v>
      </c>
      <c r="L231" s="979"/>
      <c r="M231" s="979"/>
      <c r="N231" s="979"/>
      <c r="O231" s="275" t="s">
        <v>478</v>
      </c>
      <c r="P231" s="978">
        <f>IF($R$228="週",$BA$6,$BE$6)</f>
        <v>40</v>
      </c>
      <c r="Q231" s="978"/>
      <c r="R231" s="978"/>
      <c r="S231" s="978"/>
      <c r="T231" s="275" t="s">
        <v>460</v>
      </c>
      <c r="U231" s="980">
        <f>ROUNDDOWN(K231/P231,1)</f>
        <v>0</v>
      </c>
      <c r="V231" s="980"/>
      <c r="W231" s="980"/>
      <c r="X231" s="980"/>
      <c r="Y231" s="192"/>
      <c r="Z231" s="192"/>
      <c r="AA231" s="979">
        <f>IF($AH$228="週",AJ226,AH226)</f>
        <v>0</v>
      </c>
      <c r="AB231" s="979"/>
      <c r="AC231" s="979"/>
      <c r="AD231" s="979"/>
      <c r="AE231" s="275" t="s">
        <v>478</v>
      </c>
      <c r="AF231" s="978">
        <f>IF($AH$228="週",$BA$6,$BE$6)</f>
        <v>40</v>
      </c>
      <c r="AG231" s="978"/>
      <c r="AH231" s="978"/>
      <c r="AI231" s="978"/>
      <c r="AJ231" s="275" t="s">
        <v>460</v>
      </c>
      <c r="AK231" s="980">
        <f>ROUNDDOWN(AA231/AF231,1)</f>
        <v>0</v>
      </c>
      <c r="AL231" s="980"/>
      <c r="AM231" s="980"/>
      <c r="AN231" s="980"/>
      <c r="AO231" s="192"/>
      <c r="AP231" s="192"/>
      <c r="AQ231" s="192"/>
      <c r="AR231" s="192"/>
      <c r="AS231" s="192"/>
      <c r="AT231" s="192"/>
      <c r="AU231" s="192"/>
      <c r="AV231" s="192"/>
      <c r="AW231" s="192"/>
      <c r="AX231" s="192"/>
      <c r="AY231" s="192"/>
      <c r="AZ231" s="192"/>
      <c r="BA231" s="192"/>
      <c r="BB231" s="192"/>
      <c r="BC231" s="192"/>
      <c r="BD231" s="192"/>
    </row>
    <row r="232" spans="2:62" ht="20.25" customHeight="1" x14ac:dyDescent="0.45">
      <c r="I232" s="192"/>
      <c r="J232" s="192"/>
      <c r="K232" s="192"/>
      <c r="L232" s="192"/>
      <c r="M232" s="192"/>
      <c r="N232" s="192"/>
      <c r="O232" s="192"/>
      <c r="P232" s="192"/>
      <c r="Q232" s="192"/>
      <c r="R232" s="192"/>
      <c r="S232" s="192"/>
      <c r="T232" s="197"/>
      <c r="U232" s="192" t="s">
        <v>479</v>
      </c>
      <c r="V232" s="192"/>
      <c r="W232" s="192"/>
      <c r="X232" s="192"/>
      <c r="Y232" s="192"/>
      <c r="Z232" s="192"/>
      <c r="AA232" s="192"/>
      <c r="AB232" s="192"/>
      <c r="AC232" s="192"/>
      <c r="AD232" s="192"/>
      <c r="AE232" s="192"/>
      <c r="AF232" s="192"/>
      <c r="AG232" s="192"/>
      <c r="AH232" s="192"/>
      <c r="AI232" s="192"/>
      <c r="AJ232" s="197"/>
      <c r="AK232" s="192" t="s">
        <v>479</v>
      </c>
      <c r="AL232" s="192"/>
      <c r="AM232" s="192"/>
      <c r="AN232" s="192"/>
      <c r="AO232" s="192"/>
      <c r="AP232" s="192"/>
      <c r="AQ232" s="192"/>
      <c r="AR232" s="192"/>
      <c r="AS232" s="192"/>
      <c r="AT232" s="192"/>
      <c r="AU232" s="192"/>
      <c r="AV232" s="192"/>
      <c r="AW232" s="192"/>
      <c r="AX232" s="192"/>
      <c r="AY232" s="192"/>
      <c r="AZ232" s="192"/>
      <c r="BA232" s="192"/>
      <c r="BB232" s="192"/>
      <c r="BC232" s="192"/>
      <c r="BD232" s="192"/>
    </row>
    <row r="233" spans="2:62" ht="20.25" customHeight="1" x14ac:dyDescent="0.45">
      <c r="I233" s="192"/>
      <c r="J233" s="192"/>
      <c r="K233" s="192" t="s">
        <v>480</v>
      </c>
      <c r="L233" s="192"/>
      <c r="M233" s="192"/>
      <c r="N233" s="192"/>
      <c r="O233" s="192"/>
      <c r="P233" s="192"/>
      <c r="Q233" s="192"/>
      <c r="R233" s="192"/>
      <c r="S233" s="192"/>
      <c r="T233" s="197"/>
      <c r="U233" s="192"/>
      <c r="V233" s="192"/>
      <c r="W233" s="192"/>
      <c r="X233" s="192"/>
      <c r="Y233" s="192"/>
      <c r="Z233" s="192"/>
      <c r="AA233" s="192" t="s">
        <v>481</v>
      </c>
      <c r="AB233" s="192"/>
      <c r="AC233" s="192"/>
      <c r="AD233" s="192"/>
      <c r="AE233" s="192"/>
      <c r="AF233" s="192"/>
      <c r="AG233" s="192"/>
      <c r="AH233" s="192"/>
      <c r="AI233" s="192"/>
      <c r="AJ233" s="197"/>
      <c r="AK233" s="192"/>
      <c r="AL233" s="192"/>
      <c r="AM233" s="192"/>
      <c r="AN233" s="192"/>
      <c r="AO233" s="192"/>
      <c r="AP233" s="192"/>
      <c r="AQ233" s="192"/>
      <c r="AR233" s="192"/>
      <c r="AS233" s="192"/>
      <c r="AT233" s="192"/>
      <c r="AU233" s="192"/>
      <c r="AV233" s="192"/>
      <c r="AW233" s="192"/>
      <c r="AX233" s="192"/>
      <c r="AY233" s="192"/>
      <c r="AZ233" s="192"/>
      <c r="BA233" s="192"/>
      <c r="BB233" s="192"/>
      <c r="BC233" s="192"/>
      <c r="BD233" s="192"/>
    </row>
    <row r="234" spans="2:62" ht="20.25" customHeight="1" x14ac:dyDescent="0.45">
      <c r="I234" s="192"/>
      <c r="J234" s="192"/>
      <c r="K234" s="192" t="s">
        <v>451</v>
      </c>
      <c r="L234" s="192"/>
      <c r="M234" s="192"/>
      <c r="N234" s="192"/>
      <c r="O234" s="192"/>
      <c r="P234" s="192"/>
      <c r="Q234" s="192"/>
      <c r="R234" s="192"/>
      <c r="S234" s="192"/>
      <c r="T234" s="197"/>
      <c r="U234" s="987"/>
      <c r="V234" s="987"/>
      <c r="W234" s="987"/>
      <c r="X234" s="987"/>
      <c r="Y234" s="192"/>
      <c r="Z234" s="192"/>
      <c r="AA234" s="192" t="s">
        <v>451</v>
      </c>
      <c r="AB234" s="192"/>
      <c r="AC234" s="192"/>
      <c r="AD234" s="192"/>
      <c r="AE234" s="192"/>
      <c r="AF234" s="192"/>
      <c r="AG234" s="192"/>
      <c r="AH234" s="192"/>
      <c r="AI234" s="192"/>
      <c r="AJ234" s="197"/>
      <c r="AK234" s="987"/>
      <c r="AL234" s="987"/>
      <c r="AM234" s="987"/>
      <c r="AN234" s="987"/>
      <c r="AO234" s="192"/>
      <c r="AP234" s="192"/>
      <c r="AQ234" s="192"/>
      <c r="AR234" s="192"/>
      <c r="AS234" s="192"/>
      <c r="AT234" s="192"/>
      <c r="AU234" s="192"/>
      <c r="AV234" s="192"/>
      <c r="AW234" s="192"/>
      <c r="AX234" s="192"/>
      <c r="AY234" s="192"/>
      <c r="AZ234" s="192"/>
      <c r="BA234" s="192"/>
      <c r="BB234" s="192"/>
      <c r="BC234" s="192"/>
      <c r="BD234" s="192"/>
    </row>
    <row r="235" spans="2:62" ht="20.25" customHeight="1" x14ac:dyDescent="0.45">
      <c r="I235" s="192"/>
      <c r="J235" s="192"/>
      <c r="K235" s="192" t="s">
        <v>482</v>
      </c>
      <c r="L235" s="192"/>
      <c r="M235" s="192"/>
      <c r="N235" s="192"/>
      <c r="O235" s="192"/>
      <c r="P235" s="192" t="s">
        <v>483</v>
      </c>
      <c r="Q235" s="192"/>
      <c r="R235" s="192"/>
      <c r="S235" s="192"/>
      <c r="T235" s="192"/>
      <c r="U235" s="988" t="s">
        <v>457</v>
      </c>
      <c r="V235" s="988"/>
      <c r="W235" s="988"/>
      <c r="X235" s="988"/>
      <c r="Y235" s="192"/>
      <c r="Z235" s="192"/>
      <c r="AA235" s="192" t="s">
        <v>482</v>
      </c>
      <c r="AB235" s="192"/>
      <c r="AC235" s="192"/>
      <c r="AD235" s="192"/>
      <c r="AE235" s="192"/>
      <c r="AF235" s="192" t="s">
        <v>483</v>
      </c>
      <c r="AG235" s="192"/>
      <c r="AH235" s="192"/>
      <c r="AI235" s="192"/>
      <c r="AJ235" s="192"/>
      <c r="AK235" s="988" t="s">
        <v>457</v>
      </c>
      <c r="AL235" s="988"/>
      <c r="AM235" s="988"/>
      <c r="AN235" s="988"/>
      <c r="AO235" s="192"/>
      <c r="AP235" s="192"/>
      <c r="AQ235" s="192"/>
      <c r="AR235" s="192"/>
      <c r="AS235" s="192"/>
      <c r="AT235" s="192"/>
      <c r="AU235" s="192"/>
      <c r="AV235" s="192"/>
      <c r="AW235" s="192"/>
      <c r="AX235" s="192"/>
      <c r="AY235" s="192"/>
      <c r="AZ235" s="192"/>
      <c r="BA235" s="192"/>
      <c r="BB235" s="192"/>
      <c r="BC235" s="192"/>
      <c r="BD235" s="192"/>
    </row>
    <row r="236" spans="2:62" ht="20.25" customHeight="1" x14ac:dyDescent="0.45">
      <c r="I236" s="192"/>
      <c r="J236" s="192"/>
      <c r="K236" s="978">
        <f>W226</f>
        <v>0</v>
      </c>
      <c r="L236" s="978"/>
      <c r="M236" s="978"/>
      <c r="N236" s="978"/>
      <c r="O236" s="275" t="s">
        <v>459</v>
      </c>
      <c r="P236" s="980">
        <f>U231</f>
        <v>0</v>
      </c>
      <c r="Q236" s="980"/>
      <c r="R236" s="980"/>
      <c r="S236" s="980"/>
      <c r="T236" s="275" t="s">
        <v>460</v>
      </c>
      <c r="U236" s="989">
        <f>ROUNDDOWN(K236+P236,1)</f>
        <v>0</v>
      </c>
      <c r="V236" s="989"/>
      <c r="W236" s="989"/>
      <c r="X236" s="989"/>
      <c r="Y236" s="279"/>
      <c r="Z236" s="279"/>
      <c r="AA236" s="990">
        <f>AM226</f>
        <v>0</v>
      </c>
      <c r="AB236" s="990"/>
      <c r="AC236" s="990"/>
      <c r="AD236" s="990"/>
      <c r="AE236" s="280" t="s">
        <v>459</v>
      </c>
      <c r="AF236" s="991">
        <f>AK231</f>
        <v>0</v>
      </c>
      <c r="AG236" s="991"/>
      <c r="AH236" s="991"/>
      <c r="AI236" s="991"/>
      <c r="AJ236" s="280" t="s">
        <v>460</v>
      </c>
      <c r="AK236" s="989">
        <f>ROUNDDOWN(AA236+AF236,1)</f>
        <v>0</v>
      </c>
      <c r="AL236" s="989"/>
      <c r="AM236" s="989"/>
      <c r="AN236" s="989"/>
      <c r="AO236" s="192"/>
      <c r="AP236" s="192"/>
      <c r="AQ236" s="192"/>
      <c r="AR236" s="192"/>
      <c r="AS236" s="192"/>
      <c r="AT236" s="192"/>
      <c r="AU236" s="192"/>
      <c r="AV236" s="192"/>
      <c r="AW236" s="192"/>
      <c r="AX236" s="192"/>
      <c r="AY236" s="192"/>
      <c r="AZ236" s="192"/>
      <c r="BA236" s="192"/>
      <c r="BB236" s="192"/>
      <c r="BC236" s="192"/>
      <c r="BD236" s="19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3:59" x14ac:dyDescent="0.45">
      <c r="C283" s="199"/>
      <c r="D283" s="199"/>
      <c r="E283" s="199"/>
      <c r="F283" s="199"/>
      <c r="G283" s="199"/>
      <c r="H283" s="199"/>
      <c r="I283" s="199"/>
      <c r="J283" s="199"/>
      <c r="K283" s="282"/>
      <c r="L283" s="282"/>
      <c r="M283" s="282"/>
      <c r="N283" s="282"/>
      <c r="O283" s="282"/>
      <c r="P283" s="282"/>
      <c r="Q283" s="282"/>
      <c r="R283" s="282"/>
      <c r="S283" s="282"/>
      <c r="T283" s="282"/>
      <c r="U283" s="282"/>
      <c r="V283" s="282"/>
      <c r="W283" s="282"/>
      <c r="X283" s="282"/>
      <c r="Y283" s="282"/>
      <c r="Z283" s="282"/>
      <c r="AA283" s="282"/>
      <c r="AB283" s="282"/>
      <c r="AC283" s="282"/>
      <c r="AD283" s="282"/>
      <c r="AE283" s="282"/>
      <c r="AF283" s="282"/>
      <c r="AG283" s="282"/>
      <c r="AH283" s="282"/>
      <c r="AI283" s="282"/>
      <c r="AJ283" s="282"/>
      <c r="AK283" s="282"/>
      <c r="AL283" s="282"/>
      <c r="AM283" s="282"/>
      <c r="AN283" s="282"/>
      <c r="AO283" s="282"/>
      <c r="AP283" s="282"/>
      <c r="AQ283" s="282"/>
      <c r="AR283" s="282"/>
      <c r="AS283" s="282"/>
      <c r="AT283" s="282"/>
      <c r="AU283" s="282"/>
      <c r="AV283" s="282"/>
      <c r="AW283" s="282"/>
      <c r="AX283" s="282"/>
      <c r="AY283" s="282"/>
      <c r="AZ283" s="282"/>
      <c r="BA283" s="282"/>
      <c r="BB283" s="282"/>
      <c r="BC283" s="282"/>
      <c r="BD283" s="282"/>
      <c r="BE283" s="282"/>
      <c r="BF283" s="282"/>
      <c r="BG283" s="282"/>
    </row>
    <row r="284" spans="3:59" x14ac:dyDescent="0.45">
      <c r="C284" s="199"/>
      <c r="D284" s="199"/>
      <c r="E284" s="199"/>
      <c r="F284" s="199"/>
      <c r="G284" s="199"/>
      <c r="H284" s="199"/>
      <c r="I284" s="199"/>
      <c r="J284" s="199"/>
      <c r="K284" s="282"/>
      <c r="L284" s="282"/>
      <c r="M284" s="282"/>
      <c r="N284" s="282"/>
      <c r="O284" s="282"/>
      <c r="P284" s="282"/>
      <c r="Q284" s="282"/>
      <c r="R284" s="282"/>
      <c r="S284" s="282"/>
      <c r="T284" s="282"/>
      <c r="U284" s="282"/>
      <c r="V284" s="282"/>
      <c r="W284" s="282"/>
      <c r="X284" s="282"/>
      <c r="Y284" s="282"/>
      <c r="Z284" s="282"/>
      <c r="AA284" s="282"/>
      <c r="AB284" s="282"/>
      <c r="AC284" s="282"/>
      <c r="AD284" s="282"/>
      <c r="AE284" s="282"/>
      <c r="AF284" s="282"/>
      <c r="AG284" s="282"/>
      <c r="AH284" s="282"/>
      <c r="AI284" s="282"/>
      <c r="AJ284" s="282"/>
      <c r="AK284" s="282"/>
      <c r="AL284" s="282"/>
      <c r="AM284" s="282"/>
      <c r="AN284" s="282"/>
      <c r="AO284" s="282"/>
      <c r="AP284" s="282"/>
      <c r="AQ284" s="282"/>
      <c r="AR284" s="282"/>
      <c r="AS284" s="282"/>
      <c r="AT284" s="282"/>
      <c r="AU284" s="282"/>
      <c r="AV284" s="282"/>
      <c r="AW284" s="282"/>
      <c r="AX284" s="282"/>
      <c r="AY284" s="282"/>
      <c r="AZ284" s="282"/>
      <c r="BA284" s="282"/>
      <c r="BB284" s="282"/>
      <c r="BC284" s="282"/>
      <c r="BD284" s="282"/>
      <c r="BE284" s="282"/>
      <c r="BF284" s="282"/>
      <c r="BG284" s="282"/>
    </row>
    <row r="285" spans="3:59" x14ac:dyDescent="0.45">
      <c r="C285" s="283"/>
      <c r="D285" s="283"/>
      <c r="E285" s="283"/>
      <c r="F285" s="283"/>
      <c r="G285" s="283"/>
      <c r="H285" s="283"/>
      <c r="I285" s="283"/>
      <c r="J285" s="283"/>
      <c r="K285" s="199"/>
      <c r="L285" s="199"/>
    </row>
    <row r="286" spans="3:59" x14ac:dyDescent="0.45">
      <c r="C286" s="283"/>
      <c r="D286" s="283"/>
      <c r="E286" s="283"/>
      <c r="F286" s="283"/>
      <c r="G286" s="283"/>
      <c r="H286" s="283"/>
      <c r="I286" s="283"/>
      <c r="J286" s="283"/>
      <c r="K286" s="199"/>
      <c r="L286" s="199"/>
    </row>
    <row r="287" spans="3:59" x14ac:dyDescent="0.45">
      <c r="C287" s="199"/>
      <c r="D287" s="199"/>
      <c r="E287" s="199"/>
      <c r="F287" s="199"/>
      <c r="G287" s="199"/>
      <c r="H287" s="199"/>
      <c r="I287" s="199"/>
      <c r="J287" s="199"/>
    </row>
    <row r="288" spans="3:59" x14ac:dyDescent="0.45">
      <c r="C288" s="199"/>
      <c r="D288" s="199"/>
      <c r="E288" s="199"/>
      <c r="F288" s="199"/>
      <c r="G288" s="199"/>
      <c r="H288" s="199"/>
      <c r="I288" s="199"/>
      <c r="J288" s="199"/>
    </row>
    <row r="289" spans="3:10" x14ac:dyDescent="0.45">
      <c r="C289" s="199"/>
      <c r="D289" s="199"/>
      <c r="E289" s="199"/>
      <c r="F289" s="199"/>
      <c r="G289" s="199"/>
      <c r="H289" s="199"/>
      <c r="I289" s="199"/>
      <c r="J289" s="199"/>
    </row>
    <row r="290" spans="3:10" x14ac:dyDescent="0.45">
      <c r="C290" s="199"/>
      <c r="D290" s="199"/>
      <c r="E290" s="199"/>
      <c r="F290" s="199"/>
      <c r="G290" s="199"/>
      <c r="H290" s="199"/>
      <c r="I290" s="199"/>
      <c r="J290" s="199"/>
    </row>
  </sheetData>
  <sheetProtection insertRows="0" deleteRows="0"/>
  <mergeCells count="1134">
    <mergeCell ref="K19:N20"/>
    <mergeCell ref="O19:S20"/>
    <mergeCell ref="BB19:BC19"/>
    <mergeCell ref="B17:B18"/>
    <mergeCell ref="C17:D18"/>
    <mergeCell ref="I17:J18"/>
    <mergeCell ref="K17:N18"/>
    <mergeCell ref="O17:S18"/>
    <mergeCell ref="BB17:BC17"/>
    <mergeCell ref="AT1:BI1"/>
    <mergeCell ref="AC2:AD2"/>
    <mergeCell ref="AF2:AG2"/>
    <mergeCell ref="AJ2:AK2"/>
    <mergeCell ref="AT2:BI2"/>
    <mergeCell ref="BE3:BH3"/>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BD21:BE21"/>
    <mergeCell ref="BF21:BJ22"/>
    <mergeCell ref="BB22:BC22"/>
    <mergeCell ref="BD22:BE22"/>
    <mergeCell ref="B23:B24"/>
    <mergeCell ref="C23:D24"/>
    <mergeCell ref="I23:J24"/>
    <mergeCell ref="K23:N24"/>
    <mergeCell ref="O23:S24"/>
    <mergeCell ref="BB23:BC23"/>
    <mergeCell ref="B12:B16"/>
    <mergeCell ref="C12:D16"/>
    <mergeCell ref="I12:J16"/>
    <mergeCell ref="K12:N16"/>
    <mergeCell ref="O12:S16"/>
    <mergeCell ref="BD19:BE19"/>
    <mergeCell ref="BF19:BJ20"/>
    <mergeCell ref="BB20:BC20"/>
    <mergeCell ref="BD20:BE20"/>
    <mergeCell ref="B21:B22"/>
    <mergeCell ref="C21:D22"/>
    <mergeCell ref="I21:J22"/>
    <mergeCell ref="K21:N22"/>
    <mergeCell ref="O21:S22"/>
    <mergeCell ref="BB21:BC21"/>
    <mergeCell ref="BD17:BE17"/>
    <mergeCell ref="BF17:BJ18"/>
    <mergeCell ref="BB18:BC18"/>
    <mergeCell ref="BD18:BE18"/>
    <mergeCell ref="B19:B20"/>
    <mergeCell ref="C19:D20"/>
    <mergeCell ref="I19:J20"/>
    <mergeCell ref="BD25:BE25"/>
    <mergeCell ref="BF25:BJ26"/>
    <mergeCell ref="BB26:BC26"/>
    <mergeCell ref="BD26:BE26"/>
    <mergeCell ref="B27:B28"/>
    <mergeCell ref="C27:D28"/>
    <mergeCell ref="I27:J28"/>
    <mergeCell ref="K27:N28"/>
    <mergeCell ref="O27:S28"/>
    <mergeCell ref="BB27:BC27"/>
    <mergeCell ref="BD23:BE23"/>
    <mergeCell ref="BF23:BJ24"/>
    <mergeCell ref="BB24:BC24"/>
    <mergeCell ref="BD24:BE24"/>
    <mergeCell ref="B25:B26"/>
    <mergeCell ref="C25:D26"/>
    <mergeCell ref="I25:J26"/>
    <mergeCell ref="K25:N26"/>
    <mergeCell ref="O25:S26"/>
    <mergeCell ref="BB25:BC25"/>
    <mergeCell ref="BD29:BE29"/>
    <mergeCell ref="BF29:BJ30"/>
    <mergeCell ref="BB30:BC30"/>
    <mergeCell ref="BD30:BE30"/>
    <mergeCell ref="B31:B32"/>
    <mergeCell ref="C31:D32"/>
    <mergeCell ref="I31:J32"/>
    <mergeCell ref="K31:N32"/>
    <mergeCell ref="O31:S32"/>
    <mergeCell ref="BB31:BC31"/>
    <mergeCell ref="BD27:BE27"/>
    <mergeCell ref="BF27:BJ28"/>
    <mergeCell ref="BB28:BC28"/>
    <mergeCell ref="BD28:BE28"/>
    <mergeCell ref="B29:B30"/>
    <mergeCell ref="C29:D30"/>
    <mergeCell ref="I29:J30"/>
    <mergeCell ref="K29:N30"/>
    <mergeCell ref="O29:S30"/>
    <mergeCell ref="BB29:BC29"/>
    <mergeCell ref="BD33:BE33"/>
    <mergeCell ref="BF33:BJ34"/>
    <mergeCell ref="BB34:BC34"/>
    <mergeCell ref="BD34:BE34"/>
    <mergeCell ref="B35:B36"/>
    <mergeCell ref="C35:D36"/>
    <mergeCell ref="I35:J36"/>
    <mergeCell ref="K35:N36"/>
    <mergeCell ref="O35:S36"/>
    <mergeCell ref="BB35:BC35"/>
    <mergeCell ref="BD31:BE31"/>
    <mergeCell ref="BF31:BJ32"/>
    <mergeCell ref="BB32:BC32"/>
    <mergeCell ref="BD32:BE32"/>
    <mergeCell ref="B33:B34"/>
    <mergeCell ref="C33:D34"/>
    <mergeCell ref="I33:J34"/>
    <mergeCell ref="K33:N34"/>
    <mergeCell ref="O33:S34"/>
    <mergeCell ref="BB33:BC33"/>
    <mergeCell ref="BD37:BE37"/>
    <mergeCell ref="BF37:BJ38"/>
    <mergeCell ref="BB38:BC38"/>
    <mergeCell ref="BD38:BE38"/>
    <mergeCell ref="B39:B40"/>
    <mergeCell ref="C39:D40"/>
    <mergeCell ref="I39:J40"/>
    <mergeCell ref="K39:N40"/>
    <mergeCell ref="O39:S40"/>
    <mergeCell ref="BB39:BC39"/>
    <mergeCell ref="BD35:BE35"/>
    <mergeCell ref="BF35:BJ36"/>
    <mergeCell ref="BB36:BC36"/>
    <mergeCell ref="BD36:BE36"/>
    <mergeCell ref="B37:B38"/>
    <mergeCell ref="C37:D38"/>
    <mergeCell ref="I37:J38"/>
    <mergeCell ref="K37:N38"/>
    <mergeCell ref="O37:S38"/>
    <mergeCell ref="BB37:BC37"/>
    <mergeCell ref="BD41:BE41"/>
    <mergeCell ref="BF41:BJ42"/>
    <mergeCell ref="BB42:BC42"/>
    <mergeCell ref="BD42:BE42"/>
    <mergeCell ref="B43:B44"/>
    <mergeCell ref="C43:D44"/>
    <mergeCell ref="I43:J44"/>
    <mergeCell ref="K43:N44"/>
    <mergeCell ref="O43:S44"/>
    <mergeCell ref="BB43:BC43"/>
    <mergeCell ref="BD39:BE39"/>
    <mergeCell ref="BF39:BJ40"/>
    <mergeCell ref="BB40:BC40"/>
    <mergeCell ref="BD40:BE40"/>
    <mergeCell ref="B41:B42"/>
    <mergeCell ref="C41:D42"/>
    <mergeCell ref="I41:J42"/>
    <mergeCell ref="K41:N42"/>
    <mergeCell ref="O41:S42"/>
    <mergeCell ref="BB41:BC41"/>
    <mergeCell ref="BD45:BE45"/>
    <mergeCell ref="BF45:BJ46"/>
    <mergeCell ref="BB46:BC46"/>
    <mergeCell ref="BD46:BE46"/>
    <mergeCell ref="B47:B48"/>
    <mergeCell ref="C47:D48"/>
    <mergeCell ref="I47:J48"/>
    <mergeCell ref="K47:N48"/>
    <mergeCell ref="O47:S48"/>
    <mergeCell ref="BB47:BC47"/>
    <mergeCell ref="BD43:BE43"/>
    <mergeCell ref="BF43:BJ44"/>
    <mergeCell ref="BB44:BC44"/>
    <mergeCell ref="BD44:BE44"/>
    <mergeCell ref="B45:B46"/>
    <mergeCell ref="C45:D46"/>
    <mergeCell ref="I45:J46"/>
    <mergeCell ref="K45:N46"/>
    <mergeCell ref="O45:S46"/>
    <mergeCell ref="BB45:BC45"/>
    <mergeCell ref="BD49:BE49"/>
    <mergeCell ref="BF49:BJ50"/>
    <mergeCell ref="BB50:BC50"/>
    <mergeCell ref="BD50:BE50"/>
    <mergeCell ref="B51:B52"/>
    <mergeCell ref="C51:D52"/>
    <mergeCell ref="I51:J52"/>
    <mergeCell ref="K51:N52"/>
    <mergeCell ref="O51:S52"/>
    <mergeCell ref="BB51:BC51"/>
    <mergeCell ref="BD47:BE47"/>
    <mergeCell ref="BF47:BJ48"/>
    <mergeCell ref="BB48:BC48"/>
    <mergeCell ref="BD48:BE48"/>
    <mergeCell ref="B49:B50"/>
    <mergeCell ref="C49:D50"/>
    <mergeCell ref="I49:J50"/>
    <mergeCell ref="K49:N50"/>
    <mergeCell ref="O49:S50"/>
    <mergeCell ref="BB49:BC49"/>
    <mergeCell ref="BD53:BE53"/>
    <mergeCell ref="BF53:BJ54"/>
    <mergeCell ref="BB54:BC54"/>
    <mergeCell ref="BD54:BE54"/>
    <mergeCell ref="B55:B56"/>
    <mergeCell ref="C55:D56"/>
    <mergeCell ref="I55:J56"/>
    <mergeCell ref="K55:N56"/>
    <mergeCell ref="O55:S56"/>
    <mergeCell ref="BB55:BC55"/>
    <mergeCell ref="BD51:BE51"/>
    <mergeCell ref="BF51:BJ52"/>
    <mergeCell ref="BB52:BC52"/>
    <mergeCell ref="BD52:BE52"/>
    <mergeCell ref="B53:B54"/>
    <mergeCell ref="C53:D54"/>
    <mergeCell ref="I53:J54"/>
    <mergeCell ref="K53:N54"/>
    <mergeCell ref="O53:S54"/>
    <mergeCell ref="BB53:BC53"/>
    <mergeCell ref="BD57:BE57"/>
    <mergeCell ref="BF57:BJ58"/>
    <mergeCell ref="BB58:BC58"/>
    <mergeCell ref="BD58:BE58"/>
    <mergeCell ref="B59:B60"/>
    <mergeCell ref="C59:D60"/>
    <mergeCell ref="I59:J60"/>
    <mergeCell ref="K59:N60"/>
    <mergeCell ref="O59:S60"/>
    <mergeCell ref="BB59:BC59"/>
    <mergeCell ref="BD55:BE55"/>
    <mergeCell ref="BF55:BJ56"/>
    <mergeCell ref="BB56:BC56"/>
    <mergeCell ref="BD56:BE56"/>
    <mergeCell ref="B57:B58"/>
    <mergeCell ref="C57:D58"/>
    <mergeCell ref="I57:J58"/>
    <mergeCell ref="K57:N58"/>
    <mergeCell ref="O57:S58"/>
    <mergeCell ref="BB57:BC57"/>
    <mergeCell ref="BD61:BE61"/>
    <mergeCell ref="BF61:BJ62"/>
    <mergeCell ref="BB62:BC62"/>
    <mergeCell ref="BD62:BE62"/>
    <mergeCell ref="B63:B64"/>
    <mergeCell ref="C63:D64"/>
    <mergeCell ref="I63:J64"/>
    <mergeCell ref="K63:N64"/>
    <mergeCell ref="O63:S64"/>
    <mergeCell ref="BB63:BC63"/>
    <mergeCell ref="BD59:BE59"/>
    <mergeCell ref="BF59:BJ60"/>
    <mergeCell ref="BB60:BC60"/>
    <mergeCell ref="BD60:BE60"/>
    <mergeCell ref="B61:B62"/>
    <mergeCell ref="C61:D62"/>
    <mergeCell ref="I61:J62"/>
    <mergeCell ref="K61:N62"/>
    <mergeCell ref="O61:S62"/>
    <mergeCell ref="BB61:BC61"/>
    <mergeCell ref="BD65:BE65"/>
    <mergeCell ref="BF65:BJ66"/>
    <mergeCell ref="BB66:BC66"/>
    <mergeCell ref="BD66:BE66"/>
    <mergeCell ref="B67:B68"/>
    <mergeCell ref="C67:D68"/>
    <mergeCell ref="I67:J68"/>
    <mergeCell ref="K67:N68"/>
    <mergeCell ref="O67:S68"/>
    <mergeCell ref="BB67:BC67"/>
    <mergeCell ref="BD63:BE63"/>
    <mergeCell ref="BF63:BJ64"/>
    <mergeCell ref="BB64:BC64"/>
    <mergeCell ref="BD64:BE64"/>
    <mergeCell ref="B65:B66"/>
    <mergeCell ref="C65:D66"/>
    <mergeCell ref="I65:J66"/>
    <mergeCell ref="K65:N66"/>
    <mergeCell ref="O65:S66"/>
    <mergeCell ref="BB65:BC65"/>
    <mergeCell ref="BD69:BE69"/>
    <mergeCell ref="BF69:BJ70"/>
    <mergeCell ref="BB70:BC70"/>
    <mergeCell ref="BD70:BE70"/>
    <mergeCell ref="B71:B72"/>
    <mergeCell ref="C71:D72"/>
    <mergeCell ref="I71:J72"/>
    <mergeCell ref="K71:N72"/>
    <mergeCell ref="O71:S72"/>
    <mergeCell ref="BB71:BC71"/>
    <mergeCell ref="BD67:BE67"/>
    <mergeCell ref="BF67:BJ68"/>
    <mergeCell ref="BB68:BC68"/>
    <mergeCell ref="BD68:BE68"/>
    <mergeCell ref="B69:B70"/>
    <mergeCell ref="C69:D70"/>
    <mergeCell ref="I69:J70"/>
    <mergeCell ref="K69:N70"/>
    <mergeCell ref="O69:S70"/>
    <mergeCell ref="BB69:BC69"/>
    <mergeCell ref="BD73:BE73"/>
    <mergeCell ref="BF73:BJ74"/>
    <mergeCell ref="BB74:BC74"/>
    <mergeCell ref="BD74:BE74"/>
    <mergeCell ref="B75:B76"/>
    <mergeCell ref="C75:D76"/>
    <mergeCell ref="I75:J76"/>
    <mergeCell ref="K75:N76"/>
    <mergeCell ref="O75:S76"/>
    <mergeCell ref="BB75:BC75"/>
    <mergeCell ref="BD71:BE71"/>
    <mergeCell ref="BF71:BJ72"/>
    <mergeCell ref="BB72:BC72"/>
    <mergeCell ref="BD72:BE72"/>
    <mergeCell ref="B73:B74"/>
    <mergeCell ref="C73:D74"/>
    <mergeCell ref="I73:J74"/>
    <mergeCell ref="K73:N74"/>
    <mergeCell ref="O73:S74"/>
    <mergeCell ref="BB73:BC73"/>
    <mergeCell ref="BD77:BE77"/>
    <mergeCell ref="BF77:BJ78"/>
    <mergeCell ref="BB78:BC78"/>
    <mergeCell ref="BD78:BE78"/>
    <mergeCell ref="B79:B80"/>
    <mergeCell ref="C79:D80"/>
    <mergeCell ref="I79:J80"/>
    <mergeCell ref="K79:N80"/>
    <mergeCell ref="O79:S80"/>
    <mergeCell ref="BB79:BC79"/>
    <mergeCell ref="BD75:BE75"/>
    <mergeCell ref="BF75:BJ76"/>
    <mergeCell ref="BB76:BC76"/>
    <mergeCell ref="BD76:BE76"/>
    <mergeCell ref="B77:B78"/>
    <mergeCell ref="C77:D78"/>
    <mergeCell ref="I77:J78"/>
    <mergeCell ref="K77:N78"/>
    <mergeCell ref="O77:S78"/>
    <mergeCell ref="BB77:BC77"/>
    <mergeCell ref="BD81:BE81"/>
    <mergeCell ref="BF81:BJ82"/>
    <mergeCell ref="BB82:BC82"/>
    <mergeCell ref="BD82:BE82"/>
    <mergeCell ref="B83:B84"/>
    <mergeCell ref="C83:D84"/>
    <mergeCell ref="I83:J84"/>
    <mergeCell ref="K83:N84"/>
    <mergeCell ref="O83:S84"/>
    <mergeCell ref="BB83:BC83"/>
    <mergeCell ref="BD79:BE79"/>
    <mergeCell ref="BF79:BJ80"/>
    <mergeCell ref="BB80:BC80"/>
    <mergeCell ref="BD80:BE80"/>
    <mergeCell ref="B81:B82"/>
    <mergeCell ref="C81:D82"/>
    <mergeCell ref="I81:J82"/>
    <mergeCell ref="K81:N82"/>
    <mergeCell ref="O81:S82"/>
    <mergeCell ref="BB81:BC81"/>
    <mergeCell ref="BD85:BE85"/>
    <mergeCell ref="BF85:BJ86"/>
    <mergeCell ref="BB86:BC86"/>
    <mergeCell ref="BD86:BE86"/>
    <mergeCell ref="B87:B88"/>
    <mergeCell ref="C87:D88"/>
    <mergeCell ref="I87:J88"/>
    <mergeCell ref="K87:N88"/>
    <mergeCell ref="O87:S88"/>
    <mergeCell ref="BB87:BC87"/>
    <mergeCell ref="BD83:BE83"/>
    <mergeCell ref="BF83:BJ84"/>
    <mergeCell ref="BB84:BC84"/>
    <mergeCell ref="BD84:BE84"/>
    <mergeCell ref="B85:B86"/>
    <mergeCell ref="C85:D86"/>
    <mergeCell ref="I85:J86"/>
    <mergeCell ref="K85:N86"/>
    <mergeCell ref="O85:S86"/>
    <mergeCell ref="BB85:BC85"/>
    <mergeCell ref="BD89:BE89"/>
    <mergeCell ref="BF89:BJ90"/>
    <mergeCell ref="BB90:BC90"/>
    <mergeCell ref="BD90:BE90"/>
    <mergeCell ref="B91:B92"/>
    <mergeCell ref="C91:D92"/>
    <mergeCell ref="I91:J92"/>
    <mergeCell ref="K91:N92"/>
    <mergeCell ref="O91:S92"/>
    <mergeCell ref="BB91:BC91"/>
    <mergeCell ref="BD87:BE87"/>
    <mergeCell ref="BF87:BJ88"/>
    <mergeCell ref="BB88:BC88"/>
    <mergeCell ref="BD88:BE88"/>
    <mergeCell ref="B89:B90"/>
    <mergeCell ref="C89:D90"/>
    <mergeCell ref="I89:J90"/>
    <mergeCell ref="K89:N90"/>
    <mergeCell ref="O89:S90"/>
    <mergeCell ref="BB89:BC89"/>
    <mergeCell ref="BD93:BE93"/>
    <mergeCell ref="BF93:BJ94"/>
    <mergeCell ref="BB94:BC94"/>
    <mergeCell ref="BD94:BE94"/>
    <mergeCell ref="B95:B96"/>
    <mergeCell ref="C95:D96"/>
    <mergeCell ref="I95:J96"/>
    <mergeCell ref="K95:N96"/>
    <mergeCell ref="O95:S96"/>
    <mergeCell ref="BB95:BC95"/>
    <mergeCell ref="BD91:BE91"/>
    <mergeCell ref="BF91:BJ92"/>
    <mergeCell ref="BB92:BC92"/>
    <mergeCell ref="BD92:BE92"/>
    <mergeCell ref="B93:B94"/>
    <mergeCell ref="C93:D94"/>
    <mergeCell ref="I93:J94"/>
    <mergeCell ref="K93:N94"/>
    <mergeCell ref="O93:S94"/>
    <mergeCell ref="BB93:BC93"/>
    <mergeCell ref="BD97:BE97"/>
    <mergeCell ref="BF97:BJ98"/>
    <mergeCell ref="BB98:BC98"/>
    <mergeCell ref="BD98:BE98"/>
    <mergeCell ref="B99:B100"/>
    <mergeCell ref="C99:D100"/>
    <mergeCell ref="I99:J100"/>
    <mergeCell ref="K99:N100"/>
    <mergeCell ref="O99:S100"/>
    <mergeCell ref="BB99:BC99"/>
    <mergeCell ref="BD95:BE95"/>
    <mergeCell ref="BF95:BJ96"/>
    <mergeCell ref="BB96:BC96"/>
    <mergeCell ref="BD96:BE96"/>
    <mergeCell ref="B97:B98"/>
    <mergeCell ref="C97:D98"/>
    <mergeCell ref="I97:J98"/>
    <mergeCell ref="K97:N98"/>
    <mergeCell ref="O97:S98"/>
    <mergeCell ref="BB97:BC97"/>
    <mergeCell ref="BD101:BE101"/>
    <mergeCell ref="BF101:BJ102"/>
    <mergeCell ref="BB102:BC102"/>
    <mergeCell ref="BD102:BE102"/>
    <mergeCell ref="B103:B104"/>
    <mergeCell ref="C103:D104"/>
    <mergeCell ref="I103:J104"/>
    <mergeCell ref="K103:N104"/>
    <mergeCell ref="O103:S104"/>
    <mergeCell ref="BB103:BC103"/>
    <mergeCell ref="BD99:BE99"/>
    <mergeCell ref="BF99:BJ100"/>
    <mergeCell ref="BB100:BC100"/>
    <mergeCell ref="BD100:BE100"/>
    <mergeCell ref="B101:B102"/>
    <mergeCell ref="C101:D102"/>
    <mergeCell ref="I101:J102"/>
    <mergeCell ref="K101:N102"/>
    <mergeCell ref="O101:S102"/>
    <mergeCell ref="BB101:BC101"/>
    <mergeCell ref="BD105:BE105"/>
    <mergeCell ref="BF105:BJ106"/>
    <mergeCell ref="BB106:BC106"/>
    <mergeCell ref="BD106:BE106"/>
    <mergeCell ref="B107:B108"/>
    <mergeCell ref="C107:D108"/>
    <mergeCell ref="I107:J108"/>
    <mergeCell ref="K107:N108"/>
    <mergeCell ref="O107:S108"/>
    <mergeCell ref="BB107:BC107"/>
    <mergeCell ref="BD103:BE103"/>
    <mergeCell ref="BF103:BJ104"/>
    <mergeCell ref="BB104:BC104"/>
    <mergeCell ref="BD104:BE104"/>
    <mergeCell ref="B105:B106"/>
    <mergeCell ref="C105:D106"/>
    <mergeCell ref="I105:J106"/>
    <mergeCell ref="K105:N106"/>
    <mergeCell ref="O105:S106"/>
    <mergeCell ref="BB105:BC105"/>
    <mergeCell ref="BD109:BE109"/>
    <mergeCell ref="BF109:BJ110"/>
    <mergeCell ref="BB110:BC110"/>
    <mergeCell ref="BD110:BE110"/>
    <mergeCell ref="B111:B112"/>
    <mergeCell ref="C111:D112"/>
    <mergeCell ref="I111:J112"/>
    <mergeCell ref="K111:N112"/>
    <mergeCell ref="O111:S112"/>
    <mergeCell ref="BB111:BC111"/>
    <mergeCell ref="BD107:BE107"/>
    <mergeCell ref="BF107:BJ108"/>
    <mergeCell ref="BB108:BC108"/>
    <mergeCell ref="BD108:BE108"/>
    <mergeCell ref="B109:B110"/>
    <mergeCell ref="C109:D110"/>
    <mergeCell ref="I109:J110"/>
    <mergeCell ref="K109:N110"/>
    <mergeCell ref="O109:S110"/>
    <mergeCell ref="BB109:BC109"/>
    <mergeCell ref="BD113:BE113"/>
    <mergeCell ref="BF113:BJ114"/>
    <mergeCell ref="BB114:BC114"/>
    <mergeCell ref="BD114:BE114"/>
    <mergeCell ref="B115:B116"/>
    <mergeCell ref="C115:D116"/>
    <mergeCell ref="I115:J116"/>
    <mergeCell ref="K115:N116"/>
    <mergeCell ref="O115:S116"/>
    <mergeCell ref="BB115:BC115"/>
    <mergeCell ref="BD111:BE111"/>
    <mergeCell ref="BF111:BJ112"/>
    <mergeCell ref="BB112:BC112"/>
    <mergeCell ref="BD112:BE112"/>
    <mergeCell ref="B113:B114"/>
    <mergeCell ref="C113:D114"/>
    <mergeCell ref="I113:J114"/>
    <mergeCell ref="K113:N114"/>
    <mergeCell ref="O113:S114"/>
    <mergeCell ref="BB113:BC113"/>
    <mergeCell ref="BD117:BE117"/>
    <mergeCell ref="BF117:BJ118"/>
    <mergeCell ref="BB118:BC118"/>
    <mergeCell ref="BD118:BE118"/>
    <mergeCell ref="B119:B120"/>
    <mergeCell ref="C119:D120"/>
    <mergeCell ref="I119:J120"/>
    <mergeCell ref="K119:N120"/>
    <mergeCell ref="O119:S120"/>
    <mergeCell ref="BB119:BC119"/>
    <mergeCell ref="BD115:BE115"/>
    <mergeCell ref="BF115:BJ116"/>
    <mergeCell ref="BB116:BC116"/>
    <mergeCell ref="BD116:BE116"/>
    <mergeCell ref="B117:B118"/>
    <mergeCell ref="C117:D118"/>
    <mergeCell ref="I117:J118"/>
    <mergeCell ref="K117:N118"/>
    <mergeCell ref="O117:S118"/>
    <mergeCell ref="BB117:BC117"/>
    <mergeCell ref="BD121:BE121"/>
    <mergeCell ref="BF121:BJ122"/>
    <mergeCell ref="BB122:BC122"/>
    <mergeCell ref="BD122:BE122"/>
    <mergeCell ref="B123:B124"/>
    <mergeCell ref="C123:D124"/>
    <mergeCell ref="I123:J124"/>
    <mergeCell ref="K123:N124"/>
    <mergeCell ref="O123:S124"/>
    <mergeCell ref="BB123:BC123"/>
    <mergeCell ref="BD119:BE119"/>
    <mergeCell ref="BF119:BJ120"/>
    <mergeCell ref="BB120:BC120"/>
    <mergeCell ref="BD120:BE120"/>
    <mergeCell ref="B121:B122"/>
    <mergeCell ref="C121:D122"/>
    <mergeCell ref="I121:J122"/>
    <mergeCell ref="K121:N122"/>
    <mergeCell ref="O121:S122"/>
    <mergeCell ref="BB121:BC121"/>
    <mergeCell ref="BD125:BE125"/>
    <mergeCell ref="BF125:BJ126"/>
    <mergeCell ref="BB126:BC126"/>
    <mergeCell ref="BD126:BE126"/>
    <mergeCell ref="B127:B128"/>
    <mergeCell ref="C127:D128"/>
    <mergeCell ref="I127:J128"/>
    <mergeCell ref="K127:N128"/>
    <mergeCell ref="O127:S128"/>
    <mergeCell ref="BB127:BC127"/>
    <mergeCell ref="BD123:BE123"/>
    <mergeCell ref="BF123:BJ124"/>
    <mergeCell ref="BB124:BC124"/>
    <mergeCell ref="BD124:BE124"/>
    <mergeCell ref="B125:B126"/>
    <mergeCell ref="C125:D126"/>
    <mergeCell ref="I125:J126"/>
    <mergeCell ref="K125:N126"/>
    <mergeCell ref="O125:S126"/>
    <mergeCell ref="BB125:BC125"/>
    <mergeCell ref="BD129:BE129"/>
    <mergeCell ref="BF129:BJ130"/>
    <mergeCell ref="BB130:BC130"/>
    <mergeCell ref="BD130:BE130"/>
    <mergeCell ref="B131:B132"/>
    <mergeCell ref="C131:D132"/>
    <mergeCell ref="I131:J132"/>
    <mergeCell ref="K131:N132"/>
    <mergeCell ref="O131:S132"/>
    <mergeCell ref="BB131:BC131"/>
    <mergeCell ref="BD127:BE127"/>
    <mergeCell ref="BF127:BJ128"/>
    <mergeCell ref="BB128:BC128"/>
    <mergeCell ref="BD128:BE128"/>
    <mergeCell ref="B129:B130"/>
    <mergeCell ref="C129:D130"/>
    <mergeCell ref="I129:J130"/>
    <mergeCell ref="K129:N130"/>
    <mergeCell ref="O129:S130"/>
    <mergeCell ref="BB129:BC129"/>
    <mergeCell ref="BD133:BE133"/>
    <mergeCell ref="BF133:BJ134"/>
    <mergeCell ref="BB134:BC134"/>
    <mergeCell ref="BD134:BE134"/>
    <mergeCell ref="B135:B136"/>
    <mergeCell ref="C135:D136"/>
    <mergeCell ref="I135:J136"/>
    <mergeCell ref="K135:N136"/>
    <mergeCell ref="O135:S136"/>
    <mergeCell ref="BB135:BC135"/>
    <mergeCell ref="BD131:BE131"/>
    <mergeCell ref="BF131:BJ132"/>
    <mergeCell ref="BB132:BC132"/>
    <mergeCell ref="BD132:BE132"/>
    <mergeCell ref="B133:B134"/>
    <mergeCell ref="C133:D134"/>
    <mergeCell ref="I133:J134"/>
    <mergeCell ref="K133:N134"/>
    <mergeCell ref="O133:S134"/>
    <mergeCell ref="BB133:BC133"/>
    <mergeCell ref="BD137:BE137"/>
    <mergeCell ref="BF137:BJ138"/>
    <mergeCell ref="BB138:BC138"/>
    <mergeCell ref="BD138:BE138"/>
    <mergeCell ref="B139:B140"/>
    <mergeCell ref="C139:D140"/>
    <mergeCell ref="I139:J140"/>
    <mergeCell ref="K139:N140"/>
    <mergeCell ref="O139:S140"/>
    <mergeCell ref="BB139:BC139"/>
    <mergeCell ref="BD135:BE135"/>
    <mergeCell ref="BF135:BJ136"/>
    <mergeCell ref="BB136:BC136"/>
    <mergeCell ref="BD136:BE136"/>
    <mergeCell ref="B137:B138"/>
    <mergeCell ref="C137:D138"/>
    <mergeCell ref="I137:J138"/>
    <mergeCell ref="K137:N138"/>
    <mergeCell ref="O137:S138"/>
    <mergeCell ref="BB137:BC137"/>
    <mergeCell ref="BD141:BE141"/>
    <mergeCell ref="BF141:BJ142"/>
    <mergeCell ref="BB142:BC142"/>
    <mergeCell ref="BD142:BE142"/>
    <mergeCell ref="B143:B144"/>
    <mergeCell ref="C143:D144"/>
    <mergeCell ref="I143:J144"/>
    <mergeCell ref="K143:N144"/>
    <mergeCell ref="O143:S144"/>
    <mergeCell ref="BB143:BC143"/>
    <mergeCell ref="BD139:BE139"/>
    <mergeCell ref="BF139:BJ140"/>
    <mergeCell ref="BB140:BC140"/>
    <mergeCell ref="BD140:BE140"/>
    <mergeCell ref="B141:B142"/>
    <mergeCell ref="C141:D142"/>
    <mergeCell ref="I141:J142"/>
    <mergeCell ref="K141:N142"/>
    <mergeCell ref="O141:S142"/>
    <mergeCell ref="BB141:BC141"/>
    <mergeCell ref="BD145:BE145"/>
    <mergeCell ref="BF145:BJ146"/>
    <mergeCell ref="BB146:BC146"/>
    <mergeCell ref="BD146:BE146"/>
    <mergeCell ref="B147:B148"/>
    <mergeCell ref="C147:D148"/>
    <mergeCell ref="I147:J148"/>
    <mergeCell ref="K147:N148"/>
    <mergeCell ref="O147:S148"/>
    <mergeCell ref="BB147:BC147"/>
    <mergeCell ref="BD143:BE143"/>
    <mergeCell ref="BF143:BJ144"/>
    <mergeCell ref="BB144:BC144"/>
    <mergeCell ref="BD144:BE144"/>
    <mergeCell ref="B145:B146"/>
    <mergeCell ref="C145:D146"/>
    <mergeCell ref="I145:J146"/>
    <mergeCell ref="K145:N146"/>
    <mergeCell ref="O145:S146"/>
    <mergeCell ref="BB145:BC145"/>
    <mergeCell ref="BD149:BE149"/>
    <mergeCell ref="BF149:BJ150"/>
    <mergeCell ref="BB150:BC150"/>
    <mergeCell ref="BD150:BE150"/>
    <mergeCell ref="B151:B152"/>
    <mergeCell ref="C151:D152"/>
    <mergeCell ref="I151:J152"/>
    <mergeCell ref="K151:N152"/>
    <mergeCell ref="O151:S152"/>
    <mergeCell ref="BB151:BC151"/>
    <mergeCell ref="BD147:BE147"/>
    <mergeCell ref="BF147:BJ148"/>
    <mergeCell ref="BB148:BC148"/>
    <mergeCell ref="BD148:BE148"/>
    <mergeCell ref="B149:B150"/>
    <mergeCell ref="C149:D150"/>
    <mergeCell ref="I149:J150"/>
    <mergeCell ref="K149:N150"/>
    <mergeCell ref="O149:S150"/>
    <mergeCell ref="BB149:BC149"/>
    <mergeCell ref="BD153:BE153"/>
    <mergeCell ref="BF153:BJ154"/>
    <mergeCell ref="BB154:BC154"/>
    <mergeCell ref="BD154:BE154"/>
    <mergeCell ref="B155:B156"/>
    <mergeCell ref="C155:D156"/>
    <mergeCell ref="I155:J156"/>
    <mergeCell ref="K155:N156"/>
    <mergeCell ref="O155:S156"/>
    <mergeCell ref="BB155:BC155"/>
    <mergeCell ref="BD151:BE151"/>
    <mergeCell ref="BF151:BJ152"/>
    <mergeCell ref="BB152:BC152"/>
    <mergeCell ref="BD152:BE152"/>
    <mergeCell ref="B153:B154"/>
    <mergeCell ref="C153:D154"/>
    <mergeCell ref="I153:J154"/>
    <mergeCell ref="K153:N154"/>
    <mergeCell ref="O153:S154"/>
    <mergeCell ref="BB153:BC153"/>
    <mergeCell ref="BD157:BE157"/>
    <mergeCell ref="BF157:BJ158"/>
    <mergeCell ref="BB158:BC158"/>
    <mergeCell ref="BD158:BE158"/>
    <mergeCell ref="B159:B160"/>
    <mergeCell ref="C159:D160"/>
    <mergeCell ref="I159:J160"/>
    <mergeCell ref="K159:N160"/>
    <mergeCell ref="O159:S160"/>
    <mergeCell ref="BB159:BC159"/>
    <mergeCell ref="BD155:BE155"/>
    <mergeCell ref="BF155:BJ156"/>
    <mergeCell ref="BB156:BC156"/>
    <mergeCell ref="BD156:BE156"/>
    <mergeCell ref="B157:B158"/>
    <mergeCell ref="C157:D158"/>
    <mergeCell ref="I157:J158"/>
    <mergeCell ref="K157:N158"/>
    <mergeCell ref="O157:S158"/>
    <mergeCell ref="BB157:BC157"/>
    <mergeCell ref="BD161:BE161"/>
    <mergeCell ref="BF161:BJ162"/>
    <mergeCell ref="BB162:BC162"/>
    <mergeCell ref="BD162:BE162"/>
    <mergeCell ref="B163:B164"/>
    <mergeCell ref="C163:D164"/>
    <mergeCell ref="I163:J164"/>
    <mergeCell ref="K163:N164"/>
    <mergeCell ref="O163:S164"/>
    <mergeCell ref="BB163:BC163"/>
    <mergeCell ref="BD159:BE159"/>
    <mergeCell ref="BF159:BJ160"/>
    <mergeCell ref="BB160:BC160"/>
    <mergeCell ref="BD160:BE160"/>
    <mergeCell ref="B161:B162"/>
    <mergeCell ref="C161:D162"/>
    <mergeCell ref="I161:J162"/>
    <mergeCell ref="K161:N162"/>
    <mergeCell ref="O161:S162"/>
    <mergeCell ref="BB161:BC161"/>
    <mergeCell ref="BD165:BE165"/>
    <mergeCell ref="BF165:BJ166"/>
    <mergeCell ref="BB166:BC166"/>
    <mergeCell ref="BD166:BE166"/>
    <mergeCell ref="B167:B168"/>
    <mergeCell ref="C167:D168"/>
    <mergeCell ref="I167:J168"/>
    <mergeCell ref="K167:N168"/>
    <mergeCell ref="O167:S168"/>
    <mergeCell ref="BB167:BC167"/>
    <mergeCell ref="BD163:BE163"/>
    <mergeCell ref="BF163:BJ164"/>
    <mergeCell ref="BB164:BC164"/>
    <mergeCell ref="BD164:BE164"/>
    <mergeCell ref="B165:B166"/>
    <mergeCell ref="C165:D166"/>
    <mergeCell ref="I165:J166"/>
    <mergeCell ref="K165:N166"/>
    <mergeCell ref="O165:S166"/>
    <mergeCell ref="BB165:BC165"/>
    <mergeCell ref="BD169:BE169"/>
    <mergeCell ref="BF169:BJ170"/>
    <mergeCell ref="BB170:BC170"/>
    <mergeCell ref="BD170:BE170"/>
    <mergeCell ref="B171:B172"/>
    <mergeCell ref="C171:D172"/>
    <mergeCell ref="I171:J172"/>
    <mergeCell ref="K171:N172"/>
    <mergeCell ref="O171:S172"/>
    <mergeCell ref="BB171:BC171"/>
    <mergeCell ref="BD167:BE167"/>
    <mergeCell ref="BF167:BJ168"/>
    <mergeCell ref="BB168:BC168"/>
    <mergeCell ref="BD168:BE168"/>
    <mergeCell ref="B169:B170"/>
    <mergeCell ref="C169:D170"/>
    <mergeCell ref="I169:J170"/>
    <mergeCell ref="K169:N170"/>
    <mergeCell ref="O169:S170"/>
    <mergeCell ref="BB169:BC169"/>
    <mergeCell ref="BD173:BE173"/>
    <mergeCell ref="BF173:BJ174"/>
    <mergeCell ref="BB174:BC174"/>
    <mergeCell ref="BD174:BE174"/>
    <mergeCell ref="B175:B176"/>
    <mergeCell ref="C175:D176"/>
    <mergeCell ref="I175:J176"/>
    <mergeCell ref="K175:N176"/>
    <mergeCell ref="O175:S176"/>
    <mergeCell ref="BB175:BC175"/>
    <mergeCell ref="BD171:BE171"/>
    <mergeCell ref="BF171:BJ172"/>
    <mergeCell ref="BB172:BC172"/>
    <mergeCell ref="BD172:BE172"/>
    <mergeCell ref="B173:B174"/>
    <mergeCell ref="C173:D174"/>
    <mergeCell ref="I173:J174"/>
    <mergeCell ref="K173:N174"/>
    <mergeCell ref="O173:S174"/>
    <mergeCell ref="BB173:BC173"/>
    <mergeCell ref="BD177:BE177"/>
    <mergeCell ref="BF177:BJ178"/>
    <mergeCell ref="BB178:BC178"/>
    <mergeCell ref="BD178:BE178"/>
    <mergeCell ref="B179:B180"/>
    <mergeCell ref="C179:D180"/>
    <mergeCell ref="I179:J180"/>
    <mergeCell ref="K179:N180"/>
    <mergeCell ref="O179:S180"/>
    <mergeCell ref="BB179:BC179"/>
    <mergeCell ref="BD175:BE175"/>
    <mergeCell ref="BF175:BJ176"/>
    <mergeCell ref="BB176:BC176"/>
    <mergeCell ref="BD176:BE176"/>
    <mergeCell ref="B177:B178"/>
    <mergeCell ref="C177:D178"/>
    <mergeCell ref="I177:J178"/>
    <mergeCell ref="K177:N178"/>
    <mergeCell ref="O177:S178"/>
    <mergeCell ref="BB177:BC177"/>
    <mergeCell ref="BD181:BE181"/>
    <mergeCell ref="BF181:BJ182"/>
    <mergeCell ref="BB182:BC182"/>
    <mergeCell ref="BD182:BE182"/>
    <mergeCell ref="B183:B184"/>
    <mergeCell ref="C183:D184"/>
    <mergeCell ref="I183:J184"/>
    <mergeCell ref="K183:N184"/>
    <mergeCell ref="O183:S184"/>
    <mergeCell ref="BB183:BC183"/>
    <mergeCell ref="BD179:BE179"/>
    <mergeCell ref="BF179:BJ180"/>
    <mergeCell ref="BB180:BC180"/>
    <mergeCell ref="BD180:BE180"/>
    <mergeCell ref="B181:B182"/>
    <mergeCell ref="C181:D182"/>
    <mergeCell ref="I181:J182"/>
    <mergeCell ref="K181:N182"/>
    <mergeCell ref="O181:S182"/>
    <mergeCell ref="BB181:BC181"/>
    <mergeCell ref="BD185:BE185"/>
    <mergeCell ref="BF185:BJ186"/>
    <mergeCell ref="BB186:BC186"/>
    <mergeCell ref="BD186:BE186"/>
    <mergeCell ref="B187:B188"/>
    <mergeCell ref="C187:D188"/>
    <mergeCell ref="I187:J188"/>
    <mergeCell ref="K187:N188"/>
    <mergeCell ref="O187:S188"/>
    <mergeCell ref="BB187:BC187"/>
    <mergeCell ref="BD183:BE183"/>
    <mergeCell ref="BF183:BJ184"/>
    <mergeCell ref="BB184:BC184"/>
    <mergeCell ref="BD184:BE184"/>
    <mergeCell ref="B185:B186"/>
    <mergeCell ref="C185:D186"/>
    <mergeCell ref="I185:J186"/>
    <mergeCell ref="K185:N186"/>
    <mergeCell ref="O185:S186"/>
    <mergeCell ref="BB185:BC185"/>
    <mergeCell ref="BD189:BE189"/>
    <mergeCell ref="BF189:BJ190"/>
    <mergeCell ref="BB190:BC190"/>
    <mergeCell ref="BD190:BE190"/>
    <mergeCell ref="B191:B192"/>
    <mergeCell ref="C191:D192"/>
    <mergeCell ref="I191:J192"/>
    <mergeCell ref="K191:N192"/>
    <mergeCell ref="O191:S192"/>
    <mergeCell ref="BB191:BC191"/>
    <mergeCell ref="BD187:BE187"/>
    <mergeCell ref="BF187:BJ188"/>
    <mergeCell ref="BB188:BC188"/>
    <mergeCell ref="BD188:BE188"/>
    <mergeCell ref="B189:B190"/>
    <mergeCell ref="C189:D190"/>
    <mergeCell ref="I189:J190"/>
    <mergeCell ref="K189:N190"/>
    <mergeCell ref="O189:S190"/>
    <mergeCell ref="BB189:BC189"/>
    <mergeCell ref="BD193:BE193"/>
    <mergeCell ref="BF193:BJ194"/>
    <mergeCell ref="BB194:BC194"/>
    <mergeCell ref="BD194:BE194"/>
    <mergeCell ref="B195:B196"/>
    <mergeCell ref="C195:D196"/>
    <mergeCell ref="I195:J196"/>
    <mergeCell ref="K195:N196"/>
    <mergeCell ref="O195:S196"/>
    <mergeCell ref="BB195:BC195"/>
    <mergeCell ref="BD191:BE191"/>
    <mergeCell ref="BF191:BJ192"/>
    <mergeCell ref="BB192:BC192"/>
    <mergeCell ref="BD192:BE192"/>
    <mergeCell ref="B193:B194"/>
    <mergeCell ref="C193:D194"/>
    <mergeCell ref="I193:J194"/>
    <mergeCell ref="K193:N194"/>
    <mergeCell ref="O193:S194"/>
    <mergeCell ref="BB193:BC193"/>
    <mergeCell ref="BD197:BE197"/>
    <mergeCell ref="BF197:BJ198"/>
    <mergeCell ref="BB198:BC198"/>
    <mergeCell ref="BD198:BE198"/>
    <mergeCell ref="B199:B200"/>
    <mergeCell ref="C199:D200"/>
    <mergeCell ref="I199:J200"/>
    <mergeCell ref="K199:N200"/>
    <mergeCell ref="O199:S200"/>
    <mergeCell ref="BB199:BC199"/>
    <mergeCell ref="BD195:BE195"/>
    <mergeCell ref="BF195:BJ196"/>
    <mergeCell ref="BB196:BC196"/>
    <mergeCell ref="BD196:BE196"/>
    <mergeCell ref="B197:B198"/>
    <mergeCell ref="C197:D198"/>
    <mergeCell ref="I197:J198"/>
    <mergeCell ref="K197:N198"/>
    <mergeCell ref="O197:S198"/>
    <mergeCell ref="BB197:BC197"/>
    <mergeCell ref="BD201:BE201"/>
    <mergeCell ref="BF201:BJ202"/>
    <mergeCell ref="BB202:BC202"/>
    <mergeCell ref="BD202:BE202"/>
    <mergeCell ref="B203:B204"/>
    <mergeCell ref="C203:D204"/>
    <mergeCell ref="I203:J204"/>
    <mergeCell ref="K203:N204"/>
    <mergeCell ref="O203:S204"/>
    <mergeCell ref="BB203:BC203"/>
    <mergeCell ref="BD199:BE199"/>
    <mergeCell ref="BF199:BJ200"/>
    <mergeCell ref="BB200:BC200"/>
    <mergeCell ref="BD200:BE200"/>
    <mergeCell ref="B201:B202"/>
    <mergeCell ref="C201:D202"/>
    <mergeCell ref="I201:J202"/>
    <mergeCell ref="K201:N202"/>
    <mergeCell ref="O201:S202"/>
    <mergeCell ref="BB201:BC201"/>
    <mergeCell ref="BD205:BE205"/>
    <mergeCell ref="BF205:BJ206"/>
    <mergeCell ref="BB206:BC206"/>
    <mergeCell ref="BD206:BE206"/>
    <mergeCell ref="B207:B208"/>
    <mergeCell ref="C207:D208"/>
    <mergeCell ref="I207:J208"/>
    <mergeCell ref="K207:N208"/>
    <mergeCell ref="O207:S208"/>
    <mergeCell ref="BB207:BC207"/>
    <mergeCell ref="BD203:BE203"/>
    <mergeCell ref="BF203:BJ204"/>
    <mergeCell ref="BB204:BC204"/>
    <mergeCell ref="BD204:BE204"/>
    <mergeCell ref="B205:B206"/>
    <mergeCell ref="C205:D206"/>
    <mergeCell ref="I205:J206"/>
    <mergeCell ref="K205:N206"/>
    <mergeCell ref="O205:S206"/>
    <mergeCell ref="BB205:BC205"/>
    <mergeCell ref="BD209:BE209"/>
    <mergeCell ref="BF209:BJ210"/>
    <mergeCell ref="BB210:BC210"/>
    <mergeCell ref="BD210:BE210"/>
    <mergeCell ref="B211:B212"/>
    <mergeCell ref="C211:D212"/>
    <mergeCell ref="I211:J212"/>
    <mergeCell ref="K211:N212"/>
    <mergeCell ref="O211:S212"/>
    <mergeCell ref="BB211:BC211"/>
    <mergeCell ref="BD207:BE207"/>
    <mergeCell ref="BF207:BJ208"/>
    <mergeCell ref="BB208:BC208"/>
    <mergeCell ref="BD208:BE208"/>
    <mergeCell ref="B209:B210"/>
    <mergeCell ref="C209:D210"/>
    <mergeCell ref="I209:J210"/>
    <mergeCell ref="K209:N210"/>
    <mergeCell ref="O209:S210"/>
    <mergeCell ref="BB209:BC209"/>
    <mergeCell ref="BD213:BE213"/>
    <mergeCell ref="BF213:BJ214"/>
    <mergeCell ref="BB214:BC214"/>
    <mergeCell ref="BD214:BE214"/>
    <mergeCell ref="B215:B216"/>
    <mergeCell ref="C215:D216"/>
    <mergeCell ref="I215:J216"/>
    <mergeCell ref="K215:N216"/>
    <mergeCell ref="O215:S216"/>
    <mergeCell ref="BB215:BC215"/>
    <mergeCell ref="BF221:BI221"/>
    <mergeCell ref="BD211:BE211"/>
    <mergeCell ref="BF211:BJ212"/>
    <mergeCell ref="BB212:BC212"/>
    <mergeCell ref="BD212:BE212"/>
    <mergeCell ref="B213:B214"/>
    <mergeCell ref="C213:D214"/>
    <mergeCell ref="I213:J214"/>
    <mergeCell ref="K213:N214"/>
    <mergeCell ref="O213:S214"/>
    <mergeCell ref="BB213:BC213"/>
    <mergeCell ref="AH220:AK220"/>
    <mergeCell ref="BF220:BI220"/>
    <mergeCell ref="M221:N221"/>
    <mergeCell ref="O221:P221"/>
    <mergeCell ref="R221:S221"/>
    <mergeCell ref="T221:U221"/>
    <mergeCell ref="AC221:AD221"/>
    <mergeCell ref="AE221:AF221"/>
    <mergeCell ref="AH221:AI221"/>
    <mergeCell ref="AJ221:AK221"/>
    <mergeCell ref="BA222:BD222"/>
    <mergeCell ref="BD215:BE215"/>
    <mergeCell ref="BF215:BJ216"/>
    <mergeCell ref="BB216:BC216"/>
    <mergeCell ref="BD216:BE216"/>
    <mergeCell ref="BF219:BI219"/>
    <mergeCell ref="K220:L221"/>
    <mergeCell ref="M220:P220"/>
    <mergeCell ref="R220:U220"/>
    <mergeCell ref="AA220:AB221"/>
    <mergeCell ref="AC220:AF220"/>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K222:L222"/>
    <mergeCell ref="M222:N222"/>
    <mergeCell ref="O222:P222"/>
    <mergeCell ref="R222:S222"/>
    <mergeCell ref="T222:U222"/>
    <mergeCell ref="W222:X222"/>
    <mergeCell ref="AA222:AB222"/>
    <mergeCell ref="AC222:AD222"/>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K231:N231">
    <cfRule type="expression" dxfId="145" priority="174">
      <formula>INDIRECT(ADDRESS(ROW(),COLUMN()))=TRUNC(INDIRECT(ADDRESS(ROW(),COLUMN())))</formula>
    </cfRule>
  </conditionalFormatting>
  <conditionalFormatting sqref="M222:X226">
    <cfRule type="expression" dxfId="144" priority="176">
      <formula>INDIRECT(ADDRESS(ROW(),COLUMN()))=TRUNC(INDIRECT(ADDRESS(ROW(),COLUMN())))</formula>
    </cfRule>
  </conditionalFormatting>
  <conditionalFormatting sqref="W220:X220 Z220 W229:Z229">
    <cfRule type="expression" dxfId="143" priority="209">
      <formula>OR(#REF!=$B218,#REF!=$B218)</formula>
    </cfRule>
  </conditionalFormatting>
  <conditionalFormatting sqref="W230:Z230">
    <cfRule type="expression" dxfId="142" priority="208">
      <formula>OR(#REF!=$B217,#REF!=$B217)</formula>
    </cfRule>
  </conditionalFormatting>
  <conditionalFormatting sqref="W18:BE18">
    <cfRule type="expression" dxfId="141" priority="170">
      <formula>INDIRECT(ADDRESS(ROW(),COLUMN()))=TRUNC(INDIRECT(ADDRESS(ROW(),COLUMN())))</formula>
    </cfRule>
  </conditionalFormatting>
  <conditionalFormatting sqref="W20:BE20">
    <cfRule type="expression" dxfId="140" priority="171">
      <formula>INDIRECT(ADDRESS(ROW(),COLUMN()))=TRUNC(INDIRECT(ADDRESS(ROW(),COLUMN())))</formula>
    </cfRule>
  </conditionalFormatting>
  <conditionalFormatting sqref="W22:BE22">
    <cfRule type="expression" dxfId="139" priority="169">
      <formula>INDIRECT(ADDRESS(ROW(),COLUMN()))=TRUNC(INDIRECT(ADDRESS(ROW(),COLUMN())))</formula>
    </cfRule>
  </conditionalFormatting>
  <conditionalFormatting sqref="W24:BE24">
    <cfRule type="expression" dxfId="138" priority="168">
      <formula>INDIRECT(ADDRESS(ROW(),COLUMN()))=TRUNC(INDIRECT(ADDRESS(ROW(),COLUMN())))</formula>
    </cfRule>
  </conditionalFormatting>
  <conditionalFormatting sqref="W26:BE26">
    <cfRule type="expression" dxfId="137" priority="167">
      <formula>INDIRECT(ADDRESS(ROW(),COLUMN()))=TRUNC(INDIRECT(ADDRESS(ROW(),COLUMN())))</formula>
    </cfRule>
  </conditionalFormatting>
  <conditionalFormatting sqref="W28:BE28">
    <cfRule type="expression" dxfId="136" priority="166">
      <formula>INDIRECT(ADDRESS(ROW(),COLUMN()))=TRUNC(INDIRECT(ADDRESS(ROW(),COLUMN())))</formula>
    </cfRule>
  </conditionalFormatting>
  <conditionalFormatting sqref="W30:BE30">
    <cfRule type="expression" dxfId="135" priority="165">
      <formula>INDIRECT(ADDRESS(ROW(),COLUMN()))=TRUNC(INDIRECT(ADDRESS(ROW(),COLUMN())))</formula>
    </cfRule>
  </conditionalFormatting>
  <conditionalFormatting sqref="W32:BE32">
    <cfRule type="expression" dxfId="134" priority="164">
      <formula>INDIRECT(ADDRESS(ROW(),COLUMN()))=TRUNC(INDIRECT(ADDRESS(ROW(),COLUMN())))</formula>
    </cfRule>
  </conditionalFormatting>
  <conditionalFormatting sqref="W34:BE34">
    <cfRule type="expression" dxfId="133" priority="163">
      <formula>INDIRECT(ADDRESS(ROW(),COLUMN()))=TRUNC(INDIRECT(ADDRESS(ROW(),COLUMN())))</formula>
    </cfRule>
  </conditionalFormatting>
  <conditionalFormatting sqref="W36:BE36">
    <cfRule type="expression" dxfId="132" priority="162">
      <formula>INDIRECT(ADDRESS(ROW(),COLUMN()))=TRUNC(INDIRECT(ADDRESS(ROW(),COLUMN())))</formula>
    </cfRule>
  </conditionalFormatting>
  <conditionalFormatting sqref="W38:BE38">
    <cfRule type="expression" dxfId="131" priority="161">
      <formula>INDIRECT(ADDRESS(ROW(),COLUMN()))=TRUNC(INDIRECT(ADDRESS(ROW(),COLUMN())))</formula>
    </cfRule>
  </conditionalFormatting>
  <conditionalFormatting sqref="W40:BE40">
    <cfRule type="expression" dxfId="130" priority="160">
      <formula>INDIRECT(ADDRESS(ROW(),COLUMN()))=TRUNC(INDIRECT(ADDRESS(ROW(),COLUMN())))</formula>
    </cfRule>
  </conditionalFormatting>
  <conditionalFormatting sqref="W42:BE42">
    <cfRule type="expression" dxfId="129" priority="159">
      <formula>INDIRECT(ADDRESS(ROW(),COLUMN()))=TRUNC(INDIRECT(ADDRESS(ROW(),COLUMN())))</formula>
    </cfRule>
  </conditionalFormatting>
  <conditionalFormatting sqref="W44:BE44">
    <cfRule type="expression" dxfId="128" priority="158">
      <formula>INDIRECT(ADDRESS(ROW(),COLUMN()))=TRUNC(INDIRECT(ADDRESS(ROW(),COLUMN())))</formula>
    </cfRule>
  </conditionalFormatting>
  <conditionalFormatting sqref="W46:BE46">
    <cfRule type="expression" dxfId="127" priority="157">
      <formula>INDIRECT(ADDRESS(ROW(),COLUMN()))=TRUNC(INDIRECT(ADDRESS(ROW(),COLUMN())))</formula>
    </cfRule>
  </conditionalFormatting>
  <conditionalFormatting sqref="W48:BE48">
    <cfRule type="expression" dxfId="126" priority="156">
      <formula>INDIRECT(ADDRESS(ROW(),COLUMN()))=TRUNC(INDIRECT(ADDRESS(ROW(),COLUMN())))</formula>
    </cfRule>
  </conditionalFormatting>
  <conditionalFormatting sqref="W50:BE50">
    <cfRule type="expression" dxfId="125" priority="155">
      <formula>INDIRECT(ADDRESS(ROW(),COLUMN()))=TRUNC(INDIRECT(ADDRESS(ROW(),COLUMN())))</formula>
    </cfRule>
  </conditionalFormatting>
  <conditionalFormatting sqref="W52:BE52">
    <cfRule type="expression" dxfId="124" priority="154">
      <formula>INDIRECT(ADDRESS(ROW(),COLUMN()))=TRUNC(INDIRECT(ADDRESS(ROW(),COLUMN())))</formula>
    </cfRule>
  </conditionalFormatting>
  <conditionalFormatting sqref="W54:BE54">
    <cfRule type="expression" dxfId="123" priority="153">
      <formula>INDIRECT(ADDRESS(ROW(),COLUMN()))=TRUNC(INDIRECT(ADDRESS(ROW(),COLUMN())))</formula>
    </cfRule>
  </conditionalFormatting>
  <conditionalFormatting sqref="W56:BE56">
    <cfRule type="expression" dxfId="122" priority="152">
      <formula>INDIRECT(ADDRESS(ROW(),COLUMN()))=TRUNC(INDIRECT(ADDRESS(ROW(),COLUMN())))</formula>
    </cfRule>
  </conditionalFormatting>
  <conditionalFormatting sqref="W58:BE58">
    <cfRule type="expression" dxfId="121" priority="151">
      <formula>INDIRECT(ADDRESS(ROW(),COLUMN()))=TRUNC(INDIRECT(ADDRESS(ROW(),COLUMN())))</formula>
    </cfRule>
  </conditionalFormatting>
  <conditionalFormatting sqref="W60:BE60">
    <cfRule type="expression" dxfId="120" priority="150">
      <formula>INDIRECT(ADDRESS(ROW(),COLUMN()))=TRUNC(INDIRECT(ADDRESS(ROW(),COLUMN())))</formula>
    </cfRule>
  </conditionalFormatting>
  <conditionalFormatting sqref="W62:BE62">
    <cfRule type="expression" dxfId="119" priority="149">
      <formula>INDIRECT(ADDRESS(ROW(),COLUMN()))=TRUNC(INDIRECT(ADDRESS(ROW(),COLUMN())))</formula>
    </cfRule>
  </conditionalFormatting>
  <conditionalFormatting sqref="W64:BE64">
    <cfRule type="expression" dxfId="118" priority="148">
      <formula>INDIRECT(ADDRESS(ROW(),COLUMN()))=TRUNC(INDIRECT(ADDRESS(ROW(),COLUMN())))</formula>
    </cfRule>
  </conditionalFormatting>
  <conditionalFormatting sqref="W66:BE66">
    <cfRule type="expression" dxfId="117" priority="147">
      <formula>INDIRECT(ADDRESS(ROW(),COLUMN()))=TRUNC(INDIRECT(ADDRESS(ROW(),COLUMN())))</formula>
    </cfRule>
  </conditionalFormatting>
  <conditionalFormatting sqref="W68:BE68">
    <cfRule type="expression" dxfId="116" priority="146">
      <formula>INDIRECT(ADDRESS(ROW(),COLUMN()))=TRUNC(INDIRECT(ADDRESS(ROW(),COLUMN())))</formula>
    </cfRule>
  </conditionalFormatting>
  <conditionalFormatting sqref="W70:BE70">
    <cfRule type="expression" dxfId="115" priority="145">
      <formula>INDIRECT(ADDRESS(ROW(),COLUMN()))=TRUNC(INDIRECT(ADDRESS(ROW(),COLUMN())))</formula>
    </cfRule>
  </conditionalFormatting>
  <conditionalFormatting sqref="W72:BE72">
    <cfRule type="expression" dxfId="114" priority="144">
      <formula>INDIRECT(ADDRESS(ROW(),COLUMN()))=TRUNC(INDIRECT(ADDRESS(ROW(),COLUMN())))</formula>
    </cfRule>
  </conditionalFormatting>
  <conditionalFormatting sqref="W74:BE74">
    <cfRule type="expression" dxfId="113" priority="143">
      <formula>INDIRECT(ADDRESS(ROW(),COLUMN()))=TRUNC(INDIRECT(ADDRESS(ROW(),COLUMN())))</formula>
    </cfRule>
  </conditionalFormatting>
  <conditionalFormatting sqref="W76:BE76">
    <cfRule type="expression" dxfId="112" priority="141">
      <formula>INDIRECT(ADDRESS(ROW(),COLUMN()))=TRUNC(INDIRECT(ADDRESS(ROW(),COLUMN())))</formula>
    </cfRule>
  </conditionalFormatting>
  <conditionalFormatting sqref="W78:BE78">
    <cfRule type="expression" dxfId="111" priority="139">
      <formula>INDIRECT(ADDRESS(ROW(),COLUMN()))=TRUNC(INDIRECT(ADDRESS(ROW(),COLUMN())))</formula>
    </cfRule>
  </conditionalFormatting>
  <conditionalFormatting sqref="W80:BE80">
    <cfRule type="expression" dxfId="110" priority="137">
      <formula>INDIRECT(ADDRESS(ROW(),COLUMN()))=TRUNC(INDIRECT(ADDRESS(ROW(),COLUMN())))</formula>
    </cfRule>
  </conditionalFormatting>
  <conditionalFormatting sqref="W82:BE82">
    <cfRule type="expression" dxfId="109" priority="135">
      <formula>INDIRECT(ADDRESS(ROW(),COLUMN()))=TRUNC(INDIRECT(ADDRESS(ROW(),COLUMN())))</formula>
    </cfRule>
  </conditionalFormatting>
  <conditionalFormatting sqref="W84:BE84">
    <cfRule type="expression" dxfId="108" priority="133">
      <formula>INDIRECT(ADDRESS(ROW(),COLUMN()))=TRUNC(INDIRECT(ADDRESS(ROW(),COLUMN())))</formula>
    </cfRule>
  </conditionalFormatting>
  <conditionalFormatting sqref="W86:BE86">
    <cfRule type="expression" dxfId="107" priority="131">
      <formula>INDIRECT(ADDRESS(ROW(),COLUMN()))=TRUNC(INDIRECT(ADDRESS(ROW(),COLUMN())))</formula>
    </cfRule>
  </conditionalFormatting>
  <conditionalFormatting sqref="W88:BE88">
    <cfRule type="expression" dxfId="106" priority="129">
      <formula>INDIRECT(ADDRESS(ROW(),COLUMN()))=TRUNC(INDIRECT(ADDRESS(ROW(),COLUMN())))</formula>
    </cfRule>
  </conditionalFormatting>
  <conditionalFormatting sqref="W90:BE90">
    <cfRule type="expression" dxfId="105" priority="127">
      <formula>INDIRECT(ADDRESS(ROW(),COLUMN()))=TRUNC(INDIRECT(ADDRESS(ROW(),COLUMN())))</formula>
    </cfRule>
  </conditionalFormatting>
  <conditionalFormatting sqref="W92:BE92">
    <cfRule type="expression" dxfId="104" priority="125">
      <formula>INDIRECT(ADDRESS(ROW(),COLUMN()))=TRUNC(INDIRECT(ADDRESS(ROW(),COLUMN())))</formula>
    </cfRule>
  </conditionalFormatting>
  <conditionalFormatting sqref="W94:BE94">
    <cfRule type="expression" dxfId="103" priority="123">
      <formula>INDIRECT(ADDRESS(ROW(),COLUMN()))=TRUNC(INDIRECT(ADDRESS(ROW(),COLUMN())))</formula>
    </cfRule>
  </conditionalFormatting>
  <conditionalFormatting sqref="W96:BE96">
    <cfRule type="expression" dxfId="102" priority="121">
      <formula>INDIRECT(ADDRESS(ROW(),COLUMN()))=TRUNC(INDIRECT(ADDRESS(ROW(),COLUMN())))</formula>
    </cfRule>
  </conditionalFormatting>
  <conditionalFormatting sqref="W98:BE98">
    <cfRule type="expression" dxfId="101" priority="119">
      <formula>INDIRECT(ADDRESS(ROW(),COLUMN()))=TRUNC(INDIRECT(ADDRESS(ROW(),COLUMN())))</formula>
    </cfRule>
  </conditionalFormatting>
  <conditionalFormatting sqref="W100:BE100">
    <cfRule type="expression" dxfId="100" priority="117">
      <formula>INDIRECT(ADDRESS(ROW(),COLUMN()))=TRUNC(INDIRECT(ADDRESS(ROW(),COLUMN())))</formula>
    </cfRule>
  </conditionalFormatting>
  <conditionalFormatting sqref="W102:BE102">
    <cfRule type="expression" dxfId="99" priority="115">
      <formula>INDIRECT(ADDRESS(ROW(),COLUMN()))=TRUNC(INDIRECT(ADDRESS(ROW(),COLUMN())))</formula>
    </cfRule>
  </conditionalFormatting>
  <conditionalFormatting sqref="W104:BE104">
    <cfRule type="expression" dxfId="98" priority="113">
      <formula>INDIRECT(ADDRESS(ROW(),COLUMN()))=TRUNC(INDIRECT(ADDRESS(ROW(),COLUMN())))</formula>
    </cfRule>
  </conditionalFormatting>
  <conditionalFormatting sqref="W106:BE106">
    <cfRule type="expression" dxfId="97" priority="111">
      <formula>INDIRECT(ADDRESS(ROW(),COLUMN()))=TRUNC(INDIRECT(ADDRESS(ROW(),COLUMN())))</formula>
    </cfRule>
  </conditionalFormatting>
  <conditionalFormatting sqref="W108:BE108">
    <cfRule type="expression" dxfId="96" priority="109">
      <formula>INDIRECT(ADDRESS(ROW(),COLUMN()))=TRUNC(INDIRECT(ADDRESS(ROW(),COLUMN())))</formula>
    </cfRule>
  </conditionalFormatting>
  <conditionalFormatting sqref="W110:BE110">
    <cfRule type="expression" dxfId="95" priority="107">
      <formula>INDIRECT(ADDRESS(ROW(),COLUMN()))=TRUNC(INDIRECT(ADDRESS(ROW(),COLUMN())))</formula>
    </cfRule>
  </conditionalFormatting>
  <conditionalFormatting sqref="W112:BE112">
    <cfRule type="expression" dxfId="94" priority="105">
      <formula>INDIRECT(ADDRESS(ROW(),COLUMN()))=TRUNC(INDIRECT(ADDRESS(ROW(),COLUMN())))</formula>
    </cfRule>
  </conditionalFormatting>
  <conditionalFormatting sqref="W114:BE114">
    <cfRule type="expression" dxfId="93" priority="103">
      <formula>INDIRECT(ADDRESS(ROW(),COLUMN()))=TRUNC(INDIRECT(ADDRESS(ROW(),COLUMN())))</formula>
    </cfRule>
  </conditionalFormatting>
  <conditionalFormatting sqref="W116:BE116">
    <cfRule type="expression" dxfId="92" priority="101">
      <formula>INDIRECT(ADDRESS(ROW(),COLUMN()))=TRUNC(INDIRECT(ADDRESS(ROW(),COLUMN())))</formula>
    </cfRule>
  </conditionalFormatting>
  <conditionalFormatting sqref="W118:BE118">
    <cfRule type="expression" dxfId="91" priority="99">
      <formula>INDIRECT(ADDRESS(ROW(),COLUMN()))=TRUNC(INDIRECT(ADDRESS(ROW(),COLUMN())))</formula>
    </cfRule>
  </conditionalFormatting>
  <conditionalFormatting sqref="W120:BE120">
    <cfRule type="expression" dxfId="90" priority="97">
      <formula>INDIRECT(ADDRESS(ROW(),COLUMN()))=TRUNC(INDIRECT(ADDRESS(ROW(),COLUMN())))</formula>
    </cfRule>
  </conditionalFormatting>
  <conditionalFormatting sqref="W122:BE122">
    <cfRule type="expression" dxfId="89" priority="95">
      <formula>INDIRECT(ADDRESS(ROW(),COLUMN()))=TRUNC(INDIRECT(ADDRESS(ROW(),COLUMN())))</formula>
    </cfRule>
  </conditionalFormatting>
  <conditionalFormatting sqref="W124:BE124">
    <cfRule type="expression" dxfId="88" priority="93">
      <formula>INDIRECT(ADDRESS(ROW(),COLUMN()))=TRUNC(INDIRECT(ADDRESS(ROW(),COLUMN())))</formula>
    </cfRule>
  </conditionalFormatting>
  <conditionalFormatting sqref="W126:BE126">
    <cfRule type="expression" dxfId="87" priority="91">
      <formula>INDIRECT(ADDRESS(ROW(),COLUMN()))=TRUNC(INDIRECT(ADDRESS(ROW(),COLUMN())))</formula>
    </cfRule>
  </conditionalFormatting>
  <conditionalFormatting sqref="W128:BE128">
    <cfRule type="expression" dxfId="86" priority="89">
      <formula>INDIRECT(ADDRESS(ROW(),COLUMN()))=TRUNC(INDIRECT(ADDRESS(ROW(),COLUMN())))</formula>
    </cfRule>
  </conditionalFormatting>
  <conditionalFormatting sqref="W130:BE130">
    <cfRule type="expression" dxfId="85" priority="87">
      <formula>INDIRECT(ADDRESS(ROW(),COLUMN()))=TRUNC(INDIRECT(ADDRESS(ROW(),COLUMN())))</formula>
    </cfRule>
  </conditionalFormatting>
  <conditionalFormatting sqref="W132:BE132">
    <cfRule type="expression" dxfId="84" priority="85">
      <formula>INDIRECT(ADDRESS(ROW(),COLUMN()))=TRUNC(INDIRECT(ADDRESS(ROW(),COLUMN())))</formula>
    </cfRule>
  </conditionalFormatting>
  <conditionalFormatting sqref="W134:BE134">
    <cfRule type="expression" dxfId="83" priority="83">
      <formula>INDIRECT(ADDRESS(ROW(),COLUMN()))=TRUNC(INDIRECT(ADDRESS(ROW(),COLUMN())))</formula>
    </cfRule>
  </conditionalFormatting>
  <conditionalFormatting sqref="W136:BE136">
    <cfRule type="expression" dxfId="82" priority="81">
      <formula>INDIRECT(ADDRESS(ROW(),COLUMN()))=TRUNC(INDIRECT(ADDRESS(ROW(),COLUMN())))</formula>
    </cfRule>
  </conditionalFormatting>
  <conditionalFormatting sqref="W138:BE138">
    <cfRule type="expression" dxfId="81" priority="79">
      <formula>INDIRECT(ADDRESS(ROW(),COLUMN()))=TRUNC(INDIRECT(ADDRESS(ROW(),COLUMN())))</formula>
    </cfRule>
  </conditionalFormatting>
  <conditionalFormatting sqref="W140:BE140">
    <cfRule type="expression" dxfId="80" priority="77">
      <formula>INDIRECT(ADDRESS(ROW(),COLUMN()))=TRUNC(INDIRECT(ADDRESS(ROW(),COLUMN())))</formula>
    </cfRule>
  </conditionalFormatting>
  <conditionalFormatting sqref="W142:BE142">
    <cfRule type="expression" dxfId="79" priority="75">
      <formula>INDIRECT(ADDRESS(ROW(),COLUMN()))=TRUNC(INDIRECT(ADDRESS(ROW(),COLUMN())))</formula>
    </cfRule>
  </conditionalFormatting>
  <conditionalFormatting sqref="W144:BE144">
    <cfRule type="expression" dxfId="78" priority="73">
      <formula>INDIRECT(ADDRESS(ROW(),COLUMN()))=TRUNC(INDIRECT(ADDRESS(ROW(),COLUMN())))</formula>
    </cfRule>
  </conditionalFormatting>
  <conditionalFormatting sqref="W146:BE146">
    <cfRule type="expression" dxfId="77" priority="71">
      <formula>INDIRECT(ADDRESS(ROW(),COLUMN()))=TRUNC(INDIRECT(ADDRESS(ROW(),COLUMN())))</formula>
    </cfRule>
  </conditionalFormatting>
  <conditionalFormatting sqref="W148:BE148">
    <cfRule type="expression" dxfId="76" priority="69">
      <formula>INDIRECT(ADDRESS(ROW(),COLUMN()))=TRUNC(INDIRECT(ADDRESS(ROW(),COLUMN())))</formula>
    </cfRule>
  </conditionalFormatting>
  <conditionalFormatting sqref="W150:BE150">
    <cfRule type="expression" dxfId="75" priority="67">
      <formula>INDIRECT(ADDRESS(ROW(),COLUMN()))=TRUNC(INDIRECT(ADDRESS(ROW(),COLUMN())))</formula>
    </cfRule>
  </conditionalFormatting>
  <conditionalFormatting sqref="W152:BE152">
    <cfRule type="expression" dxfId="74" priority="65">
      <formula>INDIRECT(ADDRESS(ROW(),COLUMN()))=TRUNC(INDIRECT(ADDRESS(ROW(),COLUMN())))</formula>
    </cfRule>
  </conditionalFormatting>
  <conditionalFormatting sqref="W154:BE154">
    <cfRule type="expression" dxfId="73" priority="63">
      <formula>INDIRECT(ADDRESS(ROW(),COLUMN()))=TRUNC(INDIRECT(ADDRESS(ROW(),COLUMN())))</formula>
    </cfRule>
  </conditionalFormatting>
  <conditionalFormatting sqref="W156:BE156">
    <cfRule type="expression" dxfId="72" priority="61">
      <formula>INDIRECT(ADDRESS(ROW(),COLUMN()))=TRUNC(INDIRECT(ADDRESS(ROW(),COLUMN())))</formula>
    </cfRule>
  </conditionalFormatting>
  <conditionalFormatting sqref="W158:BE158">
    <cfRule type="expression" dxfId="71" priority="59">
      <formula>INDIRECT(ADDRESS(ROW(),COLUMN()))=TRUNC(INDIRECT(ADDRESS(ROW(),COLUMN())))</formula>
    </cfRule>
  </conditionalFormatting>
  <conditionalFormatting sqref="W160:BE160">
    <cfRule type="expression" dxfId="70" priority="57">
      <formula>INDIRECT(ADDRESS(ROW(),COLUMN()))=TRUNC(INDIRECT(ADDRESS(ROW(),COLUMN())))</formula>
    </cfRule>
  </conditionalFormatting>
  <conditionalFormatting sqref="W162:BE162">
    <cfRule type="expression" dxfId="69" priority="55">
      <formula>INDIRECT(ADDRESS(ROW(),COLUMN()))=TRUNC(INDIRECT(ADDRESS(ROW(),COLUMN())))</formula>
    </cfRule>
  </conditionalFormatting>
  <conditionalFormatting sqref="W164:BE164">
    <cfRule type="expression" dxfId="68" priority="53">
      <formula>INDIRECT(ADDRESS(ROW(),COLUMN()))=TRUNC(INDIRECT(ADDRESS(ROW(),COLUMN())))</formula>
    </cfRule>
  </conditionalFormatting>
  <conditionalFormatting sqref="W166:BE166">
    <cfRule type="expression" dxfId="67" priority="51">
      <formula>INDIRECT(ADDRESS(ROW(),COLUMN()))=TRUNC(INDIRECT(ADDRESS(ROW(),COLUMN())))</formula>
    </cfRule>
  </conditionalFormatting>
  <conditionalFormatting sqref="W168:BE168">
    <cfRule type="expression" dxfId="66" priority="49">
      <formula>INDIRECT(ADDRESS(ROW(),COLUMN()))=TRUNC(INDIRECT(ADDRESS(ROW(),COLUMN())))</formula>
    </cfRule>
  </conditionalFormatting>
  <conditionalFormatting sqref="W170:BE170">
    <cfRule type="expression" dxfId="65" priority="47">
      <formula>INDIRECT(ADDRESS(ROW(),COLUMN()))=TRUNC(INDIRECT(ADDRESS(ROW(),COLUMN())))</formula>
    </cfRule>
  </conditionalFormatting>
  <conditionalFormatting sqref="W172:BE172">
    <cfRule type="expression" dxfId="64" priority="45">
      <formula>INDIRECT(ADDRESS(ROW(),COLUMN()))=TRUNC(INDIRECT(ADDRESS(ROW(),COLUMN())))</formula>
    </cfRule>
  </conditionalFormatting>
  <conditionalFormatting sqref="W174:BE174">
    <cfRule type="expression" dxfId="63" priority="43">
      <formula>INDIRECT(ADDRESS(ROW(),COLUMN()))=TRUNC(INDIRECT(ADDRESS(ROW(),COLUMN())))</formula>
    </cfRule>
  </conditionalFormatting>
  <conditionalFormatting sqref="W176:BE176">
    <cfRule type="expression" dxfId="62" priority="41">
      <formula>INDIRECT(ADDRESS(ROW(),COLUMN()))=TRUNC(INDIRECT(ADDRESS(ROW(),COLUMN())))</formula>
    </cfRule>
  </conditionalFormatting>
  <conditionalFormatting sqref="W178:BE178">
    <cfRule type="expression" dxfId="61" priority="39">
      <formula>INDIRECT(ADDRESS(ROW(),COLUMN()))=TRUNC(INDIRECT(ADDRESS(ROW(),COLUMN())))</formula>
    </cfRule>
  </conditionalFormatting>
  <conditionalFormatting sqref="W180:BE180">
    <cfRule type="expression" dxfId="60" priority="37">
      <formula>INDIRECT(ADDRESS(ROW(),COLUMN()))=TRUNC(INDIRECT(ADDRESS(ROW(),COLUMN())))</formula>
    </cfRule>
  </conditionalFormatting>
  <conditionalFormatting sqref="W182:BE182">
    <cfRule type="expression" dxfId="59" priority="35">
      <formula>INDIRECT(ADDRESS(ROW(),COLUMN()))=TRUNC(INDIRECT(ADDRESS(ROW(),COLUMN())))</formula>
    </cfRule>
  </conditionalFormatting>
  <conditionalFormatting sqref="W184:BE184">
    <cfRule type="expression" dxfId="58" priority="33">
      <formula>INDIRECT(ADDRESS(ROW(),COLUMN()))=TRUNC(INDIRECT(ADDRESS(ROW(),COLUMN())))</formula>
    </cfRule>
  </conditionalFormatting>
  <conditionalFormatting sqref="W186:BE186">
    <cfRule type="expression" dxfId="57" priority="31">
      <formula>INDIRECT(ADDRESS(ROW(),COLUMN()))=TRUNC(INDIRECT(ADDRESS(ROW(),COLUMN())))</formula>
    </cfRule>
  </conditionalFormatting>
  <conditionalFormatting sqref="W188:BE188">
    <cfRule type="expression" dxfId="56" priority="29">
      <formula>INDIRECT(ADDRESS(ROW(),COLUMN()))=TRUNC(INDIRECT(ADDRESS(ROW(),COLUMN())))</formula>
    </cfRule>
  </conditionalFormatting>
  <conditionalFormatting sqref="W190:BE190">
    <cfRule type="expression" dxfId="55" priority="27">
      <formula>INDIRECT(ADDRESS(ROW(),COLUMN()))=TRUNC(INDIRECT(ADDRESS(ROW(),COLUMN())))</formula>
    </cfRule>
  </conditionalFormatting>
  <conditionalFormatting sqref="W192:BE192">
    <cfRule type="expression" dxfId="54" priority="25">
      <formula>INDIRECT(ADDRESS(ROW(),COLUMN()))=TRUNC(INDIRECT(ADDRESS(ROW(),COLUMN())))</formula>
    </cfRule>
  </conditionalFormatting>
  <conditionalFormatting sqref="W194:BE194">
    <cfRule type="expression" dxfId="53" priority="23">
      <formula>INDIRECT(ADDRESS(ROW(),COLUMN()))=TRUNC(INDIRECT(ADDRESS(ROW(),COLUMN())))</formula>
    </cfRule>
  </conditionalFormatting>
  <conditionalFormatting sqref="W196:BE196">
    <cfRule type="expression" dxfId="52" priority="21">
      <formula>INDIRECT(ADDRESS(ROW(),COLUMN()))=TRUNC(INDIRECT(ADDRESS(ROW(),COLUMN())))</formula>
    </cfRule>
  </conditionalFormatting>
  <conditionalFormatting sqref="W198:BE198">
    <cfRule type="expression" dxfId="51" priority="19">
      <formula>INDIRECT(ADDRESS(ROW(),COLUMN()))=TRUNC(INDIRECT(ADDRESS(ROW(),COLUMN())))</formula>
    </cfRule>
  </conditionalFormatting>
  <conditionalFormatting sqref="W200:BE200">
    <cfRule type="expression" dxfId="50" priority="17">
      <formula>INDIRECT(ADDRESS(ROW(),COLUMN()))=TRUNC(INDIRECT(ADDRESS(ROW(),COLUMN())))</formula>
    </cfRule>
  </conditionalFormatting>
  <conditionalFormatting sqref="W202:BE202">
    <cfRule type="expression" dxfId="49" priority="15">
      <formula>INDIRECT(ADDRESS(ROW(),COLUMN()))=TRUNC(INDIRECT(ADDRESS(ROW(),COLUMN())))</formula>
    </cfRule>
  </conditionalFormatting>
  <conditionalFormatting sqref="W204:BE204">
    <cfRule type="expression" dxfId="48" priority="13">
      <formula>INDIRECT(ADDRESS(ROW(),COLUMN()))=TRUNC(INDIRECT(ADDRESS(ROW(),COLUMN())))</formula>
    </cfRule>
  </conditionalFormatting>
  <conditionalFormatting sqref="W206:BE206">
    <cfRule type="expression" dxfId="47" priority="11">
      <formula>INDIRECT(ADDRESS(ROW(),COLUMN()))=TRUNC(INDIRECT(ADDRESS(ROW(),COLUMN())))</formula>
    </cfRule>
  </conditionalFormatting>
  <conditionalFormatting sqref="W208:BE208">
    <cfRule type="expression" dxfId="46" priority="9">
      <formula>INDIRECT(ADDRESS(ROW(),COLUMN()))=TRUNC(INDIRECT(ADDRESS(ROW(),COLUMN())))</formula>
    </cfRule>
  </conditionalFormatting>
  <conditionalFormatting sqref="W210:BE210">
    <cfRule type="expression" dxfId="45" priority="7">
      <formula>INDIRECT(ADDRESS(ROW(),COLUMN()))=TRUNC(INDIRECT(ADDRESS(ROW(),COLUMN())))</formula>
    </cfRule>
  </conditionalFormatting>
  <conditionalFormatting sqref="W212:BE212">
    <cfRule type="expression" dxfId="44" priority="5">
      <formula>INDIRECT(ADDRESS(ROW(),COLUMN()))=TRUNC(INDIRECT(ADDRESS(ROW(),COLUMN())))</formula>
    </cfRule>
  </conditionalFormatting>
  <conditionalFormatting sqref="W214:BE214">
    <cfRule type="expression" dxfId="43" priority="3">
      <formula>INDIRECT(ADDRESS(ROW(),COLUMN()))=TRUNC(INDIRECT(ADDRESS(ROW(),COLUMN())))</formula>
    </cfRule>
  </conditionalFormatting>
  <conditionalFormatting sqref="W216:BE216">
    <cfRule type="expression" dxfId="42" priority="1">
      <formula>INDIRECT(ADDRESS(ROW(),COLUMN()))=TRUNC(INDIRECT(ADDRESS(ROW(),COLUMN())))</formula>
    </cfRule>
  </conditionalFormatting>
  <conditionalFormatting sqref="AA231:AD231">
    <cfRule type="expression" dxfId="41" priority="173">
      <formula>INDIRECT(ADDRESS(ROW(),COLUMN()))=TRUNC(INDIRECT(ADDRESS(ROW(),COLUMN())))</formula>
    </cfRule>
  </conditionalFormatting>
  <conditionalFormatting sqref="AC222:AN226">
    <cfRule type="expression" dxfId="40" priority="172">
      <formula>INDIRECT(ADDRESS(ROW(),COLUMN()))=TRUNC(INDIRECT(ADDRESS(ROW(),COLUMN())))</formula>
    </cfRule>
  </conditionalFormatting>
  <conditionalFormatting sqref="AM220:BA220 AM229:BA229">
    <cfRule type="expression" dxfId="39" priority="207">
      <formula>OR(#REF!=$B218,#REF!=$B218)</formula>
    </cfRule>
  </conditionalFormatting>
  <conditionalFormatting sqref="AM230:BA230">
    <cfRule type="expression" dxfId="38" priority="206">
      <formula>OR(#REF!=$B217,#REF!=$B217)</formula>
    </cfRule>
  </conditionalFormatting>
  <dataValidations count="11">
    <dataValidation type="list" allowBlank="1" showInputMessage="1" sqref="I17:J216" xr:uid="{00000000-0002-0000-11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1100-000001000000}">
      <formula1>シフト記号表</formula1>
    </dataValidation>
    <dataValidation type="list" errorStyle="warning" allowBlank="1" showInputMessage="1" error="リストにない場合のみ、入力してください。" sqref="K17:N216" xr:uid="{00000000-0002-0000-1100-000002000000}">
      <formula1>INDIRECT(C17)</formula1>
    </dataValidation>
    <dataValidation type="list" allowBlank="1" showInputMessage="1" sqref="C17:D216" xr:uid="{00000000-0002-0000-1100-000003000000}">
      <formula1>職種</formula1>
    </dataValidation>
    <dataValidation type="list" allowBlank="1" showInputMessage="1" showErrorMessage="1" sqref="BE4:BH4" xr:uid="{00000000-0002-0000-1100-000004000000}">
      <formula1>"予定,実績,予定・実績"</formula1>
    </dataValidation>
    <dataValidation type="decimal" allowBlank="1" showInputMessage="1" showErrorMessage="1" error="入力可能範囲　32～40" sqref="BA6:BB6" xr:uid="{00000000-0002-0000-1100-000005000000}">
      <formula1>32</formula1>
      <formula2>40</formula2>
    </dataValidation>
    <dataValidation type="list" allowBlank="1" showInputMessage="1" showErrorMessage="1" sqref="AF3:AF4" xr:uid="{00000000-0002-0000-1100-000006000000}">
      <formula1>#REF!</formula1>
    </dataValidation>
    <dataValidation type="list" allowBlank="1" showInputMessage="1" showErrorMessage="1" sqref="BE3:BH3" xr:uid="{00000000-0002-0000-1100-000007000000}">
      <formula1>"４週,暦月"</formula1>
    </dataValidation>
    <dataValidation type="list" allowBlank="1" showInputMessage="1" showErrorMessage="1" sqref="R228:S228" xr:uid="{00000000-0002-0000-1100-000008000000}">
      <formula1>"週,暦月"</formula1>
    </dataValidation>
    <dataValidation allowBlank="1" showInputMessage="1" showErrorMessage="1" error="入力可能範囲　32～40" sqref="BE10" xr:uid="{00000000-0002-0000-1100-000009000000}"/>
    <dataValidation type="list" allowBlank="1" showInputMessage="1" showErrorMessage="1" sqref="AT1:BI1" xr:uid="{00000000-0002-0000-1100-00000A000000}">
      <formula1>サービス種別</formula1>
    </dataValidation>
  </dataValidations>
  <printOptions horizontalCentered="1"/>
  <pageMargins left="0.15748031496062992" right="0.15748031496062992" top="0.59055118110236227" bottom="0.35433070866141736" header="0.15748031496062992" footer="0.15748031496062992"/>
  <pageSetup paperSize="9" scale="15" orientation="portrait" r:id="rId1"/>
  <headerFooter>
    <oddFooter>&amp;R&amp;16&amp;P/&amp;N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39997558519241921"/>
    <pageSetUpPr fitToPage="1"/>
  </sheetPr>
  <dimension ref="B1:N54"/>
  <sheetViews>
    <sheetView zoomScale="75" zoomScaleNormal="75" workbookViewId="0">
      <selection activeCell="C20" sqref="C20"/>
    </sheetView>
  </sheetViews>
  <sheetFormatPr defaultColWidth="6.5" defaultRowHeight="26.4" x14ac:dyDescent="0.45"/>
  <cols>
    <col min="1" max="1" width="1.5" style="286" customWidth="1"/>
    <col min="2" max="2" width="5.19921875" style="285" customWidth="1"/>
    <col min="3" max="3" width="9.8984375" style="285" customWidth="1"/>
    <col min="4" max="4" width="9.8984375" style="285" hidden="1" customWidth="1"/>
    <col min="5" max="5" width="3.09765625" style="285" bestFit="1" customWidth="1"/>
    <col min="6" max="6" width="14.59765625" style="286" customWidth="1"/>
    <col min="7" max="7" width="3.09765625" style="286" bestFit="1" customWidth="1"/>
    <col min="8" max="8" width="14.59765625" style="286" customWidth="1"/>
    <col min="9" max="9" width="3.09765625" style="286" bestFit="1" customWidth="1"/>
    <col min="10" max="10" width="14.59765625" style="285" customWidth="1"/>
    <col min="11" max="11" width="3.09765625" style="286" bestFit="1" customWidth="1"/>
    <col min="12" max="12" width="14.59765625" style="286" customWidth="1"/>
    <col min="13" max="13" width="3.09765625" style="286" customWidth="1"/>
    <col min="14" max="14" width="47.19921875" style="286" customWidth="1"/>
    <col min="15" max="16384" width="6.5" style="286"/>
  </cols>
  <sheetData>
    <row r="1" spans="2:14" x14ac:dyDescent="0.45">
      <c r="B1" s="284" t="s">
        <v>484</v>
      </c>
    </row>
    <row r="2" spans="2:14" x14ac:dyDescent="0.45">
      <c r="B2" s="287" t="s">
        <v>485</v>
      </c>
      <c r="F2" s="288"/>
      <c r="J2" s="289"/>
    </row>
    <row r="3" spans="2:14" x14ac:dyDescent="0.45">
      <c r="B3" s="288" t="s">
        <v>486</v>
      </c>
      <c r="F3" s="289" t="s">
        <v>487</v>
      </c>
      <c r="J3" s="289"/>
    </row>
    <row r="4" spans="2:14" x14ac:dyDescent="0.45">
      <c r="B4" s="287"/>
      <c r="F4" s="1128" t="s">
        <v>488</v>
      </c>
      <c r="G4" s="1128"/>
      <c r="H4" s="1128"/>
      <c r="I4" s="1128"/>
      <c r="J4" s="1128"/>
      <c r="K4" s="1128"/>
      <c r="L4" s="1128"/>
      <c r="N4" s="1128" t="s">
        <v>489</v>
      </c>
    </row>
    <row r="5" spans="2:14" x14ac:dyDescent="0.45">
      <c r="B5" s="285" t="s">
        <v>429</v>
      </c>
      <c r="C5" s="285" t="s">
        <v>466</v>
      </c>
      <c r="F5" s="285" t="s">
        <v>490</v>
      </c>
      <c r="G5" s="285"/>
      <c r="H5" s="285" t="s">
        <v>491</v>
      </c>
      <c r="J5" s="285" t="s">
        <v>492</v>
      </c>
      <c r="L5" s="285" t="s">
        <v>488</v>
      </c>
      <c r="N5" s="1128"/>
    </row>
    <row r="6" spans="2:14" x14ac:dyDescent="0.45">
      <c r="B6" s="290">
        <v>1</v>
      </c>
      <c r="C6" s="291" t="s">
        <v>493</v>
      </c>
      <c r="D6" s="292" t="str">
        <f>C6</f>
        <v>a</v>
      </c>
      <c r="E6" s="290" t="s">
        <v>494</v>
      </c>
      <c r="F6" s="293"/>
      <c r="G6" s="290" t="s">
        <v>495</v>
      </c>
      <c r="H6" s="293"/>
      <c r="I6" s="294" t="s">
        <v>14</v>
      </c>
      <c r="J6" s="293"/>
      <c r="K6" s="295" t="s">
        <v>410</v>
      </c>
      <c r="L6" s="296" t="str">
        <f>IF(OR(F6="",H6=""),"",(H6+IF(F6&gt;H6,1,0)-F6-J6)*24)</f>
        <v/>
      </c>
      <c r="N6" s="297"/>
    </row>
    <row r="7" spans="2:14" x14ac:dyDescent="0.45">
      <c r="B7" s="290">
        <v>2</v>
      </c>
      <c r="C7" s="291" t="s">
        <v>496</v>
      </c>
      <c r="D7" s="292" t="str">
        <f t="shared" ref="D7:D38" si="0">C7</f>
        <v>b</v>
      </c>
      <c r="E7" s="290" t="s">
        <v>494</v>
      </c>
      <c r="F7" s="293"/>
      <c r="G7" s="290" t="s">
        <v>495</v>
      </c>
      <c r="H7" s="293"/>
      <c r="I7" s="294" t="s">
        <v>14</v>
      </c>
      <c r="J7" s="293"/>
      <c r="K7" s="295" t="s">
        <v>410</v>
      </c>
      <c r="L7" s="296" t="str">
        <f>IF(OR(F7="",H7=""),"",(H7+IF(F7&gt;H7,1,0)-F7-J7)*24)</f>
        <v/>
      </c>
      <c r="N7" s="297"/>
    </row>
    <row r="8" spans="2:14" x14ac:dyDescent="0.45">
      <c r="B8" s="290">
        <v>3</v>
      </c>
      <c r="C8" s="291" t="s">
        <v>497</v>
      </c>
      <c r="D8" s="292" t="str">
        <f t="shared" si="0"/>
        <v>c</v>
      </c>
      <c r="E8" s="290" t="s">
        <v>494</v>
      </c>
      <c r="F8" s="293"/>
      <c r="G8" s="290" t="s">
        <v>495</v>
      </c>
      <c r="H8" s="293"/>
      <c r="I8" s="294" t="s">
        <v>14</v>
      </c>
      <c r="J8" s="293"/>
      <c r="K8" s="295" t="s">
        <v>410</v>
      </c>
      <c r="L8" s="296" t="str">
        <f>IF(OR(F8="",H8=""),"",(H8+IF(F8&gt;H8,1,0)-F8-J8)*24)</f>
        <v/>
      </c>
      <c r="N8" s="297"/>
    </row>
    <row r="9" spans="2:14" x14ac:dyDescent="0.45">
      <c r="B9" s="290">
        <v>4</v>
      </c>
      <c r="C9" s="291" t="s">
        <v>498</v>
      </c>
      <c r="D9" s="292" t="str">
        <f t="shared" si="0"/>
        <v>d</v>
      </c>
      <c r="E9" s="290" t="s">
        <v>494</v>
      </c>
      <c r="F9" s="293"/>
      <c r="G9" s="290" t="s">
        <v>495</v>
      </c>
      <c r="H9" s="293"/>
      <c r="I9" s="294" t="s">
        <v>14</v>
      </c>
      <c r="J9" s="293"/>
      <c r="K9" s="295" t="s">
        <v>410</v>
      </c>
      <c r="L9" s="296" t="str">
        <f>IF(OR(F9="",H9=""),"",(H9+IF(F9&gt;H9,1,0)-F9-J9)*24)</f>
        <v/>
      </c>
      <c r="N9" s="297"/>
    </row>
    <row r="10" spans="2:14" x14ac:dyDescent="0.45">
      <c r="B10" s="290">
        <v>5</v>
      </c>
      <c r="C10" s="291" t="s">
        <v>499</v>
      </c>
      <c r="D10" s="292" t="str">
        <f t="shared" si="0"/>
        <v>e</v>
      </c>
      <c r="E10" s="290" t="s">
        <v>494</v>
      </c>
      <c r="F10" s="293"/>
      <c r="G10" s="290" t="s">
        <v>495</v>
      </c>
      <c r="H10" s="293"/>
      <c r="I10" s="294" t="s">
        <v>14</v>
      </c>
      <c r="J10" s="293"/>
      <c r="K10" s="295" t="s">
        <v>410</v>
      </c>
      <c r="L10" s="296" t="str">
        <f t="shared" ref="L10:L22" si="1">IF(OR(F10="",H10=""),"",(H10+IF(F10&gt;H10,1,0)-F10-J10)*24)</f>
        <v/>
      </c>
      <c r="N10" s="297"/>
    </row>
    <row r="11" spans="2:14" x14ac:dyDescent="0.45">
      <c r="B11" s="290">
        <v>6</v>
      </c>
      <c r="C11" s="291" t="s">
        <v>500</v>
      </c>
      <c r="D11" s="292" t="str">
        <f t="shared" si="0"/>
        <v>f</v>
      </c>
      <c r="E11" s="290" t="s">
        <v>494</v>
      </c>
      <c r="F11" s="293"/>
      <c r="G11" s="290" t="s">
        <v>495</v>
      </c>
      <c r="H11" s="293"/>
      <c r="I11" s="294" t="s">
        <v>14</v>
      </c>
      <c r="J11" s="293"/>
      <c r="K11" s="295" t="s">
        <v>410</v>
      </c>
      <c r="L11" s="296" t="str">
        <f>IF(OR(F11="",H11=""),"",(H11+IF(F11&gt;H11,1,0)-F11-J11)*24)</f>
        <v/>
      </c>
      <c r="N11" s="297"/>
    </row>
    <row r="12" spans="2:14" x14ac:dyDescent="0.45">
      <c r="B12" s="290">
        <v>7</v>
      </c>
      <c r="C12" s="291" t="s">
        <v>501</v>
      </c>
      <c r="D12" s="292" t="str">
        <f t="shared" si="0"/>
        <v>g</v>
      </c>
      <c r="E12" s="290" t="s">
        <v>494</v>
      </c>
      <c r="F12" s="293"/>
      <c r="G12" s="290" t="s">
        <v>495</v>
      </c>
      <c r="H12" s="293"/>
      <c r="I12" s="294" t="s">
        <v>14</v>
      </c>
      <c r="J12" s="293"/>
      <c r="K12" s="295" t="s">
        <v>410</v>
      </c>
      <c r="L12" s="296" t="str">
        <f t="shared" si="1"/>
        <v/>
      </c>
      <c r="N12" s="297"/>
    </row>
    <row r="13" spans="2:14" x14ac:dyDescent="0.45">
      <c r="B13" s="290">
        <v>8</v>
      </c>
      <c r="C13" s="291" t="s">
        <v>502</v>
      </c>
      <c r="D13" s="292" t="str">
        <f t="shared" si="0"/>
        <v>h</v>
      </c>
      <c r="E13" s="290" t="s">
        <v>494</v>
      </c>
      <c r="F13" s="293"/>
      <c r="G13" s="290" t="s">
        <v>495</v>
      </c>
      <c r="H13" s="293"/>
      <c r="I13" s="294" t="s">
        <v>14</v>
      </c>
      <c r="J13" s="293"/>
      <c r="K13" s="295" t="s">
        <v>410</v>
      </c>
      <c r="L13" s="296" t="str">
        <f t="shared" si="1"/>
        <v/>
      </c>
      <c r="N13" s="297"/>
    </row>
    <row r="14" spans="2:14" x14ac:dyDescent="0.45">
      <c r="B14" s="290">
        <v>9</v>
      </c>
      <c r="C14" s="291" t="s">
        <v>503</v>
      </c>
      <c r="D14" s="292" t="str">
        <f t="shared" si="0"/>
        <v>i</v>
      </c>
      <c r="E14" s="290" t="s">
        <v>494</v>
      </c>
      <c r="F14" s="293"/>
      <c r="G14" s="290" t="s">
        <v>495</v>
      </c>
      <c r="H14" s="293"/>
      <c r="I14" s="294" t="s">
        <v>14</v>
      </c>
      <c r="J14" s="293"/>
      <c r="K14" s="295" t="s">
        <v>410</v>
      </c>
      <c r="L14" s="296" t="str">
        <f t="shared" si="1"/>
        <v/>
      </c>
      <c r="N14" s="297"/>
    </row>
    <row r="15" spans="2:14" x14ac:dyDescent="0.45">
      <c r="B15" s="290">
        <v>10</v>
      </c>
      <c r="C15" s="291" t="s">
        <v>504</v>
      </c>
      <c r="D15" s="292" t="str">
        <f t="shared" si="0"/>
        <v>j</v>
      </c>
      <c r="E15" s="290" t="s">
        <v>494</v>
      </c>
      <c r="F15" s="293"/>
      <c r="G15" s="290" t="s">
        <v>495</v>
      </c>
      <c r="H15" s="293"/>
      <c r="I15" s="294" t="s">
        <v>14</v>
      </c>
      <c r="J15" s="293"/>
      <c r="K15" s="295" t="s">
        <v>410</v>
      </c>
      <c r="L15" s="296" t="str">
        <f t="shared" si="1"/>
        <v/>
      </c>
      <c r="N15" s="297"/>
    </row>
    <row r="16" spans="2:14" x14ac:dyDescent="0.45">
      <c r="B16" s="290">
        <v>11</v>
      </c>
      <c r="C16" s="291" t="s">
        <v>505</v>
      </c>
      <c r="D16" s="292" t="str">
        <f t="shared" si="0"/>
        <v>k</v>
      </c>
      <c r="E16" s="290" t="s">
        <v>494</v>
      </c>
      <c r="F16" s="293"/>
      <c r="G16" s="290" t="s">
        <v>495</v>
      </c>
      <c r="H16" s="293"/>
      <c r="I16" s="294" t="s">
        <v>14</v>
      </c>
      <c r="J16" s="293"/>
      <c r="K16" s="295" t="s">
        <v>410</v>
      </c>
      <c r="L16" s="296" t="str">
        <f t="shared" si="1"/>
        <v/>
      </c>
      <c r="N16" s="297"/>
    </row>
    <row r="17" spans="2:14" x14ac:dyDescent="0.45">
      <c r="B17" s="290">
        <v>12</v>
      </c>
      <c r="C17" s="291" t="s">
        <v>506</v>
      </c>
      <c r="D17" s="292" t="str">
        <f t="shared" si="0"/>
        <v>l</v>
      </c>
      <c r="E17" s="290" t="s">
        <v>494</v>
      </c>
      <c r="F17" s="293"/>
      <c r="G17" s="290" t="s">
        <v>495</v>
      </c>
      <c r="H17" s="293"/>
      <c r="I17" s="294" t="s">
        <v>14</v>
      </c>
      <c r="J17" s="293"/>
      <c r="K17" s="295" t="s">
        <v>410</v>
      </c>
      <c r="L17" s="296" t="str">
        <f t="shared" si="1"/>
        <v/>
      </c>
      <c r="N17" s="297"/>
    </row>
    <row r="18" spans="2:14" x14ac:dyDescent="0.45">
      <c r="B18" s="290">
        <v>13</v>
      </c>
      <c r="C18" s="291" t="s">
        <v>507</v>
      </c>
      <c r="D18" s="292" t="str">
        <f t="shared" si="0"/>
        <v>m</v>
      </c>
      <c r="E18" s="290" t="s">
        <v>494</v>
      </c>
      <c r="F18" s="293"/>
      <c r="G18" s="290" t="s">
        <v>495</v>
      </c>
      <c r="H18" s="293"/>
      <c r="I18" s="294" t="s">
        <v>14</v>
      </c>
      <c r="J18" s="293"/>
      <c r="K18" s="295" t="s">
        <v>410</v>
      </c>
      <c r="L18" s="296" t="str">
        <f t="shared" si="1"/>
        <v/>
      </c>
      <c r="N18" s="297"/>
    </row>
    <row r="19" spans="2:14" x14ac:dyDescent="0.45">
      <c r="B19" s="290">
        <v>14</v>
      </c>
      <c r="C19" s="291" t="s">
        <v>508</v>
      </c>
      <c r="D19" s="292" t="str">
        <f t="shared" si="0"/>
        <v>n</v>
      </c>
      <c r="E19" s="290" t="s">
        <v>494</v>
      </c>
      <c r="F19" s="293"/>
      <c r="G19" s="290" t="s">
        <v>495</v>
      </c>
      <c r="H19" s="293"/>
      <c r="I19" s="294" t="s">
        <v>14</v>
      </c>
      <c r="J19" s="293"/>
      <c r="K19" s="295" t="s">
        <v>410</v>
      </c>
      <c r="L19" s="296" t="str">
        <f t="shared" si="1"/>
        <v/>
      </c>
      <c r="N19" s="297"/>
    </row>
    <row r="20" spans="2:14" x14ac:dyDescent="0.45">
      <c r="B20" s="290">
        <v>15</v>
      </c>
      <c r="C20" s="291" t="s">
        <v>509</v>
      </c>
      <c r="D20" s="292" t="str">
        <f t="shared" si="0"/>
        <v>o</v>
      </c>
      <c r="E20" s="290" t="s">
        <v>494</v>
      </c>
      <c r="F20" s="293"/>
      <c r="G20" s="290" t="s">
        <v>495</v>
      </c>
      <c r="H20" s="293"/>
      <c r="I20" s="294" t="s">
        <v>14</v>
      </c>
      <c r="J20" s="293"/>
      <c r="K20" s="295" t="s">
        <v>410</v>
      </c>
      <c r="L20" s="296" t="str">
        <f t="shared" si="1"/>
        <v/>
      </c>
      <c r="N20" s="297"/>
    </row>
    <row r="21" spans="2:14" x14ac:dyDescent="0.45">
      <c r="B21" s="290">
        <v>16</v>
      </c>
      <c r="C21" s="291" t="s">
        <v>510</v>
      </c>
      <c r="D21" s="292" t="str">
        <f t="shared" si="0"/>
        <v>p</v>
      </c>
      <c r="E21" s="290" t="s">
        <v>494</v>
      </c>
      <c r="F21" s="293"/>
      <c r="G21" s="290" t="s">
        <v>495</v>
      </c>
      <c r="H21" s="293"/>
      <c r="I21" s="294" t="s">
        <v>14</v>
      </c>
      <c r="J21" s="293"/>
      <c r="K21" s="295" t="s">
        <v>410</v>
      </c>
      <c r="L21" s="296" t="str">
        <f t="shared" si="1"/>
        <v/>
      </c>
      <c r="N21" s="297"/>
    </row>
    <row r="22" spans="2:14" x14ac:dyDescent="0.45">
      <c r="B22" s="290">
        <v>17</v>
      </c>
      <c r="C22" s="291" t="s">
        <v>511</v>
      </c>
      <c r="D22" s="292" t="str">
        <f t="shared" si="0"/>
        <v>q</v>
      </c>
      <c r="E22" s="290" t="s">
        <v>494</v>
      </c>
      <c r="F22" s="293"/>
      <c r="G22" s="290" t="s">
        <v>495</v>
      </c>
      <c r="H22" s="293"/>
      <c r="I22" s="294" t="s">
        <v>14</v>
      </c>
      <c r="J22" s="293"/>
      <c r="K22" s="295" t="s">
        <v>410</v>
      </c>
      <c r="L22" s="296" t="str">
        <f t="shared" si="1"/>
        <v/>
      </c>
      <c r="N22" s="297"/>
    </row>
    <row r="23" spans="2:14" x14ac:dyDescent="0.45">
      <c r="B23" s="290">
        <v>18</v>
      </c>
      <c r="C23" s="291" t="s">
        <v>512</v>
      </c>
      <c r="D23" s="292" t="str">
        <f t="shared" si="0"/>
        <v>r</v>
      </c>
      <c r="E23" s="290" t="s">
        <v>494</v>
      </c>
      <c r="F23" s="298"/>
      <c r="G23" s="290" t="s">
        <v>495</v>
      </c>
      <c r="H23" s="298"/>
      <c r="I23" s="294" t="s">
        <v>14</v>
      </c>
      <c r="J23" s="298"/>
      <c r="K23" s="295" t="s">
        <v>410</v>
      </c>
      <c r="L23" s="291"/>
      <c r="N23" s="297"/>
    </row>
    <row r="24" spans="2:14" x14ac:dyDescent="0.45">
      <c r="B24" s="290">
        <v>19</v>
      </c>
      <c r="C24" s="291" t="s">
        <v>513</v>
      </c>
      <c r="D24" s="292" t="str">
        <f t="shared" si="0"/>
        <v>s</v>
      </c>
      <c r="E24" s="290" t="s">
        <v>494</v>
      </c>
      <c r="F24" s="298"/>
      <c r="G24" s="290" t="s">
        <v>495</v>
      </c>
      <c r="H24" s="298"/>
      <c r="I24" s="294" t="s">
        <v>14</v>
      </c>
      <c r="J24" s="298"/>
      <c r="K24" s="295" t="s">
        <v>410</v>
      </c>
      <c r="L24" s="291"/>
      <c r="N24" s="297"/>
    </row>
    <row r="25" spans="2:14" x14ac:dyDescent="0.45">
      <c r="B25" s="290">
        <v>20</v>
      </c>
      <c r="C25" s="291" t="s">
        <v>514</v>
      </c>
      <c r="D25" s="292" t="str">
        <f t="shared" si="0"/>
        <v>t</v>
      </c>
      <c r="E25" s="290" t="s">
        <v>494</v>
      </c>
      <c r="F25" s="298"/>
      <c r="G25" s="290" t="s">
        <v>495</v>
      </c>
      <c r="H25" s="298"/>
      <c r="I25" s="294" t="s">
        <v>14</v>
      </c>
      <c r="J25" s="298"/>
      <c r="K25" s="295" t="s">
        <v>410</v>
      </c>
      <c r="L25" s="291"/>
      <c r="N25" s="297"/>
    </row>
    <row r="26" spans="2:14" x14ac:dyDescent="0.45">
      <c r="B26" s="290">
        <v>21</v>
      </c>
      <c r="C26" s="291" t="s">
        <v>515</v>
      </c>
      <c r="D26" s="292" t="str">
        <f t="shared" si="0"/>
        <v>u</v>
      </c>
      <c r="E26" s="290" t="s">
        <v>494</v>
      </c>
      <c r="F26" s="298"/>
      <c r="G26" s="290" t="s">
        <v>495</v>
      </c>
      <c r="H26" s="298"/>
      <c r="I26" s="294" t="s">
        <v>14</v>
      </c>
      <c r="J26" s="298"/>
      <c r="K26" s="295" t="s">
        <v>410</v>
      </c>
      <c r="L26" s="291"/>
      <c r="N26" s="297"/>
    </row>
    <row r="27" spans="2:14" x14ac:dyDescent="0.45">
      <c r="B27" s="290">
        <v>22</v>
      </c>
      <c r="C27" s="291" t="s">
        <v>516</v>
      </c>
      <c r="D27" s="292" t="str">
        <f t="shared" si="0"/>
        <v>v</v>
      </c>
      <c r="E27" s="290" t="s">
        <v>494</v>
      </c>
      <c r="F27" s="298"/>
      <c r="G27" s="290" t="s">
        <v>495</v>
      </c>
      <c r="H27" s="298"/>
      <c r="I27" s="294" t="s">
        <v>14</v>
      </c>
      <c r="J27" s="298"/>
      <c r="K27" s="295" t="s">
        <v>410</v>
      </c>
      <c r="L27" s="291"/>
      <c r="N27" s="297"/>
    </row>
    <row r="28" spans="2:14" x14ac:dyDescent="0.45">
      <c r="B28" s="290">
        <v>23</v>
      </c>
      <c r="C28" s="291" t="s">
        <v>517</v>
      </c>
      <c r="D28" s="292" t="str">
        <f t="shared" si="0"/>
        <v>w</v>
      </c>
      <c r="E28" s="290" t="s">
        <v>494</v>
      </c>
      <c r="F28" s="298"/>
      <c r="G28" s="290" t="s">
        <v>495</v>
      </c>
      <c r="H28" s="298"/>
      <c r="I28" s="294" t="s">
        <v>14</v>
      </c>
      <c r="J28" s="298"/>
      <c r="K28" s="295" t="s">
        <v>410</v>
      </c>
      <c r="L28" s="291"/>
      <c r="N28" s="297"/>
    </row>
    <row r="29" spans="2:14" x14ac:dyDescent="0.45">
      <c r="B29" s="290">
        <v>24</v>
      </c>
      <c r="C29" s="291" t="s">
        <v>518</v>
      </c>
      <c r="D29" s="292" t="str">
        <f t="shared" si="0"/>
        <v>x</v>
      </c>
      <c r="E29" s="290" t="s">
        <v>494</v>
      </c>
      <c r="F29" s="298"/>
      <c r="G29" s="290" t="s">
        <v>495</v>
      </c>
      <c r="H29" s="298"/>
      <c r="I29" s="294" t="s">
        <v>14</v>
      </c>
      <c r="J29" s="298"/>
      <c r="K29" s="295" t="s">
        <v>410</v>
      </c>
      <c r="L29" s="291"/>
      <c r="N29" s="297"/>
    </row>
    <row r="30" spans="2:14" x14ac:dyDescent="0.45">
      <c r="B30" s="290">
        <v>25</v>
      </c>
      <c r="C30" s="291" t="s">
        <v>519</v>
      </c>
      <c r="D30" s="292" t="str">
        <f t="shared" si="0"/>
        <v>y</v>
      </c>
      <c r="E30" s="290" t="s">
        <v>494</v>
      </c>
      <c r="F30" s="298"/>
      <c r="G30" s="290" t="s">
        <v>495</v>
      </c>
      <c r="H30" s="298"/>
      <c r="I30" s="294" t="s">
        <v>14</v>
      </c>
      <c r="J30" s="298"/>
      <c r="K30" s="295" t="s">
        <v>410</v>
      </c>
      <c r="L30" s="291"/>
      <c r="N30" s="297"/>
    </row>
    <row r="31" spans="2:14" x14ac:dyDescent="0.45">
      <c r="B31" s="290">
        <v>26</v>
      </c>
      <c r="C31" s="291" t="s">
        <v>520</v>
      </c>
      <c r="D31" s="292" t="str">
        <f t="shared" si="0"/>
        <v>z</v>
      </c>
      <c r="E31" s="290" t="s">
        <v>494</v>
      </c>
      <c r="F31" s="298"/>
      <c r="G31" s="290" t="s">
        <v>495</v>
      </c>
      <c r="H31" s="298"/>
      <c r="I31" s="294" t="s">
        <v>14</v>
      </c>
      <c r="J31" s="298"/>
      <c r="K31" s="295" t="s">
        <v>410</v>
      </c>
      <c r="L31" s="291"/>
      <c r="N31" s="297"/>
    </row>
    <row r="32" spans="2:14" x14ac:dyDescent="0.45">
      <c r="B32" s="290">
        <v>27</v>
      </c>
      <c r="C32" s="291" t="s">
        <v>518</v>
      </c>
      <c r="D32" s="292" t="str">
        <f t="shared" si="0"/>
        <v>x</v>
      </c>
      <c r="E32" s="290" t="s">
        <v>494</v>
      </c>
      <c r="F32" s="298"/>
      <c r="G32" s="290" t="s">
        <v>495</v>
      </c>
      <c r="H32" s="298"/>
      <c r="I32" s="294" t="s">
        <v>14</v>
      </c>
      <c r="J32" s="298"/>
      <c r="K32" s="295" t="s">
        <v>410</v>
      </c>
      <c r="L32" s="291"/>
      <c r="N32" s="297"/>
    </row>
    <row r="33" spans="2:14" x14ac:dyDescent="0.45">
      <c r="B33" s="290">
        <v>28</v>
      </c>
      <c r="C33" s="291" t="s">
        <v>521</v>
      </c>
      <c r="D33" s="292" t="str">
        <f t="shared" si="0"/>
        <v>aa</v>
      </c>
      <c r="E33" s="290" t="s">
        <v>494</v>
      </c>
      <c r="F33" s="298"/>
      <c r="G33" s="290" t="s">
        <v>495</v>
      </c>
      <c r="H33" s="298"/>
      <c r="I33" s="294" t="s">
        <v>14</v>
      </c>
      <c r="J33" s="298"/>
      <c r="K33" s="295" t="s">
        <v>410</v>
      </c>
      <c r="L33" s="291"/>
      <c r="N33" s="297"/>
    </row>
    <row r="34" spans="2:14" x14ac:dyDescent="0.45">
      <c r="B34" s="290">
        <v>29</v>
      </c>
      <c r="C34" s="291" t="s">
        <v>522</v>
      </c>
      <c r="D34" s="292" t="str">
        <f t="shared" si="0"/>
        <v>ab</v>
      </c>
      <c r="E34" s="290" t="s">
        <v>494</v>
      </c>
      <c r="F34" s="298"/>
      <c r="G34" s="290" t="s">
        <v>495</v>
      </c>
      <c r="H34" s="298"/>
      <c r="I34" s="294" t="s">
        <v>14</v>
      </c>
      <c r="J34" s="298"/>
      <c r="K34" s="295" t="s">
        <v>410</v>
      </c>
      <c r="L34" s="291"/>
      <c r="N34" s="297"/>
    </row>
    <row r="35" spans="2:14" x14ac:dyDescent="0.45">
      <c r="B35" s="290">
        <v>30</v>
      </c>
      <c r="C35" s="291" t="s">
        <v>523</v>
      </c>
      <c r="D35" s="292" t="str">
        <f t="shared" si="0"/>
        <v>ac</v>
      </c>
      <c r="E35" s="290" t="s">
        <v>494</v>
      </c>
      <c r="F35" s="298"/>
      <c r="G35" s="290" t="s">
        <v>495</v>
      </c>
      <c r="H35" s="298"/>
      <c r="I35" s="294" t="s">
        <v>14</v>
      </c>
      <c r="J35" s="298"/>
      <c r="K35" s="295" t="s">
        <v>410</v>
      </c>
      <c r="L35" s="291"/>
      <c r="N35" s="297"/>
    </row>
    <row r="36" spans="2:14" x14ac:dyDescent="0.45">
      <c r="B36" s="290">
        <v>31</v>
      </c>
      <c r="C36" s="291" t="s">
        <v>524</v>
      </c>
      <c r="D36" s="292" t="str">
        <f t="shared" si="0"/>
        <v>ad</v>
      </c>
      <c r="E36" s="290" t="s">
        <v>494</v>
      </c>
      <c r="F36" s="298"/>
      <c r="G36" s="290" t="s">
        <v>495</v>
      </c>
      <c r="H36" s="298"/>
      <c r="I36" s="294" t="s">
        <v>14</v>
      </c>
      <c r="J36" s="298"/>
      <c r="K36" s="295" t="s">
        <v>410</v>
      </c>
      <c r="L36" s="291"/>
      <c r="N36" s="297"/>
    </row>
    <row r="37" spans="2:14" x14ac:dyDescent="0.45">
      <c r="B37" s="290">
        <v>32</v>
      </c>
      <c r="C37" s="291" t="s">
        <v>525</v>
      </c>
      <c r="D37" s="292" t="str">
        <f t="shared" si="0"/>
        <v>ae</v>
      </c>
      <c r="E37" s="290" t="s">
        <v>494</v>
      </c>
      <c r="F37" s="298"/>
      <c r="G37" s="290" t="s">
        <v>495</v>
      </c>
      <c r="H37" s="298"/>
      <c r="I37" s="294" t="s">
        <v>14</v>
      </c>
      <c r="J37" s="298"/>
      <c r="K37" s="295" t="s">
        <v>410</v>
      </c>
      <c r="L37" s="291"/>
      <c r="N37" s="297"/>
    </row>
    <row r="38" spans="2:14" x14ac:dyDescent="0.45">
      <c r="B38" s="290">
        <v>33</v>
      </c>
      <c r="C38" s="291" t="s">
        <v>526</v>
      </c>
      <c r="D38" s="292" t="str">
        <f t="shared" si="0"/>
        <v>af</v>
      </c>
      <c r="E38" s="290" t="s">
        <v>494</v>
      </c>
      <c r="F38" s="298"/>
      <c r="G38" s="290" t="s">
        <v>495</v>
      </c>
      <c r="H38" s="298"/>
      <c r="I38" s="294" t="s">
        <v>14</v>
      </c>
      <c r="J38" s="298"/>
      <c r="K38" s="295" t="s">
        <v>410</v>
      </c>
      <c r="L38" s="291"/>
      <c r="N38" s="297"/>
    </row>
    <row r="39" spans="2:14" x14ac:dyDescent="0.45">
      <c r="B39" s="290">
        <v>34</v>
      </c>
      <c r="C39" s="299" t="s">
        <v>527</v>
      </c>
      <c r="D39" s="292"/>
      <c r="E39" s="290" t="s">
        <v>494</v>
      </c>
      <c r="F39" s="293"/>
      <c r="G39" s="290" t="s">
        <v>495</v>
      </c>
      <c r="H39" s="293"/>
      <c r="I39" s="294" t="s">
        <v>14</v>
      </c>
      <c r="J39" s="293"/>
      <c r="K39" s="295" t="s">
        <v>410</v>
      </c>
      <c r="L39" s="296" t="str">
        <f t="shared" ref="L39:L40" si="2">IF(OR(F39="",H39=""),"",(H39+IF(F39&gt;H39,1,0)-F39-J39)*24)</f>
        <v/>
      </c>
      <c r="N39" s="297"/>
    </row>
    <row r="40" spans="2:14" x14ac:dyDescent="0.45">
      <c r="B40" s="290"/>
      <c r="C40" s="300" t="s">
        <v>463</v>
      </c>
      <c r="D40" s="292"/>
      <c r="E40" s="290" t="s">
        <v>494</v>
      </c>
      <c r="F40" s="293"/>
      <c r="G40" s="290" t="s">
        <v>495</v>
      </c>
      <c r="H40" s="293"/>
      <c r="I40" s="294" t="s">
        <v>14</v>
      </c>
      <c r="J40" s="293"/>
      <c r="K40" s="295" t="s">
        <v>410</v>
      </c>
      <c r="L40" s="296" t="str">
        <f t="shared" si="2"/>
        <v/>
      </c>
      <c r="N40" s="297"/>
    </row>
    <row r="41" spans="2:14" x14ac:dyDescent="0.45">
      <c r="B41" s="290"/>
      <c r="C41" s="301" t="s">
        <v>463</v>
      </c>
      <c r="D41" s="292" t="str">
        <f>C39</f>
        <v>ag</v>
      </c>
      <c r="E41" s="290" t="s">
        <v>494</v>
      </c>
      <c r="F41" s="293"/>
      <c r="G41" s="290" t="s">
        <v>495</v>
      </c>
      <c r="H41" s="293"/>
      <c r="I41" s="294" t="s">
        <v>14</v>
      </c>
      <c r="J41" s="293"/>
      <c r="K41" s="295" t="s">
        <v>410</v>
      </c>
      <c r="L41" s="296" t="str">
        <f>IF(OR(L39="",L40=""),"",L39+L40)</f>
        <v/>
      </c>
      <c r="N41" s="297"/>
    </row>
    <row r="42" spans="2:14" x14ac:dyDescent="0.45">
      <c r="B42" s="290"/>
      <c r="C42" s="299" t="s">
        <v>528</v>
      </c>
      <c r="D42" s="292"/>
      <c r="E42" s="290" t="s">
        <v>494</v>
      </c>
      <c r="F42" s="293"/>
      <c r="G42" s="290" t="s">
        <v>495</v>
      </c>
      <c r="H42" s="293"/>
      <c r="I42" s="294" t="s">
        <v>14</v>
      </c>
      <c r="J42" s="293"/>
      <c r="K42" s="295" t="s">
        <v>410</v>
      </c>
      <c r="L42" s="296" t="str">
        <f t="shared" ref="L42:L43" si="3">IF(OR(F42="",H42=""),"",(H42+IF(F42&gt;H42,1,0)-F42-J42)*24)</f>
        <v/>
      </c>
      <c r="N42" s="297"/>
    </row>
    <row r="43" spans="2:14" x14ac:dyDescent="0.45">
      <c r="B43" s="290">
        <v>35</v>
      </c>
      <c r="C43" s="300" t="s">
        <v>463</v>
      </c>
      <c r="D43" s="292"/>
      <c r="E43" s="290" t="s">
        <v>494</v>
      </c>
      <c r="F43" s="293"/>
      <c r="G43" s="290" t="s">
        <v>495</v>
      </c>
      <c r="H43" s="293"/>
      <c r="I43" s="294" t="s">
        <v>14</v>
      </c>
      <c r="J43" s="293"/>
      <c r="K43" s="295" t="s">
        <v>410</v>
      </c>
      <c r="L43" s="296" t="str">
        <f t="shared" si="3"/>
        <v/>
      </c>
      <c r="N43" s="297"/>
    </row>
    <row r="44" spans="2:14" x14ac:dyDescent="0.45">
      <c r="B44" s="290"/>
      <c r="C44" s="301" t="s">
        <v>463</v>
      </c>
      <c r="D44" s="292" t="str">
        <f>C42</f>
        <v>ah</v>
      </c>
      <c r="E44" s="290" t="s">
        <v>494</v>
      </c>
      <c r="F44" s="293"/>
      <c r="G44" s="290" t="s">
        <v>495</v>
      </c>
      <c r="H44" s="293"/>
      <c r="I44" s="294" t="s">
        <v>14</v>
      </c>
      <c r="J44" s="293"/>
      <c r="K44" s="295" t="s">
        <v>410</v>
      </c>
      <c r="L44" s="296" t="str">
        <f>IF(OR(L42="",L43=""),"",L42+L43)</f>
        <v/>
      </c>
      <c r="N44" s="297"/>
    </row>
    <row r="45" spans="2:14" x14ac:dyDescent="0.45">
      <c r="B45" s="290"/>
      <c r="C45" s="299" t="s">
        <v>529</v>
      </c>
      <c r="D45" s="292"/>
      <c r="E45" s="290" t="s">
        <v>494</v>
      </c>
      <c r="F45" s="293"/>
      <c r="G45" s="290" t="s">
        <v>495</v>
      </c>
      <c r="H45" s="293"/>
      <c r="I45" s="294" t="s">
        <v>14</v>
      </c>
      <c r="J45" s="293"/>
      <c r="K45" s="295" t="s">
        <v>410</v>
      </c>
      <c r="L45" s="296" t="str">
        <f t="shared" ref="L45:L46" si="4">IF(OR(F45="",H45=""),"",(H45+IF(F45&gt;H45,1,0)-F45-J45)*24)</f>
        <v/>
      </c>
      <c r="N45" s="297"/>
    </row>
    <row r="46" spans="2:14" x14ac:dyDescent="0.45">
      <c r="B46" s="290">
        <v>36</v>
      </c>
      <c r="C46" s="300" t="s">
        <v>463</v>
      </c>
      <c r="D46" s="292"/>
      <c r="E46" s="290" t="s">
        <v>494</v>
      </c>
      <c r="F46" s="293"/>
      <c r="G46" s="290" t="s">
        <v>495</v>
      </c>
      <c r="H46" s="293"/>
      <c r="I46" s="294" t="s">
        <v>14</v>
      </c>
      <c r="J46" s="293"/>
      <c r="K46" s="295" t="s">
        <v>410</v>
      </c>
      <c r="L46" s="296" t="str">
        <f t="shared" si="4"/>
        <v/>
      </c>
      <c r="N46" s="297"/>
    </row>
    <row r="47" spans="2:14" x14ac:dyDescent="0.45">
      <c r="B47" s="290"/>
      <c r="C47" s="301" t="s">
        <v>463</v>
      </c>
      <c r="D47" s="292" t="str">
        <f>C45</f>
        <v>ai</v>
      </c>
      <c r="E47" s="290" t="s">
        <v>494</v>
      </c>
      <c r="F47" s="293"/>
      <c r="G47" s="290" t="s">
        <v>495</v>
      </c>
      <c r="H47" s="293"/>
      <c r="I47" s="294" t="s">
        <v>14</v>
      </c>
      <c r="J47" s="293"/>
      <c r="K47" s="295" t="s">
        <v>410</v>
      </c>
      <c r="L47" s="296" t="str">
        <f>IF(OR(L45="",L46=""),"",L45+L46)</f>
        <v/>
      </c>
      <c r="N47" s="297"/>
    </row>
    <row r="49" spans="3:4" x14ac:dyDescent="0.45">
      <c r="C49" s="287" t="s">
        <v>530</v>
      </c>
      <c r="D49" s="287"/>
    </row>
    <row r="50" spans="3:4" x14ac:dyDescent="0.45">
      <c r="C50" s="287" t="s">
        <v>531</v>
      </c>
      <c r="D50" s="287"/>
    </row>
    <row r="51" spans="3:4" x14ac:dyDescent="0.45">
      <c r="C51" s="287" t="s">
        <v>532</v>
      </c>
      <c r="D51" s="287"/>
    </row>
    <row r="52" spans="3:4" x14ac:dyDescent="0.45">
      <c r="C52" s="287" t="s">
        <v>533</v>
      </c>
      <c r="D52" s="287"/>
    </row>
    <row r="53" spans="3:4" x14ac:dyDescent="0.45">
      <c r="C53" s="287" t="s">
        <v>534</v>
      </c>
      <c r="D53" s="287"/>
    </row>
    <row r="54" spans="3:4" x14ac:dyDescent="0.45">
      <c r="C54" s="287" t="s">
        <v>535</v>
      </c>
      <c r="D54" s="287"/>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AN83"/>
  <sheetViews>
    <sheetView tabSelected="1" view="pageBreakPreview" zoomScaleNormal="100" zoomScaleSheetLayoutView="100" workbookViewId="0">
      <selection activeCell="AR53" sqref="AR53"/>
    </sheetView>
  </sheetViews>
  <sheetFormatPr defaultRowHeight="13.2" x14ac:dyDescent="0.2"/>
  <cols>
    <col min="1" max="1" width="1.296875" style="82" customWidth="1"/>
    <col min="2" max="3" width="3.796875" style="82" customWidth="1"/>
    <col min="4" max="4" width="0.59765625" style="82" customWidth="1"/>
    <col min="5" max="40" width="2.796875" style="82" customWidth="1"/>
    <col min="41" max="41" width="1.296875" style="82" customWidth="1"/>
    <col min="42" max="256" width="8.796875" style="82"/>
    <col min="257" max="257" width="1.296875" style="82" customWidth="1"/>
    <col min="258" max="259" width="3.796875" style="82" customWidth="1"/>
    <col min="260" max="260" width="0.59765625" style="82" customWidth="1"/>
    <col min="261" max="296" width="2.796875" style="82" customWidth="1"/>
    <col min="297" max="297" width="1.296875" style="82" customWidth="1"/>
    <col min="298" max="512" width="8.796875" style="82"/>
    <col min="513" max="513" width="1.296875" style="82" customWidth="1"/>
    <col min="514" max="515" width="3.796875" style="82" customWidth="1"/>
    <col min="516" max="516" width="0.59765625" style="82" customWidth="1"/>
    <col min="517" max="552" width="2.796875" style="82" customWidth="1"/>
    <col min="553" max="553" width="1.296875" style="82" customWidth="1"/>
    <col min="554" max="768" width="8.796875" style="82"/>
    <col min="769" max="769" width="1.296875" style="82" customWidth="1"/>
    <col min="770" max="771" width="3.796875" style="82" customWidth="1"/>
    <col min="772" max="772" width="0.59765625" style="82" customWidth="1"/>
    <col min="773" max="808" width="2.796875" style="82" customWidth="1"/>
    <col min="809" max="809" width="1.296875" style="82" customWidth="1"/>
    <col min="810" max="1024" width="8.796875" style="82"/>
    <col min="1025" max="1025" width="1.296875" style="82" customWidth="1"/>
    <col min="1026" max="1027" width="3.796875" style="82" customWidth="1"/>
    <col min="1028" max="1028" width="0.59765625" style="82" customWidth="1"/>
    <col min="1029" max="1064" width="2.796875" style="82" customWidth="1"/>
    <col min="1065" max="1065" width="1.296875" style="82" customWidth="1"/>
    <col min="1066" max="1280" width="8.796875" style="82"/>
    <col min="1281" max="1281" width="1.296875" style="82" customWidth="1"/>
    <col min="1282" max="1283" width="3.796875" style="82" customWidth="1"/>
    <col min="1284" max="1284" width="0.59765625" style="82" customWidth="1"/>
    <col min="1285" max="1320" width="2.796875" style="82" customWidth="1"/>
    <col min="1321" max="1321" width="1.296875" style="82" customWidth="1"/>
    <col min="1322" max="1536" width="8.796875" style="82"/>
    <col min="1537" max="1537" width="1.296875" style="82" customWidth="1"/>
    <col min="1538" max="1539" width="3.796875" style="82" customWidth="1"/>
    <col min="1540" max="1540" width="0.59765625" style="82" customWidth="1"/>
    <col min="1541" max="1576" width="2.796875" style="82" customWidth="1"/>
    <col min="1577" max="1577" width="1.296875" style="82" customWidth="1"/>
    <col min="1578" max="1792" width="8.796875" style="82"/>
    <col min="1793" max="1793" width="1.296875" style="82" customWidth="1"/>
    <col min="1794" max="1795" width="3.796875" style="82" customWidth="1"/>
    <col min="1796" max="1796" width="0.59765625" style="82" customWidth="1"/>
    <col min="1797" max="1832" width="2.796875" style="82" customWidth="1"/>
    <col min="1833" max="1833" width="1.296875" style="82" customWidth="1"/>
    <col min="1834" max="2048" width="8.796875" style="82"/>
    <col min="2049" max="2049" width="1.296875" style="82" customWidth="1"/>
    <col min="2050" max="2051" width="3.796875" style="82" customWidth="1"/>
    <col min="2052" max="2052" width="0.59765625" style="82" customWidth="1"/>
    <col min="2053" max="2088" width="2.796875" style="82" customWidth="1"/>
    <col min="2089" max="2089" width="1.296875" style="82" customWidth="1"/>
    <col min="2090" max="2304" width="8.796875" style="82"/>
    <col min="2305" max="2305" width="1.296875" style="82" customWidth="1"/>
    <col min="2306" max="2307" width="3.796875" style="82" customWidth="1"/>
    <col min="2308" max="2308" width="0.59765625" style="82" customWidth="1"/>
    <col min="2309" max="2344" width="2.796875" style="82" customWidth="1"/>
    <col min="2345" max="2345" width="1.296875" style="82" customWidth="1"/>
    <col min="2346" max="2560" width="8.796875" style="82"/>
    <col min="2561" max="2561" width="1.296875" style="82" customWidth="1"/>
    <col min="2562" max="2563" width="3.796875" style="82" customWidth="1"/>
    <col min="2564" max="2564" width="0.59765625" style="82" customWidth="1"/>
    <col min="2565" max="2600" width="2.796875" style="82" customWidth="1"/>
    <col min="2601" max="2601" width="1.296875" style="82" customWidth="1"/>
    <col min="2602" max="2816" width="8.796875" style="82"/>
    <col min="2817" max="2817" width="1.296875" style="82" customWidth="1"/>
    <col min="2818" max="2819" width="3.796875" style="82" customWidth="1"/>
    <col min="2820" max="2820" width="0.59765625" style="82" customWidth="1"/>
    <col min="2821" max="2856" width="2.796875" style="82" customWidth="1"/>
    <col min="2857" max="2857" width="1.296875" style="82" customWidth="1"/>
    <col min="2858" max="3072" width="8.796875" style="82"/>
    <col min="3073" max="3073" width="1.296875" style="82" customWidth="1"/>
    <col min="3074" max="3075" width="3.796875" style="82" customWidth="1"/>
    <col min="3076" max="3076" width="0.59765625" style="82" customWidth="1"/>
    <col min="3077" max="3112" width="2.796875" style="82" customWidth="1"/>
    <col min="3113" max="3113" width="1.296875" style="82" customWidth="1"/>
    <col min="3114" max="3328" width="8.796875" style="82"/>
    <col min="3329" max="3329" width="1.296875" style="82" customWidth="1"/>
    <col min="3330" max="3331" width="3.796875" style="82" customWidth="1"/>
    <col min="3332" max="3332" width="0.59765625" style="82" customWidth="1"/>
    <col min="3333" max="3368" width="2.796875" style="82" customWidth="1"/>
    <col min="3369" max="3369" width="1.296875" style="82" customWidth="1"/>
    <col min="3370" max="3584" width="8.796875" style="82"/>
    <col min="3585" max="3585" width="1.296875" style="82" customWidth="1"/>
    <col min="3586" max="3587" width="3.796875" style="82" customWidth="1"/>
    <col min="3588" max="3588" width="0.59765625" style="82" customWidth="1"/>
    <col min="3589" max="3624" width="2.796875" style="82" customWidth="1"/>
    <col min="3625" max="3625" width="1.296875" style="82" customWidth="1"/>
    <col min="3626" max="3840" width="8.796875" style="82"/>
    <col min="3841" max="3841" width="1.296875" style="82" customWidth="1"/>
    <col min="3842" max="3843" width="3.796875" style="82" customWidth="1"/>
    <col min="3844" max="3844" width="0.59765625" style="82" customWidth="1"/>
    <col min="3845" max="3880" width="2.796875" style="82" customWidth="1"/>
    <col min="3881" max="3881" width="1.296875" style="82" customWidth="1"/>
    <col min="3882" max="4096" width="8.796875" style="82"/>
    <col min="4097" max="4097" width="1.296875" style="82" customWidth="1"/>
    <col min="4098" max="4099" width="3.796875" style="82" customWidth="1"/>
    <col min="4100" max="4100" width="0.59765625" style="82" customWidth="1"/>
    <col min="4101" max="4136" width="2.796875" style="82" customWidth="1"/>
    <col min="4137" max="4137" width="1.296875" style="82" customWidth="1"/>
    <col min="4138" max="4352" width="8.796875" style="82"/>
    <col min="4353" max="4353" width="1.296875" style="82" customWidth="1"/>
    <col min="4354" max="4355" width="3.796875" style="82" customWidth="1"/>
    <col min="4356" max="4356" width="0.59765625" style="82" customWidth="1"/>
    <col min="4357" max="4392" width="2.796875" style="82" customWidth="1"/>
    <col min="4393" max="4393" width="1.296875" style="82" customWidth="1"/>
    <col min="4394" max="4608" width="8.796875" style="82"/>
    <col min="4609" max="4609" width="1.296875" style="82" customWidth="1"/>
    <col min="4610" max="4611" width="3.796875" style="82" customWidth="1"/>
    <col min="4612" max="4612" width="0.59765625" style="82" customWidth="1"/>
    <col min="4613" max="4648" width="2.796875" style="82" customWidth="1"/>
    <col min="4649" max="4649" width="1.296875" style="82" customWidth="1"/>
    <col min="4650" max="4864" width="8.796875" style="82"/>
    <col min="4865" max="4865" width="1.296875" style="82" customWidth="1"/>
    <col min="4866" max="4867" width="3.796875" style="82" customWidth="1"/>
    <col min="4868" max="4868" width="0.59765625" style="82" customWidth="1"/>
    <col min="4869" max="4904" width="2.796875" style="82" customWidth="1"/>
    <col min="4905" max="4905" width="1.296875" style="82" customWidth="1"/>
    <col min="4906" max="5120" width="8.796875" style="82"/>
    <col min="5121" max="5121" width="1.296875" style="82" customWidth="1"/>
    <col min="5122" max="5123" width="3.796875" style="82" customWidth="1"/>
    <col min="5124" max="5124" width="0.59765625" style="82" customWidth="1"/>
    <col min="5125" max="5160" width="2.796875" style="82" customWidth="1"/>
    <col min="5161" max="5161" width="1.296875" style="82" customWidth="1"/>
    <col min="5162" max="5376" width="8.796875" style="82"/>
    <col min="5377" max="5377" width="1.296875" style="82" customWidth="1"/>
    <col min="5378" max="5379" width="3.796875" style="82" customWidth="1"/>
    <col min="5380" max="5380" width="0.59765625" style="82" customWidth="1"/>
    <col min="5381" max="5416" width="2.796875" style="82" customWidth="1"/>
    <col min="5417" max="5417" width="1.296875" style="82" customWidth="1"/>
    <col min="5418" max="5632" width="8.796875" style="82"/>
    <col min="5633" max="5633" width="1.296875" style="82" customWidth="1"/>
    <col min="5634" max="5635" width="3.796875" style="82" customWidth="1"/>
    <col min="5636" max="5636" width="0.59765625" style="82" customWidth="1"/>
    <col min="5637" max="5672" width="2.796875" style="82" customWidth="1"/>
    <col min="5673" max="5673" width="1.296875" style="82" customWidth="1"/>
    <col min="5674" max="5888" width="8.796875" style="82"/>
    <col min="5889" max="5889" width="1.296875" style="82" customWidth="1"/>
    <col min="5890" max="5891" width="3.796875" style="82" customWidth="1"/>
    <col min="5892" max="5892" width="0.59765625" style="82" customWidth="1"/>
    <col min="5893" max="5928" width="2.796875" style="82" customWidth="1"/>
    <col min="5929" max="5929" width="1.296875" style="82" customWidth="1"/>
    <col min="5930" max="6144" width="8.796875" style="82"/>
    <col min="6145" max="6145" width="1.296875" style="82" customWidth="1"/>
    <col min="6146" max="6147" width="3.796875" style="82" customWidth="1"/>
    <col min="6148" max="6148" width="0.59765625" style="82" customWidth="1"/>
    <col min="6149" max="6184" width="2.796875" style="82" customWidth="1"/>
    <col min="6185" max="6185" width="1.296875" style="82" customWidth="1"/>
    <col min="6186" max="6400" width="8.796875" style="82"/>
    <col min="6401" max="6401" width="1.296875" style="82" customWidth="1"/>
    <col min="6402" max="6403" width="3.796875" style="82" customWidth="1"/>
    <col min="6404" max="6404" width="0.59765625" style="82" customWidth="1"/>
    <col min="6405" max="6440" width="2.796875" style="82" customWidth="1"/>
    <col min="6441" max="6441" width="1.296875" style="82" customWidth="1"/>
    <col min="6442" max="6656" width="8.796875" style="82"/>
    <col min="6657" max="6657" width="1.296875" style="82" customWidth="1"/>
    <col min="6658" max="6659" width="3.796875" style="82" customWidth="1"/>
    <col min="6660" max="6660" width="0.59765625" style="82" customWidth="1"/>
    <col min="6661" max="6696" width="2.796875" style="82" customWidth="1"/>
    <col min="6697" max="6697" width="1.296875" style="82" customWidth="1"/>
    <col min="6698" max="6912" width="8.796875" style="82"/>
    <col min="6913" max="6913" width="1.296875" style="82" customWidth="1"/>
    <col min="6914" max="6915" width="3.796875" style="82" customWidth="1"/>
    <col min="6916" max="6916" width="0.59765625" style="82" customWidth="1"/>
    <col min="6917" max="6952" width="2.796875" style="82" customWidth="1"/>
    <col min="6953" max="6953" width="1.296875" style="82" customWidth="1"/>
    <col min="6954" max="7168" width="8.796875" style="82"/>
    <col min="7169" max="7169" width="1.296875" style="82" customWidth="1"/>
    <col min="7170" max="7171" width="3.796875" style="82" customWidth="1"/>
    <col min="7172" max="7172" width="0.59765625" style="82" customWidth="1"/>
    <col min="7173" max="7208" width="2.796875" style="82" customWidth="1"/>
    <col min="7209" max="7209" width="1.296875" style="82" customWidth="1"/>
    <col min="7210" max="7424" width="8.796875" style="82"/>
    <col min="7425" max="7425" width="1.296875" style="82" customWidth="1"/>
    <col min="7426" max="7427" width="3.796875" style="82" customWidth="1"/>
    <col min="7428" max="7428" width="0.59765625" style="82" customWidth="1"/>
    <col min="7429" max="7464" width="2.796875" style="82" customWidth="1"/>
    <col min="7465" max="7465" width="1.296875" style="82" customWidth="1"/>
    <col min="7466" max="7680" width="8.796875" style="82"/>
    <col min="7681" max="7681" width="1.296875" style="82" customWidth="1"/>
    <col min="7682" max="7683" width="3.796875" style="82" customWidth="1"/>
    <col min="7684" max="7684" width="0.59765625" style="82" customWidth="1"/>
    <col min="7685" max="7720" width="2.796875" style="82" customWidth="1"/>
    <col min="7721" max="7721" width="1.296875" style="82" customWidth="1"/>
    <col min="7722" max="7936" width="8.796875" style="82"/>
    <col min="7937" max="7937" width="1.296875" style="82" customWidth="1"/>
    <col min="7938" max="7939" width="3.796875" style="82" customWidth="1"/>
    <col min="7940" max="7940" width="0.59765625" style="82" customWidth="1"/>
    <col min="7941" max="7976" width="2.796875" style="82" customWidth="1"/>
    <col min="7977" max="7977" width="1.296875" style="82" customWidth="1"/>
    <col min="7978" max="8192" width="8.796875" style="82"/>
    <col min="8193" max="8193" width="1.296875" style="82" customWidth="1"/>
    <col min="8194" max="8195" width="3.796875" style="82" customWidth="1"/>
    <col min="8196" max="8196" width="0.59765625" style="82" customWidth="1"/>
    <col min="8197" max="8232" width="2.796875" style="82" customWidth="1"/>
    <col min="8233" max="8233" width="1.296875" style="82" customWidth="1"/>
    <col min="8234" max="8448" width="8.796875" style="82"/>
    <col min="8449" max="8449" width="1.296875" style="82" customWidth="1"/>
    <col min="8450" max="8451" width="3.796875" style="82" customWidth="1"/>
    <col min="8452" max="8452" width="0.59765625" style="82" customWidth="1"/>
    <col min="8453" max="8488" width="2.796875" style="82" customWidth="1"/>
    <col min="8489" max="8489" width="1.296875" style="82" customWidth="1"/>
    <col min="8490" max="8704" width="8.796875" style="82"/>
    <col min="8705" max="8705" width="1.296875" style="82" customWidth="1"/>
    <col min="8706" max="8707" width="3.796875" style="82" customWidth="1"/>
    <col min="8708" max="8708" width="0.59765625" style="82" customWidth="1"/>
    <col min="8709" max="8744" width="2.796875" style="82" customWidth="1"/>
    <col min="8745" max="8745" width="1.296875" style="82" customWidth="1"/>
    <col min="8746" max="8960" width="8.796875" style="82"/>
    <col min="8961" max="8961" width="1.296875" style="82" customWidth="1"/>
    <col min="8962" max="8963" width="3.796875" style="82" customWidth="1"/>
    <col min="8964" max="8964" width="0.59765625" style="82" customWidth="1"/>
    <col min="8965" max="9000" width="2.796875" style="82" customWidth="1"/>
    <col min="9001" max="9001" width="1.296875" style="82" customWidth="1"/>
    <col min="9002" max="9216" width="8.796875" style="82"/>
    <col min="9217" max="9217" width="1.296875" style="82" customWidth="1"/>
    <col min="9218" max="9219" width="3.796875" style="82" customWidth="1"/>
    <col min="9220" max="9220" width="0.59765625" style="82" customWidth="1"/>
    <col min="9221" max="9256" width="2.796875" style="82" customWidth="1"/>
    <col min="9257" max="9257" width="1.296875" style="82" customWidth="1"/>
    <col min="9258" max="9472" width="8.796875" style="82"/>
    <col min="9473" max="9473" width="1.296875" style="82" customWidth="1"/>
    <col min="9474" max="9475" width="3.796875" style="82" customWidth="1"/>
    <col min="9476" max="9476" width="0.59765625" style="82" customWidth="1"/>
    <col min="9477" max="9512" width="2.796875" style="82" customWidth="1"/>
    <col min="9513" max="9513" width="1.296875" style="82" customWidth="1"/>
    <col min="9514" max="9728" width="8.796875" style="82"/>
    <col min="9729" max="9729" width="1.296875" style="82" customWidth="1"/>
    <col min="9730" max="9731" width="3.796875" style="82" customWidth="1"/>
    <col min="9732" max="9732" width="0.59765625" style="82" customWidth="1"/>
    <col min="9733" max="9768" width="2.796875" style="82" customWidth="1"/>
    <col min="9769" max="9769" width="1.296875" style="82" customWidth="1"/>
    <col min="9770" max="9984" width="8.796875" style="82"/>
    <col min="9985" max="9985" width="1.296875" style="82" customWidth="1"/>
    <col min="9986" max="9987" width="3.796875" style="82" customWidth="1"/>
    <col min="9988" max="9988" width="0.59765625" style="82" customWidth="1"/>
    <col min="9989" max="10024" width="2.796875" style="82" customWidth="1"/>
    <col min="10025" max="10025" width="1.296875" style="82" customWidth="1"/>
    <col min="10026" max="10240" width="8.796875" style="82"/>
    <col min="10241" max="10241" width="1.296875" style="82" customWidth="1"/>
    <col min="10242" max="10243" width="3.796875" style="82" customWidth="1"/>
    <col min="10244" max="10244" width="0.59765625" style="82" customWidth="1"/>
    <col min="10245" max="10280" width="2.796875" style="82" customWidth="1"/>
    <col min="10281" max="10281" width="1.296875" style="82" customWidth="1"/>
    <col min="10282" max="10496" width="8.796875" style="82"/>
    <col min="10497" max="10497" width="1.296875" style="82" customWidth="1"/>
    <col min="10498" max="10499" width="3.796875" style="82" customWidth="1"/>
    <col min="10500" max="10500" width="0.59765625" style="82" customWidth="1"/>
    <col min="10501" max="10536" width="2.796875" style="82" customWidth="1"/>
    <col min="10537" max="10537" width="1.296875" style="82" customWidth="1"/>
    <col min="10538" max="10752" width="8.796875" style="82"/>
    <col min="10753" max="10753" width="1.296875" style="82" customWidth="1"/>
    <col min="10754" max="10755" width="3.796875" style="82" customWidth="1"/>
    <col min="10756" max="10756" width="0.59765625" style="82" customWidth="1"/>
    <col min="10757" max="10792" width="2.796875" style="82" customWidth="1"/>
    <col min="10793" max="10793" width="1.296875" style="82" customWidth="1"/>
    <col min="10794" max="11008" width="8.796875" style="82"/>
    <col min="11009" max="11009" width="1.296875" style="82" customWidth="1"/>
    <col min="11010" max="11011" width="3.796875" style="82" customWidth="1"/>
    <col min="11012" max="11012" width="0.59765625" style="82" customWidth="1"/>
    <col min="11013" max="11048" width="2.796875" style="82" customWidth="1"/>
    <col min="11049" max="11049" width="1.296875" style="82" customWidth="1"/>
    <col min="11050" max="11264" width="8.796875" style="82"/>
    <col min="11265" max="11265" width="1.296875" style="82" customWidth="1"/>
    <col min="11266" max="11267" width="3.796875" style="82" customWidth="1"/>
    <col min="11268" max="11268" width="0.59765625" style="82" customWidth="1"/>
    <col min="11269" max="11304" width="2.796875" style="82" customWidth="1"/>
    <col min="11305" max="11305" width="1.296875" style="82" customWidth="1"/>
    <col min="11306" max="11520" width="8.796875" style="82"/>
    <col min="11521" max="11521" width="1.296875" style="82" customWidth="1"/>
    <col min="11522" max="11523" width="3.796875" style="82" customWidth="1"/>
    <col min="11524" max="11524" width="0.59765625" style="82" customWidth="1"/>
    <col min="11525" max="11560" width="2.796875" style="82" customWidth="1"/>
    <col min="11561" max="11561" width="1.296875" style="82" customWidth="1"/>
    <col min="11562" max="11776" width="8.796875" style="82"/>
    <col min="11777" max="11777" width="1.296875" style="82" customWidth="1"/>
    <col min="11778" max="11779" width="3.796875" style="82" customWidth="1"/>
    <col min="11780" max="11780" width="0.59765625" style="82" customWidth="1"/>
    <col min="11781" max="11816" width="2.796875" style="82" customWidth="1"/>
    <col min="11817" max="11817" width="1.296875" style="82" customWidth="1"/>
    <col min="11818" max="12032" width="8.796875" style="82"/>
    <col min="12033" max="12033" width="1.296875" style="82" customWidth="1"/>
    <col min="12034" max="12035" width="3.796875" style="82" customWidth="1"/>
    <col min="12036" max="12036" width="0.59765625" style="82" customWidth="1"/>
    <col min="12037" max="12072" width="2.796875" style="82" customWidth="1"/>
    <col min="12073" max="12073" width="1.296875" style="82" customWidth="1"/>
    <col min="12074" max="12288" width="8.796875" style="82"/>
    <col min="12289" max="12289" width="1.296875" style="82" customWidth="1"/>
    <col min="12290" max="12291" width="3.796875" style="82" customWidth="1"/>
    <col min="12292" max="12292" width="0.59765625" style="82" customWidth="1"/>
    <col min="12293" max="12328" width="2.796875" style="82" customWidth="1"/>
    <col min="12329" max="12329" width="1.296875" style="82" customWidth="1"/>
    <col min="12330" max="12544" width="8.796875" style="82"/>
    <col min="12545" max="12545" width="1.296875" style="82" customWidth="1"/>
    <col min="12546" max="12547" width="3.796875" style="82" customWidth="1"/>
    <col min="12548" max="12548" width="0.59765625" style="82" customWidth="1"/>
    <col min="12549" max="12584" width="2.796875" style="82" customWidth="1"/>
    <col min="12585" max="12585" width="1.296875" style="82" customWidth="1"/>
    <col min="12586" max="12800" width="8.796875" style="82"/>
    <col min="12801" max="12801" width="1.296875" style="82" customWidth="1"/>
    <col min="12802" max="12803" width="3.796875" style="82" customWidth="1"/>
    <col min="12804" max="12804" width="0.59765625" style="82" customWidth="1"/>
    <col min="12805" max="12840" width="2.796875" style="82" customWidth="1"/>
    <col min="12841" max="12841" width="1.296875" style="82" customWidth="1"/>
    <col min="12842" max="13056" width="8.796875" style="82"/>
    <col min="13057" max="13057" width="1.296875" style="82" customWidth="1"/>
    <col min="13058" max="13059" width="3.796875" style="82" customWidth="1"/>
    <col min="13060" max="13060" width="0.59765625" style="82" customWidth="1"/>
    <col min="13061" max="13096" width="2.796875" style="82" customWidth="1"/>
    <col min="13097" max="13097" width="1.296875" style="82" customWidth="1"/>
    <col min="13098" max="13312" width="8.796875" style="82"/>
    <col min="13313" max="13313" width="1.296875" style="82" customWidth="1"/>
    <col min="13314" max="13315" width="3.796875" style="82" customWidth="1"/>
    <col min="13316" max="13316" width="0.59765625" style="82" customWidth="1"/>
    <col min="13317" max="13352" width="2.796875" style="82" customWidth="1"/>
    <col min="13353" max="13353" width="1.296875" style="82" customWidth="1"/>
    <col min="13354" max="13568" width="8.796875" style="82"/>
    <col min="13569" max="13569" width="1.296875" style="82" customWidth="1"/>
    <col min="13570" max="13571" width="3.796875" style="82" customWidth="1"/>
    <col min="13572" max="13572" width="0.59765625" style="82" customWidth="1"/>
    <col min="13573" max="13608" width="2.796875" style="82" customWidth="1"/>
    <col min="13609" max="13609" width="1.296875" style="82" customWidth="1"/>
    <col min="13610" max="13824" width="8.796875" style="82"/>
    <col min="13825" max="13825" width="1.296875" style="82" customWidth="1"/>
    <col min="13826" max="13827" width="3.796875" style="82" customWidth="1"/>
    <col min="13828" max="13828" width="0.59765625" style="82" customWidth="1"/>
    <col min="13829" max="13864" width="2.796875" style="82" customWidth="1"/>
    <col min="13865" max="13865" width="1.296875" style="82" customWidth="1"/>
    <col min="13866" max="14080" width="8.796875" style="82"/>
    <col min="14081" max="14081" width="1.296875" style="82" customWidth="1"/>
    <col min="14082" max="14083" width="3.796875" style="82" customWidth="1"/>
    <col min="14084" max="14084" width="0.59765625" style="82" customWidth="1"/>
    <col min="14085" max="14120" width="2.796875" style="82" customWidth="1"/>
    <col min="14121" max="14121" width="1.296875" style="82" customWidth="1"/>
    <col min="14122" max="14336" width="8.796875" style="82"/>
    <col min="14337" max="14337" width="1.296875" style="82" customWidth="1"/>
    <col min="14338" max="14339" width="3.796875" style="82" customWidth="1"/>
    <col min="14340" max="14340" width="0.59765625" style="82" customWidth="1"/>
    <col min="14341" max="14376" width="2.796875" style="82" customWidth="1"/>
    <col min="14377" max="14377" width="1.296875" style="82" customWidth="1"/>
    <col min="14378" max="14592" width="8.796875" style="82"/>
    <col min="14593" max="14593" width="1.296875" style="82" customWidth="1"/>
    <col min="14594" max="14595" width="3.796875" style="82" customWidth="1"/>
    <col min="14596" max="14596" width="0.59765625" style="82" customWidth="1"/>
    <col min="14597" max="14632" width="2.796875" style="82" customWidth="1"/>
    <col min="14633" max="14633" width="1.296875" style="82" customWidth="1"/>
    <col min="14634" max="14848" width="8.796875" style="82"/>
    <col min="14849" max="14849" width="1.296875" style="82" customWidth="1"/>
    <col min="14850" max="14851" width="3.796875" style="82" customWidth="1"/>
    <col min="14852" max="14852" width="0.59765625" style="82" customWidth="1"/>
    <col min="14853" max="14888" width="2.796875" style="82" customWidth="1"/>
    <col min="14889" max="14889" width="1.296875" style="82" customWidth="1"/>
    <col min="14890" max="15104" width="8.796875" style="82"/>
    <col min="15105" max="15105" width="1.296875" style="82" customWidth="1"/>
    <col min="15106" max="15107" width="3.796875" style="82" customWidth="1"/>
    <col min="15108" max="15108" width="0.59765625" style="82" customWidth="1"/>
    <col min="15109" max="15144" width="2.796875" style="82" customWidth="1"/>
    <col min="15145" max="15145" width="1.296875" style="82" customWidth="1"/>
    <col min="15146" max="15360" width="8.796875" style="82"/>
    <col min="15361" max="15361" width="1.296875" style="82" customWidth="1"/>
    <col min="15362" max="15363" width="3.796875" style="82" customWidth="1"/>
    <col min="15364" max="15364" width="0.59765625" style="82" customWidth="1"/>
    <col min="15365" max="15400" width="2.796875" style="82" customWidth="1"/>
    <col min="15401" max="15401" width="1.296875" style="82" customWidth="1"/>
    <col min="15402" max="15616" width="8.796875" style="82"/>
    <col min="15617" max="15617" width="1.296875" style="82" customWidth="1"/>
    <col min="15618" max="15619" width="3.796875" style="82" customWidth="1"/>
    <col min="15620" max="15620" width="0.59765625" style="82" customWidth="1"/>
    <col min="15621" max="15656" width="2.796875" style="82" customWidth="1"/>
    <col min="15657" max="15657" width="1.296875" style="82" customWidth="1"/>
    <col min="15658" max="15872" width="8.796875" style="82"/>
    <col min="15873" max="15873" width="1.296875" style="82" customWidth="1"/>
    <col min="15874" max="15875" width="3.796875" style="82" customWidth="1"/>
    <col min="15876" max="15876" width="0.59765625" style="82" customWidth="1"/>
    <col min="15877" max="15912" width="2.796875" style="82" customWidth="1"/>
    <col min="15913" max="15913" width="1.296875" style="82" customWidth="1"/>
    <col min="15914" max="16128" width="8.796875" style="82"/>
    <col min="16129" max="16129" width="1.296875" style="82" customWidth="1"/>
    <col min="16130" max="16131" width="3.796875" style="82" customWidth="1"/>
    <col min="16132" max="16132" width="0.59765625" style="82" customWidth="1"/>
    <col min="16133" max="16168" width="2.796875" style="82" customWidth="1"/>
    <col min="16169" max="16169" width="1.296875" style="82" customWidth="1"/>
    <col min="16170" max="16384" width="8.796875" style="82"/>
  </cols>
  <sheetData>
    <row r="2" spans="2:40" x14ac:dyDescent="0.2">
      <c r="B2" s="82" t="s">
        <v>125</v>
      </c>
    </row>
    <row r="3" spans="2:40" ht="14.25" customHeight="1" x14ac:dyDescent="0.2">
      <c r="AB3" s="590" t="s">
        <v>126</v>
      </c>
      <c r="AC3" s="591"/>
      <c r="AD3" s="591"/>
      <c r="AE3" s="591"/>
      <c r="AF3" s="592"/>
      <c r="AG3" s="768"/>
      <c r="AH3" s="769"/>
      <c r="AI3" s="769"/>
      <c r="AJ3" s="769"/>
      <c r="AK3" s="769"/>
      <c r="AL3" s="769"/>
      <c r="AM3" s="769"/>
      <c r="AN3" s="770"/>
    </row>
    <row r="5" spans="2:40" x14ac:dyDescent="0.2">
      <c r="B5" s="767" t="s">
        <v>127</v>
      </c>
      <c r="C5" s="767"/>
      <c r="D5" s="767"/>
      <c r="E5" s="767"/>
      <c r="F5" s="767"/>
      <c r="G5" s="767"/>
      <c r="H5" s="767"/>
      <c r="I5" s="767"/>
      <c r="J5" s="767"/>
      <c r="K5" s="767"/>
      <c r="L5" s="767"/>
      <c r="M5" s="767"/>
      <c r="N5" s="767"/>
      <c r="O5" s="767"/>
      <c r="P5" s="767"/>
      <c r="Q5" s="767"/>
      <c r="R5" s="767"/>
      <c r="S5" s="767"/>
      <c r="T5" s="767"/>
      <c r="U5" s="767"/>
      <c r="V5" s="767"/>
      <c r="W5" s="767"/>
      <c r="X5" s="767"/>
      <c r="Y5" s="767"/>
      <c r="Z5" s="767"/>
      <c r="AA5" s="767"/>
      <c r="AB5" s="767"/>
      <c r="AC5" s="767"/>
      <c r="AD5" s="767"/>
      <c r="AE5" s="767"/>
      <c r="AF5" s="767"/>
      <c r="AG5" s="767"/>
      <c r="AH5" s="767"/>
      <c r="AI5" s="767"/>
      <c r="AJ5" s="767"/>
      <c r="AK5" s="767"/>
      <c r="AL5" s="767"/>
      <c r="AM5" s="767"/>
      <c r="AN5" s="767"/>
    </row>
    <row r="6" spans="2:40" ht="13.2" customHeight="1" x14ac:dyDescent="0.2">
      <c r="AE6" s="83" t="s">
        <v>128</v>
      </c>
      <c r="AF6" s="750"/>
      <c r="AG6" s="750"/>
      <c r="AH6" s="82" t="s">
        <v>129</v>
      </c>
      <c r="AI6" s="750"/>
      <c r="AJ6" s="750"/>
      <c r="AK6" s="82" t="s">
        <v>130</v>
      </c>
      <c r="AL6" s="750"/>
      <c r="AM6" s="750"/>
      <c r="AN6" s="82" t="s">
        <v>131</v>
      </c>
    </row>
    <row r="7" spans="2:40" ht="13.8" customHeight="1" x14ac:dyDescent="0.2">
      <c r="B7" s="86"/>
      <c r="C7" s="86"/>
      <c r="D7" s="86"/>
      <c r="E7" s="594" t="s">
        <v>221</v>
      </c>
      <c r="F7" s="594"/>
      <c r="G7" s="594"/>
      <c r="H7" s="594"/>
      <c r="I7" s="594"/>
      <c r="J7" s="594"/>
      <c r="K7" s="82" t="s">
        <v>133</v>
      </c>
    </row>
    <row r="8" spans="2:40" x14ac:dyDescent="0.2">
      <c r="V8" s="765" t="s">
        <v>134</v>
      </c>
      <c r="W8" s="765"/>
      <c r="X8" s="765"/>
      <c r="Y8" s="766"/>
      <c r="Z8" s="766"/>
      <c r="AA8" s="766"/>
      <c r="AB8" s="766"/>
      <c r="AC8" s="766"/>
      <c r="AD8" s="766"/>
      <c r="AE8" s="766"/>
      <c r="AF8" s="766"/>
      <c r="AG8" s="766"/>
      <c r="AH8" s="766"/>
      <c r="AI8" s="766"/>
      <c r="AJ8" s="766"/>
      <c r="AK8" s="766"/>
      <c r="AL8" s="766"/>
      <c r="AM8" s="766"/>
      <c r="AN8" s="766"/>
    </row>
    <row r="9" spans="2:40" x14ac:dyDescent="0.2">
      <c r="Y9" s="750"/>
      <c r="Z9" s="750"/>
      <c r="AA9" s="750"/>
      <c r="AB9" s="750"/>
      <c r="AC9" s="750"/>
      <c r="AD9" s="750"/>
      <c r="AE9" s="750"/>
      <c r="AF9" s="750"/>
      <c r="AG9" s="750"/>
      <c r="AH9" s="750"/>
      <c r="AI9" s="750"/>
      <c r="AJ9" s="750"/>
      <c r="AK9" s="750"/>
      <c r="AL9" s="750"/>
      <c r="AM9" s="750"/>
      <c r="AN9" s="750"/>
    </row>
    <row r="10" spans="2:40" x14ac:dyDescent="0.2">
      <c r="V10" s="767" t="s">
        <v>135</v>
      </c>
      <c r="W10" s="767"/>
      <c r="X10" s="767"/>
      <c r="Y10" s="750"/>
      <c r="Z10" s="750"/>
      <c r="AA10" s="750"/>
      <c r="AB10" s="750"/>
      <c r="AC10" s="750"/>
      <c r="AD10" s="750"/>
      <c r="AE10" s="750"/>
      <c r="AF10" s="750"/>
      <c r="AG10" s="750"/>
      <c r="AH10" s="750"/>
      <c r="AI10" s="750"/>
      <c r="AJ10" s="750"/>
      <c r="AK10" s="750"/>
      <c r="AL10" s="750"/>
      <c r="AM10" s="750"/>
      <c r="AN10" s="750"/>
    </row>
    <row r="11" spans="2:40" x14ac:dyDescent="0.2">
      <c r="Y11" s="750"/>
      <c r="Z11" s="750"/>
      <c r="AA11" s="750"/>
      <c r="AB11" s="750"/>
      <c r="AC11" s="750"/>
      <c r="AD11" s="750"/>
      <c r="AE11" s="750"/>
      <c r="AF11" s="750"/>
      <c r="AG11" s="750"/>
      <c r="AH11" s="750"/>
      <c r="AI11" s="750"/>
      <c r="AJ11" s="750"/>
      <c r="AK11" s="750"/>
      <c r="AL11" s="750"/>
      <c r="AM11" s="750"/>
      <c r="AN11" s="750"/>
    </row>
    <row r="12" spans="2:40" x14ac:dyDescent="0.2">
      <c r="C12" s="82" t="s">
        <v>136</v>
      </c>
    </row>
    <row r="13" spans="2:40" x14ac:dyDescent="0.2">
      <c r="N13" s="751"/>
      <c r="O13" s="751"/>
      <c r="AB13" s="590" t="s">
        <v>137</v>
      </c>
      <c r="AC13" s="591"/>
      <c r="AD13" s="591"/>
      <c r="AE13" s="591"/>
      <c r="AF13" s="591"/>
      <c r="AG13" s="591"/>
      <c r="AH13" s="591"/>
      <c r="AI13" s="592"/>
      <c r="AJ13" s="716"/>
      <c r="AK13" s="717"/>
      <c r="AL13" s="717"/>
      <c r="AM13" s="717"/>
      <c r="AN13" s="743"/>
    </row>
    <row r="14" spans="2:40" ht="14.25" customHeight="1" x14ac:dyDescent="0.2">
      <c r="B14" s="606" t="s">
        <v>138</v>
      </c>
      <c r="C14" s="733" t="s">
        <v>139</v>
      </c>
      <c r="D14" s="719"/>
      <c r="E14" s="719"/>
      <c r="F14" s="719"/>
      <c r="G14" s="719"/>
      <c r="H14" s="719"/>
      <c r="I14" s="719"/>
      <c r="J14" s="719"/>
      <c r="K14" s="719"/>
      <c r="L14" s="752"/>
      <c r="M14" s="753"/>
      <c r="N14" s="754"/>
      <c r="O14" s="754"/>
      <c r="P14" s="754"/>
      <c r="Q14" s="754"/>
      <c r="R14" s="754"/>
      <c r="S14" s="754"/>
      <c r="T14" s="754"/>
      <c r="U14" s="754"/>
      <c r="V14" s="754"/>
      <c r="W14" s="754"/>
      <c r="X14" s="754"/>
      <c r="Y14" s="754"/>
      <c r="Z14" s="754"/>
      <c r="AA14" s="754"/>
      <c r="AB14" s="754"/>
      <c r="AC14" s="754"/>
      <c r="AD14" s="754"/>
      <c r="AE14" s="754"/>
      <c r="AF14" s="754"/>
      <c r="AG14" s="754"/>
      <c r="AH14" s="754"/>
      <c r="AI14" s="754"/>
      <c r="AJ14" s="754"/>
      <c r="AK14" s="754"/>
      <c r="AL14" s="754"/>
      <c r="AM14" s="754"/>
      <c r="AN14" s="755"/>
    </row>
    <row r="15" spans="2:40" ht="14.25" customHeight="1" x14ac:dyDescent="0.2">
      <c r="B15" s="607"/>
      <c r="C15" s="756" t="s">
        <v>140</v>
      </c>
      <c r="D15" s="757"/>
      <c r="E15" s="757"/>
      <c r="F15" s="757"/>
      <c r="G15" s="757"/>
      <c r="H15" s="757"/>
      <c r="I15" s="757"/>
      <c r="J15" s="757"/>
      <c r="K15" s="757"/>
      <c r="L15" s="757"/>
      <c r="M15" s="758"/>
      <c r="N15" s="759"/>
      <c r="O15" s="759"/>
      <c r="P15" s="759"/>
      <c r="Q15" s="759"/>
      <c r="R15" s="759"/>
      <c r="S15" s="759"/>
      <c r="T15" s="759"/>
      <c r="U15" s="759"/>
      <c r="V15" s="759"/>
      <c r="W15" s="759"/>
      <c r="X15" s="759"/>
      <c r="Y15" s="759"/>
      <c r="Z15" s="759"/>
      <c r="AA15" s="759"/>
      <c r="AB15" s="759"/>
      <c r="AC15" s="759"/>
      <c r="AD15" s="759"/>
      <c r="AE15" s="759"/>
      <c r="AF15" s="759"/>
      <c r="AG15" s="759"/>
      <c r="AH15" s="759"/>
      <c r="AI15" s="759"/>
      <c r="AJ15" s="759"/>
      <c r="AK15" s="759"/>
      <c r="AL15" s="759"/>
      <c r="AM15" s="759"/>
      <c r="AN15" s="760"/>
    </row>
    <row r="16" spans="2:40" ht="13.5" customHeight="1" x14ac:dyDescent="0.2">
      <c r="B16" s="607"/>
      <c r="C16" s="733" t="s">
        <v>141</v>
      </c>
      <c r="D16" s="719"/>
      <c r="E16" s="719"/>
      <c r="F16" s="719"/>
      <c r="G16" s="719"/>
      <c r="H16" s="719"/>
      <c r="I16" s="719"/>
      <c r="J16" s="719"/>
      <c r="K16" s="719"/>
      <c r="L16" s="720"/>
      <c r="M16" s="716" t="s">
        <v>142</v>
      </c>
      <c r="N16" s="717"/>
      <c r="O16" s="717"/>
      <c r="P16" s="717"/>
      <c r="Q16" s="718"/>
      <c r="R16" s="718"/>
      <c r="S16" s="718"/>
      <c r="T16" s="82" t="s">
        <v>143</v>
      </c>
      <c r="U16" s="718"/>
      <c r="V16" s="718"/>
      <c r="W16" s="718"/>
      <c r="X16" s="82" t="s">
        <v>144</v>
      </c>
      <c r="Y16" s="719"/>
      <c r="Z16" s="719"/>
      <c r="AA16" s="719"/>
      <c r="AB16" s="719"/>
      <c r="AC16" s="719"/>
      <c r="AD16" s="719"/>
      <c r="AE16" s="719"/>
      <c r="AF16" s="719"/>
      <c r="AG16" s="719"/>
      <c r="AH16" s="719"/>
      <c r="AI16" s="719"/>
      <c r="AJ16" s="719"/>
      <c r="AK16" s="719"/>
      <c r="AL16" s="719"/>
      <c r="AM16" s="719"/>
      <c r="AN16" s="720"/>
    </row>
    <row r="17" spans="2:40" ht="13.5" customHeight="1" x14ac:dyDescent="0.2">
      <c r="B17" s="607"/>
      <c r="C17" s="756"/>
      <c r="D17" s="757"/>
      <c r="E17" s="757"/>
      <c r="F17" s="757"/>
      <c r="G17" s="757"/>
      <c r="H17" s="757"/>
      <c r="I17" s="757"/>
      <c r="J17" s="757"/>
      <c r="K17" s="757"/>
      <c r="L17" s="761"/>
      <c r="M17" s="721" t="s">
        <v>145</v>
      </c>
      <c r="N17" s="722"/>
      <c r="O17" s="722"/>
      <c r="P17" s="722"/>
      <c r="Q17" s="82" t="s">
        <v>146</v>
      </c>
      <c r="R17" s="722"/>
      <c r="S17" s="722"/>
      <c r="T17" s="722"/>
      <c r="U17" s="722"/>
      <c r="V17" s="723" t="s">
        <v>147</v>
      </c>
      <c r="W17" s="723"/>
      <c r="X17" s="724"/>
      <c r="Y17" s="724"/>
      <c r="Z17" s="724"/>
      <c r="AA17" s="724"/>
      <c r="AB17" s="724"/>
      <c r="AC17" s="724"/>
      <c r="AD17" s="724"/>
      <c r="AE17" s="724"/>
      <c r="AF17" s="724"/>
      <c r="AG17" s="724"/>
      <c r="AH17" s="724"/>
      <c r="AI17" s="724"/>
      <c r="AJ17" s="724"/>
      <c r="AK17" s="724"/>
      <c r="AL17" s="724"/>
      <c r="AM17" s="724"/>
      <c r="AN17" s="725"/>
    </row>
    <row r="18" spans="2:40" ht="13.5" customHeight="1" x14ac:dyDescent="0.2">
      <c r="B18" s="607"/>
      <c r="C18" s="737"/>
      <c r="D18" s="738"/>
      <c r="E18" s="738"/>
      <c r="F18" s="738"/>
      <c r="G18" s="738"/>
      <c r="H18" s="738"/>
      <c r="I18" s="738"/>
      <c r="J18" s="738"/>
      <c r="K18" s="738"/>
      <c r="L18" s="739"/>
      <c r="M18" s="595" t="s">
        <v>148</v>
      </c>
      <c r="N18" s="596"/>
      <c r="O18" s="596"/>
      <c r="P18" s="596"/>
      <c r="Q18" s="596"/>
      <c r="R18" s="596"/>
      <c r="S18" s="88"/>
      <c r="T18" s="88"/>
      <c r="U18" s="88"/>
      <c r="V18" s="88"/>
      <c r="W18" s="88"/>
      <c r="X18" s="88"/>
      <c r="Y18" s="88"/>
      <c r="Z18" s="88"/>
      <c r="AA18" s="88"/>
      <c r="AB18" s="88"/>
      <c r="AC18" s="88"/>
      <c r="AD18" s="88"/>
      <c r="AE18" s="88"/>
      <c r="AF18" s="88"/>
      <c r="AG18" s="88"/>
      <c r="AH18" s="88"/>
      <c r="AI18" s="88"/>
      <c r="AJ18" s="88"/>
      <c r="AK18" s="88"/>
      <c r="AL18" s="88"/>
      <c r="AM18" s="88"/>
      <c r="AN18" s="89"/>
    </row>
    <row r="19" spans="2:40" ht="14.25" customHeight="1" x14ac:dyDescent="0.2">
      <c r="B19" s="607"/>
      <c r="C19" s="762" t="s">
        <v>149</v>
      </c>
      <c r="D19" s="763"/>
      <c r="E19" s="763"/>
      <c r="F19" s="763"/>
      <c r="G19" s="763"/>
      <c r="H19" s="763"/>
      <c r="I19" s="763"/>
      <c r="J19" s="763"/>
      <c r="K19" s="763"/>
      <c r="L19" s="764"/>
      <c r="M19" s="590" t="s">
        <v>150</v>
      </c>
      <c r="N19" s="591"/>
      <c r="O19" s="591"/>
      <c r="P19" s="591"/>
      <c r="Q19" s="592"/>
      <c r="R19" s="644"/>
      <c r="S19" s="645"/>
      <c r="T19" s="645"/>
      <c r="U19" s="645"/>
      <c r="V19" s="645"/>
      <c r="W19" s="645"/>
      <c r="X19" s="645"/>
      <c r="Y19" s="645"/>
      <c r="Z19" s="645"/>
      <c r="AA19" s="646"/>
      <c r="AB19" s="716" t="s">
        <v>151</v>
      </c>
      <c r="AC19" s="717"/>
      <c r="AD19" s="717"/>
      <c r="AE19" s="717"/>
      <c r="AF19" s="743"/>
      <c r="AG19" s="644"/>
      <c r="AH19" s="645"/>
      <c r="AI19" s="645"/>
      <c r="AJ19" s="645"/>
      <c r="AK19" s="645"/>
      <c r="AL19" s="645"/>
      <c r="AM19" s="645"/>
      <c r="AN19" s="646"/>
    </row>
    <row r="20" spans="2:40" ht="14.25" customHeight="1" x14ac:dyDescent="0.2">
      <c r="B20" s="607"/>
      <c r="C20" s="593" t="s">
        <v>152</v>
      </c>
      <c r="D20" s="593"/>
      <c r="E20" s="593"/>
      <c r="F20" s="593"/>
      <c r="G20" s="593"/>
      <c r="H20" s="593"/>
      <c r="I20" s="593"/>
      <c r="J20" s="593"/>
      <c r="K20" s="593"/>
      <c r="L20" s="593"/>
      <c r="M20" s="744"/>
      <c r="N20" s="658"/>
      <c r="O20" s="658"/>
      <c r="P20" s="658"/>
      <c r="Q20" s="658"/>
      <c r="R20" s="658"/>
      <c r="S20" s="658"/>
      <c r="T20" s="658"/>
      <c r="U20" s="659"/>
      <c r="V20" s="609" t="s">
        <v>153</v>
      </c>
      <c r="W20" s="610"/>
      <c r="X20" s="610"/>
      <c r="Y20" s="610"/>
      <c r="Z20" s="610"/>
      <c r="AA20" s="611"/>
      <c r="AB20" s="744"/>
      <c r="AC20" s="658"/>
      <c r="AD20" s="658"/>
      <c r="AE20" s="658"/>
      <c r="AF20" s="658"/>
      <c r="AG20" s="658"/>
      <c r="AH20" s="658"/>
      <c r="AI20" s="658"/>
      <c r="AJ20" s="658"/>
      <c r="AK20" s="658"/>
      <c r="AL20" s="658"/>
      <c r="AM20" s="658"/>
      <c r="AN20" s="659"/>
    </row>
    <row r="21" spans="2:40" ht="14.25" customHeight="1" x14ac:dyDescent="0.2">
      <c r="B21" s="607"/>
      <c r="C21" s="593" t="s">
        <v>154</v>
      </c>
      <c r="D21" s="593"/>
      <c r="E21" s="593"/>
      <c r="F21" s="593"/>
      <c r="G21" s="593"/>
      <c r="H21" s="593"/>
      <c r="I21" s="593"/>
      <c r="J21" s="745"/>
      <c r="K21" s="745"/>
      <c r="L21" s="746"/>
      <c r="M21" s="609" t="s">
        <v>155</v>
      </c>
      <c r="N21" s="610"/>
      <c r="O21" s="610"/>
      <c r="P21" s="610"/>
      <c r="Q21" s="611"/>
      <c r="R21" s="647"/>
      <c r="S21" s="648"/>
      <c r="T21" s="648"/>
      <c r="U21" s="648"/>
      <c r="V21" s="648"/>
      <c r="W21" s="648"/>
      <c r="X21" s="648"/>
      <c r="Y21" s="648"/>
      <c r="Z21" s="648"/>
      <c r="AA21" s="649"/>
      <c r="AB21" s="610" t="s">
        <v>156</v>
      </c>
      <c r="AC21" s="610"/>
      <c r="AD21" s="610"/>
      <c r="AE21" s="610"/>
      <c r="AF21" s="611"/>
      <c r="AG21" s="647"/>
      <c r="AH21" s="648"/>
      <c r="AI21" s="648"/>
      <c r="AJ21" s="648"/>
      <c r="AK21" s="648"/>
      <c r="AL21" s="648"/>
      <c r="AM21" s="648"/>
      <c r="AN21" s="649"/>
    </row>
    <row r="22" spans="2:40" ht="13.5" customHeight="1" x14ac:dyDescent="0.2">
      <c r="B22" s="607"/>
      <c r="C22" s="715" t="s">
        <v>157</v>
      </c>
      <c r="D22" s="715"/>
      <c r="E22" s="715"/>
      <c r="F22" s="715"/>
      <c r="G22" s="715"/>
      <c r="H22" s="715"/>
      <c r="I22" s="715"/>
      <c r="J22" s="747"/>
      <c r="K22" s="747"/>
      <c r="L22" s="747"/>
      <c r="M22" s="716" t="s">
        <v>142</v>
      </c>
      <c r="N22" s="717"/>
      <c r="O22" s="717"/>
      <c r="P22" s="717"/>
      <c r="Q22" s="718"/>
      <c r="R22" s="718"/>
      <c r="S22" s="718"/>
      <c r="T22" s="82" t="s">
        <v>143</v>
      </c>
      <c r="U22" s="718"/>
      <c r="V22" s="718"/>
      <c r="W22" s="718"/>
      <c r="X22" s="82" t="s">
        <v>144</v>
      </c>
      <c r="Y22" s="719"/>
      <c r="Z22" s="719"/>
      <c r="AA22" s="719"/>
      <c r="AB22" s="719"/>
      <c r="AC22" s="719"/>
      <c r="AD22" s="719"/>
      <c r="AE22" s="719"/>
      <c r="AF22" s="719"/>
      <c r="AG22" s="719"/>
      <c r="AH22" s="719"/>
      <c r="AI22" s="719"/>
      <c r="AJ22" s="719"/>
      <c r="AK22" s="719"/>
      <c r="AL22" s="719"/>
      <c r="AM22" s="719"/>
      <c r="AN22" s="720"/>
    </row>
    <row r="23" spans="2:40" ht="14.25" customHeight="1" x14ac:dyDescent="0.2">
      <c r="B23" s="607"/>
      <c r="C23" s="715"/>
      <c r="D23" s="715"/>
      <c r="E23" s="715"/>
      <c r="F23" s="715"/>
      <c r="G23" s="715"/>
      <c r="H23" s="715"/>
      <c r="I23" s="715"/>
      <c r="J23" s="747"/>
      <c r="K23" s="747"/>
      <c r="L23" s="747"/>
      <c r="M23" s="721" t="s">
        <v>145</v>
      </c>
      <c r="N23" s="722"/>
      <c r="O23" s="722"/>
      <c r="P23" s="722"/>
      <c r="Q23" s="82" t="s">
        <v>146</v>
      </c>
      <c r="R23" s="722"/>
      <c r="S23" s="722"/>
      <c r="T23" s="722"/>
      <c r="U23" s="722"/>
      <c r="V23" s="723" t="s">
        <v>147</v>
      </c>
      <c r="W23" s="723"/>
      <c r="X23" s="724"/>
      <c r="Y23" s="724"/>
      <c r="Z23" s="724"/>
      <c r="AA23" s="724"/>
      <c r="AB23" s="724"/>
      <c r="AC23" s="724"/>
      <c r="AD23" s="724"/>
      <c r="AE23" s="724"/>
      <c r="AF23" s="724"/>
      <c r="AG23" s="724"/>
      <c r="AH23" s="724"/>
      <c r="AI23" s="724"/>
      <c r="AJ23" s="724"/>
      <c r="AK23" s="724"/>
      <c r="AL23" s="724"/>
      <c r="AM23" s="724"/>
      <c r="AN23" s="725"/>
    </row>
    <row r="24" spans="2:40" x14ac:dyDescent="0.2">
      <c r="B24" s="608"/>
      <c r="C24" s="748"/>
      <c r="D24" s="748"/>
      <c r="E24" s="748"/>
      <c r="F24" s="748"/>
      <c r="G24" s="748"/>
      <c r="H24" s="748"/>
      <c r="I24" s="748"/>
      <c r="J24" s="749"/>
      <c r="K24" s="749"/>
      <c r="L24" s="749"/>
      <c r="M24" s="726"/>
      <c r="N24" s="727"/>
      <c r="O24" s="727"/>
      <c r="P24" s="727"/>
      <c r="Q24" s="727"/>
      <c r="R24" s="727"/>
      <c r="S24" s="727"/>
      <c r="T24" s="727"/>
      <c r="U24" s="727"/>
      <c r="V24" s="727"/>
      <c r="W24" s="727"/>
      <c r="X24" s="727"/>
      <c r="Y24" s="727"/>
      <c r="Z24" s="727"/>
      <c r="AA24" s="727"/>
      <c r="AB24" s="727"/>
      <c r="AC24" s="727"/>
      <c r="AD24" s="727"/>
      <c r="AE24" s="727"/>
      <c r="AF24" s="727"/>
      <c r="AG24" s="727"/>
      <c r="AH24" s="727"/>
      <c r="AI24" s="727"/>
      <c r="AJ24" s="727"/>
      <c r="AK24" s="727"/>
      <c r="AL24" s="727"/>
      <c r="AM24" s="727"/>
      <c r="AN24" s="732"/>
    </row>
    <row r="25" spans="2:40" ht="14.25" customHeight="1" x14ac:dyDescent="0.2">
      <c r="B25" s="702" t="s">
        <v>158</v>
      </c>
      <c r="C25" s="733" t="s">
        <v>159</v>
      </c>
      <c r="D25" s="719"/>
      <c r="E25" s="719"/>
      <c r="F25" s="719"/>
      <c r="G25" s="719"/>
      <c r="H25" s="719"/>
      <c r="I25" s="719"/>
      <c r="J25" s="719"/>
      <c r="K25" s="719"/>
      <c r="L25" s="720"/>
      <c r="M25" s="734"/>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6"/>
    </row>
    <row r="26" spans="2:40" ht="14.25" customHeight="1" x14ac:dyDescent="0.2">
      <c r="B26" s="703"/>
      <c r="C26" s="737" t="s">
        <v>160</v>
      </c>
      <c r="D26" s="738"/>
      <c r="E26" s="738"/>
      <c r="F26" s="738"/>
      <c r="G26" s="738"/>
      <c r="H26" s="738"/>
      <c r="I26" s="738"/>
      <c r="J26" s="738"/>
      <c r="K26" s="738"/>
      <c r="L26" s="739"/>
      <c r="M26" s="740"/>
      <c r="N26" s="741"/>
      <c r="O26" s="741"/>
      <c r="P26" s="741"/>
      <c r="Q26" s="741"/>
      <c r="R26" s="741"/>
      <c r="S26" s="741"/>
      <c r="T26" s="741"/>
      <c r="U26" s="741"/>
      <c r="V26" s="741"/>
      <c r="W26" s="741"/>
      <c r="X26" s="741"/>
      <c r="Y26" s="741"/>
      <c r="Z26" s="741"/>
      <c r="AA26" s="741"/>
      <c r="AB26" s="741"/>
      <c r="AC26" s="741"/>
      <c r="AD26" s="741"/>
      <c r="AE26" s="741"/>
      <c r="AF26" s="741"/>
      <c r="AG26" s="741"/>
      <c r="AH26" s="741"/>
      <c r="AI26" s="741"/>
      <c r="AJ26" s="741"/>
      <c r="AK26" s="741"/>
      <c r="AL26" s="741"/>
      <c r="AM26" s="741"/>
      <c r="AN26" s="742"/>
    </row>
    <row r="27" spans="2:40" ht="13.5" customHeight="1" x14ac:dyDescent="0.2">
      <c r="B27" s="703"/>
      <c r="C27" s="715" t="s">
        <v>161</v>
      </c>
      <c r="D27" s="715"/>
      <c r="E27" s="715"/>
      <c r="F27" s="715"/>
      <c r="G27" s="715"/>
      <c r="H27" s="715"/>
      <c r="I27" s="715"/>
      <c r="J27" s="715"/>
      <c r="K27" s="715"/>
      <c r="L27" s="715"/>
      <c r="M27" s="716" t="s">
        <v>142</v>
      </c>
      <c r="N27" s="717"/>
      <c r="O27" s="717"/>
      <c r="P27" s="717"/>
      <c r="Q27" s="718"/>
      <c r="R27" s="718"/>
      <c r="S27" s="718"/>
      <c r="T27" s="82" t="s">
        <v>143</v>
      </c>
      <c r="U27" s="718"/>
      <c r="V27" s="718"/>
      <c r="W27" s="718"/>
      <c r="X27" s="82" t="s">
        <v>144</v>
      </c>
      <c r="Y27" s="719"/>
      <c r="Z27" s="719"/>
      <c r="AA27" s="719"/>
      <c r="AB27" s="719"/>
      <c r="AC27" s="719"/>
      <c r="AD27" s="719"/>
      <c r="AE27" s="719"/>
      <c r="AF27" s="719"/>
      <c r="AG27" s="719"/>
      <c r="AH27" s="719"/>
      <c r="AI27" s="719"/>
      <c r="AJ27" s="719"/>
      <c r="AK27" s="719"/>
      <c r="AL27" s="719"/>
      <c r="AM27" s="719"/>
      <c r="AN27" s="720"/>
    </row>
    <row r="28" spans="2:40" ht="14.25" customHeight="1" x14ac:dyDescent="0.2">
      <c r="B28" s="703"/>
      <c r="C28" s="715"/>
      <c r="D28" s="715"/>
      <c r="E28" s="715"/>
      <c r="F28" s="715"/>
      <c r="G28" s="715"/>
      <c r="H28" s="715"/>
      <c r="I28" s="715"/>
      <c r="J28" s="715"/>
      <c r="K28" s="715"/>
      <c r="L28" s="715"/>
      <c r="M28" s="721" t="s">
        <v>145</v>
      </c>
      <c r="N28" s="722"/>
      <c r="O28" s="722"/>
      <c r="P28" s="722"/>
      <c r="Q28" s="82" t="s">
        <v>146</v>
      </c>
      <c r="R28" s="722"/>
      <c r="S28" s="722"/>
      <c r="T28" s="722"/>
      <c r="U28" s="722"/>
      <c r="V28" s="723" t="s">
        <v>147</v>
      </c>
      <c r="W28" s="723"/>
      <c r="X28" s="724"/>
      <c r="Y28" s="724"/>
      <c r="Z28" s="724"/>
      <c r="AA28" s="724"/>
      <c r="AB28" s="724"/>
      <c r="AC28" s="724"/>
      <c r="AD28" s="724"/>
      <c r="AE28" s="724"/>
      <c r="AF28" s="724"/>
      <c r="AG28" s="724"/>
      <c r="AH28" s="724"/>
      <c r="AI28" s="724"/>
      <c r="AJ28" s="724"/>
      <c r="AK28" s="724"/>
      <c r="AL28" s="724"/>
      <c r="AM28" s="724"/>
      <c r="AN28" s="725"/>
    </row>
    <row r="29" spans="2:40" x14ac:dyDescent="0.2">
      <c r="B29" s="703"/>
      <c r="C29" s="715"/>
      <c r="D29" s="715"/>
      <c r="E29" s="715"/>
      <c r="F29" s="715"/>
      <c r="G29" s="715"/>
      <c r="H29" s="715"/>
      <c r="I29" s="715"/>
      <c r="J29" s="715"/>
      <c r="K29" s="715"/>
      <c r="L29" s="715"/>
      <c r="M29" s="726"/>
      <c r="N29" s="727"/>
      <c r="O29" s="727"/>
      <c r="P29" s="727"/>
      <c r="Q29" s="727"/>
      <c r="R29" s="727"/>
      <c r="S29" s="727"/>
      <c r="T29" s="727"/>
      <c r="U29" s="727"/>
      <c r="V29" s="727"/>
      <c r="W29" s="727"/>
      <c r="X29" s="727"/>
      <c r="Y29" s="727"/>
      <c r="Z29" s="727"/>
      <c r="AA29" s="727"/>
      <c r="AB29" s="727"/>
      <c r="AC29" s="727"/>
      <c r="AD29" s="727"/>
      <c r="AE29" s="727"/>
      <c r="AF29" s="727"/>
      <c r="AG29" s="727"/>
      <c r="AH29" s="727"/>
      <c r="AI29" s="727"/>
      <c r="AJ29" s="727"/>
      <c r="AK29" s="727"/>
      <c r="AL29" s="727"/>
      <c r="AM29" s="727"/>
      <c r="AN29" s="732"/>
    </row>
    <row r="30" spans="2:40" ht="14.25" customHeight="1" x14ac:dyDescent="0.2">
      <c r="B30" s="703"/>
      <c r="C30" s="715" t="s">
        <v>149</v>
      </c>
      <c r="D30" s="715"/>
      <c r="E30" s="715"/>
      <c r="F30" s="715"/>
      <c r="G30" s="715"/>
      <c r="H30" s="715"/>
      <c r="I30" s="715"/>
      <c r="J30" s="715"/>
      <c r="K30" s="715"/>
      <c r="L30" s="715"/>
      <c r="M30" s="590" t="s">
        <v>150</v>
      </c>
      <c r="N30" s="591"/>
      <c r="O30" s="591"/>
      <c r="P30" s="591"/>
      <c r="Q30" s="592"/>
      <c r="R30" s="644"/>
      <c r="S30" s="645"/>
      <c r="T30" s="645"/>
      <c r="U30" s="645"/>
      <c r="V30" s="645"/>
      <c r="W30" s="645"/>
      <c r="X30" s="645"/>
      <c r="Y30" s="645"/>
      <c r="Z30" s="645"/>
      <c r="AA30" s="646"/>
      <c r="AB30" s="716" t="s">
        <v>151</v>
      </c>
      <c r="AC30" s="717"/>
      <c r="AD30" s="717"/>
      <c r="AE30" s="717"/>
      <c r="AF30" s="743"/>
      <c r="AG30" s="644"/>
      <c r="AH30" s="645"/>
      <c r="AI30" s="645"/>
      <c r="AJ30" s="645"/>
      <c r="AK30" s="645"/>
      <c r="AL30" s="645"/>
      <c r="AM30" s="645"/>
      <c r="AN30" s="646"/>
    </row>
    <row r="31" spans="2:40" ht="13.5" customHeight="1" x14ac:dyDescent="0.2">
      <c r="B31" s="703"/>
      <c r="C31" s="731" t="s">
        <v>162</v>
      </c>
      <c r="D31" s="731"/>
      <c r="E31" s="731"/>
      <c r="F31" s="731"/>
      <c r="G31" s="731"/>
      <c r="H31" s="731"/>
      <c r="I31" s="731"/>
      <c r="J31" s="731"/>
      <c r="K31" s="731"/>
      <c r="L31" s="731"/>
      <c r="M31" s="716" t="s">
        <v>142</v>
      </c>
      <c r="N31" s="717"/>
      <c r="O31" s="717"/>
      <c r="P31" s="717"/>
      <c r="Q31" s="718"/>
      <c r="R31" s="718"/>
      <c r="S31" s="718"/>
      <c r="T31" s="82" t="s">
        <v>143</v>
      </c>
      <c r="U31" s="718"/>
      <c r="V31" s="718"/>
      <c r="W31" s="718"/>
      <c r="X31" s="82" t="s">
        <v>144</v>
      </c>
      <c r="Y31" s="719"/>
      <c r="Z31" s="719"/>
      <c r="AA31" s="719"/>
      <c r="AB31" s="719"/>
      <c r="AC31" s="719"/>
      <c r="AD31" s="719"/>
      <c r="AE31" s="719"/>
      <c r="AF31" s="719"/>
      <c r="AG31" s="719"/>
      <c r="AH31" s="719"/>
      <c r="AI31" s="719"/>
      <c r="AJ31" s="719"/>
      <c r="AK31" s="719"/>
      <c r="AL31" s="719"/>
      <c r="AM31" s="719"/>
      <c r="AN31" s="720"/>
    </row>
    <row r="32" spans="2:40" ht="14.25" customHeight="1" x14ac:dyDescent="0.2">
      <c r="B32" s="703"/>
      <c r="C32" s="731"/>
      <c r="D32" s="731"/>
      <c r="E32" s="731"/>
      <c r="F32" s="731"/>
      <c r="G32" s="731"/>
      <c r="H32" s="731"/>
      <c r="I32" s="731"/>
      <c r="J32" s="731"/>
      <c r="K32" s="731"/>
      <c r="L32" s="731"/>
      <c r="M32" s="721" t="s">
        <v>145</v>
      </c>
      <c r="N32" s="722"/>
      <c r="O32" s="722"/>
      <c r="P32" s="722"/>
      <c r="Q32" s="82" t="s">
        <v>146</v>
      </c>
      <c r="R32" s="722"/>
      <c r="S32" s="722"/>
      <c r="T32" s="722"/>
      <c r="U32" s="722"/>
      <c r="V32" s="723" t="s">
        <v>147</v>
      </c>
      <c r="W32" s="723"/>
      <c r="X32" s="724"/>
      <c r="Y32" s="724"/>
      <c r="Z32" s="724"/>
      <c r="AA32" s="724"/>
      <c r="AB32" s="724"/>
      <c r="AC32" s="724"/>
      <c r="AD32" s="724"/>
      <c r="AE32" s="724"/>
      <c r="AF32" s="724"/>
      <c r="AG32" s="724"/>
      <c r="AH32" s="724"/>
      <c r="AI32" s="724"/>
      <c r="AJ32" s="724"/>
      <c r="AK32" s="724"/>
      <c r="AL32" s="724"/>
      <c r="AM32" s="724"/>
      <c r="AN32" s="725"/>
    </row>
    <row r="33" spans="2:40" x14ac:dyDescent="0.2">
      <c r="B33" s="703"/>
      <c r="C33" s="731"/>
      <c r="D33" s="731"/>
      <c r="E33" s="731"/>
      <c r="F33" s="731"/>
      <c r="G33" s="731"/>
      <c r="H33" s="731"/>
      <c r="I33" s="731"/>
      <c r="J33" s="731"/>
      <c r="K33" s="731"/>
      <c r="L33" s="731"/>
      <c r="M33" s="726"/>
      <c r="N33" s="727"/>
      <c r="O33" s="727"/>
      <c r="P33" s="727"/>
      <c r="Q33" s="727"/>
      <c r="R33" s="727"/>
      <c r="S33" s="727"/>
      <c r="T33" s="727"/>
      <c r="U33" s="727"/>
      <c r="V33" s="727"/>
      <c r="W33" s="727"/>
      <c r="X33" s="727"/>
      <c r="Y33" s="727"/>
      <c r="Z33" s="727"/>
      <c r="AA33" s="727"/>
      <c r="AB33" s="727"/>
      <c r="AC33" s="727"/>
      <c r="AD33" s="727"/>
      <c r="AE33" s="727"/>
      <c r="AF33" s="727"/>
      <c r="AG33" s="727"/>
      <c r="AH33" s="727"/>
      <c r="AI33" s="727"/>
      <c r="AJ33" s="727"/>
      <c r="AK33" s="727"/>
      <c r="AL33" s="727"/>
      <c r="AM33" s="727"/>
      <c r="AN33" s="732"/>
    </row>
    <row r="34" spans="2:40" ht="14.25" customHeight="1" x14ac:dyDescent="0.2">
      <c r="B34" s="703"/>
      <c r="C34" s="715"/>
      <c r="D34" s="715"/>
      <c r="E34" s="715"/>
      <c r="F34" s="715"/>
      <c r="G34" s="715"/>
      <c r="H34" s="715"/>
      <c r="I34" s="715"/>
      <c r="J34" s="715"/>
      <c r="K34" s="715"/>
      <c r="L34" s="715"/>
      <c r="M34" s="590" t="s">
        <v>150</v>
      </c>
      <c r="N34" s="591"/>
      <c r="O34" s="591"/>
      <c r="P34" s="591"/>
      <c r="Q34" s="592"/>
      <c r="R34" s="644"/>
      <c r="S34" s="645"/>
      <c r="T34" s="645"/>
      <c r="U34" s="645"/>
      <c r="V34" s="645"/>
      <c r="W34" s="645"/>
      <c r="X34" s="645"/>
      <c r="Y34" s="645"/>
      <c r="Z34" s="645"/>
      <c r="AA34" s="646"/>
      <c r="AB34" s="716" t="s">
        <v>151</v>
      </c>
      <c r="AC34" s="717"/>
      <c r="AD34" s="717"/>
      <c r="AE34" s="717"/>
      <c r="AF34" s="743"/>
      <c r="AG34" s="644"/>
      <c r="AH34" s="645"/>
      <c r="AI34" s="645"/>
      <c r="AJ34" s="645"/>
      <c r="AK34" s="645"/>
      <c r="AL34" s="645"/>
      <c r="AM34" s="645"/>
      <c r="AN34" s="646"/>
    </row>
    <row r="35" spans="2:40" ht="14.25" customHeight="1" x14ac:dyDescent="0.2">
      <c r="B35" s="703"/>
      <c r="C35" s="715" t="s">
        <v>163</v>
      </c>
      <c r="D35" s="715"/>
      <c r="E35" s="715"/>
      <c r="F35" s="715"/>
      <c r="G35" s="715"/>
      <c r="H35" s="715"/>
      <c r="I35" s="715"/>
      <c r="J35" s="715"/>
      <c r="K35" s="715"/>
      <c r="L35" s="715"/>
      <c r="M35" s="730"/>
      <c r="N35" s="730"/>
      <c r="O35" s="730"/>
      <c r="P35" s="730"/>
      <c r="Q35" s="730"/>
      <c r="R35" s="730"/>
      <c r="S35" s="730"/>
      <c r="T35" s="730"/>
      <c r="U35" s="730"/>
      <c r="V35" s="730"/>
      <c r="W35" s="730"/>
      <c r="X35" s="730"/>
      <c r="Y35" s="730"/>
      <c r="Z35" s="730"/>
      <c r="AA35" s="730"/>
      <c r="AB35" s="730"/>
      <c r="AC35" s="730"/>
      <c r="AD35" s="730"/>
      <c r="AE35" s="730"/>
      <c r="AF35" s="730"/>
      <c r="AG35" s="730"/>
      <c r="AH35" s="730"/>
      <c r="AI35" s="730"/>
      <c r="AJ35" s="730"/>
      <c r="AK35" s="730"/>
      <c r="AL35" s="730"/>
      <c r="AM35" s="730"/>
      <c r="AN35" s="730"/>
    </row>
    <row r="36" spans="2:40" ht="13.5" customHeight="1" x14ac:dyDescent="0.2">
      <c r="B36" s="703"/>
      <c r="C36" s="715" t="s">
        <v>164</v>
      </c>
      <c r="D36" s="715"/>
      <c r="E36" s="715"/>
      <c r="F36" s="715"/>
      <c r="G36" s="715"/>
      <c r="H36" s="715"/>
      <c r="I36" s="715"/>
      <c r="J36" s="715"/>
      <c r="K36" s="715"/>
      <c r="L36" s="715"/>
      <c r="M36" s="716" t="s">
        <v>142</v>
      </c>
      <c r="N36" s="717"/>
      <c r="O36" s="717"/>
      <c r="P36" s="717"/>
      <c r="Q36" s="718"/>
      <c r="R36" s="718"/>
      <c r="S36" s="718"/>
      <c r="T36" s="82" t="s">
        <v>143</v>
      </c>
      <c r="U36" s="718"/>
      <c r="V36" s="718"/>
      <c r="W36" s="718"/>
      <c r="X36" s="82" t="s">
        <v>144</v>
      </c>
      <c r="Y36" s="719"/>
      <c r="Z36" s="719"/>
      <c r="AA36" s="719"/>
      <c r="AB36" s="719"/>
      <c r="AC36" s="719"/>
      <c r="AD36" s="719"/>
      <c r="AE36" s="719"/>
      <c r="AF36" s="719"/>
      <c r="AG36" s="719"/>
      <c r="AH36" s="719"/>
      <c r="AI36" s="719"/>
      <c r="AJ36" s="719"/>
      <c r="AK36" s="719"/>
      <c r="AL36" s="719"/>
      <c r="AM36" s="719"/>
      <c r="AN36" s="720"/>
    </row>
    <row r="37" spans="2:40" ht="14.25" customHeight="1" x14ac:dyDescent="0.2">
      <c r="B37" s="703"/>
      <c r="C37" s="715"/>
      <c r="D37" s="715"/>
      <c r="E37" s="715"/>
      <c r="F37" s="715"/>
      <c r="G37" s="715"/>
      <c r="H37" s="715"/>
      <c r="I37" s="715"/>
      <c r="J37" s="715"/>
      <c r="K37" s="715"/>
      <c r="L37" s="715"/>
      <c r="M37" s="721" t="s">
        <v>145</v>
      </c>
      <c r="N37" s="722"/>
      <c r="O37" s="722"/>
      <c r="P37" s="722"/>
      <c r="Q37" s="82" t="s">
        <v>146</v>
      </c>
      <c r="R37" s="722"/>
      <c r="S37" s="722"/>
      <c r="T37" s="722"/>
      <c r="U37" s="722"/>
      <c r="V37" s="723" t="s">
        <v>147</v>
      </c>
      <c r="W37" s="723"/>
      <c r="X37" s="724"/>
      <c r="Y37" s="724"/>
      <c r="Z37" s="724"/>
      <c r="AA37" s="724"/>
      <c r="AB37" s="724"/>
      <c r="AC37" s="724"/>
      <c r="AD37" s="724"/>
      <c r="AE37" s="724"/>
      <c r="AF37" s="724"/>
      <c r="AG37" s="724"/>
      <c r="AH37" s="724"/>
      <c r="AI37" s="724"/>
      <c r="AJ37" s="724"/>
      <c r="AK37" s="724"/>
      <c r="AL37" s="724"/>
      <c r="AM37" s="724"/>
      <c r="AN37" s="725"/>
    </row>
    <row r="38" spans="2:40" x14ac:dyDescent="0.2">
      <c r="B38" s="704"/>
      <c r="C38" s="715"/>
      <c r="D38" s="715"/>
      <c r="E38" s="715"/>
      <c r="F38" s="715"/>
      <c r="G38" s="715"/>
      <c r="H38" s="715"/>
      <c r="I38" s="715"/>
      <c r="J38" s="715"/>
      <c r="K38" s="715"/>
      <c r="L38" s="715"/>
      <c r="M38" s="726"/>
      <c r="N38" s="727"/>
      <c r="O38" s="728"/>
      <c r="P38" s="728"/>
      <c r="Q38" s="728"/>
      <c r="R38" s="728"/>
      <c r="S38" s="728"/>
      <c r="T38" s="728"/>
      <c r="U38" s="728"/>
      <c r="V38" s="728"/>
      <c r="W38" s="728"/>
      <c r="X38" s="728"/>
      <c r="Y38" s="728"/>
      <c r="Z38" s="728"/>
      <c r="AA38" s="728"/>
      <c r="AB38" s="728"/>
      <c r="AC38" s="728"/>
      <c r="AD38" s="728"/>
      <c r="AE38" s="727"/>
      <c r="AF38" s="727"/>
      <c r="AG38" s="727"/>
      <c r="AH38" s="727"/>
      <c r="AI38" s="727"/>
      <c r="AJ38" s="728"/>
      <c r="AK38" s="728"/>
      <c r="AL38" s="728"/>
      <c r="AM38" s="728"/>
      <c r="AN38" s="729"/>
    </row>
    <row r="39" spans="2:40" ht="13.5" customHeight="1" x14ac:dyDescent="0.2">
      <c r="B39" s="702" t="s">
        <v>165</v>
      </c>
      <c r="C39" s="690" t="s">
        <v>166</v>
      </c>
      <c r="D39" s="691"/>
      <c r="E39" s="691"/>
      <c r="F39" s="691"/>
      <c r="G39" s="691"/>
      <c r="H39" s="691"/>
      <c r="I39" s="691"/>
      <c r="J39" s="691"/>
      <c r="K39" s="691"/>
      <c r="L39" s="691"/>
      <c r="M39" s="691"/>
      <c r="N39" s="705"/>
      <c r="O39" s="707" t="s">
        <v>167</v>
      </c>
      <c r="P39" s="708"/>
      <c r="Q39" s="711" t="s">
        <v>168</v>
      </c>
      <c r="R39" s="691"/>
      <c r="S39" s="691"/>
      <c r="T39" s="691"/>
      <c r="U39" s="692"/>
      <c r="V39" s="712" t="s">
        <v>169</v>
      </c>
      <c r="W39" s="713"/>
      <c r="X39" s="713"/>
      <c r="Y39" s="713"/>
      <c r="Z39" s="713"/>
      <c r="AA39" s="713"/>
      <c r="AB39" s="713"/>
      <c r="AC39" s="713"/>
      <c r="AD39" s="714"/>
      <c r="AE39" s="690" t="s">
        <v>170</v>
      </c>
      <c r="AF39" s="691"/>
      <c r="AG39" s="691"/>
      <c r="AH39" s="691"/>
      <c r="AI39" s="691"/>
      <c r="AJ39" s="690" t="s">
        <v>171</v>
      </c>
      <c r="AK39" s="691"/>
      <c r="AL39" s="691"/>
      <c r="AM39" s="691"/>
      <c r="AN39" s="692"/>
    </row>
    <row r="40" spans="2:40" ht="14.25" customHeight="1" x14ac:dyDescent="0.2">
      <c r="B40" s="703"/>
      <c r="C40" s="699"/>
      <c r="D40" s="700"/>
      <c r="E40" s="700"/>
      <c r="F40" s="700"/>
      <c r="G40" s="700"/>
      <c r="H40" s="700"/>
      <c r="I40" s="700"/>
      <c r="J40" s="700"/>
      <c r="K40" s="700"/>
      <c r="L40" s="700"/>
      <c r="M40" s="700"/>
      <c r="N40" s="706"/>
      <c r="O40" s="709"/>
      <c r="P40" s="710"/>
      <c r="Q40" s="693" t="s">
        <v>172</v>
      </c>
      <c r="R40" s="694"/>
      <c r="S40" s="694"/>
      <c r="T40" s="694"/>
      <c r="U40" s="695"/>
      <c r="V40" s="696"/>
      <c r="W40" s="697"/>
      <c r="X40" s="697"/>
      <c r="Y40" s="697"/>
      <c r="Z40" s="697"/>
      <c r="AA40" s="697"/>
      <c r="AB40" s="697"/>
      <c r="AC40" s="697"/>
      <c r="AD40" s="698"/>
      <c r="AE40" s="699" t="s">
        <v>172</v>
      </c>
      <c r="AF40" s="700"/>
      <c r="AG40" s="700"/>
      <c r="AH40" s="700"/>
      <c r="AI40" s="700"/>
      <c r="AJ40" s="701" t="s">
        <v>173</v>
      </c>
      <c r="AK40" s="694"/>
      <c r="AL40" s="694"/>
      <c r="AM40" s="694"/>
      <c r="AN40" s="695"/>
    </row>
    <row r="41" spans="2:40" ht="14.25" customHeight="1" x14ac:dyDescent="0.2">
      <c r="B41" s="703"/>
      <c r="C41" s="607" t="s">
        <v>174</v>
      </c>
      <c r="E41" s="624" t="s">
        <v>175</v>
      </c>
      <c r="F41" s="624"/>
      <c r="G41" s="624"/>
      <c r="H41" s="624"/>
      <c r="I41" s="624"/>
      <c r="J41" s="624"/>
      <c r="K41" s="624"/>
      <c r="L41" s="624"/>
      <c r="M41" s="624"/>
      <c r="N41" s="689"/>
      <c r="O41" s="626"/>
      <c r="P41" s="627"/>
      <c r="Q41" s="626"/>
      <c r="R41" s="628"/>
      <c r="S41" s="628"/>
      <c r="T41" s="628"/>
      <c r="U41" s="629"/>
      <c r="V41" s="552" t="s">
        <v>176</v>
      </c>
      <c r="W41" s="630" t="s">
        <v>177</v>
      </c>
      <c r="X41" s="630"/>
      <c r="Y41" s="552" t="s">
        <v>176</v>
      </c>
      <c r="Z41" s="630" t="s">
        <v>178</v>
      </c>
      <c r="AA41" s="630"/>
      <c r="AB41" s="552" t="s">
        <v>176</v>
      </c>
      <c r="AC41" s="630" t="s">
        <v>179</v>
      </c>
      <c r="AD41" s="631"/>
      <c r="AE41" s="632"/>
      <c r="AF41" s="633"/>
      <c r="AG41" s="633"/>
      <c r="AH41" s="633"/>
      <c r="AI41" s="634"/>
      <c r="AJ41" s="621"/>
      <c r="AK41" s="622"/>
      <c r="AL41" s="622"/>
      <c r="AM41" s="622"/>
      <c r="AN41" s="623"/>
    </row>
    <row r="42" spans="2:40" ht="14.25" customHeight="1" x14ac:dyDescent="0.2">
      <c r="B42" s="703"/>
      <c r="C42" s="607"/>
      <c r="E42" s="624" t="s">
        <v>180</v>
      </c>
      <c r="F42" s="688"/>
      <c r="G42" s="688"/>
      <c r="H42" s="688"/>
      <c r="I42" s="688"/>
      <c r="J42" s="688"/>
      <c r="K42" s="688"/>
      <c r="L42" s="688"/>
      <c r="M42" s="688"/>
      <c r="N42" s="689"/>
      <c r="O42" s="626"/>
      <c r="P42" s="627"/>
      <c r="Q42" s="626"/>
      <c r="R42" s="628"/>
      <c r="S42" s="628"/>
      <c r="T42" s="628"/>
      <c r="U42" s="629"/>
      <c r="V42" s="552" t="s">
        <v>176</v>
      </c>
      <c r="W42" s="630" t="s">
        <v>177</v>
      </c>
      <c r="X42" s="630"/>
      <c r="Y42" s="552" t="s">
        <v>176</v>
      </c>
      <c r="Z42" s="630" t="s">
        <v>178</v>
      </c>
      <c r="AA42" s="630"/>
      <c r="AB42" s="552" t="s">
        <v>176</v>
      </c>
      <c r="AC42" s="630" t="s">
        <v>179</v>
      </c>
      <c r="AD42" s="631"/>
      <c r="AE42" s="632"/>
      <c r="AF42" s="633"/>
      <c r="AG42" s="633"/>
      <c r="AH42" s="633"/>
      <c r="AI42" s="634"/>
      <c r="AJ42" s="621"/>
      <c r="AK42" s="622"/>
      <c r="AL42" s="622"/>
      <c r="AM42" s="622"/>
      <c r="AN42" s="623"/>
    </row>
    <row r="43" spans="2:40" ht="14.25" customHeight="1" x14ac:dyDescent="0.2">
      <c r="B43" s="703"/>
      <c r="C43" s="607"/>
      <c r="E43" s="624" t="s">
        <v>181</v>
      </c>
      <c r="F43" s="688"/>
      <c r="G43" s="688"/>
      <c r="H43" s="688"/>
      <c r="I43" s="688"/>
      <c r="J43" s="688"/>
      <c r="K43" s="688"/>
      <c r="L43" s="688"/>
      <c r="M43" s="688"/>
      <c r="N43" s="689"/>
      <c r="O43" s="626"/>
      <c r="P43" s="627"/>
      <c r="Q43" s="626"/>
      <c r="R43" s="628"/>
      <c r="S43" s="628"/>
      <c r="T43" s="628"/>
      <c r="U43" s="629"/>
      <c r="V43" s="552" t="s">
        <v>176</v>
      </c>
      <c r="W43" s="630" t="s">
        <v>177</v>
      </c>
      <c r="X43" s="630"/>
      <c r="Y43" s="552" t="s">
        <v>176</v>
      </c>
      <c r="Z43" s="630" t="s">
        <v>178</v>
      </c>
      <c r="AA43" s="630"/>
      <c r="AB43" s="552" t="s">
        <v>176</v>
      </c>
      <c r="AC43" s="630" t="s">
        <v>179</v>
      </c>
      <c r="AD43" s="631"/>
      <c r="AE43" s="632"/>
      <c r="AF43" s="633"/>
      <c r="AG43" s="633"/>
      <c r="AH43" s="633"/>
      <c r="AI43" s="634"/>
      <c r="AJ43" s="621"/>
      <c r="AK43" s="622"/>
      <c r="AL43" s="622"/>
      <c r="AM43" s="622"/>
      <c r="AN43" s="623"/>
    </row>
    <row r="44" spans="2:40" ht="14.25" customHeight="1" x14ac:dyDescent="0.2">
      <c r="B44" s="703"/>
      <c r="C44" s="607"/>
      <c r="E44" s="624" t="s">
        <v>182</v>
      </c>
      <c r="F44" s="688"/>
      <c r="G44" s="688"/>
      <c r="H44" s="688"/>
      <c r="I44" s="688"/>
      <c r="J44" s="688"/>
      <c r="K44" s="688"/>
      <c r="L44" s="688"/>
      <c r="M44" s="688"/>
      <c r="N44" s="689"/>
      <c r="O44" s="626"/>
      <c r="P44" s="627"/>
      <c r="Q44" s="626"/>
      <c r="R44" s="628"/>
      <c r="S44" s="628"/>
      <c r="T44" s="628"/>
      <c r="U44" s="629"/>
      <c r="V44" s="552" t="s">
        <v>176</v>
      </c>
      <c r="W44" s="630" t="s">
        <v>177</v>
      </c>
      <c r="X44" s="630"/>
      <c r="Y44" s="552" t="s">
        <v>176</v>
      </c>
      <c r="Z44" s="630" t="s">
        <v>178</v>
      </c>
      <c r="AA44" s="630"/>
      <c r="AB44" s="552" t="s">
        <v>176</v>
      </c>
      <c r="AC44" s="630" t="s">
        <v>179</v>
      </c>
      <c r="AD44" s="631"/>
      <c r="AE44" s="632"/>
      <c r="AF44" s="633"/>
      <c r="AG44" s="633"/>
      <c r="AH44" s="633"/>
      <c r="AI44" s="634"/>
      <c r="AJ44" s="621"/>
      <c r="AK44" s="622"/>
      <c r="AL44" s="622"/>
      <c r="AM44" s="622"/>
      <c r="AN44" s="623"/>
    </row>
    <row r="45" spans="2:40" ht="14.25" customHeight="1" x14ac:dyDescent="0.2">
      <c r="B45" s="703"/>
      <c r="C45" s="607"/>
      <c r="E45" s="624" t="s">
        <v>183</v>
      </c>
      <c r="F45" s="688"/>
      <c r="G45" s="688"/>
      <c r="H45" s="688"/>
      <c r="I45" s="688"/>
      <c r="J45" s="688"/>
      <c r="K45" s="688"/>
      <c r="L45" s="688"/>
      <c r="M45" s="688"/>
      <c r="N45" s="689"/>
      <c r="O45" s="626"/>
      <c r="P45" s="627"/>
      <c r="Q45" s="626"/>
      <c r="R45" s="628"/>
      <c r="S45" s="628"/>
      <c r="T45" s="628"/>
      <c r="U45" s="629"/>
      <c r="V45" s="552" t="s">
        <v>176</v>
      </c>
      <c r="W45" s="630" t="s">
        <v>177</v>
      </c>
      <c r="X45" s="630"/>
      <c r="Y45" s="552" t="s">
        <v>176</v>
      </c>
      <c r="Z45" s="630" t="s">
        <v>178</v>
      </c>
      <c r="AA45" s="630"/>
      <c r="AB45" s="552" t="s">
        <v>176</v>
      </c>
      <c r="AC45" s="630" t="s">
        <v>179</v>
      </c>
      <c r="AD45" s="631"/>
      <c r="AE45" s="632"/>
      <c r="AF45" s="633"/>
      <c r="AG45" s="633"/>
      <c r="AH45" s="633"/>
      <c r="AI45" s="634"/>
      <c r="AJ45" s="621"/>
      <c r="AK45" s="622"/>
      <c r="AL45" s="622"/>
      <c r="AM45" s="622"/>
      <c r="AN45" s="623"/>
    </row>
    <row r="46" spans="2:40" ht="14.25" customHeight="1" x14ac:dyDescent="0.2">
      <c r="B46" s="703"/>
      <c r="C46" s="607"/>
      <c r="E46" s="624" t="s">
        <v>184</v>
      </c>
      <c r="F46" s="688"/>
      <c r="G46" s="688"/>
      <c r="H46" s="688"/>
      <c r="I46" s="688"/>
      <c r="J46" s="688"/>
      <c r="K46" s="688"/>
      <c r="L46" s="688"/>
      <c r="M46" s="688"/>
      <c r="N46" s="689"/>
      <c r="O46" s="626"/>
      <c r="P46" s="627"/>
      <c r="Q46" s="626"/>
      <c r="R46" s="628"/>
      <c r="S46" s="628"/>
      <c r="T46" s="628"/>
      <c r="U46" s="629"/>
      <c r="V46" s="552" t="s">
        <v>176</v>
      </c>
      <c r="W46" s="630" t="s">
        <v>177</v>
      </c>
      <c r="X46" s="630"/>
      <c r="Y46" s="552" t="s">
        <v>176</v>
      </c>
      <c r="Z46" s="630" t="s">
        <v>178</v>
      </c>
      <c r="AA46" s="630"/>
      <c r="AB46" s="552" t="s">
        <v>176</v>
      </c>
      <c r="AC46" s="630" t="s">
        <v>179</v>
      </c>
      <c r="AD46" s="631"/>
      <c r="AE46" s="632"/>
      <c r="AF46" s="633"/>
      <c r="AG46" s="633"/>
      <c r="AH46" s="633"/>
      <c r="AI46" s="634"/>
      <c r="AJ46" s="621"/>
      <c r="AK46" s="622"/>
      <c r="AL46" s="622"/>
      <c r="AM46" s="622"/>
      <c r="AN46" s="623"/>
    </row>
    <row r="47" spans="2:40" ht="14.25" customHeight="1" x14ac:dyDescent="0.2">
      <c r="B47" s="703"/>
      <c r="C47" s="607"/>
      <c r="E47" s="624" t="s">
        <v>185</v>
      </c>
      <c r="F47" s="688"/>
      <c r="G47" s="688"/>
      <c r="H47" s="688"/>
      <c r="I47" s="688"/>
      <c r="J47" s="688"/>
      <c r="K47" s="688"/>
      <c r="L47" s="688"/>
      <c r="M47" s="688"/>
      <c r="N47" s="689"/>
      <c r="O47" s="626"/>
      <c r="P47" s="627"/>
      <c r="Q47" s="626"/>
      <c r="R47" s="628"/>
      <c r="S47" s="628"/>
      <c r="T47" s="628"/>
      <c r="U47" s="629"/>
      <c r="V47" s="552" t="s">
        <v>176</v>
      </c>
      <c r="W47" s="630" t="s">
        <v>177</v>
      </c>
      <c r="X47" s="630"/>
      <c r="Y47" s="552" t="s">
        <v>176</v>
      </c>
      <c r="Z47" s="630" t="s">
        <v>178</v>
      </c>
      <c r="AA47" s="630"/>
      <c r="AB47" s="552" t="s">
        <v>176</v>
      </c>
      <c r="AC47" s="630" t="s">
        <v>179</v>
      </c>
      <c r="AD47" s="631"/>
      <c r="AE47" s="632"/>
      <c r="AF47" s="633"/>
      <c r="AG47" s="633"/>
      <c r="AH47" s="633"/>
      <c r="AI47" s="634"/>
      <c r="AJ47" s="621"/>
      <c r="AK47" s="622"/>
      <c r="AL47" s="622"/>
      <c r="AM47" s="622"/>
      <c r="AN47" s="623"/>
    </row>
    <row r="48" spans="2:40" ht="14.25" customHeight="1" x14ac:dyDescent="0.2">
      <c r="B48" s="703"/>
      <c r="C48" s="607"/>
      <c r="E48" s="624" t="s">
        <v>186</v>
      </c>
      <c r="F48" s="688"/>
      <c r="G48" s="688"/>
      <c r="H48" s="688"/>
      <c r="I48" s="688"/>
      <c r="J48" s="688"/>
      <c r="K48" s="688"/>
      <c r="L48" s="688"/>
      <c r="M48" s="688"/>
      <c r="N48" s="689"/>
      <c r="O48" s="626"/>
      <c r="P48" s="627"/>
      <c r="Q48" s="626"/>
      <c r="R48" s="628"/>
      <c r="S48" s="628"/>
      <c r="T48" s="628"/>
      <c r="U48" s="629"/>
      <c r="V48" s="552" t="s">
        <v>176</v>
      </c>
      <c r="W48" s="630" t="s">
        <v>177</v>
      </c>
      <c r="X48" s="630"/>
      <c r="Y48" s="552" t="s">
        <v>176</v>
      </c>
      <c r="Z48" s="630" t="s">
        <v>178</v>
      </c>
      <c r="AA48" s="630"/>
      <c r="AB48" s="552" t="s">
        <v>176</v>
      </c>
      <c r="AC48" s="630" t="s">
        <v>179</v>
      </c>
      <c r="AD48" s="631"/>
      <c r="AE48" s="632"/>
      <c r="AF48" s="633"/>
      <c r="AG48" s="633"/>
      <c r="AH48" s="633"/>
      <c r="AI48" s="634"/>
      <c r="AJ48" s="621"/>
      <c r="AK48" s="622"/>
      <c r="AL48" s="622"/>
      <c r="AM48" s="622"/>
      <c r="AN48" s="623"/>
    </row>
    <row r="49" spans="2:40" ht="14.25" customHeight="1" x14ac:dyDescent="0.2">
      <c r="B49" s="703"/>
      <c r="C49" s="607"/>
      <c r="E49" s="624" t="s">
        <v>187</v>
      </c>
      <c r="F49" s="688"/>
      <c r="G49" s="688"/>
      <c r="H49" s="688"/>
      <c r="I49" s="688"/>
      <c r="J49" s="688"/>
      <c r="K49" s="688"/>
      <c r="L49" s="688"/>
      <c r="M49" s="688"/>
      <c r="N49" s="689"/>
      <c r="O49" s="626"/>
      <c r="P49" s="627"/>
      <c r="Q49" s="626"/>
      <c r="R49" s="628"/>
      <c r="S49" s="628"/>
      <c r="T49" s="628"/>
      <c r="U49" s="629"/>
      <c r="V49" s="552" t="s">
        <v>176</v>
      </c>
      <c r="W49" s="630" t="s">
        <v>177</v>
      </c>
      <c r="X49" s="630"/>
      <c r="Y49" s="552" t="s">
        <v>176</v>
      </c>
      <c r="Z49" s="630" t="s">
        <v>178</v>
      </c>
      <c r="AA49" s="630"/>
      <c r="AB49" s="552" t="s">
        <v>176</v>
      </c>
      <c r="AC49" s="630" t="s">
        <v>179</v>
      </c>
      <c r="AD49" s="631"/>
      <c r="AE49" s="632"/>
      <c r="AF49" s="633"/>
      <c r="AG49" s="633"/>
      <c r="AH49" s="633"/>
      <c r="AI49" s="634"/>
      <c r="AJ49" s="621"/>
      <c r="AK49" s="622"/>
      <c r="AL49" s="622"/>
      <c r="AM49" s="622"/>
      <c r="AN49" s="623"/>
    </row>
    <row r="50" spans="2:40" ht="14.25" customHeight="1" x14ac:dyDescent="0.2">
      <c r="B50" s="703"/>
      <c r="C50" s="607"/>
      <c r="E50" s="685" t="s">
        <v>188</v>
      </c>
      <c r="F50" s="686"/>
      <c r="G50" s="686"/>
      <c r="H50" s="686"/>
      <c r="I50" s="686"/>
      <c r="J50" s="686"/>
      <c r="K50" s="686"/>
      <c r="L50" s="686"/>
      <c r="M50" s="686"/>
      <c r="N50" s="687"/>
      <c r="O50" s="656"/>
      <c r="P50" s="657"/>
      <c r="Q50" s="656"/>
      <c r="R50" s="658"/>
      <c r="S50" s="658"/>
      <c r="T50" s="658"/>
      <c r="U50" s="659"/>
      <c r="V50" s="90" t="s">
        <v>176</v>
      </c>
      <c r="W50" s="660" t="s">
        <v>177</v>
      </c>
      <c r="X50" s="660"/>
      <c r="Y50" s="90" t="s">
        <v>176</v>
      </c>
      <c r="Z50" s="660" t="s">
        <v>178</v>
      </c>
      <c r="AA50" s="660"/>
      <c r="AB50" s="90" t="s">
        <v>176</v>
      </c>
      <c r="AC50" s="660" t="s">
        <v>179</v>
      </c>
      <c r="AD50" s="661"/>
      <c r="AE50" s="644"/>
      <c r="AF50" s="645"/>
      <c r="AG50" s="645"/>
      <c r="AH50" s="645"/>
      <c r="AI50" s="646"/>
      <c r="AJ50" s="647"/>
      <c r="AK50" s="648"/>
      <c r="AL50" s="648"/>
      <c r="AM50" s="648"/>
      <c r="AN50" s="649"/>
    </row>
    <row r="51" spans="2:40" ht="14.25" customHeight="1" thickBot="1" x14ac:dyDescent="0.25">
      <c r="B51" s="703"/>
      <c r="C51" s="607"/>
      <c r="E51" s="676" t="s">
        <v>189</v>
      </c>
      <c r="F51" s="677"/>
      <c r="G51" s="677"/>
      <c r="H51" s="677"/>
      <c r="I51" s="677"/>
      <c r="J51" s="677"/>
      <c r="K51" s="677"/>
      <c r="L51" s="677"/>
      <c r="M51" s="677"/>
      <c r="N51" s="678"/>
      <c r="O51" s="679"/>
      <c r="P51" s="680"/>
      <c r="Q51" s="679"/>
      <c r="R51" s="681"/>
      <c r="S51" s="681"/>
      <c r="T51" s="681"/>
      <c r="U51" s="682"/>
      <c r="V51" s="553" t="s">
        <v>176</v>
      </c>
      <c r="W51" s="683" t="s">
        <v>177</v>
      </c>
      <c r="X51" s="683"/>
      <c r="Y51" s="552" t="s">
        <v>176</v>
      </c>
      <c r="Z51" s="683" t="s">
        <v>178</v>
      </c>
      <c r="AA51" s="683"/>
      <c r="AB51" s="552" t="s">
        <v>176</v>
      </c>
      <c r="AC51" s="683" t="s">
        <v>179</v>
      </c>
      <c r="AD51" s="684"/>
      <c r="AE51" s="662"/>
      <c r="AF51" s="663"/>
      <c r="AG51" s="663"/>
      <c r="AH51" s="663"/>
      <c r="AI51" s="664"/>
      <c r="AJ51" s="665"/>
      <c r="AK51" s="666"/>
      <c r="AL51" s="666"/>
      <c r="AM51" s="666"/>
      <c r="AN51" s="667"/>
    </row>
    <row r="52" spans="2:40" ht="14.25" customHeight="1" thickTop="1" x14ac:dyDescent="0.2">
      <c r="B52" s="703"/>
      <c r="C52" s="607"/>
      <c r="E52" s="668" t="s">
        <v>190</v>
      </c>
      <c r="F52" s="669"/>
      <c r="G52" s="669"/>
      <c r="H52" s="669"/>
      <c r="I52" s="669"/>
      <c r="J52" s="669"/>
      <c r="K52" s="669"/>
      <c r="L52" s="669"/>
      <c r="M52" s="669"/>
      <c r="N52" s="670"/>
      <c r="O52" s="671"/>
      <c r="P52" s="672"/>
      <c r="Q52" s="641"/>
      <c r="R52" s="642"/>
      <c r="S52" s="642"/>
      <c r="T52" s="642"/>
      <c r="U52" s="643"/>
      <c r="V52" s="552" t="s">
        <v>176</v>
      </c>
      <c r="W52" s="635" t="s">
        <v>177</v>
      </c>
      <c r="X52" s="635"/>
      <c r="Y52" s="552" t="s">
        <v>176</v>
      </c>
      <c r="Z52" s="635" t="s">
        <v>178</v>
      </c>
      <c r="AA52" s="635"/>
      <c r="AB52" s="552" t="s">
        <v>176</v>
      </c>
      <c r="AC52" s="635" t="s">
        <v>179</v>
      </c>
      <c r="AD52" s="636"/>
      <c r="AE52" s="637"/>
      <c r="AF52" s="638"/>
      <c r="AG52" s="638"/>
      <c r="AH52" s="638"/>
      <c r="AI52" s="639"/>
      <c r="AJ52" s="673"/>
      <c r="AK52" s="674"/>
      <c r="AL52" s="674"/>
      <c r="AM52" s="674"/>
      <c r="AN52" s="675"/>
    </row>
    <row r="53" spans="2:40" ht="14.25" customHeight="1" x14ac:dyDescent="0.2">
      <c r="B53" s="703"/>
      <c r="C53" s="607"/>
      <c r="E53" s="650" t="s">
        <v>191</v>
      </c>
      <c r="F53" s="651"/>
      <c r="G53" s="651"/>
      <c r="H53" s="651"/>
      <c r="I53" s="651"/>
      <c r="J53" s="651"/>
      <c r="K53" s="651"/>
      <c r="L53" s="651"/>
      <c r="M53" s="651"/>
      <c r="N53" s="652"/>
      <c r="O53" s="626"/>
      <c r="P53" s="627"/>
      <c r="Q53" s="626"/>
      <c r="R53" s="628"/>
      <c r="S53" s="628"/>
      <c r="T53" s="628"/>
      <c r="U53" s="629"/>
      <c r="V53" s="552" t="s">
        <v>176</v>
      </c>
      <c r="W53" s="630" t="s">
        <v>177</v>
      </c>
      <c r="X53" s="630"/>
      <c r="Y53" s="552" t="s">
        <v>176</v>
      </c>
      <c r="Z53" s="630" t="s">
        <v>178</v>
      </c>
      <c r="AA53" s="630"/>
      <c r="AB53" s="552" t="s">
        <v>176</v>
      </c>
      <c r="AC53" s="630" t="s">
        <v>179</v>
      </c>
      <c r="AD53" s="631"/>
      <c r="AE53" s="632"/>
      <c r="AF53" s="633"/>
      <c r="AG53" s="633"/>
      <c r="AH53" s="633"/>
      <c r="AI53" s="634"/>
      <c r="AJ53" s="621"/>
      <c r="AK53" s="622"/>
      <c r="AL53" s="622"/>
      <c r="AM53" s="622"/>
      <c r="AN53" s="623"/>
    </row>
    <row r="54" spans="2:40" ht="14.25" customHeight="1" x14ac:dyDescent="0.2">
      <c r="B54" s="703"/>
      <c r="C54" s="607"/>
      <c r="E54" s="650" t="s">
        <v>192</v>
      </c>
      <c r="F54" s="651"/>
      <c r="G54" s="651"/>
      <c r="H54" s="651"/>
      <c r="I54" s="651"/>
      <c r="J54" s="651"/>
      <c r="K54" s="651"/>
      <c r="L54" s="651"/>
      <c r="M54" s="651"/>
      <c r="N54" s="652"/>
      <c r="O54" s="626"/>
      <c r="P54" s="627"/>
      <c r="Q54" s="626"/>
      <c r="R54" s="628"/>
      <c r="S54" s="628"/>
      <c r="T54" s="628"/>
      <c r="U54" s="629"/>
      <c r="V54" s="552" t="s">
        <v>176</v>
      </c>
      <c r="W54" s="630" t="s">
        <v>177</v>
      </c>
      <c r="X54" s="630"/>
      <c r="Y54" s="552" t="s">
        <v>176</v>
      </c>
      <c r="Z54" s="630" t="s">
        <v>178</v>
      </c>
      <c r="AA54" s="630"/>
      <c r="AB54" s="552" t="s">
        <v>176</v>
      </c>
      <c r="AC54" s="630" t="s">
        <v>179</v>
      </c>
      <c r="AD54" s="631"/>
      <c r="AE54" s="632"/>
      <c r="AF54" s="633"/>
      <c r="AG54" s="633"/>
      <c r="AH54" s="633"/>
      <c r="AI54" s="634"/>
      <c r="AJ54" s="621"/>
      <c r="AK54" s="622"/>
      <c r="AL54" s="622"/>
      <c r="AM54" s="622"/>
      <c r="AN54" s="623"/>
    </row>
    <row r="55" spans="2:40" ht="14.25" customHeight="1" x14ac:dyDescent="0.2">
      <c r="B55" s="703"/>
      <c r="C55" s="607"/>
      <c r="E55" s="650" t="s">
        <v>193</v>
      </c>
      <c r="F55" s="651"/>
      <c r="G55" s="651"/>
      <c r="H55" s="651"/>
      <c r="I55" s="651"/>
      <c r="J55" s="651"/>
      <c r="K55" s="651"/>
      <c r="L55" s="651"/>
      <c r="M55" s="651"/>
      <c r="N55" s="652"/>
      <c r="O55" s="626"/>
      <c r="P55" s="627"/>
      <c r="Q55" s="626"/>
      <c r="R55" s="628"/>
      <c r="S55" s="628"/>
      <c r="T55" s="628"/>
      <c r="U55" s="629"/>
      <c r="V55" s="552" t="s">
        <v>176</v>
      </c>
      <c r="W55" s="630" t="s">
        <v>177</v>
      </c>
      <c r="X55" s="630"/>
      <c r="Y55" s="552" t="s">
        <v>176</v>
      </c>
      <c r="Z55" s="630" t="s">
        <v>178</v>
      </c>
      <c r="AA55" s="630"/>
      <c r="AB55" s="552" t="s">
        <v>176</v>
      </c>
      <c r="AC55" s="630" t="s">
        <v>179</v>
      </c>
      <c r="AD55" s="631"/>
      <c r="AE55" s="632"/>
      <c r="AF55" s="633"/>
      <c r="AG55" s="633"/>
      <c r="AH55" s="633"/>
      <c r="AI55" s="634"/>
      <c r="AJ55" s="621"/>
      <c r="AK55" s="622"/>
      <c r="AL55" s="622"/>
      <c r="AM55" s="622"/>
      <c r="AN55" s="623"/>
    </row>
    <row r="56" spans="2:40" ht="14.25" customHeight="1" x14ac:dyDescent="0.2">
      <c r="B56" s="703"/>
      <c r="C56" s="607"/>
      <c r="E56" s="650" t="s">
        <v>194</v>
      </c>
      <c r="F56" s="651"/>
      <c r="G56" s="651"/>
      <c r="H56" s="651"/>
      <c r="I56" s="651"/>
      <c r="J56" s="651"/>
      <c r="K56" s="651"/>
      <c r="L56" s="651"/>
      <c r="M56" s="651"/>
      <c r="N56" s="652"/>
      <c r="O56" s="626"/>
      <c r="P56" s="627"/>
      <c r="Q56" s="626"/>
      <c r="R56" s="628"/>
      <c r="S56" s="628"/>
      <c r="T56" s="628"/>
      <c r="U56" s="629"/>
      <c r="V56" s="552" t="s">
        <v>176</v>
      </c>
      <c r="W56" s="630" t="s">
        <v>177</v>
      </c>
      <c r="X56" s="630"/>
      <c r="Y56" s="552" t="s">
        <v>176</v>
      </c>
      <c r="Z56" s="630" t="s">
        <v>178</v>
      </c>
      <c r="AA56" s="630"/>
      <c r="AB56" s="552" t="s">
        <v>176</v>
      </c>
      <c r="AC56" s="630" t="s">
        <v>179</v>
      </c>
      <c r="AD56" s="631"/>
      <c r="AE56" s="632"/>
      <c r="AF56" s="633"/>
      <c r="AG56" s="633"/>
      <c r="AH56" s="633"/>
      <c r="AI56" s="634"/>
      <c r="AJ56" s="621"/>
      <c r="AK56" s="622"/>
      <c r="AL56" s="622"/>
      <c r="AM56" s="622"/>
      <c r="AN56" s="623"/>
    </row>
    <row r="57" spans="2:40" ht="14.25" customHeight="1" x14ac:dyDescent="0.2">
      <c r="B57" s="703"/>
      <c r="C57" s="607"/>
      <c r="E57" s="650" t="s">
        <v>195</v>
      </c>
      <c r="F57" s="651"/>
      <c r="G57" s="651"/>
      <c r="H57" s="651"/>
      <c r="I57" s="651"/>
      <c r="J57" s="651"/>
      <c r="K57" s="651"/>
      <c r="L57" s="651"/>
      <c r="M57" s="651"/>
      <c r="N57" s="652"/>
      <c r="O57" s="626"/>
      <c r="P57" s="627"/>
      <c r="Q57" s="626"/>
      <c r="R57" s="628"/>
      <c r="S57" s="628"/>
      <c r="T57" s="628"/>
      <c r="U57" s="629"/>
      <c r="V57" s="552" t="s">
        <v>176</v>
      </c>
      <c r="W57" s="630" t="s">
        <v>177</v>
      </c>
      <c r="X57" s="630"/>
      <c r="Y57" s="552" t="s">
        <v>176</v>
      </c>
      <c r="Z57" s="630" t="s">
        <v>178</v>
      </c>
      <c r="AA57" s="630"/>
      <c r="AB57" s="552" t="s">
        <v>176</v>
      </c>
      <c r="AC57" s="630" t="s">
        <v>179</v>
      </c>
      <c r="AD57" s="631"/>
      <c r="AE57" s="632"/>
      <c r="AF57" s="633"/>
      <c r="AG57" s="633"/>
      <c r="AH57" s="633"/>
      <c r="AI57" s="634"/>
      <c r="AJ57" s="621"/>
      <c r="AK57" s="622"/>
      <c r="AL57" s="622"/>
      <c r="AM57" s="622"/>
      <c r="AN57" s="623"/>
    </row>
    <row r="58" spans="2:40" ht="14.25" customHeight="1" x14ac:dyDescent="0.2">
      <c r="B58" s="703"/>
      <c r="C58" s="607"/>
      <c r="E58" s="650" t="s">
        <v>196</v>
      </c>
      <c r="F58" s="651"/>
      <c r="G58" s="651"/>
      <c r="H58" s="651"/>
      <c r="I58" s="651"/>
      <c r="J58" s="651"/>
      <c r="K58" s="651"/>
      <c r="L58" s="651"/>
      <c r="M58" s="651"/>
      <c r="N58" s="652"/>
      <c r="O58" s="626"/>
      <c r="P58" s="627"/>
      <c r="Q58" s="626"/>
      <c r="R58" s="628"/>
      <c r="S58" s="628"/>
      <c r="T58" s="628"/>
      <c r="U58" s="629"/>
      <c r="V58" s="552" t="s">
        <v>176</v>
      </c>
      <c r="W58" s="630" t="s">
        <v>177</v>
      </c>
      <c r="X58" s="630"/>
      <c r="Y58" s="552" t="s">
        <v>176</v>
      </c>
      <c r="Z58" s="630" t="s">
        <v>178</v>
      </c>
      <c r="AA58" s="630"/>
      <c r="AB58" s="552" t="s">
        <v>176</v>
      </c>
      <c r="AC58" s="630" t="s">
        <v>179</v>
      </c>
      <c r="AD58" s="631"/>
      <c r="AE58" s="632"/>
      <c r="AF58" s="633"/>
      <c r="AG58" s="633"/>
      <c r="AH58" s="633"/>
      <c r="AI58" s="634"/>
      <c r="AJ58" s="621"/>
      <c r="AK58" s="622"/>
      <c r="AL58" s="622"/>
      <c r="AM58" s="622"/>
      <c r="AN58" s="623"/>
    </row>
    <row r="59" spans="2:40" ht="14.25" customHeight="1" x14ac:dyDescent="0.2">
      <c r="B59" s="703"/>
      <c r="C59" s="607"/>
      <c r="E59" s="653" t="s">
        <v>197</v>
      </c>
      <c r="F59" s="654"/>
      <c r="G59" s="654"/>
      <c r="H59" s="654"/>
      <c r="I59" s="654"/>
      <c r="J59" s="654"/>
      <c r="K59" s="654"/>
      <c r="L59" s="654"/>
      <c r="M59" s="654"/>
      <c r="N59" s="655"/>
      <c r="O59" s="656"/>
      <c r="P59" s="657"/>
      <c r="Q59" s="656"/>
      <c r="R59" s="658"/>
      <c r="S59" s="658"/>
      <c r="T59" s="658"/>
      <c r="U59" s="659"/>
      <c r="V59" s="90" t="s">
        <v>176</v>
      </c>
      <c r="W59" s="660" t="s">
        <v>177</v>
      </c>
      <c r="X59" s="660"/>
      <c r="Y59" s="90" t="s">
        <v>176</v>
      </c>
      <c r="Z59" s="660" t="s">
        <v>178</v>
      </c>
      <c r="AA59" s="660"/>
      <c r="AB59" s="90" t="s">
        <v>176</v>
      </c>
      <c r="AC59" s="660" t="s">
        <v>179</v>
      </c>
      <c r="AD59" s="661"/>
      <c r="AE59" s="644"/>
      <c r="AF59" s="645"/>
      <c r="AG59" s="645"/>
      <c r="AH59" s="645"/>
      <c r="AI59" s="646"/>
      <c r="AJ59" s="647"/>
      <c r="AK59" s="648"/>
      <c r="AL59" s="648"/>
      <c r="AM59" s="648"/>
      <c r="AN59" s="649"/>
    </row>
    <row r="60" spans="2:40" ht="14.25" customHeight="1" x14ac:dyDescent="0.2">
      <c r="B60" s="703"/>
      <c r="C60" s="608"/>
      <c r="E60" s="650" t="s">
        <v>198</v>
      </c>
      <c r="F60" s="651"/>
      <c r="G60" s="651"/>
      <c r="H60" s="651"/>
      <c r="I60" s="651"/>
      <c r="J60" s="651"/>
      <c r="K60" s="651"/>
      <c r="L60" s="651"/>
      <c r="M60" s="651"/>
      <c r="N60" s="652"/>
      <c r="O60" s="626"/>
      <c r="P60" s="627"/>
      <c r="Q60" s="626"/>
      <c r="R60" s="628"/>
      <c r="S60" s="628"/>
      <c r="T60" s="628"/>
      <c r="U60" s="629"/>
      <c r="V60" s="552" t="s">
        <v>176</v>
      </c>
      <c r="W60" s="630" t="s">
        <v>177</v>
      </c>
      <c r="X60" s="630"/>
      <c r="Y60" s="552" t="s">
        <v>176</v>
      </c>
      <c r="Z60" s="630" t="s">
        <v>178</v>
      </c>
      <c r="AA60" s="630"/>
      <c r="AB60" s="552" t="s">
        <v>176</v>
      </c>
      <c r="AC60" s="630" t="s">
        <v>179</v>
      </c>
      <c r="AD60" s="631"/>
      <c r="AE60" s="632"/>
      <c r="AF60" s="633"/>
      <c r="AG60" s="633"/>
      <c r="AH60" s="633"/>
      <c r="AI60" s="634"/>
      <c r="AJ60" s="621"/>
      <c r="AK60" s="622"/>
      <c r="AL60" s="622"/>
      <c r="AM60" s="622"/>
      <c r="AN60" s="623"/>
    </row>
    <row r="61" spans="2:40" ht="14.25" customHeight="1" x14ac:dyDescent="0.2">
      <c r="B61" s="703"/>
      <c r="C61" s="640" t="s">
        <v>199</v>
      </c>
      <c r="E61" s="624" t="s">
        <v>200</v>
      </c>
      <c r="F61" s="624"/>
      <c r="G61" s="624"/>
      <c r="H61" s="624"/>
      <c r="I61" s="624"/>
      <c r="J61" s="624"/>
      <c r="K61" s="624"/>
      <c r="L61" s="624"/>
      <c r="M61" s="624"/>
      <c r="N61" s="625"/>
      <c r="O61" s="626"/>
      <c r="P61" s="627"/>
      <c r="Q61" s="641"/>
      <c r="R61" s="642"/>
      <c r="S61" s="642"/>
      <c r="T61" s="642"/>
      <c r="U61" s="643"/>
      <c r="V61" s="552" t="s">
        <v>176</v>
      </c>
      <c r="W61" s="635" t="s">
        <v>177</v>
      </c>
      <c r="X61" s="635"/>
      <c r="Y61" s="552" t="s">
        <v>176</v>
      </c>
      <c r="Z61" s="635" t="s">
        <v>178</v>
      </c>
      <c r="AA61" s="635"/>
      <c r="AB61" s="552" t="s">
        <v>176</v>
      </c>
      <c r="AC61" s="635" t="s">
        <v>179</v>
      </c>
      <c r="AD61" s="636"/>
      <c r="AE61" s="637"/>
      <c r="AF61" s="638"/>
      <c r="AG61" s="638"/>
      <c r="AH61" s="638"/>
      <c r="AI61" s="639"/>
      <c r="AJ61" s="621"/>
      <c r="AK61" s="622"/>
      <c r="AL61" s="622"/>
      <c r="AM61" s="622"/>
      <c r="AN61" s="623"/>
    </row>
    <row r="62" spans="2:40" ht="14.25" customHeight="1" x14ac:dyDescent="0.2">
      <c r="B62" s="703"/>
      <c r="C62" s="640"/>
      <c r="E62" s="624" t="s">
        <v>201</v>
      </c>
      <c r="F62" s="624"/>
      <c r="G62" s="624"/>
      <c r="H62" s="624"/>
      <c r="I62" s="624"/>
      <c r="J62" s="624"/>
      <c r="K62" s="624"/>
      <c r="L62" s="624"/>
      <c r="M62" s="624"/>
      <c r="N62" s="625"/>
      <c r="O62" s="626"/>
      <c r="P62" s="627"/>
      <c r="Q62" s="626"/>
      <c r="R62" s="628"/>
      <c r="S62" s="628"/>
      <c r="T62" s="628"/>
      <c r="U62" s="629"/>
      <c r="V62" s="552" t="s">
        <v>176</v>
      </c>
      <c r="W62" s="630" t="s">
        <v>177</v>
      </c>
      <c r="X62" s="630"/>
      <c r="Y62" s="552" t="s">
        <v>176</v>
      </c>
      <c r="Z62" s="630" t="s">
        <v>178</v>
      </c>
      <c r="AA62" s="630"/>
      <c r="AB62" s="552" t="s">
        <v>176</v>
      </c>
      <c r="AC62" s="630" t="s">
        <v>179</v>
      </c>
      <c r="AD62" s="631"/>
      <c r="AE62" s="632"/>
      <c r="AF62" s="633"/>
      <c r="AG62" s="633"/>
      <c r="AH62" s="633"/>
      <c r="AI62" s="634"/>
      <c r="AJ62" s="621"/>
      <c r="AK62" s="622"/>
      <c r="AL62" s="622"/>
      <c r="AM62" s="622"/>
      <c r="AN62" s="623"/>
    </row>
    <row r="63" spans="2:40" ht="14.25" customHeight="1" x14ac:dyDescent="0.2">
      <c r="B63" s="704"/>
      <c r="C63" s="640"/>
      <c r="E63" s="624" t="s">
        <v>202</v>
      </c>
      <c r="F63" s="624"/>
      <c r="G63" s="624"/>
      <c r="H63" s="624"/>
      <c r="I63" s="624"/>
      <c r="J63" s="624"/>
      <c r="K63" s="624"/>
      <c r="L63" s="624"/>
      <c r="M63" s="624"/>
      <c r="N63" s="625"/>
      <c r="O63" s="626"/>
      <c r="P63" s="627"/>
      <c r="Q63" s="626"/>
      <c r="R63" s="628"/>
      <c r="S63" s="628"/>
      <c r="T63" s="628"/>
      <c r="U63" s="629"/>
      <c r="V63" s="554" t="s">
        <v>176</v>
      </c>
      <c r="W63" s="630" t="s">
        <v>177</v>
      </c>
      <c r="X63" s="630"/>
      <c r="Y63" s="552" t="s">
        <v>176</v>
      </c>
      <c r="Z63" s="630" t="s">
        <v>178</v>
      </c>
      <c r="AA63" s="630"/>
      <c r="AB63" s="552" t="s">
        <v>176</v>
      </c>
      <c r="AC63" s="630" t="s">
        <v>179</v>
      </c>
      <c r="AD63" s="631"/>
      <c r="AE63" s="632"/>
      <c r="AF63" s="633"/>
      <c r="AG63" s="633"/>
      <c r="AH63" s="633"/>
      <c r="AI63" s="634"/>
      <c r="AJ63" s="621"/>
      <c r="AK63" s="622"/>
      <c r="AL63" s="622"/>
      <c r="AM63" s="622"/>
      <c r="AN63" s="623"/>
    </row>
    <row r="64" spans="2:40" ht="14.25" customHeight="1" x14ac:dyDescent="0.2">
      <c r="B64" s="597" t="s">
        <v>203</v>
      </c>
      <c r="C64" s="598"/>
      <c r="D64" s="598"/>
      <c r="E64" s="598"/>
      <c r="F64" s="598"/>
      <c r="G64" s="598"/>
      <c r="H64" s="598"/>
      <c r="I64" s="598"/>
      <c r="J64" s="598"/>
      <c r="K64" s="598"/>
      <c r="L64" s="599"/>
      <c r="M64" s="91"/>
      <c r="N64" s="92"/>
      <c r="O64" s="92"/>
      <c r="P64" s="92"/>
      <c r="Q64" s="92"/>
      <c r="R64" s="92"/>
      <c r="S64" s="92"/>
      <c r="T64" s="92"/>
      <c r="U64" s="92"/>
      <c r="V64" s="93"/>
      <c r="W64" s="600"/>
      <c r="X64" s="600"/>
      <c r="Y64" s="601"/>
      <c r="Z64" s="601"/>
      <c r="AA64" s="601"/>
      <c r="AB64" s="601"/>
      <c r="AC64" s="601"/>
      <c r="AD64" s="601"/>
      <c r="AE64" s="601"/>
      <c r="AF64" s="601"/>
      <c r="AG64" s="601"/>
      <c r="AH64" s="601"/>
      <c r="AI64" s="601"/>
      <c r="AJ64" s="601"/>
      <c r="AK64" s="601"/>
      <c r="AL64" s="601"/>
      <c r="AM64" s="601"/>
      <c r="AN64" s="601"/>
    </row>
    <row r="65" spans="2:40" ht="14.25" customHeight="1" x14ac:dyDescent="0.2">
      <c r="B65" s="602" t="s">
        <v>204</v>
      </c>
      <c r="C65" s="603"/>
      <c r="D65" s="603"/>
      <c r="E65" s="603"/>
      <c r="F65" s="603"/>
      <c r="G65" s="603"/>
      <c r="H65" s="603"/>
      <c r="I65" s="603"/>
      <c r="J65" s="603"/>
      <c r="K65" s="603"/>
      <c r="L65" s="603"/>
      <c r="M65" s="604"/>
      <c r="N65" s="604"/>
      <c r="O65" s="605"/>
      <c r="W65" s="601"/>
      <c r="X65" s="601"/>
      <c r="Y65" s="601"/>
      <c r="Z65" s="601"/>
      <c r="AA65" s="601"/>
      <c r="AB65" s="601"/>
      <c r="AC65" s="601"/>
      <c r="AD65" s="601"/>
      <c r="AE65" s="601"/>
      <c r="AF65" s="601"/>
      <c r="AG65" s="601"/>
      <c r="AH65" s="601"/>
      <c r="AI65" s="601"/>
      <c r="AJ65" s="601"/>
      <c r="AK65" s="601"/>
      <c r="AL65" s="601"/>
      <c r="AM65" s="601"/>
      <c r="AN65" s="601"/>
    </row>
    <row r="66" spans="2:40" ht="14.25" customHeight="1" x14ac:dyDescent="0.2">
      <c r="B66" s="606" t="s">
        <v>205</v>
      </c>
      <c r="C66" s="609" t="s">
        <v>206</v>
      </c>
      <c r="D66" s="610"/>
      <c r="E66" s="610"/>
      <c r="F66" s="610"/>
      <c r="G66" s="610"/>
      <c r="H66" s="610"/>
      <c r="I66" s="610"/>
      <c r="J66" s="610"/>
      <c r="K66" s="610"/>
      <c r="L66" s="610"/>
      <c r="M66" s="610"/>
      <c r="N66" s="610"/>
      <c r="O66" s="610"/>
      <c r="P66" s="610"/>
      <c r="Q66" s="610"/>
      <c r="R66" s="610"/>
      <c r="S66" s="610"/>
      <c r="T66" s="610"/>
      <c r="U66" s="611"/>
      <c r="V66" s="609" t="s">
        <v>207</v>
      </c>
      <c r="W66" s="610"/>
      <c r="X66" s="610"/>
      <c r="Y66" s="610"/>
      <c r="Z66" s="610"/>
      <c r="AA66" s="610"/>
      <c r="AB66" s="610"/>
      <c r="AC66" s="610"/>
      <c r="AD66" s="610"/>
      <c r="AE66" s="610"/>
      <c r="AF66" s="610"/>
      <c r="AG66" s="610"/>
      <c r="AH66" s="610"/>
      <c r="AI66" s="610"/>
      <c r="AJ66" s="610"/>
      <c r="AK66" s="610"/>
      <c r="AL66" s="610"/>
      <c r="AM66" s="610"/>
      <c r="AN66" s="611"/>
    </row>
    <row r="67" spans="2:40" x14ac:dyDescent="0.2">
      <c r="B67" s="607"/>
      <c r="C67" s="612"/>
      <c r="D67" s="613"/>
      <c r="E67" s="613"/>
      <c r="F67" s="613"/>
      <c r="G67" s="613"/>
      <c r="H67" s="613"/>
      <c r="I67" s="613"/>
      <c r="J67" s="613"/>
      <c r="K67" s="613"/>
      <c r="L67" s="613"/>
      <c r="M67" s="613"/>
      <c r="N67" s="613"/>
      <c r="O67" s="613"/>
      <c r="P67" s="613"/>
      <c r="Q67" s="613"/>
      <c r="R67" s="613"/>
      <c r="S67" s="613"/>
      <c r="T67" s="613"/>
      <c r="U67" s="614"/>
      <c r="V67" s="612"/>
      <c r="W67" s="613"/>
      <c r="X67" s="613"/>
      <c r="Y67" s="613"/>
      <c r="Z67" s="613"/>
      <c r="AA67" s="613"/>
      <c r="AB67" s="613"/>
      <c r="AC67" s="613"/>
      <c r="AD67" s="613"/>
      <c r="AE67" s="613"/>
      <c r="AF67" s="613"/>
      <c r="AG67" s="613"/>
      <c r="AH67" s="613"/>
      <c r="AI67" s="613"/>
      <c r="AJ67" s="613"/>
      <c r="AK67" s="613"/>
      <c r="AL67" s="613"/>
      <c r="AM67" s="613"/>
      <c r="AN67" s="614"/>
    </row>
    <row r="68" spans="2:40" x14ac:dyDescent="0.2">
      <c r="B68" s="607"/>
      <c r="C68" s="615"/>
      <c r="D68" s="616"/>
      <c r="E68" s="616"/>
      <c r="F68" s="616"/>
      <c r="G68" s="616"/>
      <c r="H68" s="616"/>
      <c r="I68" s="616"/>
      <c r="J68" s="616"/>
      <c r="K68" s="616"/>
      <c r="L68" s="616"/>
      <c r="M68" s="616"/>
      <c r="N68" s="616"/>
      <c r="O68" s="616"/>
      <c r="P68" s="616"/>
      <c r="Q68" s="616"/>
      <c r="R68" s="616"/>
      <c r="S68" s="616"/>
      <c r="T68" s="616"/>
      <c r="U68" s="617"/>
      <c r="V68" s="615"/>
      <c r="W68" s="616"/>
      <c r="X68" s="616"/>
      <c r="Y68" s="616"/>
      <c r="Z68" s="616"/>
      <c r="AA68" s="616"/>
      <c r="AB68" s="616"/>
      <c r="AC68" s="616"/>
      <c r="AD68" s="616"/>
      <c r="AE68" s="616"/>
      <c r="AF68" s="616"/>
      <c r="AG68" s="616"/>
      <c r="AH68" s="616"/>
      <c r="AI68" s="616"/>
      <c r="AJ68" s="616"/>
      <c r="AK68" s="616"/>
      <c r="AL68" s="616"/>
      <c r="AM68" s="616"/>
      <c r="AN68" s="617"/>
    </row>
    <row r="69" spans="2:40" x14ac:dyDescent="0.2">
      <c r="B69" s="607"/>
      <c r="C69" s="615"/>
      <c r="D69" s="616"/>
      <c r="E69" s="616"/>
      <c r="F69" s="616"/>
      <c r="G69" s="616"/>
      <c r="H69" s="616"/>
      <c r="I69" s="616"/>
      <c r="J69" s="616"/>
      <c r="K69" s="616"/>
      <c r="L69" s="616"/>
      <c r="M69" s="616"/>
      <c r="N69" s="616"/>
      <c r="O69" s="616"/>
      <c r="P69" s="616"/>
      <c r="Q69" s="616"/>
      <c r="R69" s="616"/>
      <c r="S69" s="616"/>
      <c r="T69" s="616"/>
      <c r="U69" s="617"/>
      <c r="V69" s="615"/>
      <c r="W69" s="616"/>
      <c r="X69" s="616"/>
      <c r="Y69" s="616"/>
      <c r="Z69" s="616"/>
      <c r="AA69" s="616"/>
      <c r="AB69" s="616"/>
      <c r="AC69" s="616"/>
      <c r="AD69" s="616"/>
      <c r="AE69" s="616"/>
      <c r="AF69" s="616"/>
      <c r="AG69" s="616"/>
      <c r="AH69" s="616"/>
      <c r="AI69" s="616"/>
      <c r="AJ69" s="616"/>
      <c r="AK69" s="616"/>
      <c r="AL69" s="616"/>
      <c r="AM69" s="616"/>
      <c r="AN69" s="617"/>
    </row>
    <row r="70" spans="2:40" x14ac:dyDescent="0.2">
      <c r="B70" s="608"/>
      <c r="C70" s="618"/>
      <c r="D70" s="619"/>
      <c r="E70" s="619"/>
      <c r="F70" s="619"/>
      <c r="G70" s="619"/>
      <c r="H70" s="619"/>
      <c r="I70" s="619"/>
      <c r="J70" s="619"/>
      <c r="K70" s="619"/>
      <c r="L70" s="619"/>
      <c r="M70" s="619"/>
      <c r="N70" s="619"/>
      <c r="O70" s="619"/>
      <c r="P70" s="619"/>
      <c r="Q70" s="619"/>
      <c r="R70" s="619"/>
      <c r="S70" s="619"/>
      <c r="T70" s="619"/>
      <c r="U70" s="620"/>
      <c r="V70" s="618"/>
      <c r="W70" s="619"/>
      <c r="X70" s="619"/>
      <c r="Y70" s="619"/>
      <c r="Z70" s="619"/>
      <c r="AA70" s="619"/>
      <c r="AB70" s="619"/>
      <c r="AC70" s="619"/>
      <c r="AD70" s="619"/>
      <c r="AE70" s="619"/>
      <c r="AF70" s="619"/>
      <c r="AG70" s="619"/>
      <c r="AH70" s="619"/>
      <c r="AI70" s="619"/>
      <c r="AJ70" s="619"/>
      <c r="AK70" s="619"/>
      <c r="AL70" s="619"/>
      <c r="AM70" s="619"/>
      <c r="AN70" s="620"/>
    </row>
    <row r="71" spans="2:40" ht="14.25" customHeight="1" x14ac:dyDescent="0.2">
      <c r="B71" s="590" t="s">
        <v>208</v>
      </c>
      <c r="C71" s="591"/>
      <c r="D71" s="591"/>
      <c r="E71" s="591"/>
      <c r="F71" s="592"/>
      <c r="G71" s="593" t="s">
        <v>209</v>
      </c>
      <c r="H71" s="593"/>
      <c r="I71" s="593"/>
      <c r="J71" s="593"/>
      <c r="K71" s="593"/>
      <c r="L71" s="593"/>
      <c r="M71" s="593"/>
      <c r="N71" s="593"/>
      <c r="O71" s="593"/>
      <c r="P71" s="593"/>
      <c r="Q71" s="593"/>
      <c r="R71" s="593"/>
      <c r="S71" s="593"/>
      <c r="T71" s="593"/>
      <c r="U71" s="593"/>
      <c r="V71" s="593"/>
      <c r="W71" s="593"/>
      <c r="X71" s="593"/>
      <c r="Y71" s="593"/>
      <c r="Z71" s="593"/>
      <c r="AA71" s="593"/>
      <c r="AB71" s="593"/>
      <c r="AC71" s="593"/>
      <c r="AD71" s="593"/>
      <c r="AE71" s="593"/>
      <c r="AF71" s="593"/>
      <c r="AG71" s="593"/>
      <c r="AH71" s="593"/>
      <c r="AI71" s="593"/>
      <c r="AJ71" s="593"/>
      <c r="AK71" s="593"/>
      <c r="AL71" s="593"/>
      <c r="AM71" s="593"/>
      <c r="AN71" s="593"/>
    </row>
    <row r="73" spans="2:40" x14ac:dyDescent="0.2">
      <c r="B73" s="82" t="s">
        <v>210</v>
      </c>
    </row>
    <row r="74" spans="2:40" x14ac:dyDescent="0.2">
      <c r="B74" s="82" t="s">
        <v>211</v>
      </c>
    </row>
    <row r="75" spans="2:40" x14ac:dyDescent="0.2">
      <c r="B75" s="82" t="s">
        <v>212</v>
      </c>
    </row>
    <row r="76" spans="2:40" x14ac:dyDescent="0.2">
      <c r="B76" s="82" t="s">
        <v>213</v>
      </c>
    </row>
    <row r="77" spans="2:40" x14ac:dyDescent="0.2">
      <c r="B77" s="82" t="s">
        <v>214</v>
      </c>
    </row>
    <row r="78" spans="2:40" x14ac:dyDescent="0.2">
      <c r="B78" s="82" t="s">
        <v>215</v>
      </c>
    </row>
    <row r="79" spans="2:40" x14ac:dyDescent="0.2">
      <c r="B79" s="82" t="s">
        <v>216</v>
      </c>
    </row>
    <row r="80" spans="2:40" x14ac:dyDescent="0.2">
      <c r="D80" s="82" t="s">
        <v>217</v>
      </c>
    </row>
    <row r="81" spans="2:2" x14ac:dyDescent="0.2">
      <c r="B81" s="82" t="s">
        <v>218</v>
      </c>
    </row>
    <row r="82" spans="2:2" x14ac:dyDescent="0.2">
      <c r="B82" s="82" t="s">
        <v>219</v>
      </c>
    </row>
    <row r="83" spans="2:2" x14ac:dyDescent="0.2">
      <c r="B83" s="82" t="s">
        <v>220</v>
      </c>
    </row>
  </sheetData>
  <mergeCells count="309">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B39:B63"/>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E48:N48"/>
    <mergeCell ref="O48:P48"/>
    <mergeCell ref="Q48:U48"/>
    <mergeCell ref="W48:X48"/>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E62:N62"/>
    <mergeCell ref="O62:P62"/>
    <mergeCell ref="Q62:U62"/>
    <mergeCell ref="W62:X62"/>
    <mergeCell ref="Z62:AA62"/>
    <mergeCell ref="AC62:AD62"/>
    <mergeCell ref="AE62:AI62"/>
    <mergeCell ref="C61:C63"/>
    <mergeCell ref="E61:N61"/>
    <mergeCell ref="O61:P61"/>
    <mergeCell ref="Q61:U61"/>
    <mergeCell ref="W61:X61"/>
    <mergeCell ref="Z61:AA61"/>
    <mergeCell ref="B71:F71"/>
    <mergeCell ref="G71:AN71"/>
    <mergeCell ref="E7:J7"/>
    <mergeCell ref="M18:R18"/>
    <mergeCell ref="B64:L64"/>
    <mergeCell ref="W64:AN65"/>
    <mergeCell ref="B65:O65"/>
    <mergeCell ref="B66:B70"/>
    <mergeCell ref="C66:U66"/>
    <mergeCell ref="V66:AN66"/>
    <mergeCell ref="C67:U70"/>
    <mergeCell ref="V67:AN70"/>
    <mergeCell ref="AJ62:AN62"/>
    <mergeCell ref="E63:N63"/>
    <mergeCell ref="O63:P63"/>
    <mergeCell ref="Q63:U63"/>
    <mergeCell ref="W63:X63"/>
    <mergeCell ref="Z63:AA63"/>
    <mergeCell ref="AC63:AD63"/>
    <mergeCell ref="AE63:AI63"/>
    <mergeCell ref="AJ63:AN63"/>
    <mergeCell ref="AC61:AD61"/>
    <mergeCell ref="AE61:AI61"/>
    <mergeCell ref="AJ61:AN61"/>
  </mergeCells>
  <phoneticPr fontId="2"/>
  <dataValidations count="2">
    <dataValidation type="list" allowBlank="1" showInputMessage="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xr:uid="{00000000-0002-0000-0100-000000000000}">
      <formula1>"□,■"</formula1>
    </dataValidation>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00000000-0002-0000-0100-000001000000}">
      <formula1>"○"</formula1>
    </dataValidation>
  </dataValidations>
  <printOptions horizontalCentered="1"/>
  <pageMargins left="0.23622047244094491" right="0.23622047244094491" top="0.74803149606299213" bottom="0.74803149606299213" header="0.31496062992125984" footer="0.31496062992125984"/>
  <pageSetup paperSize="9" scale="62" orientation="portrait" r:id="rId1"/>
  <headerFooter alignWithMargins="0"/>
  <rowBreaks count="1" manualBreakCount="1">
    <brk id="158"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L54"/>
  <sheetViews>
    <sheetView workbookViewId="0">
      <selection activeCell="BR19" sqref="BR19"/>
    </sheetView>
  </sheetViews>
  <sheetFormatPr defaultColWidth="6.5" defaultRowHeight="18" x14ac:dyDescent="0.45"/>
  <cols>
    <col min="1" max="1" width="1.69921875" style="302" customWidth="1"/>
    <col min="2" max="2" width="10.69921875" style="302" customWidth="1"/>
    <col min="3" max="12" width="37.8984375" style="302" customWidth="1"/>
    <col min="13" max="16384" width="6.5" style="302"/>
  </cols>
  <sheetData>
    <row r="1" spans="2:4" x14ac:dyDescent="0.45">
      <c r="B1" s="305" t="s">
        <v>634</v>
      </c>
      <c r="C1" s="305"/>
      <c r="D1" s="305"/>
    </row>
    <row r="2" spans="2:4" x14ac:dyDescent="0.45">
      <c r="B2" s="305"/>
      <c r="C2" s="305"/>
      <c r="D2" s="305"/>
    </row>
    <row r="3" spans="2:4" x14ac:dyDescent="0.45">
      <c r="B3" s="309" t="s">
        <v>429</v>
      </c>
      <c r="C3" s="309" t="s">
        <v>635</v>
      </c>
      <c r="D3" s="305"/>
    </row>
    <row r="4" spans="2:4" x14ac:dyDescent="0.45">
      <c r="B4" s="322">
        <v>1</v>
      </c>
      <c r="C4" s="323" t="s">
        <v>409</v>
      </c>
      <c r="D4" s="305"/>
    </row>
    <row r="5" spans="2:4" x14ac:dyDescent="0.45">
      <c r="B5" s="322">
        <v>2</v>
      </c>
      <c r="C5" s="323" t="s">
        <v>636</v>
      </c>
      <c r="D5" s="305"/>
    </row>
    <row r="6" spans="2:4" x14ac:dyDescent="0.45">
      <c r="B6" s="322">
        <v>3</v>
      </c>
      <c r="C6" s="323" t="s">
        <v>637</v>
      </c>
      <c r="D6" s="305"/>
    </row>
    <row r="7" spans="2:4" x14ac:dyDescent="0.45">
      <c r="B7" s="322">
        <v>4</v>
      </c>
      <c r="C7" s="323" t="s">
        <v>638</v>
      </c>
      <c r="D7" s="305"/>
    </row>
    <row r="8" spans="2:4" x14ac:dyDescent="0.45">
      <c r="B8" s="322">
        <v>5</v>
      </c>
      <c r="C8" s="323" t="s">
        <v>639</v>
      </c>
      <c r="D8" s="305"/>
    </row>
    <row r="9" spans="2:4" x14ac:dyDescent="0.45">
      <c r="B9" s="322">
        <v>6</v>
      </c>
      <c r="C9" s="323" t="s">
        <v>640</v>
      </c>
    </row>
    <row r="10" spans="2:4" x14ac:dyDescent="0.45">
      <c r="B10" s="322">
        <v>7</v>
      </c>
      <c r="C10" s="323" t="s">
        <v>641</v>
      </c>
      <c r="D10" s="305"/>
    </row>
    <row r="11" spans="2:4" x14ac:dyDescent="0.45">
      <c r="B11" s="322">
        <v>8</v>
      </c>
      <c r="C11" s="323" t="s">
        <v>642</v>
      </c>
      <c r="D11" s="305"/>
    </row>
    <row r="12" spans="2:4" x14ac:dyDescent="0.45">
      <c r="B12" s="322">
        <v>9</v>
      </c>
      <c r="C12" s="323" t="s">
        <v>643</v>
      </c>
      <c r="D12" s="305"/>
    </row>
    <row r="13" spans="2:4" x14ac:dyDescent="0.45">
      <c r="B13" s="322">
        <v>10</v>
      </c>
      <c r="C13" s="323" t="s">
        <v>643</v>
      </c>
      <c r="D13" s="305"/>
    </row>
    <row r="14" spans="2:4" x14ac:dyDescent="0.45">
      <c r="B14" s="322">
        <v>11</v>
      </c>
      <c r="C14" s="323" t="s">
        <v>643</v>
      </c>
      <c r="D14" s="305"/>
    </row>
    <row r="15" spans="2:4" x14ac:dyDescent="0.45">
      <c r="B15" s="322">
        <v>12</v>
      </c>
      <c r="C15" s="323" t="s">
        <v>643</v>
      </c>
      <c r="D15" s="305"/>
    </row>
    <row r="16" spans="2:4" x14ac:dyDescent="0.45">
      <c r="B16" s="322">
        <v>13</v>
      </c>
      <c r="C16" s="323" t="s">
        <v>643</v>
      </c>
      <c r="D16" s="305"/>
    </row>
    <row r="17" spans="2:12" x14ac:dyDescent="0.45">
      <c r="B17" s="322">
        <v>14</v>
      </c>
      <c r="C17" s="323" t="s">
        <v>643</v>
      </c>
      <c r="D17" s="305"/>
    </row>
    <row r="19" spans="2:12" x14ac:dyDescent="0.45">
      <c r="B19" s="305" t="s">
        <v>644</v>
      </c>
    </row>
    <row r="20" spans="2:12" ht="18.600000000000001" thickBot="1" x14ac:dyDescent="0.5"/>
    <row r="21" spans="2:12" ht="20.399999999999999" thickBot="1" x14ac:dyDescent="0.5">
      <c r="B21" s="324" t="s">
        <v>550</v>
      </c>
      <c r="C21" s="325" t="s">
        <v>551</v>
      </c>
      <c r="D21" s="326" t="s">
        <v>552</v>
      </c>
      <c r="E21" s="326" t="s">
        <v>455</v>
      </c>
      <c r="F21" s="326" t="s">
        <v>456</v>
      </c>
      <c r="G21" s="326" t="s">
        <v>553</v>
      </c>
      <c r="H21" s="327" t="s">
        <v>554</v>
      </c>
      <c r="I21" s="327" t="s">
        <v>643</v>
      </c>
      <c r="J21" s="327" t="s">
        <v>643</v>
      </c>
      <c r="K21" s="327" t="s">
        <v>643</v>
      </c>
      <c r="L21" s="328" t="s">
        <v>643</v>
      </c>
    </row>
    <row r="22" spans="2:12" ht="19.8" x14ac:dyDescent="0.45">
      <c r="B22" s="1129" t="s">
        <v>645</v>
      </c>
      <c r="C22" s="329" t="s">
        <v>590</v>
      </c>
      <c r="D22" s="330" t="s">
        <v>593</v>
      </c>
      <c r="E22" s="330" t="s">
        <v>595</v>
      </c>
      <c r="F22" s="330" t="s">
        <v>604</v>
      </c>
      <c r="G22" s="330" t="s">
        <v>646</v>
      </c>
      <c r="H22" s="331" t="s">
        <v>647</v>
      </c>
      <c r="I22" s="332" t="s">
        <v>643</v>
      </c>
      <c r="J22" s="332" t="s">
        <v>643</v>
      </c>
      <c r="K22" s="331"/>
      <c r="L22" s="333"/>
    </row>
    <row r="23" spans="2:12" ht="19.8" x14ac:dyDescent="0.45">
      <c r="B23" s="1130"/>
      <c r="C23" s="332" t="s">
        <v>590</v>
      </c>
      <c r="D23" s="332" t="s">
        <v>590</v>
      </c>
      <c r="E23" s="332" t="s">
        <v>648</v>
      </c>
      <c r="F23" s="332" t="s">
        <v>643</v>
      </c>
      <c r="G23" s="332" t="s">
        <v>649</v>
      </c>
      <c r="H23" s="332" t="s">
        <v>643</v>
      </c>
      <c r="I23" s="332" t="s">
        <v>643</v>
      </c>
      <c r="J23" s="332" t="s">
        <v>643</v>
      </c>
      <c r="K23" s="334"/>
      <c r="L23" s="335"/>
    </row>
    <row r="24" spans="2:12" ht="19.8" x14ac:dyDescent="0.45">
      <c r="B24" s="1130"/>
      <c r="C24" s="332" t="s">
        <v>643</v>
      </c>
      <c r="D24" s="332" t="s">
        <v>643</v>
      </c>
      <c r="E24" s="332" t="s">
        <v>643</v>
      </c>
      <c r="F24" s="332" t="s">
        <v>643</v>
      </c>
      <c r="G24" s="332" t="s">
        <v>650</v>
      </c>
      <c r="H24" s="332" t="s">
        <v>643</v>
      </c>
      <c r="I24" s="332" t="s">
        <v>643</v>
      </c>
      <c r="J24" s="332" t="s">
        <v>643</v>
      </c>
      <c r="K24" s="334"/>
      <c r="L24" s="335"/>
    </row>
    <row r="25" spans="2:12" ht="19.8" x14ac:dyDescent="0.45">
      <c r="B25" s="1130"/>
      <c r="C25" s="332" t="s">
        <v>643</v>
      </c>
      <c r="D25" s="332" t="s">
        <v>643</v>
      </c>
      <c r="E25" s="332" t="s">
        <v>643</v>
      </c>
      <c r="F25" s="332" t="s">
        <v>643</v>
      </c>
      <c r="G25" s="332" t="s">
        <v>598</v>
      </c>
      <c r="H25" s="332" t="s">
        <v>643</v>
      </c>
      <c r="I25" s="332" t="s">
        <v>643</v>
      </c>
      <c r="J25" s="332" t="s">
        <v>643</v>
      </c>
      <c r="K25" s="334"/>
      <c r="L25" s="335"/>
    </row>
    <row r="26" spans="2:12" ht="19.8" x14ac:dyDescent="0.45">
      <c r="B26" s="1130"/>
      <c r="C26" s="332" t="s">
        <v>643</v>
      </c>
      <c r="D26" s="332" t="s">
        <v>643</v>
      </c>
      <c r="E26" s="332" t="s">
        <v>643</v>
      </c>
      <c r="F26" s="332" t="s">
        <v>643</v>
      </c>
      <c r="G26" s="332" t="s">
        <v>648</v>
      </c>
      <c r="H26" s="332" t="s">
        <v>643</v>
      </c>
      <c r="I26" s="332" t="s">
        <v>643</v>
      </c>
      <c r="J26" s="332" t="s">
        <v>643</v>
      </c>
      <c r="K26" s="334"/>
      <c r="L26" s="335"/>
    </row>
    <row r="27" spans="2:12" ht="19.8" x14ac:dyDescent="0.45">
      <c r="B27" s="1130"/>
      <c r="C27" s="332" t="s">
        <v>643</v>
      </c>
      <c r="D27" s="332" t="s">
        <v>643</v>
      </c>
      <c r="E27" s="332" t="s">
        <v>643</v>
      </c>
      <c r="F27" s="332" t="s">
        <v>643</v>
      </c>
      <c r="G27" s="332" t="s">
        <v>651</v>
      </c>
      <c r="H27" s="332" t="s">
        <v>643</v>
      </c>
      <c r="I27" s="332" t="s">
        <v>643</v>
      </c>
      <c r="J27" s="332" t="s">
        <v>643</v>
      </c>
      <c r="K27" s="334"/>
      <c r="L27" s="335"/>
    </row>
    <row r="28" spans="2:12" ht="19.8" x14ac:dyDescent="0.45">
      <c r="B28" s="1130"/>
      <c r="C28" s="332" t="s">
        <v>643</v>
      </c>
      <c r="D28" s="332" t="s">
        <v>643</v>
      </c>
      <c r="E28" s="332" t="s">
        <v>643</v>
      </c>
      <c r="F28" s="332" t="s">
        <v>643</v>
      </c>
      <c r="G28" s="332" t="s">
        <v>652</v>
      </c>
      <c r="H28" s="332" t="s">
        <v>643</v>
      </c>
      <c r="I28" s="332" t="s">
        <v>643</v>
      </c>
      <c r="J28" s="332" t="s">
        <v>643</v>
      </c>
      <c r="K28" s="334"/>
      <c r="L28" s="335"/>
    </row>
    <row r="29" spans="2:12" ht="19.8" x14ac:dyDescent="0.45">
      <c r="B29" s="1130"/>
      <c r="C29" s="332" t="s">
        <v>643</v>
      </c>
      <c r="D29" s="332" t="s">
        <v>643</v>
      </c>
      <c r="E29" s="332" t="s">
        <v>643</v>
      </c>
      <c r="F29" s="332" t="s">
        <v>643</v>
      </c>
      <c r="G29" s="332" t="s">
        <v>653</v>
      </c>
      <c r="H29" s="332" t="s">
        <v>643</v>
      </c>
      <c r="I29" s="332" t="s">
        <v>643</v>
      </c>
      <c r="J29" s="332" t="s">
        <v>643</v>
      </c>
      <c r="K29" s="334"/>
      <c r="L29" s="335"/>
    </row>
    <row r="30" spans="2:12" ht="19.8" x14ac:dyDescent="0.45">
      <c r="B30" s="1130"/>
      <c r="C30" s="332" t="s">
        <v>643</v>
      </c>
      <c r="D30" s="332" t="s">
        <v>643</v>
      </c>
      <c r="E30" s="332" t="s">
        <v>643</v>
      </c>
      <c r="F30" s="332" t="s">
        <v>643</v>
      </c>
      <c r="G30" s="332" t="s">
        <v>654</v>
      </c>
      <c r="H30" s="332" t="s">
        <v>643</v>
      </c>
      <c r="I30" s="332" t="s">
        <v>643</v>
      </c>
      <c r="J30" s="332" t="s">
        <v>643</v>
      </c>
      <c r="K30" s="334"/>
      <c r="L30" s="335"/>
    </row>
    <row r="31" spans="2:12" ht="20.399999999999999" thickBot="1" x14ac:dyDescent="0.5">
      <c r="B31" s="1131"/>
      <c r="C31" s="336" t="s">
        <v>643</v>
      </c>
      <c r="D31" s="337" t="s">
        <v>643</v>
      </c>
      <c r="E31" s="337" t="s">
        <v>643</v>
      </c>
      <c r="F31" s="337" t="s">
        <v>643</v>
      </c>
      <c r="G31" s="337" t="s">
        <v>643</v>
      </c>
      <c r="H31" s="337" t="s">
        <v>643</v>
      </c>
      <c r="I31" s="337" t="s">
        <v>643</v>
      </c>
      <c r="J31" s="337" t="s">
        <v>643</v>
      </c>
      <c r="K31" s="338"/>
      <c r="L31" s="339"/>
    </row>
    <row r="36" spans="3:3" x14ac:dyDescent="0.45">
      <c r="C36" s="302" t="s">
        <v>655</v>
      </c>
    </row>
    <row r="37" spans="3:3" x14ac:dyDescent="0.45">
      <c r="C37" s="302" t="s">
        <v>656</v>
      </c>
    </row>
    <row r="38" spans="3:3" x14ac:dyDescent="0.45">
      <c r="C38" s="302" t="s">
        <v>657</v>
      </c>
    </row>
    <row r="39" spans="3:3" x14ac:dyDescent="0.45">
      <c r="C39" s="302" t="s">
        <v>658</v>
      </c>
    </row>
    <row r="40" spans="3:3" x14ac:dyDescent="0.45">
      <c r="C40" s="302" t="s">
        <v>659</v>
      </c>
    </row>
    <row r="41" spans="3:3" x14ac:dyDescent="0.45">
      <c r="C41" s="302" t="s">
        <v>660</v>
      </c>
    </row>
    <row r="42" spans="3:3" x14ac:dyDescent="0.45">
      <c r="C42" s="302" t="s">
        <v>661</v>
      </c>
    </row>
    <row r="43" spans="3:3" x14ac:dyDescent="0.45">
      <c r="C43" s="302" t="s">
        <v>662</v>
      </c>
    </row>
    <row r="44" spans="3:3" x14ac:dyDescent="0.45">
      <c r="C44" s="302" t="s">
        <v>663</v>
      </c>
    </row>
    <row r="46" spans="3:3" x14ac:dyDescent="0.45">
      <c r="C46" s="302" t="s">
        <v>664</v>
      </c>
    </row>
    <row r="47" spans="3:3" x14ac:dyDescent="0.45">
      <c r="C47" s="302" t="s">
        <v>665</v>
      </c>
    </row>
    <row r="49" spans="3:3" x14ac:dyDescent="0.45">
      <c r="C49" s="302" t="s">
        <v>666</v>
      </c>
    </row>
    <row r="50" spans="3:3" x14ac:dyDescent="0.45">
      <c r="C50" s="302" t="s">
        <v>667</v>
      </c>
    </row>
    <row r="51" spans="3:3" x14ac:dyDescent="0.45">
      <c r="C51" s="302" t="s">
        <v>668</v>
      </c>
    </row>
    <row r="52" spans="3:3" x14ac:dyDescent="0.45">
      <c r="C52" s="302" t="s">
        <v>669</v>
      </c>
    </row>
    <row r="53" spans="3:3" x14ac:dyDescent="0.45">
      <c r="C53" s="302" t="s">
        <v>670</v>
      </c>
    </row>
    <row r="54" spans="3:3" x14ac:dyDescent="0.45">
      <c r="C54" s="302" t="s">
        <v>671</v>
      </c>
    </row>
  </sheetData>
  <mergeCells count="1">
    <mergeCell ref="B22:B31"/>
  </mergeCells>
  <phoneticPr fontId="2"/>
  <pageMargins left="0.70866141732283472" right="0.70866141732283472" top="0.74803149606299213" bottom="0.74803149606299213" header="0.31496062992125984" footer="0.31496062992125984"/>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tint="0.39997558519241921"/>
    <pageSetUpPr fitToPage="1"/>
  </sheetPr>
  <dimension ref="B1:BB108"/>
  <sheetViews>
    <sheetView workbookViewId="0">
      <selection activeCell="AY19" sqref="AY19"/>
    </sheetView>
  </sheetViews>
  <sheetFormatPr defaultColWidth="6.5" defaultRowHeight="18" x14ac:dyDescent="0.45"/>
  <cols>
    <col min="1" max="1" width="1.296875" style="302" customWidth="1"/>
    <col min="2" max="3" width="6.5" style="302"/>
    <col min="4" max="4" width="37.8984375" style="302" customWidth="1"/>
    <col min="5" max="16384" width="6.5" style="302"/>
  </cols>
  <sheetData>
    <row r="1" spans="2:11" x14ac:dyDescent="0.45">
      <c r="B1" s="302" t="s">
        <v>536</v>
      </c>
      <c r="D1" s="303"/>
      <c r="E1" s="303"/>
      <c r="F1" s="303"/>
    </row>
    <row r="2" spans="2:11" s="305" customFormat="1" ht="20.25" customHeight="1" x14ac:dyDescent="0.45">
      <c r="B2" s="304" t="s">
        <v>537</v>
      </c>
      <c r="C2" s="304"/>
      <c r="D2" s="303"/>
      <c r="E2" s="303"/>
      <c r="F2" s="303"/>
    </row>
    <row r="3" spans="2:11" s="305" customFormat="1" ht="20.25" customHeight="1" x14ac:dyDescent="0.45">
      <c r="B3" s="304"/>
      <c r="C3" s="304"/>
      <c r="D3" s="303"/>
      <c r="E3" s="303"/>
      <c r="F3" s="303"/>
    </row>
    <row r="4" spans="2:11" s="305" customFormat="1" ht="20.25" customHeight="1" x14ac:dyDescent="0.45">
      <c r="B4" s="306"/>
      <c r="C4" s="303" t="s">
        <v>538</v>
      </c>
      <c r="D4" s="303"/>
      <c r="F4" s="1132" t="s">
        <v>539</v>
      </c>
      <c r="G4" s="1132"/>
      <c r="H4" s="1132"/>
      <c r="I4" s="1132"/>
      <c r="J4" s="1132"/>
      <c r="K4" s="1132"/>
    </row>
    <row r="5" spans="2:11" s="305" customFormat="1" ht="20.25" customHeight="1" x14ac:dyDescent="0.45">
      <c r="B5" s="307"/>
      <c r="C5" s="303" t="s">
        <v>540</v>
      </c>
      <c r="D5" s="303"/>
      <c r="F5" s="1132"/>
      <c r="G5" s="1132"/>
      <c r="H5" s="1132"/>
      <c r="I5" s="1132"/>
      <c r="J5" s="1132"/>
      <c r="K5" s="1132"/>
    </row>
    <row r="6" spans="2:11" s="305" customFormat="1" ht="20.25" customHeight="1" x14ac:dyDescent="0.45">
      <c r="B6" s="308" t="s">
        <v>541</v>
      </c>
      <c r="C6" s="303"/>
      <c r="D6" s="303"/>
      <c r="E6" s="261"/>
      <c r="F6" s="303"/>
    </row>
    <row r="7" spans="2:11" s="305" customFormat="1" ht="20.25" customHeight="1" x14ac:dyDescent="0.45">
      <c r="B7" s="304"/>
      <c r="C7" s="304"/>
      <c r="D7" s="303"/>
      <c r="E7" s="261"/>
      <c r="F7" s="303"/>
    </row>
    <row r="8" spans="2:11" s="305" customFormat="1" ht="20.25" customHeight="1" x14ac:dyDescent="0.45">
      <c r="B8" s="303" t="s">
        <v>542</v>
      </c>
      <c r="C8" s="304"/>
      <c r="D8" s="303"/>
      <c r="E8" s="261"/>
      <c r="F8" s="303"/>
    </row>
    <row r="9" spans="2:11" s="305" customFormat="1" ht="20.25" customHeight="1" x14ac:dyDescent="0.45">
      <c r="B9" s="304"/>
      <c r="C9" s="304"/>
      <c r="D9" s="303"/>
      <c r="E9" s="303"/>
      <c r="F9" s="303"/>
    </row>
    <row r="10" spans="2:11" s="305" customFormat="1" ht="20.25" customHeight="1" x14ac:dyDescent="0.45">
      <c r="B10" s="303" t="s">
        <v>543</v>
      </c>
      <c r="C10" s="304"/>
      <c r="D10" s="303"/>
      <c r="E10" s="303"/>
      <c r="F10" s="303"/>
    </row>
    <row r="11" spans="2:11" s="305" customFormat="1" ht="20.25" customHeight="1" x14ac:dyDescent="0.45">
      <c r="B11" s="303"/>
      <c r="C11" s="304"/>
      <c r="D11" s="303"/>
    </row>
    <row r="12" spans="2:11" s="305" customFormat="1" ht="20.25" customHeight="1" x14ac:dyDescent="0.45">
      <c r="B12" s="303" t="s">
        <v>544</v>
      </c>
      <c r="C12" s="304"/>
      <c r="D12" s="303"/>
    </row>
    <row r="13" spans="2:11" s="305" customFormat="1" ht="20.25" customHeight="1" x14ac:dyDescent="0.45">
      <c r="B13" s="303"/>
      <c r="C13" s="304"/>
      <c r="D13" s="303"/>
    </row>
    <row r="14" spans="2:11" s="305" customFormat="1" ht="20.25" customHeight="1" x14ac:dyDescent="0.45">
      <c r="B14" s="303" t="s">
        <v>545</v>
      </c>
      <c r="C14" s="304"/>
      <c r="D14" s="303"/>
    </row>
    <row r="15" spans="2:11" s="305" customFormat="1" ht="20.25" customHeight="1" x14ac:dyDescent="0.45">
      <c r="B15" s="303"/>
      <c r="C15" s="304"/>
      <c r="D15" s="303"/>
    </row>
    <row r="16" spans="2:11" s="305" customFormat="1" ht="20.25" customHeight="1" x14ac:dyDescent="0.45">
      <c r="B16" s="303" t="s">
        <v>546</v>
      </c>
      <c r="C16" s="304"/>
      <c r="D16" s="303"/>
    </row>
    <row r="17" spans="2:25" s="305" customFormat="1" ht="20.25" customHeight="1" x14ac:dyDescent="0.45">
      <c r="B17" s="303" t="s">
        <v>547</v>
      </c>
      <c r="C17" s="304"/>
      <c r="D17" s="303"/>
    </row>
    <row r="18" spans="2:25" s="305" customFormat="1" ht="20.25" customHeight="1" x14ac:dyDescent="0.45">
      <c r="B18" s="303"/>
      <c r="C18" s="304"/>
      <c r="D18" s="303"/>
    </row>
    <row r="19" spans="2:25" s="305" customFormat="1" ht="17.25" customHeight="1" x14ac:dyDescent="0.45">
      <c r="B19" s="303" t="s">
        <v>548</v>
      </c>
      <c r="C19" s="303"/>
      <c r="D19" s="303"/>
    </row>
    <row r="20" spans="2:25" s="305" customFormat="1" ht="17.25" customHeight="1" x14ac:dyDescent="0.45">
      <c r="B20" s="303" t="s">
        <v>549</v>
      </c>
      <c r="C20" s="303"/>
      <c r="D20" s="303"/>
    </row>
    <row r="21" spans="2:25" s="305" customFormat="1" ht="17.25" customHeight="1" x14ac:dyDescent="0.45">
      <c r="B21" s="303"/>
      <c r="C21" s="303"/>
      <c r="D21" s="303"/>
    </row>
    <row r="22" spans="2:25" s="305" customFormat="1" ht="17.25" customHeight="1" x14ac:dyDescent="0.45">
      <c r="B22" s="303"/>
      <c r="C22" s="309" t="s">
        <v>429</v>
      </c>
      <c r="D22" s="309" t="s">
        <v>550</v>
      </c>
    </row>
    <row r="23" spans="2:25" s="305" customFormat="1" ht="17.25" customHeight="1" x14ac:dyDescent="0.45">
      <c r="B23" s="303"/>
      <c r="C23" s="309">
        <v>1</v>
      </c>
      <c r="D23" s="310" t="s">
        <v>551</v>
      </c>
    </row>
    <row r="24" spans="2:25" s="305" customFormat="1" ht="17.25" customHeight="1" x14ac:dyDescent="0.45">
      <c r="B24" s="303"/>
      <c r="C24" s="309">
        <v>2</v>
      </c>
      <c r="D24" s="310" t="s">
        <v>552</v>
      </c>
    </row>
    <row r="25" spans="2:25" s="305" customFormat="1" ht="17.25" customHeight="1" x14ac:dyDescent="0.45">
      <c r="B25" s="303"/>
      <c r="C25" s="309">
        <v>3</v>
      </c>
      <c r="D25" s="310" t="s">
        <v>455</v>
      </c>
    </row>
    <row r="26" spans="2:25" s="305" customFormat="1" ht="17.25" customHeight="1" x14ac:dyDescent="0.45">
      <c r="B26" s="303"/>
      <c r="C26" s="309">
        <v>4</v>
      </c>
      <c r="D26" s="310" t="s">
        <v>456</v>
      </c>
    </row>
    <row r="27" spans="2:25" s="305" customFormat="1" ht="17.25" customHeight="1" x14ac:dyDescent="0.45">
      <c r="B27" s="303"/>
      <c r="C27" s="309">
        <v>5</v>
      </c>
      <c r="D27" s="310" t="s">
        <v>553</v>
      </c>
    </row>
    <row r="28" spans="2:25" s="305" customFormat="1" ht="17.25" customHeight="1" x14ac:dyDescent="0.45">
      <c r="B28" s="303"/>
      <c r="C28" s="309">
        <v>6</v>
      </c>
      <c r="D28" s="310" t="s">
        <v>554</v>
      </c>
    </row>
    <row r="29" spans="2:25" s="305" customFormat="1" ht="17.25" customHeight="1" x14ac:dyDescent="0.45">
      <c r="B29" s="303"/>
      <c r="C29" s="261"/>
      <c r="D29" s="303"/>
    </row>
    <row r="30" spans="2:25" s="305" customFormat="1" ht="17.25" customHeight="1" x14ac:dyDescent="0.45">
      <c r="B30" s="303" t="s">
        <v>555</v>
      </c>
      <c r="C30" s="303"/>
      <c r="D30" s="303"/>
    </row>
    <row r="31" spans="2:25" s="305" customFormat="1" ht="17.25" customHeight="1" x14ac:dyDescent="0.45">
      <c r="B31" s="303" t="s">
        <v>556</v>
      </c>
      <c r="C31" s="303"/>
      <c r="D31" s="303"/>
    </row>
    <row r="32" spans="2:25" s="305" customFormat="1" ht="17.25" customHeight="1" x14ac:dyDescent="0.45">
      <c r="B32" s="303"/>
      <c r="C32" s="303"/>
      <c r="D32" s="303"/>
      <c r="G32" s="311"/>
      <c r="H32" s="311"/>
      <c r="J32" s="311"/>
      <c r="K32" s="311"/>
      <c r="L32" s="311"/>
      <c r="M32" s="311"/>
      <c r="N32" s="311"/>
      <c r="O32" s="311"/>
      <c r="R32" s="311"/>
      <c r="S32" s="311"/>
      <c r="T32" s="311"/>
      <c r="W32" s="311"/>
      <c r="X32" s="311"/>
      <c r="Y32" s="311"/>
    </row>
    <row r="33" spans="2:51" s="305" customFormat="1" ht="17.25" customHeight="1" x14ac:dyDescent="0.45">
      <c r="B33" s="303"/>
      <c r="C33" s="309" t="s">
        <v>466</v>
      </c>
      <c r="D33" s="309" t="s">
        <v>467</v>
      </c>
      <c r="G33" s="311"/>
      <c r="H33" s="311"/>
      <c r="J33" s="311"/>
      <c r="K33" s="311"/>
      <c r="L33" s="311"/>
      <c r="M33" s="311"/>
      <c r="N33" s="311"/>
      <c r="O33" s="311"/>
      <c r="R33" s="311"/>
      <c r="S33" s="311"/>
      <c r="T33" s="311"/>
      <c r="W33" s="311"/>
      <c r="X33" s="311"/>
      <c r="Y33" s="311"/>
    </row>
    <row r="34" spans="2:51" s="305" customFormat="1" ht="17.25" customHeight="1" x14ac:dyDescent="0.45">
      <c r="B34" s="303"/>
      <c r="C34" s="309" t="s">
        <v>458</v>
      </c>
      <c r="D34" s="310" t="s">
        <v>468</v>
      </c>
      <c r="G34" s="311"/>
      <c r="H34" s="311"/>
      <c r="J34" s="311"/>
      <c r="K34" s="311"/>
      <c r="L34" s="311"/>
      <c r="M34" s="311"/>
      <c r="N34" s="311"/>
      <c r="O34" s="311"/>
      <c r="R34" s="311"/>
      <c r="S34" s="311"/>
      <c r="T34" s="311"/>
      <c r="W34" s="311"/>
      <c r="X34" s="311"/>
      <c r="Y34" s="311"/>
    </row>
    <row r="35" spans="2:51" s="305" customFormat="1" ht="17.25" customHeight="1" x14ac:dyDescent="0.45">
      <c r="B35" s="303"/>
      <c r="C35" s="309" t="s">
        <v>461</v>
      </c>
      <c r="D35" s="310" t="s">
        <v>472</v>
      </c>
      <c r="G35" s="311"/>
      <c r="H35" s="311"/>
      <c r="J35" s="311"/>
      <c r="K35" s="311"/>
      <c r="L35" s="311"/>
      <c r="M35" s="311"/>
      <c r="N35" s="311"/>
      <c r="O35" s="311"/>
      <c r="R35" s="311"/>
      <c r="S35" s="311"/>
      <c r="T35" s="311"/>
      <c r="W35" s="311"/>
      <c r="X35" s="311"/>
      <c r="Y35" s="311"/>
    </row>
    <row r="36" spans="2:51" s="305" customFormat="1" ht="17.25" customHeight="1" x14ac:dyDescent="0.45">
      <c r="B36" s="303"/>
      <c r="C36" s="309" t="s">
        <v>462</v>
      </c>
      <c r="D36" s="310" t="s">
        <v>475</v>
      </c>
      <c r="G36" s="311"/>
      <c r="H36" s="311"/>
      <c r="J36" s="311"/>
      <c r="K36" s="311"/>
      <c r="L36" s="311"/>
      <c r="M36" s="311"/>
      <c r="N36" s="311"/>
      <c r="O36" s="311"/>
      <c r="R36" s="311"/>
      <c r="S36" s="311"/>
      <c r="T36" s="311"/>
      <c r="W36" s="311"/>
      <c r="X36" s="311"/>
      <c r="Y36" s="311"/>
    </row>
    <row r="37" spans="2:51" s="305" customFormat="1" ht="17.25" customHeight="1" x14ac:dyDescent="0.45">
      <c r="B37" s="303"/>
      <c r="C37" s="309" t="s">
        <v>464</v>
      </c>
      <c r="D37" s="310" t="s">
        <v>557</v>
      </c>
      <c r="G37" s="311"/>
      <c r="H37" s="311"/>
      <c r="J37" s="311"/>
      <c r="K37" s="311"/>
      <c r="L37" s="311"/>
      <c r="M37" s="311"/>
      <c r="N37" s="311"/>
      <c r="O37" s="311"/>
      <c r="R37" s="311"/>
      <c r="S37" s="311"/>
      <c r="T37" s="311"/>
      <c r="W37" s="311"/>
      <c r="X37" s="311"/>
      <c r="Y37" s="311"/>
    </row>
    <row r="38" spans="2:51" s="305" customFormat="1" ht="17.25" customHeight="1" x14ac:dyDescent="0.45">
      <c r="B38" s="303"/>
      <c r="C38" s="303"/>
      <c r="D38" s="303"/>
      <c r="G38" s="311"/>
      <c r="H38" s="311"/>
      <c r="J38" s="311"/>
      <c r="K38" s="311"/>
      <c r="L38" s="311"/>
      <c r="M38" s="311"/>
      <c r="N38" s="311"/>
      <c r="O38" s="311"/>
      <c r="R38" s="311"/>
      <c r="S38" s="311"/>
      <c r="T38" s="311"/>
      <c r="W38" s="311"/>
      <c r="X38" s="311"/>
      <c r="Y38" s="311"/>
    </row>
    <row r="39" spans="2:51" s="305" customFormat="1" ht="17.25" customHeight="1" x14ac:dyDescent="0.45">
      <c r="B39" s="303"/>
      <c r="C39" s="312" t="s">
        <v>558</v>
      </c>
      <c r="D39" s="303"/>
      <c r="G39" s="311"/>
      <c r="H39" s="311"/>
      <c r="J39" s="311"/>
      <c r="K39" s="311"/>
      <c r="L39" s="311"/>
      <c r="M39" s="311"/>
      <c r="N39" s="311"/>
      <c r="O39" s="311"/>
      <c r="R39" s="311"/>
      <c r="S39" s="311"/>
      <c r="T39" s="311"/>
      <c r="W39" s="311"/>
      <c r="X39" s="311"/>
      <c r="Y39" s="311"/>
    </row>
    <row r="40" spans="2:51" s="305" customFormat="1" ht="17.25" customHeight="1" x14ac:dyDescent="0.45">
      <c r="C40" s="303" t="s">
        <v>559</v>
      </c>
      <c r="F40" s="312"/>
      <c r="G40" s="311"/>
      <c r="H40" s="311"/>
      <c r="J40" s="311"/>
      <c r="K40" s="311"/>
      <c r="L40" s="311"/>
      <c r="M40" s="311"/>
      <c r="N40" s="311"/>
      <c r="O40" s="311"/>
      <c r="R40" s="311"/>
      <c r="S40" s="311"/>
      <c r="T40" s="311"/>
      <c r="W40" s="311"/>
      <c r="X40" s="311"/>
      <c r="Y40" s="311"/>
    </row>
    <row r="41" spans="2:51" s="305" customFormat="1" ht="17.25" customHeight="1" x14ac:dyDescent="0.45">
      <c r="C41" s="303" t="s">
        <v>560</v>
      </c>
      <c r="F41" s="303"/>
      <c r="G41" s="311"/>
      <c r="H41" s="311"/>
      <c r="J41" s="311"/>
      <c r="K41" s="311"/>
      <c r="L41" s="311"/>
      <c r="M41" s="311"/>
      <c r="N41" s="311"/>
      <c r="O41" s="311"/>
      <c r="R41" s="311"/>
      <c r="S41" s="311"/>
      <c r="T41" s="311"/>
      <c r="W41" s="311"/>
      <c r="X41" s="311"/>
      <c r="Y41" s="311"/>
    </row>
    <row r="42" spans="2:51" s="305" customFormat="1" ht="17.25" customHeight="1" x14ac:dyDescent="0.45">
      <c r="B42" s="303"/>
      <c r="C42" s="303"/>
      <c r="D42" s="303"/>
      <c r="E42" s="312"/>
      <c r="F42" s="311"/>
      <c r="G42" s="311"/>
      <c r="H42" s="311"/>
      <c r="J42" s="311"/>
      <c r="K42" s="311"/>
      <c r="L42" s="311"/>
      <c r="M42" s="311"/>
      <c r="N42" s="311"/>
      <c r="O42" s="311"/>
      <c r="R42" s="311"/>
      <c r="S42" s="311"/>
      <c r="T42" s="311"/>
      <c r="W42" s="311"/>
      <c r="X42" s="311"/>
      <c r="Y42" s="311"/>
    </row>
    <row r="43" spans="2:51" s="305" customFormat="1" ht="17.25" customHeight="1" x14ac:dyDescent="0.45">
      <c r="B43" s="303" t="s">
        <v>561</v>
      </c>
      <c r="C43" s="303"/>
      <c r="D43" s="303"/>
    </row>
    <row r="44" spans="2:51" s="305" customFormat="1" ht="17.25" customHeight="1" x14ac:dyDescent="0.45">
      <c r="B44" s="303" t="s">
        <v>562</v>
      </c>
      <c r="C44" s="303"/>
      <c r="D44" s="303"/>
    </row>
    <row r="45" spans="2:51" s="305" customFormat="1" ht="17.25" customHeight="1" x14ac:dyDescent="0.45">
      <c r="B45" s="313" t="s">
        <v>563</v>
      </c>
      <c r="E45" s="311"/>
      <c r="F45" s="311"/>
      <c r="G45" s="311"/>
      <c r="H45" s="311"/>
      <c r="I45" s="311"/>
      <c r="J45" s="311"/>
      <c r="K45" s="311"/>
      <c r="L45" s="311"/>
      <c r="M45" s="311"/>
      <c r="N45" s="311"/>
      <c r="O45" s="311"/>
      <c r="P45" s="311"/>
      <c r="Q45" s="311"/>
      <c r="R45" s="311"/>
      <c r="S45" s="311"/>
      <c r="T45" s="311"/>
      <c r="U45" s="311"/>
      <c r="Y45" s="311"/>
      <c r="Z45" s="311"/>
      <c r="AA45" s="311"/>
      <c r="AB45" s="311"/>
      <c r="AD45" s="311"/>
      <c r="AE45" s="311"/>
      <c r="AF45" s="311"/>
      <c r="AG45" s="311"/>
      <c r="AH45" s="311"/>
      <c r="AI45" s="314"/>
      <c r="AJ45" s="311"/>
      <c r="AK45" s="311"/>
      <c r="AL45" s="311"/>
      <c r="AM45" s="311"/>
      <c r="AN45" s="311"/>
      <c r="AO45" s="311"/>
      <c r="AP45" s="311"/>
      <c r="AQ45" s="311"/>
      <c r="AR45" s="311"/>
      <c r="AS45" s="311"/>
      <c r="AT45" s="311"/>
      <c r="AU45" s="311"/>
      <c r="AV45" s="311"/>
      <c r="AW45" s="311"/>
      <c r="AX45" s="311"/>
      <c r="AY45" s="314"/>
    </row>
    <row r="46" spans="2:51" s="305" customFormat="1" ht="17.25" customHeight="1" x14ac:dyDescent="0.45"/>
    <row r="47" spans="2:51" s="305" customFormat="1" ht="17.25" customHeight="1" x14ac:dyDescent="0.45">
      <c r="B47" s="303" t="s">
        <v>564</v>
      </c>
      <c r="C47" s="303"/>
    </row>
    <row r="48" spans="2:51" s="305" customFormat="1" ht="17.25" customHeight="1" x14ac:dyDescent="0.45">
      <c r="B48" s="303"/>
      <c r="C48" s="303"/>
    </row>
    <row r="49" spans="2:54" s="305" customFormat="1" ht="17.25" customHeight="1" x14ac:dyDescent="0.45">
      <c r="B49" s="303" t="s">
        <v>565</v>
      </c>
      <c r="C49" s="303"/>
    </row>
    <row r="50" spans="2:54" s="305" customFormat="1" ht="17.25" customHeight="1" x14ac:dyDescent="0.45">
      <c r="B50" s="303" t="s">
        <v>566</v>
      </c>
      <c r="C50" s="303"/>
    </row>
    <row r="51" spans="2:54" s="305" customFormat="1" ht="17.25" customHeight="1" x14ac:dyDescent="0.45">
      <c r="B51" s="303"/>
      <c r="C51" s="303"/>
    </row>
    <row r="52" spans="2:54" s="305" customFormat="1" ht="17.25" customHeight="1" x14ac:dyDescent="0.45">
      <c r="B52" s="303" t="s">
        <v>567</v>
      </c>
      <c r="C52" s="303"/>
    </row>
    <row r="53" spans="2:54" s="305" customFormat="1" ht="17.25" customHeight="1" x14ac:dyDescent="0.45">
      <c r="B53" s="303" t="s">
        <v>568</v>
      </c>
      <c r="C53" s="303"/>
    </row>
    <row r="54" spans="2:54" s="305" customFormat="1" ht="17.25" customHeight="1" x14ac:dyDescent="0.45">
      <c r="B54" s="303"/>
      <c r="C54" s="303"/>
    </row>
    <row r="55" spans="2:54" s="305" customFormat="1" ht="17.25" customHeight="1" x14ac:dyDescent="0.45">
      <c r="B55" s="303" t="s">
        <v>569</v>
      </c>
      <c r="C55" s="303"/>
      <c r="D55" s="303"/>
    </row>
    <row r="56" spans="2:54" s="305" customFormat="1" ht="17.25" customHeight="1" x14ac:dyDescent="0.45">
      <c r="B56" s="303"/>
      <c r="C56" s="303"/>
      <c r="D56" s="303"/>
    </row>
    <row r="57" spans="2:54" s="305" customFormat="1" ht="17.25" customHeight="1" x14ac:dyDescent="0.45">
      <c r="B57" s="305" t="s">
        <v>570</v>
      </c>
      <c r="D57" s="303"/>
    </row>
    <row r="58" spans="2:54" s="305" customFormat="1" ht="17.25" customHeight="1" x14ac:dyDescent="0.45">
      <c r="B58" s="305" t="s">
        <v>571</v>
      </c>
      <c r="D58" s="303"/>
    </row>
    <row r="59" spans="2:54" s="305" customFormat="1" ht="17.25" customHeight="1" x14ac:dyDescent="0.45">
      <c r="B59" s="305" t="s">
        <v>572</v>
      </c>
    </row>
    <row r="60" spans="2:54" s="305" customFormat="1" ht="17.25" customHeight="1" x14ac:dyDescent="0.45"/>
    <row r="61" spans="2:54" s="305" customFormat="1" ht="17.25" customHeight="1" x14ac:dyDescent="0.45">
      <c r="B61" s="305" t="s">
        <v>573</v>
      </c>
      <c r="E61" s="315"/>
      <c r="F61" s="315"/>
      <c r="G61" s="315"/>
      <c r="H61" s="315"/>
      <c r="I61" s="315"/>
      <c r="J61" s="315"/>
      <c r="K61" s="315"/>
      <c r="L61" s="315"/>
      <c r="M61" s="315"/>
      <c r="N61" s="315"/>
      <c r="O61" s="315"/>
      <c r="P61" s="315"/>
      <c r="Q61" s="315"/>
      <c r="R61" s="315"/>
      <c r="S61" s="315"/>
      <c r="T61" s="315"/>
      <c r="U61" s="315"/>
      <c r="V61" s="315"/>
      <c r="W61" s="315"/>
      <c r="X61" s="315"/>
      <c r="Y61" s="315"/>
      <c r="Z61" s="315"/>
      <c r="AA61" s="315"/>
      <c r="AB61" s="315"/>
      <c r="AC61" s="315"/>
      <c r="AD61" s="315"/>
      <c r="AE61" s="315"/>
      <c r="AF61" s="315"/>
      <c r="AG61" s="315"/>
      <c r="AH61" s="315"/>
      <c r="AI61" s="315"/>
      <c r="AJ61" s="315"/>
      <c r="AK61" s="315"/>
      <c r="AL61" s="315"/>
      <c r="AM61" s="315"/>
      <c r="AN61" s="315"/>
      <c r="AO61" s="315"/>
      <c r="AP61" s="315"/>
      <c r="AQ61" s="315"/>
      <c r="AR61" s="315"/>
      <c r="AS61" s="315"/>
      <c r="AT61" s="315"/>
      <c r="AU61" s="315"/>
      <c r="AV61" s="315"/>
      <c r="AW61" s="315"/>
      <c r="AX61" s="315"/>
    </row>
    <row r="62" spans="2:54" s="305" customFormat="1" ht="17.25" customHeight="1" x14ac:dyDescent="0.45">
      <c r="B62" s="316" t="s">
        <v>574</v>
      </c>
      <c r="E62" s="315"/>
      <c r="F62" s="315"/>
      <c r="G62" s="315"/>
      <c r="H62" s="315"/>
      <c r="I62" s="315"/>
      <c r="J62" s="315"/>
      <c r="K62" s="315"/>
      <c r="L62" s="315"/>
      <c r="M62" s="315"/>
      <c r="N62" s="315"/>
      <c r="O62" s="315"/>
      <c r="P62" s="315"/>
      <c r="Q62" s="315"/>
      <c r="R62" s="315"/>
      <c r="S62" s="315"/>
      <c r="T62" s="315"/>
      <c r="U62" s="315"/>
      <c r="V62" s="315"/>
      <c r="W62" s="315"/>
      <c r="X62" s="315"/>
      <c r="Y62" s="315"/>
      <c r="Z62" s="315"/>
      <c r="AA62" s="315"/>
      <c r="AB62" s="315"/>
      <c r="AC62" s="315"/>
      <c r="AD62" s="315"/>
      <c r="AE62" s="315"/>
      <c r="AF62" s="315"/>
      <c r="AG62" s="315"/>
      <c r="AH62" s="315"/>
      <c r="AI62" s="315"/>
      <c r="AJ62" s="315"/>
      <c r="AK62" s="315"/>
      <c r="AL62" s="315"/>
      <c r="AM62" s="315"/>
      <c r="AN62" s="315"/>
      <c r="AO62" s="315"/>
      <c r="AP62" s="315"/>
      <c r="AQ62" s="315"/>
      <c r="AR62" s="315"/>
      <c r="AS62" s="315"/>
      <c r="AT62" s="315"/>
      <c r="AU62" s="315"/>
      <c r="AV62" s="315"/>
      <c r="AW62" s="315"/>
      <c r="AX62" s="315"/>
      <c r="AY62" s="315"/>
      <c r="AZ62" s="315"/>
      <c r="BA62" s="315"/>
      <c r="BB62" s="315"/>
    </row>
    <row r="63" spans="2:54" ht="18.75" customHeight="1" x14ac:dyDescent="0.45">
      <c r="B63" s="317" t="s">
        <v>575</v>
      </c>
    </row>
    <row r="64" spans="2:54" ht="18.75" customHeight="1" x14ac:dyDescent="0.45">
      <c r="B64" s="316" t="s">
        <v>576</v>
      </c>
    </row>
    <row r="65" spans="2:2" ht="18.75" customHeight="1" x14ac:dyDescent="0.45">
      <c r="B65" s="317" t="s">
        <v>577</v>
      </c>
    </row>
    <row r="66" spans="2:2" ht="18.75" customHeight="1" x14ac:dyDescent="0.45">
      <c r="B66" s="316" t="s">
        <v>578</v>
      </c>
    </row>
    <row r="67" spans="2:2" ht="18.75" customHeight="1" x14ac:dyDescent="0.45">
      <c r="B67" s="316" t="s">
        <v>579</v>
      </c>
    </row>
    <row r="68" spans="2:2" ht="18.75" customHeight="1" x14ac:dyDescent="0.45">
      <c r="B68" s="316" t="s">
        <v>580</v>
      </c>
    </row>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tint="0.39997558519241921"/>
    <pageSetUpPr fitToPage="1"/>
  </sheetPr>
  <dimension ref="B1:BO150"/>
  <sheetViews>
    <sheetView showGridLines="0" view="pageBreakPreview" zoomScale="55" zoomScaleNormal="55" zoomScaleSheetLayoutView="55" workbookViewId="0">
      <selection activeCell="AY19" sqref="AY19"/>
    </sheetView>
  </sheetViews>
  <sheetFormatPr defaultColWidth="4.19921875" defaultRowHeight="14.4" x14ac:dyDescent="0.45"/>
  <cols>
    <col min="1" max="1" width="0.796875" style="198" customWidth="1"/>
    <col min="2" max="2" width="5.3984375" style="198" customWidth="1"/>
    <col min="3" max="4" width="7.59765625" style="198" customWidth="1"/>
    <col min="5" max="8" width="3" style="198" hidden="1" customWidth="1"/>
    <col min="9" max="10" width="3" style="198" customWidth="1"/>
    <col min="11" max="62" width="5.3984375" style="198" customWidth="1"/>
    <col min="63" max="63" width="1" style="198" customWidth="1"/>
    <col min="64" max="16384" width="4.19921875" style="198"/>
  </cols>
  <sheetData>
    <row r="1" spans="2:67" s="179" customFormat="1" ht="20.25" customHeight="1" x14ac:dyDescent="0.45">
      <c r="C1" s="180" t="s">
        <v>406</v>
      </c>
      <c r="D1" s="180"/>
      <c r="E1" s="180"/>
      <c r="F1" s="180"/>
      <c r="G1" s="180"/>
      <c r="H1" s="180"/>
      <c r="I1" s="180"/>
      <c r="J1" s="180"/>
      <c r="M1" s="181" t="s">
        <v>407</v>
      </c>
      <c r="P1" s="180"/>
      <c r="Q1" s="180"/>
      <c r="R1" s="180"/>
      <c r="S1" s="180"/>
      <c r="T1" s="180"/>
      <c r="U1" s="180"/>
      <c r="V1" s="180"/>
      <c r="W1" s="180"/>
      <c r="AS1" s="182" t="s">
        <v>408</v>
      </c>
      <c r="AT1" s="1100" t="s">
        <v>409</v>
      </c>
      <c r="AU1" s="1101"/>
      <c r="AV1" s="1101"/>
      <c r="AW1" s="1101"/>
      <c r="AX1" s="1101"/>
      <c r="AY1" s="1101"/>
      <c r="AZ1" s="1101"/>
      <c r="BA1" s="1101"/>
      <c r="BB1" s="1101"/>
      <c r="BC1" s="1101"/>
      <c r="BD1" s="1101"/>
      <c r="BE1" s="1101"/>
      <c r="BF1" s="1101"/>
      <c r="BG1" s="1101"/>
      <c r="BH1" s="1101"/>
      <c r="BI1" s="1101"/>
      <c r="BJ1" s="182" t="s">
        <v>410</v>
      </c>
    </row>
    <row r="2" spans="2:67" s="183" customFormat="1" ht="20.25" customHeight="1" x14ac:dyDescent="0.45">
      <c r="J2" s="181"/>
      <c r="M2" s="181"/>
      <c r="N2" s="181"/>
      <c r="P2" s="182"/>
      <c r="Q2" s="182"/>
      <c r="R2" s="182"/>
      <c r="S2" s="182"/>
      <c r="T2" s="182"/>
      <c r="U2" s="182"/>
      <c r="V2" s="182"/>
      <c r="W2" s="182"/>
      <c r="AB2" s="182" t="s">
        <v>411</v>
      </c>
      <c r="AC2" s="1102">
        <v>3</v>
      </c>
      <c r="AD2" s="1102"/>
      <c r="AE2" s="182" t="s">
        <v>412</v>
      </c>
      <c r="AF2" s="1103">
        <f>IF(AC2=0,"",YEAR(DATE(2018+AC2,1,1)))</f>
        <v>2021</v>
      </c>
      <c r="AG2" s="1103"/>
      <c r="AH2" s="183" t="s">
        <v>413</v>
      </c>
      <c r="AI2" s="183" t="s">
        <v>414</v>
      </c>
      <c r="AJ2" s="1102">
        <v>4</v>
      </c>
      <c r="AK2" s="1102"/>
      <c r="AL2" s="183" t="s">
        <v>415</v>
      </c>
      <c r="AS2" s="182" t="s">
        <v>416</v>
      </c>
      <c r="AT2" s="1102" t="s">
        <v>581</v>
      </c>
      <c r="AU2" s="1102"/>
      <c r="AV2" s="1102"/>
      <c r="AW2" s="1102"/>
      <c r="AX2" s="1102"/>
      <c r="AY2" s="1102"/>
      <c r="AZ2" s="1102"/>
      <c r="BA2" s="1102"/>
      <c r="BB2" s="1102"/>
      <c r="BC2" s="1102"/>
      <c r="BD2" s="1102"/>
      <c r="BE2" s="1102"/>
      <c r="BF2" s="1102"/>
      <c r="BG2" s="1102"/>
      <c r="BH2" s="1102"/>
      <c r="BI2" s="1102"/>
      <c r="BJ2" s="182" t="s">
        <v>410</v>
      </c>
      <c r="BK2" s="182"/>
      <c r="BL2" s="182"/>
      <c r="BM2" s="182"/>
    </row>
    <row r="3" spans="2:67" s="183" customFormat="1" ht="20.25" customHeight="1" x14ac:dyDescent="0.45">
      <c r="J3" s="181"/>
      <c r="M3" s="181"/>
      <c r="O3" s="182"/>
      <c r="P3" s="182"/>
      <c r="Q3" s="182"/>
      <c r="R3" s="182"/>
      <c r="S3" s="182"/>
      <c r="T3" s="182"/>
      <c r="U3" s="182"/>
      <c r="AC3" s="184"/>
      <c r="AD3" s="184"/>
      <c r="AE3" s="184"/>
      <c r="AF3" s="185"/>
      <c r="AG3" s="184"/>
      <c r="BD3" s="186" t="s">
        <v>417</v>
      </c>
      <c r="BE3" s="1104" t="s">
        <v>418</v>
      </c>
      <c r="BF3" s="1105"/>
      <c r="BG3" s="1105"/>
      <c r="BH3" s="1106"/>
      <c r="BI3" s="182"/>
    </row>
    <row r="4" spans="2:67" s="183" customFormat="1" ht="20.25" customHeight="1" x14ac:dyDescent="0.45">
      <c r="J4" s="181"/>
      <c r="M4" s="181"/>
      <c r="O4" s="182"/>
      <c r="P4" s="182"/>
      <c r="Q4" s="182"/>
      <c r="R4" s="182"/>
      <c r="S4" s="182"/>
      <c r="T4" s="182"/>
      <c r="U4" s="182"/>
      <c r="AC4" s="184"/>
      <c r="AD4" s="184"/>
      <c r="AE4" s="184"/>
      <c r="AF4" s="185"/>
      <c r="AG4" s="184"/>
      <c r="BD4" s="186" t="s">
        <v>419</v>
      </c>
      <c r="BE4" s="1104" t="s">
        <v>420</v>
      </c>
      <c r="BF4" s="1105"/>
      <c r="BG4" s="1105"/>
      <c r="BH4" s="1106"/>
      <c r="BI4" s="182"/>
    </row>
    <row r="5" spans="2:67" s="183" customFormat="1" ht="9" customHeight="1" x14ac:dyDescent="0.45">
      <c r="J5" s="181"/>
      <c r="M5" s="181"/>
      <c r="O5" s="182"/>
      <c r="P5" s="182"/>
      <c r="Q5" s="182"/>
      <c r="R5" s="182"/>
      <c r="S5" s="182"/>
      <c r="T5" s="182"/>
      <c r="U5" s="182"/>
      <c r="AC5" s="187"/>
      <c r="AD5" s="187"/>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88"/>
      <c r="BI5" s="188"/>
    </row>
    <row r="6" spans="2:67" s="183" customFormat="1" ht="21" customHeight="1" x14ac:dyDescent="0.45">
      <c r="B6" s="180"/>
      <c r="C6" s="179"/>
      <c r="D6" s="179"/>
      <c r="E6" s="179"/>
      <c r="F6" s="179"/>
      <c r="G6" s="179"/>
      <c r="H6" s="179"/>
      <c r="I6" s="179"/>
      <c r="J6" s="179"/>
      <c r="K6" s="189"/>
      <c r="L6" s="189"/>
      <c r="M6" s="189"/>
      <c r="N6" s="190"/>
      <c r="O6" s="189"/>
      <c r="P6" s="189"/>
      <c r="Q6" s="189"/>
      <c r="AJ6" s="179"/>
      <c r="AK6" s="179"/>
      <c r="AL6" s="179"/>
      <c r="AM6" s="179"/>
      <c r="AN6" s="179"/>
      <c r="AO6" s="179" t="s">
        <v>421</v>
      </c>
      <c r="AP6" s="179"/>
      <c r="AQ6" s="179"/>
      <c r="AR6" s="179"/>
      <c r="AS6" s="179"/>
      <c r="AT6" s="179"/>
      <c r="AU6" s="179"/>
      <c r="AW6" s="191"/>
      <c r="AX6" s="191"/>
      <c r="AY6" s="192"/>
      <c r="AZ6" s="179"/>
      <c r="BA6" s="1124">
        <v>40</v>
      </c>
      <c r="BB6" s="1125"/>
      <c r="BC6" s="192" t="s">
        <v>422</v>
      </c>
      <c r="BD6" s="179"/>
      <c r="BE6" s="1124">
        <v>160</v>
      </c>
      <c r="BF6" s="1125"/>
      <c r="BG6" s="192" t="s">
        <v>423</v>
      </c>
      <c r="BH6" s="179"/>
      <c r="BI6" s="188"/>
    </row>
    <row r="7" spans="2:67" s="183" customFormat="1" ht="5.25" customHeight="1" x14ac:dyDescent="0.45">
      <c r="B7" s="180"/>
      <c r="C7" s="193"/>
      <c r="D7" s="193"/>
      <c r="E7" s="193"/>
      <c r="F7" s="193"/>
      <c r="G7" s="193"/>
      <c r="H7" s="193"/>
      <c r="I7" s="193"/>
      <c r="J7" s="189"/>
      <c r="K7" s="189"/>
      <c r="L7" s="189"/>
      <c r="M7" s="190"/>
      <c r="N7" s="189"/>
      <c r="O7" s="189"/>
      <c r="P7" s="189"/>
      <c r="Q7" s="18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88"/>
      <c r="BI7" s="188"/>
    </row>
    <row r="8" spans="2:67" s="183" customFormat="1" ht="21" customHeight="1" x14ac:dyDescent="0.45">
      <c r="B8" s="194"/>
      <c r="C8" s="190"/>
      <c r="D8" s="190"/>
      <c r="E8" s="190"/>
      <c r="F8" s="190"/>
      <c r="G8" s="190"/>
      <c r="H8" s="190"/>
      <c r="I8" s="190"/>
      <c r="J8" s="189"/>
      <c r="K8" s="189"/>
      <c r="L8" s="189"/>
      <c r="M8" s="190"/>
      <c r="N8" s="189"/>
      <c r="O8" s="189"/>
      <c r="P8" s="189"/>
      <c r="Q8" s="189"/>
      <c r="AJ8" s="195"/>
      <c r="AK8" s="195"/>
      <c r="AL8" s="195"/>
      <c r="AM8" s="179"/>
      <c r="AN8" s="188"/>
      <c r="AO8" s="196"/>
      <c r="AP8" s="196"/>
      <c r="AQ8" s="180"/>
      <c r="AR8" s="191"/>
      <c r="AS8" s="191"/>
      <c r="AT8" s="191"/>
      <c r="AU8" s="197"/>
      <c r="AV8" s="197"/>
      <c r="AW8" s="179"/>
      <c r="AX8" s="191"/>
      <c r="AY8" s="191"/>
      <c r="AZ8" s="190"/>
      <c r="BA8" s="179"/>
      <c r="BB8" s="179" t="s">
        <v>424</v>
      </c>
      <c r="BC8" s="179"/>
      <c r="BD8" s="179"/>
      <c r="BE8" s="1126">
        <f>DAY(EOMONTH(DATE(AF2,AJ2,1),0))</f>
        <v>30</v>
      </c>
      <c r="BF8" s="1127"/>
      <c r="BG8" s="179" t="s">
        <v>425</v>
      </c>
      <c r="BH8" s="179"/>
      <c r="BI8" s="179"/>
      <c r="BM8" s="182"/>
      <c r="BN8" s="182"/>
      <c r="BO8" s="182"/>
    </row>
    <row r="9" spans="2:67" s="183" customFormat="1" ht="5.25" customHeight="1" x14ac:dyDescent="0.45">
      <c r="B9" s="194"/>
      <c r="C9" s="190"/>
      <c r="D9" s="190"/>
      <c r="E9" s="190"/>
      <c r="F9" s="190"/>
      <c r="G9" s="190"/>
      <c r="H9" s="190"/>
      <c r="I9" s="190"/>
      <c r="J9" s="189"/>
      <c r="K9" s="189"/>
      <c r="L9" s="189"/>
      <c r="M9" s="190"/>
      <c r="N9" s="189"/>
      <c r="O9" s="189"/>
      <c r="P9" s="189"/>
      <c r="Q9" s="189"/>
      <c r="AJ9" s="195"/>
      <c r="AK9" s="195"/>
      <c r="AL9" s="195"/>
      <c r="AM9" s="179"/>
      <c r="AN9" s="188"/>
      <c r="AO9" s="196"/>
      <c r="AP9" s="196"/>
      <c r="AQ9" s="180"/>
      <c r="AR9" s="191"/>
      <c r="AS9" s="191"/>
      <c r="AT9" s="191"/>
      <c r="AU9" s="197"/>
      <c r="AV9" s="197"/>
      <c r="AW9" s="179"/>
      <c r="AX9" s="191"/>
      <c r="AY9" s="191"/>
      <c r="AZ9" s="190"/>
      <c r="BA9" s="179"/>
      <c r="BB9" s="179"/>
      <c r="BC9" s="179"/>
      <c r="BD9" s="179"/>
      <c r="BE9" s="190"/>
      <c r="BF9" s="190"/>
      <c r="BG9" s="179"/>
      <c r="BH9" s="179"/>
      <c r="BI9" s="179"/>
      <c r="BM9" s="182"/>
      <c r="BN9" s="182"/>
      <c r="BO9" s="182"/>
    </row>
    <row r="10" spans="2:67" s="183" customFormat="1" ht="21" customHeight="1" x14ac:dyDescent="0.45">
      <c r="B10" s="194"/>
      <c r="C10" s="190"/>
      <c r="D10" s="190"/>
      <c r="E10" s="190"/>
      <c r="F10" s="190"/>
      <c r="G10" s="190"/>
      <c r="H10" s="190"/>
      <c r="I10" s="190"/>
      <c r="J10" s="189"/>
      <c r="K10" s="189"/>
      <c r="L10" s="189"/>
      <c r="M10" s="190"/>
      <c r="N10" s="189"/>
      <c r="O10" s="189"/>
      <c r="P10" s="189"/>
      <c r="Q10" s="189"/>
      <c r="AJ10" s="195"/>
      <c r="AK10" s="195"/>
      <c r="AL10" s="195"/>
      <c r="AM10" s="179"/>
      <c r="AN10" s="188"/>
      <c r="AO10" s="196"/>
      <c r="AP10" s="196"/>
      <c r="AQ10" s="180"/>
      <c r="AR10" s="191"/>
      <c r="AS10" s="179" t="s">
        <v>426</v>
      </c>
      <c r="AT10" s="179"/>
      <c r="AU10" s="179"/>
      <c r="AV10" s="179"/>
      <c r="AW10" s="179"/>
      <c r="AX10" s="193"/>
      <c r="AY10" s="193"/>
      <c r="AZ10" s="193"/>
      <c r="BA10" s="179"/>
      <c r="BB10" s="179"/>
      <c r="BC10" s="188" t="s">
        <v>427</v>
      </c>
      <c r="BD10" s="179"/>
      <c r="BE10" s="1124">
        <v>36</v>
      </c>
      <c r="BF10" s="1125"/>
      <c r="BG10" s="192" t="s">
        <v>428</v>
      </c>
      <c r="BH10" s="179"/>
      <c r="BI10" s="179"/>
      <c r="BM10" s="182"/>
      <c r="BN10" s="182"/>
      <c r="BO10" s="182"/>
    </row>
    <row r="11" spans="2:67" ht="5.25" customHeight="1" thickBot="1" x14ac:dyDescent="0.5">
      <c r="C11" s="199"/>
      <c r="D11" s="199"/>
      <c r="E11" s="199"/>
      <c r="F11" s="199"/>
      <c r="G11" s="199"/>
      <c r="H11" s="199"/>
      <c r="I11" s="199"/>
      <c r="J11" s="199"/>
      <c r="AC11" s="199"/>
      <c r="AT11" s="199"/>
      <c r="BK11" s="200"/>
      <c r="BL11" s="200"/>
      <c r="BM11" s="200"/>
    </row>
    <row r="12" spans="2:67" ht="21.6" customHeight="1" x14ac:dyDescent="0.45">
      <c r="B12" s="1063" t="s">
        <v>429</v>
      </c>
      <c r="C12" s="1066" t="s">
        <v>582</v>
      </c>
      <c r="D12" s="1067"/>
      <c r="E12" s="201"/>
      <c r="F12" s="202"/>
      <c r="G12" s="201"/>
      <c r="H12" s="202"/>
      <c r="I12" s="1072" t="s">
        <v>583</v>
      </c>
      <c r="J12" s="1073"/>
      <c r="K12" s="1078" t="s">
        <v>584</v>
      </c>
      <c r="L12" s="1079"/>
      <c r="M12" s="1079"/>
      <c r="N12" s="1067"/>
      <c r="O12" s="1078" t="s">
        <v>585</v>
      </c>
      <c r="P12" s="1079"/>
      <c r="Q12" s="1079"/>
      <c r="R12" s="1079"/>
      <c r="S12" s="1067"/>
      <c r="T12" s="203"/>
      <c r="U12" s="203"/>
      <c r="V12" s="204"/>
      <c r="W12" s="1107" t="s">
        <v>586</v>
      </c>
      <c r="X12" s="1108"/>
      <c r="Y12" s="1108"/>
      <c r="Z12" s="1108"/>
      <c r="AA12" s="1108"/>
      <c r="AB12" s="1108"/>
      <c r="AC12" s="1108"/>
      <c r="AD12" s="1108"/>
      <c r="AE12" s="1108"/>
      <c r="AF12" s="1108"/>
      <c r="AG12" s="1108"/>
      <c r="AH12" s="1108"/>
      <c r="AI12" s="1108"/>
      <c r="AJ12" s="1108"/>
      <c r="AK12" s="1108"/>
      <c r="AL12" s="1108"/>
      <c r="AM12" s="1108"/>
      <c r="AN12" s="1108"/>
      <c r="AO12" s="1108"/>
      <c r="AP12" s="1108"/>
      <c r="AQ12" s="1108"/>
      <c r="AR12" s="1108"/>
      <c r="AS12" s="1108"/>
      <c r="AT12" s="1108"/>
      <c r="AU12" s="1108"/>
      <c r="AV12" s="1108"/>
      <c r="AW12" s="1108"/>
      <c r="AX12" s="1108"/>
      <c r="AY12" s="1108"/>
      <c r="AZ12" s="1108"/>
      <c r="BA12" s="1108"/>
      <c r="BB12" s="1109" t="str">
        <f>IF(BE3="４週","(9)1～4週目の勤務時間数合計","(9)1か月の勤務時間数　合計")</f>
        <v>(9)1～4週目の勤務時間数合計</v>
      </c>
      <c r="BC12" s="1110"/>
      <c r="BD12" s="1115" t="s">
        <v>587</v>
      </c>
      <c r="BE12" s="1110"/>
      <c r="BF12" s="1066" t="s">
        <v>588</v>
      </c>
      <c r="BG12" s="1079"/>
      <c r="BH12" s="1079"/>
      <c r="BI12" s="1079"/>
      <c r="BJ12" s="1118"/>
    </row>
    <row r="13" spans="2:67" ht="20.25" customHeight="1" x14ac:dyDescent="0.45">
      <c r="B13" s="1064"/>
      <c r="C13" s="1068"/>
      <c r="D13" s="1069"/>
      <c r="E13" s="205"/>
      <c r="F13" s="206"/>
      <c r="G13" s="205"/>
      <c r="H13" s="206"/>
      <c r="I13" s="1074"/>
      <c r="J13" s="1075"/>
      <c r="K13" s="1080"/>
      <c r="L13" s="1081"/>
      <c r="M13" s="1081"/>
      <c r="N13" s="1069"/>
      <c r="O13" s="1080"/>
      <c r="P13" s="1081"/>
      <c r="Q13" s="1081"/>
      <c r="R13" s="1081"/>
      <c r="S13" s="1069"/>
      <c r="T13" s="207"/>
      <c r="U13" s="207"/>
      <c r="V13" s="208"/>
      <c r="W13" s="1121" t="s">
        <v>437</v>
      </c>
      <c r="X13" s="1121"/>
      <c r="Y13" s="1121"/>
      <c r="Z13" s="1121"/>
      <c r="AA13" s="1121"/>
      <c r="AB13" s="1121"/>
      <c r="AC13" s="1122"/>
      <c r="AD13" s="1123" t="s">
        <v>438</v>
      </c>
      <c r="AE13" s="1121"/>
      <c r="AF13" s="1121"/>
      <c r="AG13" s="1121"/>
      <c r="AH13" s="1121"/>
      <c r="AI13" s="1121"/>
      <c r="AJ13" s="1122"/>
      <c r="AK13" s="1123" t="s">
        <v>439</v>
      </c>
      <c r="AL13" s="1121"/>
      <c r="AM13" s="1121"/>
      <c r="AN13" s="1121"/>
      <c r="AO13" s="1121"/>
      <c r="AP13" s="1121"/>
      <c r="AQ13" s="1122"/>
      <c r="AR13" s="1123" t="s">
        <v>440</v>
      </c>
      <c r="AS13" s="1121"/>
      <c r="AT13" s="1121"/>
      <c r="AU13" s="1121"/>
      <c r="AV13" s="1121"/>
      <c r="AW13" s="1121"/>
      <c r="AX13" s="1122"/>
      <c r="AY13" s="1123" t="s">
        <v>441</v>
      </c>
      <c r="AZ13" s="1121"/>
      <c r="BA13" s="1121"/>
      <c r="BB13" s="1111"/>
      <c r="BC13" s="1112"/>
      <c r="BD13" s="1116"/>
      <c r="BE13" s="1112"/>
      <c r="BF13" s="1068"/>
      <c r="BG13" s="1081"/>
      <c r="BH13" s="1081"/>
      <c r="BI13" s="1081"/>
      <c r="BJ13" s="1119"/>
    </row>
    <row r="14" spans="2:67" ht="20.25" customHeight="1" x14ac:dyDescent="0.45">
      <c r="B14" s="1064"/>
      <c r="C14" s="1068"/>
      <c r="D14" s="1069"/>
      <c r="E14" s="205"/>
      <c r="F14" s="206"/>
      <c r="G14" s="205"/>
      <c r="H14" s="206"/>
      <c r="I14" s="1074"/>
      <c r="J14" s="1075"/>
      <c r="K14" s="1080"/>
      <c r="L14" s="1081"/>
      <c r="M14" s="1081"/>
      <c r="N14" s="1069"/>
      <c r="O14" s="1080"/>
      <c r="P14" s="1081"/>
      <c r="Q14" s="1081"/>
      <c r="R14" s="1081"/>
      <c r="S14" s="1069"/>
      <c r="T14" s="207"/>
      <c r="U14" s="207"/>
      <c r="V14" s="208"/>
      <c r="W14" s="209">
        <v>1</v>
      </c>
      <c r="X14" s="210">
        <v>2</v>
      </c>
      <c r="Y14" s="210">
        <v>3</v>
      </c>
      <c r="Z14" s="210">
        <v>4</v>
      </c>
      <c r="AA14" s="210">
        <v>5</v>
      </c>
      <c r="AB14" s="210">
        <v>6</v>
      </c>
      <c r="AC14" s="211">
        <v>7</v>
      </c>
      <c r="AD14" s="212">
        <v>8</v>
      </c>
      <c r="AE14" s="210">
        <v>9</v>
      </c>
      <c r="AF14" s="210">
        <v>10</v>
      </c>
      <c r="AG14" s="210">
        <v>11</v>
      </c>
      <c r="AH14" s="210">
        <v>12</v>
      </c>
      <c r="AI14" s="210">
        <v>13</v>
      </c>
      <c r="AJ14" s="211">
        <v>14</v>
      </c>
      <c r="AK14" s="209">
        <v>15</v>
      </c>
      <c r="AL14" s="210">
        <v>16</v>
      </c>
      <c r="AM14" s="210">
        <v>17</v>
      </c>
      <c r="AN14" s="210">
        <v>18</v>
      </c>
      <c r="AO14" s="210">
        <v>19</v>
      </c>
      <c r="AP14" s="210">
        <v>20</v>
      </c>
      <c r="AQ14" s="211">
        <v>21</v>
      </c>
      <c r="AR14" s="212">
        <v>22</v>
      </c>
      <c r="AS14" s="210">
        <v>23</v>
      </c>
      <c r="AT14" s="210">
        <v>24</v>
      </c>
      <c r="AU14" s="210">
        <v>25</v>
      </c>
      <c r="AV14" s="210">
        <v>26</v>
      </c>
      <c r="AW14" s="210">
        <v>27</v>
      </c>
      <c r="AX14" s="211">
        <v>28</v>
      </c>
      <c r="AY14" s="212" t="str">
        <f>IF($BE$3="暦月",IF(DAY(DATE($AF$2,$AJ$2,29))=29,29,""),"")</f>
        <v/>
      </c>
      <c r="AZ14" s="210" t="str">
        <f>IF($BE$3="暦月",IF(DAY(DATE($AF$2,$AJ$2,30))=30,30,""),"")</f>
        <v/>
      </c>
      <c r="BA14" s="211" t="str">
        <f>IF($BE$3="暦月",IF(DAY(DATE($AF$2,$AJ$2,31))=31,31,""),"")</f>
        <v/>
      </c>
      <c r="BB14" s="1111"/>
      <c r="BC14" s="1112"/>
      <c r="BD14" s="1116"/>
      <c r="BE14" s="1112"/>
      <c r="BF14" s="1068"/>
      <c r="BG14" s="1081"/>
      <c r="BH14" s="1081"/>
      <c r="BI14" s="1081"/>
      <c r="BJ14" s="1119"/>
    </row>
    <row r="15" spans="2:67" ht="20.25" hidden="1" customHeight="1" x14ac:dyDescent="0.45">
      <c r="B15" s="1064"/>
      <c r="C15" s="1068"/>
      <c r="D15" s="1069"/>
      <c r="E15" s="205"/>
      <c r="F15" s="206"/>
      <c r="G15" s="205"/>
      <c r="H15" s="206"/>
      <c r="I15" s="1074"/>
      <c r="J15" s="1075"/>
      <c r="K15" s="1080"/>
      <c r="L15" s="1081"/>
      <c r="M15" s="1081"/>
      <c r="N15" s="1069"/>
      <c r="O15" s="1080"/>
      <c r="P15" s="1081"/>
      <c r="Q15" s="1081"/>
      <c r="R15" s="1081"/>
      <c r="S15" s="1069"/>
      <c r="T15" s="207"/>
      <c r="U15" s="207"/>
      <c r="V15" s="208"/>
      <c r="W15" s="209">
        <f>WEEKDAY(DATE($AF$2,$AJ$2,1))</f>
        <v>5</v>
      </c>
      <c r="X15" s="210">
        <f>WEEKDAY(DATE($AF$2,$AJ$2,2))</f>
        <v>6</v>
      </c>
      <c r="Y15" s="210">
        <f>WEEKDAY(DATE($AF$2,$AJ$2,3))</f>
        <v>7</v>
      </c>
      <c r="Z15" s="210">
        <f>WEEKDAY(DATE($AF$2,$AJ$2,4))</f>
        <v>1</v>
      </c>
      <c r="AA15" s="210">
        <f>WEEKDAY(DATE($AF$2,$AJ$2,5))</f>
        <v>2</v>
      </c>
      <c r="AB15" s="210">
        <f>WEEKDAY(DATE($AF$2,$AJ$2,6))</f>
        <v>3</v>
      </c>
      <c r="AC15" s="211">
        <f>WEEKDAY(DATE($AF$2,$AJ$2,7))</f>
        <v>4</v>
      </c>
      <c r="AD15" s="212">
        <f>WEEKDAY(DATE($AF$2,$AJ$2,8))</f>
        <v>5</v>
      </c>
      <c r="AE15" s="210">
        <f>WEEKDAY(DATE($AF$2,$AJ$2,9))</f>
        <v>6</v>
      </c>
      <c r="AF15" s="210">
        <f>WEEKDAY(DATE($AF$2,$AJ$2,10))</f>
        <v>7</v>
      </c>
      <c r="AG15" s="210">
        <f>WEEKDAY(DATE($AF$2,$AJ$2,11))</f>
        <v>1</v>
      </c>
      <c r="AH15" s="210">
        <f>WEEKDAY(DATE($AF$2,$AJ$2,12))</f>
        <v>2</v>
      </c>
      <c r="AI15" s="210">
        <f>WEEKDAY(DATE($AF$2,$AJ$2,13))</f>
        <v>3</v>
      </c>
      <c r="AJ15" s="211">
        <f>WEEKDAY(DATE($AF$2,$AJ$2,14))</f>
        <v>4</v>
      </c>
      <c r="AK15" s="212">
        <f>WEEKDAY(DATE($AF$2,$AJ$2,15))</f>
        <v>5</v>
      </c>
      <c r="AL15" s="210">
        <f>WEEKDAY(DATE($AF$2,$AJ$2,16))</f>
        <v>6</v>
      </c>
      <c r="AM15" s="210">
        <f>WEEKDAY(DATE($AF$2,$AJ$2,17))</f>
        <v>7</v>
      </c>
      <c r="AN15" s="210">
        <f>WEEKDAY(DATE($AF$2,$AJ$2,18))</f>
        <v>1</v>
      </c>
      <c r="AO15" s="210">
        <f>WEEKDAY(DATE($AF$2,$AJ$2,19))</f>
        <v>2</v>
      </c>
      <c r="AP15" s="210">
        <f>WEEKDAY(DATE($AF$2,$AJ$2,20))</f>
        <v>3</v>
      </c>
      <c r="AQ15" s="211">
        <f>WEEKDAY(DATE($AF$2,$AJ$2,21))</f>
        <v>4</v>
      </c>
      <c r="AR15" s="212">
        <f>WEEKDAY(DATE($AF$2,$AJ$2,22))</f>
        <v>5</v>
      </c>
      <c r="AS15" s="210">
        <f>WEEKDAY(DATE($AF$2,$AJ$2,23))</f>
        <v>6</v>
      </c>
      <c r="AT15" s="210">
        <f>WEEKDAY(DATE($AF$2,$AJ$2,24))</f>
        <v>7</v>
      </c>
      <c r="AU15" s="210">
        <f>WEEKDAY(DATE($AF$2,$AJ$2,25))</f>
        <v>1</v>
      </c>
      <c r="AV15" s="210">
        <f>WEEKDAY(DATE($AF$2,$AJ$2,26))</f>
        <v>2</v>
      </c>
      <c r="AW15" s="210">
        <f>WEEKDAY(DATE($AF$2,$AJ$2,27))</f>
        <v>3</v>
      </c>
      <c r="AX15" s="211">
        <f>WEEKDAY(DATE($AF$2,$AJ$2,28))</f>
        <v>4</v>
      </c>
      <c r="AY15" s="212">
        <f>IF(AY14=29,WEEKDAY(DATE($AF$2,$AJ$2,29)),0)</f>
        <v>0</v>
      </c>
      <c r="AZ15" s="210">
        <f>IF(AZ14=30,WEEKDAY(DATE($AF$2,$AJ$2,30)),0)</f>
        <v>0</v>
      </c>
      <c r="BA15" s="211">
        <f>IF(BA14=31,WEEKDAY(DATE($AF$2,$AJ$2,31)),0)</f>
        <v>0</v>
      </c>
      <c r="BB15" s="1111"/>
      <c r="BC15" s="1112"/>
      <c r="BD15" s="1116"/>
      <c r="BE15" s="1112"/>
      <c r="BF15" s="1068"/>
      <c r="BG15" s="1081"/>
      <c r="BH15" s="1081"/>
      <c r="BI15" s="1081"/>
      <c r="BJ15" s="1119"/>
    </row>
    <row r="16" spans="2:67" ht="20.25" customHeight="1" thickBot="1" x14ac:dyDescent="0.5">
      <c r="B16" s="1065"/>
      <c r="C16" s="1070"/>
      <c r="D16" s="1071"/>
      <c r="E16" s="213"/>
      <c r="F16" s="214"/>
      <c r="G16" s="213"/>
      <c r="H16" s="214"/>
      <c r="I16" s="1076"/>
      <c r="J16" s="1077"/>
      <c r="K16" s="1082"/>
      <c r="L16" s="1083"/>
      <c r="M16" s="1083"/>
      <c r="N16" s="1071"/>
      <c r="O16" s="1082"/>
      <c r="P16" s="1083"/>
      <c r="Q16" s="1083"/>
      <c r="R16" s="1083"/>
      <c r="S16" s="1071"/>
      <c r="T16" s="215"/>
      <c r="U16" s="215"/>
      <c r="V16" s="216"/>
      <c r="W16" s="217" t="str">
        <f>IF(W15=1,"日",IF(W15=2,"月",IF(W15=3,"火",IF(W15=4,"水",IF(W15=5,"木",IF(W15=6,"金","土"))))))</f>
        <v>木</v>
      </c>
      <c r="X16" s="218" t="str">
        <f t="shared" ref="X16:AX16" si="0">IF(X15=1,"日",IF(X15=2,"月",IF(X15=3,"火",IF(X15=4,"水",IF(X15=5,"木",IF(X15=6,"金","土"))))))</f>
        <v>金</v>
      </c>
      <c r="Y16" s="218" t="str">
        <f t="shared" si="0"/>
        <v>土</v>
      </c>
      <c r="Z16" s="218" t="str">
        <f t="shared" si="0"/>
        <v>日</v>
      </c>
      <c r="AA16" s="218" t="str">
        <f t="shared" si="0"/>
        <v>月</v>
      </c>
      <c r="AB16" s="218" t="str">
        <f t="shared" si="0"/>
        <v>火</v>
      </c>
      <c r="AC16" s="219" t="str">
        <f t="shared" si="0"/>
        <v>水</v>
      </c>
      <c r="AD16" s="220" t="str">
        <f>IF(AD15=1,"日",IF(AD15=2,"月",IF(AD15=3,"火",IF(AD15=4,"水",IF(AD15=5,"木",IF(AD15=6,"金","土"))))))</f>
        <v>木</v>
      </c>
      <c r="AE16" s="218" t="str">
        <f t="shared" si="0"/>
        <v>金</v>
      </c>
      <c r="AF16" s="218" t="str">
        <f t="shared" si="0"/>
        <v>土</v>
      </c>
      <c r="AG16" s="218" t="str">
        <f t="shared" si="0"/>
        <v>日</v>
      </c>
      <c r="AH16" s="218" t="str">
        <f t="shared" si="0"/>
        <v>月</v>
      </c>
      <c r="AI16" s="218" t="str">
        <f t="shared" si="0"/>
        <v>火</v>
      </c>
      <c r="AJ16" s="219" t="str">
        <f t="shared" si="0"/>
        <v>水</v>
      </c>
      <c r="AK16" s="220" t="str">
        <f>IF(AK15=1,"日",IF(AK15=2,"月",IF(AK15=3,"火",IF(AK15=4,"水",IF(AK15=5,"木",IF(AK15=6,"金","土"))))))</f>
        <v>木</v>
      </c>
      <c r="AL16" s="218" t="str">
        <f t="shared" si="0"/>
        <v>金</v>
      </c>
      <c r="AM16" s="218" t="str">
        <f t="shared" si="0"/>
        <v>土</v>
      </c>
      <c r="AN16" s="218" t="str">
        <f t="shared" si="0"/>
        <v>日</v>
      </c>
      <c r="AO16" s="218" t="str">
        <f t="shared" si="0"/>
        <v>月</v>
      </c>
      <c r="AP16" s="218" t="str">
        <f t="shared" si="0"/>
        <v>火</v>
      </c>
      <c r="AQ16" s="219" t="str">
        <f t="shared" si="0"/>
        <v>水</v>
      </c>
      <c r="AR16" s="220" t="str">
        <f>IF(AR15=1,"日",IF(AR15=2,"月",IF(AR15=3,"火",IF(AR15=4,"水",IF(AR15=5,"木",IF(AR15=6,"金","土"))))))</f>
        <v>木</v>
      </c>
      <c r="AS16" s="218" t="str">
        <f t="shared" si="0"/>
        <v>金</v>
      </c>
      <c r="AT16" s="218" t="str">
        <f t="shared" si="0"/>
        <v>土</v>
      </c>
      <c r="AU16" s="218" t="str">
        <f t="shared" si="0"/>
        <v>日</v>
      </c>
      <c r="AV16" s="218" t="str">
        <f t="shared" si="0"/>
        <v>月</v>
      </c>
      <c r="AW16" s="218" t="str">
        <f t="shared" si="0"/>
        <v>火</v>
      </c>
      <c r="AX16" s="219" t="str">
        <f t="shared" si="0"/>
        <v>水</v>
      </c>
      <c r="AY16" s="218" t="str">
        <f>IF(AY15=1,"日",IF(AY15=2,"月",IF(AY15=3,"火",IF(AY15=4,"水",IF(AY15=5,"木",IF(AY15=6,"金",IF(AY15=0,"","土")))))))</f>
        <v/>
      </c>
      <c r="AZ16" s="218" t="str">
        <f>IF(AZ15=1,"日",IF(AZ15=2,"月",IF(AZ15=3,"火",IF(AZ15=4,"水",IF(AZ15=5,"木",IF(AZ15=6,"金",IF(AZ15=0,"","土")))))))</f>
        <v/>
      </c>
      <c r="BA16" s="218" t="str">
        <f>IF(BA15=1,"日",IF(BA15=2,"月",IF(BA15=3,"火",IF(BA15=4,"水",IF(BA15=5,"木",IF(BA15=6,"金",IF(BA15=0,"","土")))))))</f>
        <v/>
      </c>
      <c r="BB16" s="1113"/>
      <c r="BC16" s="1114"/>
      <c r="BD16" s="1117"/>
      <c r="BE16" s="1114"/>
      <c r="BF16" s="1070"/>
      <c r="BG16" s="1083"/>
      <c r="BH16" s="1083"/>
      <c r="BI16" s="1083"/>
      <c r="BJ16" s="1120"/>
    </row>
    <row r="17" spans="2:62" ht="20.25" customHeight="1" x14ac:dyDescent="0.45">
      <c r="B17" s="1020">
        <f>B15+1</f>
        <v>1</v>
      </c>
      <c r="C17" s="1089" t="s">
        <v>551</v>
      </c>
      <c r="D17" s="1090"/>
      <c r="E17" s="221"/>
      <c r="F17" s="222"/>
      <c r="G17" s="221"/>
      <c r="H17" s="222"/>
      <c r="I17" s="1091" t="s">
        <v>589</v>
      </c>
      <c r="J17" s="1092"/>
      <c r="K17" s="1093" t="s">
        <v>590</v>
      </c>
      <c r="L17" s="1094"/>
      <c r="M17" s="1094"/>
      <c r="N17" s="1090"/>
      <c r="O17" s="1095" t="s">
        <v>591</v>
      </c>
      <c r="P17" s="1096"/>
      <c r="Q17" s="1096"/>
      <c r="R17" s="1096"/>
      <c r="S17" s="1097"/>
      <c r="T17" s="223" t="s">
        <v>442</v>
      </c>
      <c r="U17" s="224"/>
      <c r="V17" s="225"/>
      <c r="W17" s="226" t="s">
        <v>496</v>
      </c>
      <c r="X17" s="227" t="s">
        <v>496</v>
      </c>
      <c r="Y17" s="227" t="s">
        <v>592</v>
      </c>
      <c r="Z17" s="227"/>
      <c r="AA17" s="227"/>
      <c r="AB17" s="227" t="s">
        <v>496</v>
      </c>
      <c r="AC17" s="228" t="s">
        <v>496</v>
      </c>
      <c r="AD17" s="226" t="s">
        <v>496</v>
      </c>
      <c r="AE17" s="227" t="s">
        <v>496</v>
      </c>
      <c r="AF17" s="227" t="s">
        <v>496</v>
      </c>
      <c r="AG17" s="227"/>
      <c r="AH17" s="227"/>
      <c r="AI17" s="227" t="s">
        <v>496</v>
      </c>
      <c r="AJ17" s="228" t="s">
        <v>496</v>
      </c>
      <c r="AK17" s="226" t="s">
        <v>496</v>
      </c>
      <c r="AL17" s="227" t="s">
        <v>496</v>
      </c>
      <c r="AM17" s="227" t="s">
        <v>496</v>
      </c>
      <c r="AN17" s="227"/>
      <c r="AO17" s="227"/>
      <c r="AP17" s="227" t="s">
        <v>496</v>
      </c>
      <c r="AQ17" s="228" t="s">
        <v>496</v>
      </c>
      <c r="AR17" s="226" t="s">
        <v>496</v>
      </c>
      <c r="AS17" s="227" t="s">
        <v>496</v>
      </c>
      <c r="AT17" s="227" t="s">
        <v>496</v>
      </c>
      <c r="AU17" s="227"/>
      <c r="AV17" s="227"/>
      <c r="AW17" s="227" t="s">
        <v>496</v>
      </c>
      <c r="AX17" s="228" t="s">
        <v>496</v>
      </c>
      <c r="AY17" s="226"/>
      <c r="AZ17" s="227"/>
      <c r="BA17" s="227"/>
      <c r="BB17" s="1098"/>
      <c r="BC17" s="1099"/>
      <c r="BD17" s="1084"/>
      <c r="BE17" s="1085"/>
      <c r="BF17" s="1086"/>
      <c r="BG17" s="1087"/>
      <c r="BH17" s="1087"/>
      <c r="BI17" s="1087"/>
      <c r="BJ17" s="1088"/>
    </row>
    <row r="18" spans="2:62" ht="20.25" customHeight="1" x14ac:dyDescent="0.45">
      <c r="B18" s="1043"/>
      <c r="C18" s="1057"/>
      <c r="D18" s="1058"/>
      <c r="E18" s="229"/>
      <c r="F18" s="230" t="str">
        <f>C17</f>
        <v>管理者</v>
      </c>
      <c r="G18" s="229"/>
      <c r="H18" s="230" t="str">
        <f>I17</f>
        <v>A</v>
      </c>
      <c r="I18" s="1059"/>
      <c r="J18" s="1060"/>
      <c r="K18" s="1061"/>
      <c r="L18" s="1062"/>
      <c r="M18" s="1062"/>
      <c r="N18" s="1058"/>
      <c r="O18" s="1034"/>
      <c r="P18" s="1035"/>
      <c r="Q18" s="1035"/>
      <c r="R18" s="1035"/>
      <c r="S18" s="1036"/>
      <c r="T18" s="231" t="s">
        <v>443</v>
      </c>
      <c r="U18" s="232"/>
      <c r="V18" s="233"/>
      <c r="W18" s="234">
        <f>IF(W17="","",VLOOKUP(W17,'【記載例】参考様式１（勤務表_シフト記号表）'!$C$6:$L$47,10,FALSE))</f>
        <v>8</v>
      </c>
      <c r="X18" s="235">
        <f>IF(X17="","",VLOOKUP(X17,'【記載例】参考様式１（勤務表_シフト記号表）'!$C$6:$L$47,10,FALSE))</f>
        <v>8</v>
      </c>
      <c r="Y18" s="235">
        <f>IF(Y17="","",VLOOKUP(Y17,'【記載例】参考様式１（勤務表_シフト記号表）'!$C$6:$L$47,10,FALSE))</f>
        <v>8</v>
      </c>
      <c r="Z18" s="235" t="str">
        <f>IF(Z17="","",VLOOKUP(Z17,'【記載例】参考様式１（勤務表_シフト記号表）'!$C$6:$L$47,10,FALSE))</f>
        <v/>
      </c>
      <c r="AA18" s="235" t="str">
        <f>IF(AA17="","",VLOOKUP(AA17,'【記載例】参考様式１（勤務表_シフト記号表）'!$C$6:$L$47,10,FALSE))</f>
        <v/>
      </c>
      <c r="AB18" s="235">
        <f>IF(AB17="","",VLOOKUP(AB17,'【記載例】参考様式１（勤務表_シフト記号表）'!$C$6:$L$47,10,FALSE))</f>
        <v>8</v>
      </c>
      <c r="AC18" s="236">
        <f>IF(AC17="","",VLOOKUP(AC17,'【記載例】参考様式１（勤務表_シフト記号表）'!$C$6:$L$47,10,FALSE))</f>
        <v>8</v>
      </c>
      <c r="AD18" s="234">
        <f>IF(AD17="","",VLOOKUP(AD17,'【記載例】参考様式１（勤務表_シフト記号表）'!$C$6:$L$47,10,FALSE))</f>
        <v>8</v>
      </c>
      <c r="AE18" s="235">
        <f>IF(AE17="","",VLOOKUP(AE17,'【記載例】参考様式１（勤務表_シフト記号表）'!$C$6:$L$47,10,FALSE))</f>
        <v>8</v>
      </c>
      <c r="AF18" s="235">
        <f>IF(AF17="","",VLOOKUP(AF17,'【記載例】参考様式１（勤務表_シフト記号表）'!$C$6:$L$47,10,FALSE))</f>
        <v>8</v>
      </c>
      <c r="AG18" s="235" t="str">
        <f>IF(AG17="","",VLOOKUP(AG17,'【記載例】参考様式１（勤務表_シフト記号表）'!$C$6:$L$47,10,FALSE))</f>
        <v/>
      </c>
      <c r="AH18" s="235" t="str">
        <f>IF(AH17="","",VLOOKUP(AH17,'【記載例】参考様式１（勤務表_シフト記号表）'!$C$6:$L$47,10,FALSE))</f>
        <v/>
      </c>
      <c r="AI18" s="235">
        <f>IF(AI17="","",VLOOKUP(AI17,'【記載例】参考様式１（勤務表_シフト記号表）'!$C$6:$L$47,10,FALSE))</f>
        <v>8</v>
      </c>
      <c r="AJ18" s="236">
        <f>IF(AJ17="","",VLOOKUP(AJ17,'【記載例】参考様式１（勤務表_シフト記号表）'!$C$6:$L$47,10,FALSE))</f>
        <v>8</v>
      </c>
      <c r="AK18" s="234">
        <f>IF(AK17="","",VLOOKUP(AK17,'【記載例】参考様式１（勤務表_シフト記号表）'!$C$6:$L$47,10,FALSE))</f>
        <v>8</v>
      </c>
      <c r="AL18" s="235">
        <f>IF(AL17="","",VLOOKUP(AL17,'【記載例】参考様式１（勤務表_シフト記号表）'!$C$6:$L$47,10,FALSE))</f>
        <v>8</v>
      </c>
      <c r="AM18" s="235">
        <f>IF(AM17="","",VLOOKUP(AM17,'【記載例】参考様式１（勤務表_シフト記号表）'!$C$6:$L$47,10,FALSE))</f>
        <v>8</v>
      </c>
      <c r="AN18" s="235" t="str">
        <f>IF(AN17="","",VLOOKUP(AN17,'【記載例】参考様式１（勤務表_シフト記号表）'!$C$6:$L$47,10,FALSE))</f>
        <v/>
      </c>
      <c r="AO18" s="235" t="str">
        <f>IF(AO17="","",VLOOKUP(AO17,'【記載例】参考様式１（勤務表_シフト記号表）'!$C$6:$L$47,10,FALSE))</f>
        <v/>
      </c>
      <c r="AP18" s="235">
        <f>IF(AP17="","",VLOOKUP(AP17,'【記載例】参考様式１（勤務表_シフト記号表）'!$C$6:$L$47,10,FALSE))</f>
        <v>8</v>
      </c>
      <c r="AQ18" s="236">
        <f>IF(AQ17="","",VLOOKUP(AQ17,'【記載例】参考様式１（勤務表_シフト記号表）'!$C$6:$L$47,10,FALSE))</f>
        <v>8</v>
      </c>
      <c r="AR18" s="234">
        <f>IF(AR17="","",VLOOKUP(AR17,'【記載例】参考様式１（勤務表_シフト記号表）'!$C$6:$L$47,10,FALSE))</f>
        <v>8</v>
      </c>
      <c r="AS18" s="235">
        <f>IF(AS17="","",VLOOKUP(AS17,'【記載例】参考様式１（勤務表_シフト記号表）'!$C$6:$L$47,10,FALSE))</f>
        <v>8</v>
      </c>
      <c r="AT18" s="235">
        <f>IF(AT17="","",VLOOKUP(AT17,'【記載例】参考様式１（勤務表_シフト記号表）'!$C$6:$L$47,10,FALSE))</f>
        <v>8</v>
      </c>
      <c r="AU18" s="235" t="str">
        <f>IF(AU17="","",VLOOKUP(AU17,'【記載例】参考様式１（勤務表_シフト記号表）'!$C$6:$L$47,10,FALSE))</f>
        <v/>
      </c>
      <c r="AV18" s="235" t="str">
        <f>IF(AV17="","",VLOOKUP(AV17,'【記載例】参考様式１（勤務表_シフト記号表）'!$C$6:$L$47,10,FALSE))</f>
        <v/>
      </c>
      <c r="AW18" s="235">
        <f>IF(AW17="","",VLOOKUP(AW17,'【記載例】参考様式１（勤務表_シフト記号表）'!$C$6:$L$47,10,FALSE))</f>
        <v>8</v>
      </c>
      <c r="AX18" s="236">
        <f>IF(AX17="","",VLOOKUP(AX17,'【記載例】参考様式１（勤務表_シフト記号表）'!$C$6:$L$47,10,FALSE))</f>
        <v>8</v>
      </c>
      <c r="AY18" s="234" t="str">
        <f>IF(AY17="","",VLOOKUP(AY17,'【記載例】参考様式１（勤務表_シフト記号表）'!$C$6:$L$47,10,FALSE))</f>
        <v/>
      </c>
      <c r="AZ18" s="235" t="str">
        <f>IF(AZ17="","",VLOOKUP(AZ17,'【記載例】参考様式１（勤務表_シフト記号表）'!$C$6:$L$47,10,FALSE))</f>
        <v/>
      </c>
      <c r="BA18" s="235" t="str">
        <f>IF(BA17="","",VLOOKUP(BA17,'【記載例】参考様式１（勤務表_シフト記号表）'!$C$6:$L$47,10,FALSE))</f>
        <v/>
      </c>
      <c r="BB18" s="1054">
        <f>IF($BE$3="４週",SUM(W18:AX18),IF($BE$3="暦月",SUM(W18:BA18),""))</f>
        <v>160</v>
      </c>
      <c r="BC18" s="1055"/>
      <c r="BD18" s="1056">
        <f>IF($BE$3="４週",BB18/4,IF($BE$3="暦月",(BB18/($BE$8/7)),""))</f>
        <v>40</v>
      </c>
      <c r="BE18" s="1055"/>
      <c r="BF18" s="1051"/>
      <c r="BG18" s="1052"/>
      <c r="BH18" s="1052"/>
      <c r="BI18" s="1052"/>
      <c r="BJ18" s="1053"/>
    </row>
    <row r="19" spans="2:62" ht="20.25" customHeight="1" x14ac:dyDescent="0.45">
      <c r="B19" s="1020">
        <f>B17+1</f>
        <v>2</v>
      </c>
      <c r="C19" s="1022" t="s">
        <v>552</v>
      </c>
      <c r="D19" s="1023"/>
      <c r="E19" s="237"/>
      <c r="F19" s="238"/>
      <c r="G19" s="237"/>
      <c r="H19" s="238"/>
      <c r="I19" s="1026" t="s">
        <v>589</v>
      </c>
      <c r="J19" s="1027"/>
      <c r="K19" s="1030" t="s">
        <v>593</v>
      </c>
      <c r="L19" s="1031"/>
      <c r="M19" s="1031"/>
      <c r="N19" s="1023"/>
      <c r="O19" s="1034" t="s">
        <v>594</v>
      </c>
      <c r="P19" s="1035"/>
      <c r="Q19" s="1035"/>
      <c r="R19" s="1035"/>
      <c r="S19" s="1036"/>
      <c r="T19" s="239" t="s">
        <v>442</v>
      </c>
      <c r="U19" s="240"/>
      <c r="V19" s="241"/>
      <c r="W19" s="242" t="s">
        <v>496</v>
      </c>
      <c r="X19" s="243" t="s">
        <v>496</v>
      </c>
      <c r="Y19" s="243"/>
      <c r="Z19" s="243"/>
      <c r="AA19" s="243" t="s">
        <v>496</v>
      </c>
      <c r="AB19" s="243" t="s">
        <v>496</v>
      </c>
      <c r="AC19" s="244" t="s">
        <v>496</v>
      </c>
      <c r="AD19" s="242" t="s">
        <v>496</v>
      </c>
      <c r="AE19" s="243" t="s">
        <v>496</v>
      </c>
      <c r="AF19" s="243"/>
      <c r="AG19" s="243" t="s">
        <v>496</v>
      </c>
      <c r="AH19" s="243" t="s">
        <v>496</v>
      </c>
      <c r="AI19" s="243" t="s">
        <v>496</v>
      </c>
      <c r="AJ19" s="244"/>
      <c r="AK19" s="242" t="s">
        <v>496</v>
      </c>
      <c r="AL19" s="243" t="s">
        <v>496</v>
      </c>
      <c r="AM19" s="243" t="s">
        <v>496</v>
      </c>
      <c r="AN19" s="243"/>
      <c r="AO19" s="243" t="s">
        <v>496</v>
      </c>
      <c r="AP19" s="243" t="s">
        <v>496</v>
      </c>
      <c r="AQ19" s="244"/>
      <c r="AR19" s="242" t="s">
        <v>496</v>
      </c>
      <c r="AS19" s="243" t="s">
        <v>496</v>
      </c>
      <c r="AT19" s="243"/>
      <c r="AU19" s="243"/>
      <c r="AV19" s="243" t="s">
        <v>496</v>
      </c>
      <c r="AW19" s="243" t="s">
        <v>496</v>
      </c>
      <c r="AX19" s="244" t="s">
        <v>496</v>
      </c>
      <c r="AY19" s="242"/>
      <c r="AZ19" s="243"/>
      <c r="BA19" s="245"/>
      <c r="BB19" s="1040"/>
      <c r="BC19" s="1041"/>
      <c r="BD19" s="1000"/>
      <c r="BE19" s="1001"/>
      <c r="BF19" s="1002"/>
      <c r="BG19" s="1003"/>
      <c r="BH19" s="1003"/>
      <c r="BI19" s="1003"/>
      <c r="BJ19" s="1004"/>
    </row>
    <row r="20" spans="2:62" ht="20.25" customHeight="1" x14ac:dyDescent="0.45">
      <c r="B20" s="1043"/>
      <c r="C20" s="1057"/>
      <c r="D20" s="1058"/>
      <c r="E20" s="229"/>
      <c r="F20" s="230" t="str">
        <f>C19</f>
        <v>生活相談員</v>
      </c>
      <c r="G20" s="229"/>
      <c r="H20" s="230" t="str">
        <f>I19</f>
        <v>A</v>
      </c>
      <c r="I20" s="1059"/>
      <c r="J20" s="1060"/>
      <c r="K20" s="1061"/>
      <c r="L20" s="1062"/>
      <c r="M20" s="1062"/>
      <c r="N20" s="1058"/>
      <c r="O20" s="1034"/>
      <c r="P20" s="1035"/>
      <c r="Q20" s="1035"/>
      <c r="R20" s="1035"/>
      <c r="S20" s="1036"/>
      <c r="T20" s="231" t="s">
        <v>443</v>
      </c>
      <c r="U20" s="232"/>
      <c r="V20" s="233"/>
      <c r="W20" s="234">
        <f>IF(W19="","",VLOOKUP(W19,'【記載例】参考様式１（勤務表_シフト記号表）'!$C$6:$L$47,10,FALSE))</f>
        <v>8</v>
      </c>
      <c r="X20" s="235">
        <f>IF(X19="","",VLOOKUP(X19,'【記載例】参考様式１（勤務表_シフト記号表）'!$C$6:$L$47,10,FALSE))</f>
        <v>8</v>
      </c>
      <c r="Y20" s="235" t="str">
        <f>IF(Y19="","",VLOOKUP(Y19,'【記載例】参考様式１（勤務表_シフト記号表）'!$C$6:$L$47,10,FALSE))</f>
        <v/>
      </c>
      <c r="Z20" s="235" t="str">
        <f>IF(Z19="","",VLOOKUP(Z19,'【記載例】参考様式１（勤務表_シフト記号表）'!$C$6:$L$47,10,FALSE))</f>
        <v/>
      </c>
      <c r="AA20" s="235">
        <f>IF(AA19="","",VLOOKUP(AA19,'【記載例】参考様式１（勤務表_シフト記号表）'!$C$6:$L$47,10,FALSE))</f>
        <v>8</v>
      </c>
      <c r="AB20" s="235">
        <f>IF(AB19="","",VLOOKUP(AB19,'【記載例】参考様式１（勤務表_シフト記号表）'!$C$6:$L$47,10,FALSE))</f>
        <v>8</v>
      </c>
      <c r="AC20" s="236">
        <f>IF(AC19="","",VLOOKUP(AC19,'【記載例】参考様式１（勤務表_シフト記号表）'!$C$6:$L$47,10,FALSE))</f>
        <v>8</v>
      </c>
      <c r="AD20" s="234">
        <f>IF(AD19="","",VLOOKUP(AD19,'【記載例】参考様式１（勤務表_シフト記号表）'!$C$6:$L$47,10,FALSE))</f>
        <v>8</v>
      </c>
      <c r="AE20" s="235">
        <f>IF(AE19="","",VLOOKUP(AE19,'【記載例】参考様式１（勤務表_シフト記号表）'!$C$6:$L$47,10,FALSE))</f>
        <v>8</v>
      </c>
      <c r="AF20" s="235" t="str">
        <f>IF(AF19="","",VLOOKUP(AF19,'【記載例】参考様式１（勤務表_シフト記号表）'!$C$6:$L$47,10,FALSE))</f>
        <v/>
      </c>
      <c r="AG20" s="235">
        <f>IF(AG19="","",VLOOKUP(AG19,'【記載例】参考様式１（勤務表_シフト記号表）'!$C$6:$L$47,10,FALSE))</f>
        <v>8</v>
      </c>
      <c r="AH20" s="235">
        <f>IF(AH19="","",VLOOKUP(AH19,'【記載例】参考様式１（勤務表_シフト記号表）'!$C$6:$L$47,10,FALSE))</f>
        <v>8</v>
      </c>
      <c r="AI20" s="235">
        <f>IF(AI19="","",VLOOKUP(AI19,'【記載例】参考様式１（勤務表_シフト記号表）'!$C$6:$L$47,10,FALSE))</f>
        <v>8</v>
      </c>
      <c r="AJ20" s="236" t="str">
        <f>IF(AJ19="","",VLOOKUP(AJ19,'【記載例】参考様式１（勤務表_シフト記号表）'!$C$6:$L$47,10,FALSE))</f>
        <v/>
      </c>
      <c r="AK20" s="234">
        <f>IF(AK19="","",VLOOKUP(AK19,'【記載例】参考様式１（勤務表_シフト記号表）'!$C$6:$L$47,10,FALSE))</f>
        <v>8</v>
      </c>
      <c r="AL20" s="235">
        <f>IF(AL19="","",VLOOKUP(AL19,'【記載例】参考様式１（勤務表_シフト記号表）'!$C$6:$L$47,10,FALSE))</f>
        <v>8</v>
      </c>
      <c r="AM20" s="235">
        <f>IF(AM19="","",VLOOKUP(AM19,'【記載例】参考様式１（勤務表_シフト記号表）'!$C$6:$L$47,10,FALSE))</f>
        <v>8</v>
      </c>
      <c r="AN20" s="235" t="str">
        <f>IF(AN19="","",VLOOKUP(AN19,'【記載例】参考様式１（勤務表_シフト記号表）'!$C$6:$L$47,10,FALSE))</f>
        <v/>
      </c>
      <c r="AO20" s="235">
        <f>IF(AO19="","",VLOOKUP(AO19,'【記載例】参考様式１（勤務表_シフト記号表）'!$C$6:$L$47,10,FALSE))</f>
        <v>8</v>
      </c>
      <c r="AP20" s="235">
        <f>IF(AP19="","",VLOOKUP(AP19,'【記載例】参考様式１（勤務表_シフト記号表）'!$C$6:$L$47,10,FALSE))</f>
        <v>8</v>
      </c>
      <c r="AQ20" s="236" t="str">
        <f>IF(AQ19="","",VLOOKUP(AQ19,'【記載例】参考様式１（勤務表_シフト記号表）'!$C$6:$L$47,10,FALSE))</f>
        <v/>
      </c>
      <c r="AR20" s="234">
        <f>IF(AR19="","",VLOOKUP(AR19,'【記載例】参考様式１（勤務表_シフト記号表）'!$C$6:$L$47,10,FALSE))</f>
        <v>8</v>
      </c>
      <c r="AS20" s="235">
        <f>IF(AS19="","",VLOOKUP(AS19,'【記載例】参考様式１（勤務表_シフト記号表）'!$C$6:$L$47,10,FALSE))</f>
        <v>8</v>
      </c>
      <c r="AT20" s="235" t="str">
        <f>IF(AT19="","",VLOOKUP(AT19,'【記載例】参考様式１（勤務表_シフト記号表）'!$C$6:$L$47,10,FALSE))</f>
        <v/>
      </c>
      <c r="AU20" s="235" t="str">
        <f>IF(AU19="","",VLOOKUP(AU19,'【記載例】参考様式１（勤務表_シフト記号表）'!$C$6:$L$47,10,FALSE))</f>
        <v/>
      </c>
      <c r="AV20" s="235">
        <f>IF(AV19="","",VLOOKUP(AV19,'【記載例】参考様式１（勤務表_シフト記号表）'!$C$6:$L$47,10,FALSE))</f>
        <v>8</v>
      </c>
      <c r="AW20" s="235">
        <f>IF(AW19="","",VLOOKUP(AW19,'【記載例】参考様式１（勤務表_シフト記号表）'!$C$6:$L$47,10,FALSE))</f>
        <v>8</v>
      </c>
      <c r="AX20" s="236">
        <f>IF(AX19="","",VLOOKUP(AX19,'【記載例】参考様式１（勤務表_シフト記号表）'!$C$6:$L$47,10,FALSE))</f>
        <v>8</v>
      </c>
      <c r="AY20" s="234" t="str">
        <f>IF(AY19="","",VLOOKUP(AY19,'【記載例】参考様式１（勤務表_シフト記号表）'!$C$6:$L$47,10,FALSE))</f>
        <v/>
      </c>
      <c r="AZ20" s="235" t="str">
        <f>IF(AZ19="","",VLOOKUP(AZ19,'【記載例】参考様式１（勤務表_シフト記号表）'!$C$6:$L$47,10,FALSE))</f>
        <v/>
      </c>
      <c r="BA20" s="235" t="str">
        <f>IF(BA19="","",VLOOKUP(BA19,'【記載例】参考様式１（勤務表_シフト記号表）'!$C$6:$L$47,10,FALSE))</f>
        <v/>
      </c>
      <c r="BB20" s="1054">
        <f>IF($BE$3="４週",SUM(W20:AX20),IF($BE$3="暦月",SUM(W20:BA20),""))</f>
        <v>160</v>
      </c>
      <c r="BC20" s="1055"/>
      <c r="BD20" s="1056">
        <f>IF($BE$3="４週",BB20/4,IF($BE$3="暦月",(BB20/($BE$8/7)),""))</f>
        <v>40</v>
      </c>
      <c r="BE20" s="1055"/>
      <c r="BF20" s="1051"/>
      <c r="BG20" s="1052"/>
      <c r="BH20" s="1052"/>
      <c r="BI20" s="1052"/>
      <c r="BJ20" s="1053"/>
    </row>
    <row r="21" spans="2:62" ht="20.25" customHeight="1" x14ac:dyDescent="0.45">
      <c r="B21" s="1020">
        <f>B19+1</f>
        <v>3</v>
      </c>
      <c r="C21" s="1022" t="s">
        <v>455</v>
      </c>
      <c r="D21" s="1023"/>
      <c r="E21" s="229"/>
      <c r="F21" s="230"/>
      <c r="G21" s="229"/>
      <c r="H21" s="230"/>
      <c r="I21" s="1026" t="s">
        <v>589</v>
      </c>
      <c r="J21" s="1027"/>
      <c r="K21" s="1030" t="s">
        <v>595</v>
      </c>
      <c r="L21" s="1031"/>
      <c r="M21" s="1031"/>
      <c r="N21" s="1023"/>
      <c r="O21" s="1034" t="s">
        <v>596</v>
      </c>
      <c r="P21" s="1035"/>
      <c r="Q21" s="1035"/>
      <c r="R21" s="1035"/>
      <c r="S21" s="1036"/>
      <c r="T21" s="239" t="s">
        <v>442</v>
      </c>
      <c r="U21" s="240"/>
      <c r="V21" s="241"/>
      <c r="W21" s="242" t="s">
        <v>496</v>
      </c>
      <c r="X21" s="243" t="s">
        <v>496</v>
      </c>
      <c r="Y21" s="243" t="s">
        <v>496</v>
      </c>
      <c r="Z21" s="243"/>
      <c r="AA21" s="243"/>
      <c r="AB21" s="243" t="s">
        <v>496</v>
      </c>
      <c r="AC21" s="244" t="s">
        <v>496</v>
      </c>
      <c r="AD21" s="242" t="s">
        <v>496</v>
      </c>
      <c r="AE21" s="243" t="s">
        <v>496</v>
      </c>
      <c r="AF21" s="243" t="s">
        <v>496</v>
      </c>
      <c r="AG21" s="243"/>
      <c r="AH21" s="243"/>
      <c r="AI21" s="243" t="s">
        <v>496</v>
      </c>
      <c r="AJ21" s="244" t="s">
        <v>496</v>
      </c>
      <c r="AK21" s="242" t="s">
        <v>496</v>
      </c>
      <c r="AL21" s="243" t="s">
        <v>496</v>
      </c>
      <c r="AM21" s="243" t="s">
        <v>496</v>
      </c>
      <c r="AN21" s="243"/>
      <c r="AO21" s="243"/>
      <c r="AP21" s="243" t="s">
        <v>496</v>
      </c>
      <c r="AQ21" s="244" t="s">
        <v>496</v>
      </c>
      <c r="AR21" s="242" t="s">
        <v>496</v>
      </c>
      <c r="AS21" s="243" t="s">
        <v>496</v>
      </c>
      <c r="AT21" s="243" t="s">
        <v>496</v>
      </c>
      <c r="AU21" s="243"/>
      <c r="AV21" s="243"/>
      <c r="AW21" s="243" t="s">
        <v>496</v>
      </c>
      <c r="AX21" s="244" t="s">
        <v>496</v>
      </c>
      <c r="AY21" s="242"/>
      <c r="AZ21" s="243"/>
      <c r="BA21" s="245"/>
      <c r="BB21" s="1040"/>
      <c r="BC21" s="1041"/>
      <c r="BD21" s="1000"/>
      <c r="BE21" s="1001"/>
      <c r="BF21" s="1002"/>
      <c r="BG21" s="1003"/>
      <c r="BH21" s="1003"/>
      <c r="BI21" s="1003"/>
      <c r="BJ21" s="1004"/>
    </row>
    <row r="22" spans="2:62" ht="20.25" customHeight="1" x14ac:dyDescent="0.45">
      <c r="B22" s="1043"/>
      <c r="C22" s="1057"/>
      <c r="D22" s="1058"/>
      <c r="E22" s="229"/>
      <c r="F22" s="230" t="str">
        <f>C21</f>
        <v>看護職員</v>
      </c>
      <c r="G22" s="229"/>
      <c r="H22" s="230" t="str">
        <f>I21</f>
        <v>A</v>
      </c>
      <c r="I22" s="1059"/>
      <c r="J22" s="1060"/>
      <c r="K22" s="1061"/>
      <c r="L22" s="1062"/>
      <c r="M22" s="1062"/>
      <c r="N22" s="1058"/>
      <c r="O22" s="1034"/>
      <c r="P22" s="1035"/>
      <c r="Q22" s="1035"/>
      <c r="R22" s="1035"/>
      <c r="S22" s="1036"/>
      <c r="T22" s="231" t="s">
        <v>443</v>
      </c>
      <c r="U22" s="232"/>
      <c r="V22" s="233"/>
      <c r="W22" s="234">
        <f>IF(W21="","",VLOOKUP(W21,'【記載例】参考様式１（勤務表_シフト記号表）'!$C$6:$L$47,10,FALSE))</f>
        <v>8</v>
      </c>
      <c r="X22" s="235">
        <f>IF(X21="","",VLOOKUP(X21,'【記載例】参考様式１（勤務表_シフト記号表）'!$C$6:$L$47,10,FALSE))</f>
        <v>8</v>
      </c>
      <c r="Y22" s="235">
        <f>IF(Y21="","",VLOOKUP(Y21,'【記載例】参考様式１（勤務表_シフト記号表）'!$C$6:$L$47,10,FALSE))</f>
        <v>8</v>
      </c>
      <c r="Z22" s="235" t="str">
        <f>IF(Z21="","",VLOOKUP(Z21,'【記載例】参考様式１（勤務表_シフト記号表）'!$C$6:$L$47,10,FALSE))</f>
        <v/>
      </c>
      <c r="AA22" s="235" t="str">
        <f>IF(AA21="","",VLOOKUP(AA21,'【記載例】参考様式１（勤務表_シフト記号表）'!$C$6:$L$47,10,FALSE))</f>
        <v/>
      </c>
      <c r="AB22" s="235">
        <f>IF(AB21="","",VLOOKUP(AB21,'【記載例】参考様式１（勤務表_シフト記号表）'!$C$6:$L$47,10,FALSE))</f>
        <v>8</v>
      </c>
      <c r="AC22" s="236">
        <f>IF(AC21="","",VLOOKUP(AC21,'【記載例】参考様式１（勤務表_シフト記号表）'!$C$6:$L$47,10,FALSE))</f>
        <v>8</v>
      </c>
      <c r="AD22" s="234">
        <f>IF(AD21="","",VLOOKUP(AD21,'【記載例】参考様式１（勤務表_シフト記号表）'!$C$6:$L$47,10,FALSE))</f>
        <v>8</v>
      </c>
      <c r="AE22" s="235">
        <f>IF(AE21="","",VLOOKUP(AE21,'【記載例】参考様式１（勤務表_シフト記号表）'!$C$6:$L$47,10,FALSE))</f>
        <v>8</v>
      </c>
      <c r="AF22" s="235">
        <f>IF(AF21="","",VLOOKUP(AF21,'【記載例】参考様式１（勤務表_シフト記号表）'!$C$6:$L$47,10,FALSE))</f>
        <v>8</v>
      </c>
      <c r="AG22" s="235" t="str">
        <f>IF(AG21="","",VLOOKUP(AG21,'【記載例】参考様式１（勤務表_シフト記号表）'!$C$6:$L$47,10,FALSE))</f>
        <v/>
      </c>
      <c r="AH22" s="235" t="str">
        <f>IF(AH21="","",VLOOKUP(AH21,'【記載例】参考様式１（勤務表_シフト記号表）'!$C$6:$L$47,10,FALSE))</f>
        <v/>
      </c>
      <c r="AI22" s="235">
        <f>IF(AI21="","",VLOOKUP(AI21,'【記載例】参考様式１（勤務表_シフト記号表）'!$C$6:$L$47,10,FALSE))</f>
        <v>8</v>
      </c>
      <c r="AJ22" s="236">
        <f>IF(AJ21="","",VLOOKUP(AJ21,'【記載例】参考様式１（勤務表_シフト記号表）'!$C$6:$L$47,10,FALSE))</f>
        <v>8</v>
      </c>
      <c r="AK22" s="234">
        <f>IF(AK21="","",VLOOKUP(AK21,'【記載例】参考様式１（勤務表_シフト記号表）'!$C$6:$L$47,10,FALSE))</f>
        <v>8</v>
      </c>
      <c r="AL22" s="235">
        <f>IF(AL21="","",VLOOKUP(AL21,'【記載例】参考様式１（勤務表_シフト記号表）'!$C$6:$L$47,10,FALSE))</f>
        <v>8</v>
      </c>
      <c r="AM22" s="235">
        <f>IF(AM21="","",VLOOKUP(AM21,'【記載例】参考様式１（勤務表_シフト記号表）'!$C$6:$L$47,10,FALSE))</f>
        <v>8</v>
      </c>
      <c r="AN22" s="235" t="str">
        <f>IF(AN21="","",VLOOKUP(AN21,'【記載例】参考様式１（勤務表_シフト記号表）'!$C$6:$L$47,10,FALSE))</f>
        <v/>
      </c>
      <c r="AO22" s="235" t="str">
        <f>IF(AO21="","",VLOOKUP(AO21,'【記載例】参考様式１（勤務表_シフト記号表）'!$C$6:$L$47,10,FALSE))</f>
        <v/>
      </c>
      <c r="AP22" s="235">
        <f>IF(AP21="","",VLOOKUP(AP21,'【記載例】参考様式１（勤務表_シフト記号表）'!$C$6:$L$47,10,FALSE))</f>
        <v>8</v>
      </c>
      <c r="AQ22" s="236">
        <f>IF(AQ21="","",VLOOKUP(AQ21,'【記載例】参考様式１（勤務表_シフト記号表）'!$C$6:$L$47,10,FALSE))</f>
        <v>8</v>
      </c>
      <c r="AR22" s="234">
        <f>IF(AR21="","",VLOOKUP(AR21,'【記載例】参考様式１（勤務表_シフト記号表）'!$C$6:$L$47,10,FALSE))</f>
        <v>8</v>
      </c>
      <c r="AS22" s="235">
        <f>IF(AS21="","",VLOOKUP(AS21,'【記載例】参考様式１（勤務表_シフト記号表）'!$C$6:$L$47,10,FALSE))</f>
        <v>8</v>
      </c>
      <c r="AT22" s="235">
        <f>IF(AT21="","",VLOOKUP(AT21,'【記載例】参考様式１（勤務表_シフト記号表）'!$C$6:$L$47,10,FALSE))</f>
        <v>8</v>
      </c>
      <c r="AU22" s="235" t="str">
        <f>IF(AU21="","",VLOOKUP(AU21,'【記載例】参考様式１（勤務表_シフト記号表）'!$C$6:$L$47,10,FALSE))</f>
        <v/>
      </c>
      <c r="AV22" s="235" t="str">
        <f>IF(AV21="","",VLOOKUP(AV21,'【記載例】参考様式１（勤務表_シフト記号表）'!$C$6:$L$47,10,FALSE))</f>
        <v/>
      </c>
      <c r="AW22" s="235">
        <f>IF(AW21="","",VLOOKUP(AW21,'【記載例】参考様式１（勤務表_シフト記号表）'!$C$6:$L$47,10,FALSE))</f>
        <v>8</v>
      </c>
      <c r="AX22" s="236">
        <f>IF(AX21="","",VLOOKUP(AX21,'【記載例】参考様式１（勤務表_シフト記号表）'!$C$6:$L$47,10,FALSE))</f>
        <v>8</v>
      </c>
      <c r="AY22" s="234" t="str">
        <f>IF(AY21="","",VLOOKUP(AY21,'【記載例】参考様式１（勤務表_シフト記号表）'!$C$6:$L$47,10,FALSE))</f>
        <v/>
      </c>
      <c r="AZ22" s="235" t="str">
        <f>IF(AZ21="","",VLOOKUP(AZ21,'【記載例】参考様式１（勤務表_シフト記号表）'!$C$6:$L$47,10,FALSE))</f>
        <v/>
      </c>
      <c r="BA22" s="235" t="str">
        <f>IF(BA21="","",VLOOKUP(BA21,'【記載例】参考様式１（勤務表_シフト記号表）'!$C$6:$L$47,10,FALSE))</f>
        <v/>
      </c>
      <c r="BB22" s="1054">
        <f>IF($BE$3="４週",SUM(W22:AX22),IF($BE$3="暦月",SUM(W22:BA22),""))</f>
        <v>160</v>
      </c>
      <c r="BC22" s="1055"/>
      <c r="BD22" s="1056">
        <f>IF($BE$3="４週",BB22/4,IF($BE$3="暦月",(BB22/($BE$8/7)),""))</f>
        <v>40</v>
      </c>
      <c r="BE22" s="1055"/>
      <c r="BF22" s="1051"/>
      <c r="BG22" s="1052"/>
      <c r="BH22" s="1052"/>
      <c r="BI22" s="1052"/>
      <c r="BJ22" s="1053"/>
    </row>
    <row r="23" spans="2:62" ht="20.25" customHeight="1" x14ac:dyDescent="0.45">
      <c r="B23" s="1020">
        <f>B21+1</f>
        <v>4</v>
      </c>
      <c r="C23" s="1022" t="s">
        <v>455</v>
      </c>
      <c r="D23" s="1023"/>
      <c r="E23" s="229"/>
      <c r="F23" s="230"/>
      <c r="G23" s="229"/>
      <c r="H23" s="230"/>
      <c r="I23" s="1026" t="s">
        <v>597</v>
      </c>
      <c r="J23" s="1027"/>
      <c r="K23" s="1030" t="s">
        <v>598</v>
      </c>
      <c r="L23" s="1031"/>
      <c r="M23" s="1031"/>
      <c r="N23" s="1023"/>
      <c r="O23" s="1034" t="s">
        <v>599</v>
      </c>
      <c r="P23" s="1035"/>
      <c r="Q23" s="1035"/>
      <c r="R23" s="1035"/>
      <c r="S23" s="1036"/>
      <c r="T23" s="239" t="s">
        <v>442</v>
      </c>
      <c r="U23" s="240"/>
      <c r="V23" s="241"/>
      <c r="W23" s="242" t="s">
        <v>500</v>
      </c>
      <c r="X23" s="243" t="s">
        <v>500</v>
      </c>
      <c r="Y23" s="243" t="s">
        <v>600</v>
      </c>
      <c r="Z23" s="243"/>
      <c r="AA23" s="243"/>
      <c r="AB23" s="243" t="s">
        <v>500</v>
      </c>
      <c r="AC23" s="244" t="s">
        <v>500</v>
      </c>
      <c r="AD23" s="242" t="s">
        <v>500</v>
      </c>
      <c r="AE23" s="243" t="s">
        <v>500</v>
      </c>
      <c r="AF23" s="243" t="s">
        <v>500</v>
      </c>
      <c r="AG23" s="243"/>
      <c r="AH23" s="243"/>
      <c r="AI23" s="243" t="s">
        <v>500</v>
      </c>
      <c r="AJ23" s="244" t="s">
        <v>500</v>
      </c>
      <c r="AK23" s="242" t="s">
        <v>500</v>
      </c>
      <c r="AL23" s="243" t="s">
        <v>500</v>
      </c>
      <c r="AM23" s="243" t="s">
        <v>500</v>
      </c>
      <c r="AN23" s="243"/>
      <c r="AO23" s="243"/>
      <c r="AP23" s="243" t="s">
        <v>500</v>
      </c>
      <c r="AQ23" s="244" t="s">
        <v>500</v>
      </c>
      <c r="AR23" s="242" t="s">
        <v>500</v>
      </c>
      <c r="AS23" s="243" t="s">
        <v>500</v>
      </c>
      <c r="AT23" s="243" t="s">
        <v>500</v>
      </c>
      <c r="AU23" s="243"/>
      <c r="AV23" s="243"/>
      <c r="AW23" s="243" t="s">
        <v>500</v>
      </c>
      <c r="AX23" s="244" t="s">
        <v>500</v>
      </c>
      <c r="AY23" s="242"/>
      <c r="AZ23" s="243"/>
      <c r="BA23" s="245"/>
      <c r="BB23" s="1040"/>
      <c r="BC23" s="1041"/>
      <c r="BD23" s="1000"/>
      <c r="BE23" s="1001"/>
      <c r="BF23" s="1002"/>
      <c r="BG23" s="1003"/>
      <c r="BH23" s="1003"/>
      <c r="BI23" s="1003"/>
      <c r="BJ23" s="1004"/>
    </row>
    <row r="24" spans="2:62" ht="20.25" customHeight="1" x14ac:dyDescent="0.45">
      <c r="B24" s="1043"/>
      <c r="C24" s="1057"/>
      <c r="D24" s="1058"/>
      <c r="E24" s="229"/>
      <c r="F24" s="230" t="str">
        <f>C23</f>
        <v>看護職員</v>
      </c>
      <c r="G24" s="229"/>
      <c r="H24" s="230" t="str">
        <f>I23</f>
        <v>B</v>
      </c>
      <c r="I24" s="1059"/>
      <c r="J24" s="1060"/>
      <c r="K24" s="1061"/>
      <c r="L24" s="1062"/>
      <c r="M24" s="1062"/>
      <c r="N24" s="1058"/>
      <c r="O24" s="1034"/>
      <c r="P24" s="1035"/>
      <c r="Q24" s="1035"/>
      <c r="R24" s="1035"/>
      <c r="S24" s="1036"/>
      <c r="T24" s="231" t="s">
        <v>443</v>
      </c>
      <c r="U24" s="232"/>
      <c r="V24" s="233"/>
      <c r="W24" s="234">
        <f>IF(W23="","",VLOOKUP(W23,'【記載例】参考様式１（勤務表_シフト記号表）'!$C$6:$L$47,10,FALSE))</f>
        <v>4.0000000000000009</v>
      </c>
      <c r="X24" s="235">
        <f>IF(X23="","",VLOOKUP(X23,'【記載例】参考様式１（勤務表_シフト記号表）'!$C$6:$L$47,10,FALSE))</f>
        <v>4.0000000000000009</v>
      </c>
      <c r="Y24" s="235">
        <f>IF(Y23="","",VLOOKUP(Y23,'【記載例】参考様式１（勤務表_シフト記号表）'!$C$6:$L$47,10,FALSE))</f>
        <v>4.0000000000000009</v>
      </c>
      <c r="Z24" s="235" t="str">
        <f>IF(Z23="","",VLOOKUP(Z23,'【記載例】参考様式１（勤務表_シフト記号表）'!$C$6:$L$47,10,FALSE))</f>
        <v/>
      </c>
      <c r="AA24" s="235" t="str">
        <f>IF(AA23="","",VLOOKUP(AA23,'【記載例】参考様式１（勤務表_シフト記号表）'!$C$6:$L$47,10,FALSE))</f>
        <v/>
      </c>
      <c r="AB24" s="235">
        <f>IF(AB23="","",VLOOKUP(AB23,'【記載例】参考様式１（勤務表_シフト記号表）'!$C$6:$L$47,10,FALSE))</f>
        <v>4.0000000000000009</v>
      </c>
      <c r="AC24" s="236">
        <f>IF(AC23="","",VLOOKUP(AC23,'【記載例】参考様式１（勤務表_シフト記号表）'!$C$6:$L$47,10,FALSE))</f>
        <v>4.0000000000000009</v>
      </c>
      <c r="AD24" s="234">
        <f>IF(AD23="","",VLOOKUP(AD23,'【記載例】参考様式１（勤務表_シフト記号表）'!$C$6:$L$47,10,FALSE))</f>
        <v>4.0000000000000009</v>
      </c>
      <c r="AE24" s="235">
        <f>IF(AE23="","",VLOOKUP(AE23,'【記載例】参考様式１（勤務表_シフト記号表）'!$C$6:$L$47,10,FALSE))</f>
        <v>4.0000000000000009</v>
      </c>
      <c r="AF24" s="235">
        <f>IF(AF23="","",VLOOKUP(AF23,'【記載例】参考様式１（勤務表_シフト記号表）'!$C$6:$L$47,10,FALSE))</f>
        <v>4.0000000000000009</v>
      </c>
      <c r="AG24" s="235" t="str">
        <f>IF(AG23="","",VLOOKUP(AG23,'【記載例】参考様式１（勤務表_シフト記号表）'!$C$6:$L$47,10,FALSE))</f>
        <v/>
      </c>
      <c r="AH24" s="235" t="str">
        <f>IF(AH23="","",VLOOKUP(AH23,'【記載例】参考様式１（勤務表_シフト記号表）'!$C$6:$L$47,10,FALSE))</f>
        <v/>
      </c>
      <c r="AI24" s="235">
        <f>IF(AI23="","",VLOOKUP(AI23,'【記載例】参考様式１（勤務表_シフト記号表）'!$C$6:$L$47,10,FALSE))</f>
        <v>4.0000000000000009</v>
      </c>
      <c r="AJ24" s="236">
        <f>IF(AJ23="","",VLOOKUP(AJ23,'【記載例】参考様式１（勤務表_シフト記号表）'!$C$6:$L$47,10,FALSE))</f>
        <v>4.0000000000000009</v>
      </c>
      <c r="AK24" s="234">
        <f>IF(AK23="","",VLOOKUP(AK23,'【記載例】参考様式１（勤務表_シフト記号表）'!$C$6:$L$47,10,FALSE))</f>
        <v>4.0000000000000009</v>
      </c>
      <c r="AL24" s="235">
        <f>IF(AL23="","",VLOOKUP(AL23,'【記載例】参考様式１（勤務表_シフト記号表）'!$C$6:$L$47,10,FALSE))</f>
        <v>4.0000000000000009</v>
      </c>
      <c r="AM24" s="235">
        <f>IF(AM23="","",VLOOKUP(AM23,'【記載例】参考様式１（勤務表_シフト記号表）'!$C$6:$L$47,10,FALSE))</f>
        <v>4.0000000000000009</v>
      </c>
      <c r="AN24" s="235" t="str">
        <f>IF(AN23="","",VLOOKUP(AN23,'【記載例】参考様式１（勤務表_シフト記号表）'!$C$6:$L$47,10,FALSE))</f>
        <v/>
      </c>
      <c r="AO24" s="235" t="str">
        <f>IF(AO23="","",VLOOKUP(AO23,'【記載例】参考様式１（勤務表_シフト記号表）'!$C$6:$L$47,10,FALSE))</f>
        <v/>
      </c>
      <c r="AP24" s="235">
        <f>IF(AP23="","",VLOOKUP(AP23,'【記載例】参考様式１（勤務表_シフト記号表）'!$C$6:$L$47,10,FALSE))</f>
        <v>4.0000000000000009</v>
      </c>
      <c r="AQ24" s="236">
        <f>IF(AQ23="","",VLOOKUP(AQ23,'【記載例】参考様式１（勤務表_シフト記号表）'!$C$6:$L$47,10,FALSE))</f>
        <v>4.0000000000000009</v>
      </c>
      <c r="AR24" s="234">
        <f>IF(AR23="","",VLOOKUP(AR23,'【記載例】参考様式１（勤務表_シフト記号表）'!$C$6:$L$47,10,FALSE))</f>
        <v>4.0000000000000009</v>
      </c>
      <c r="AS24" s="235">
        <f>IF(AS23="","",VLOOKUP(AS23,'【記載例】参考様式１（勤務表_シフト記号表）'!$C$6:$L$47,10,FALSE))</f>
        <v>4.0000000000000009</v>
      </c>
      <c r="AT24" s="235">
        <f>IF(AT23="","",VLOOKUP(AT23,'【記載例】参考様式１（勤務表_シフト記号表）'!$C$6:$L$47,10,FALSE))</f>
        <v>4.0000000000000009</v>
      </c>
      <c r="AU24" s="235" t="str">
        <f>IF(AU23="","",VLOOKUP(AU23,'【記載例】参考様式１（勤務表_シフト記号表）'!$C$6:$L$47,10,FALSE))</f>
        <v/>
      </c>
      <c r="AV24" s="235" t="str">
        <f>IF(AV23="","",VLOOKUP(AV23,'【記載例】参考様式１（勤務表_シフト記号表）'!$C$6:$L$47,10,FALSE))</f>
        <v/>
      </c>
      <c r="AW24" s="235">
        <f>IF(AW23="","",VLOOKUP(AW23,'【記載例】参考様式１（勤務表_シフト記号表）'!$C$6:$L$47,10,FALSE))</f>
        <v>4.0000000000000009</v>
      </c>
      <c r="AX24" s="236">
        <f>IF(AX23="","",VLOOKUP(AX23,'【記載例】参考様式１（勤務表_シフト記号表）'!$C$6:$L$47,10,FALSE))</f>
        <v>4.0000000000000009</v>
      </c>
      <c r="AY24" s="234" t="str">
        <f>IF(AY23="","",VLOOKUP(AY23,'【記載例】参考様式１（勤務表_シフト記号表）'!$C$6:$L$47,10,FALSE))</f>
        <v/>
      </c>
      <c r="AZ24" s="235" t="str">
        <f>IF(AZ23="","",VLOOKUP(AZ23,'【記載例】参考様式１（勤務表_シフト記号表）'!$C$6:$L$47,10,FALSE))</f>
        <v/>
      </c>
      <c r="BA24" s="235" t="str">
        <f>IF(BA23="","",VLOOKUP(BA23,'【記載例】参考様式１（勤務表_シフト記号表）'!$C$6:$L$47,10,FALSE))</f>
        <v/>
      </c>
      <c r="BB24" s="1054">
        <f>IF($BE$3="４週",SUM(W24:AX24),IF($BE$3="暦月",SUM(W24:BA24),""))</f>
        <v>80.000000000000014</v>
      </c>
      <c r="BC24" s="1055"/>
      <c r="BD24" s="1056">
        <f>IF($BE$3="４週",BB24/4,IF($BE$3="暦月",(BB24/($BE$8/7)),""))</f>
        <v>20.000000000000004</v>
      </c>
      <c r="BE24" s="1055"/>
      <c r="BF24" s="1051"/>
      <c r="BG24" s="1052"/>
      <c r="BH24" s="1052"/>
      <c r="BI24" s="1052"/>
      <c r="BJ24" s="1053"/>
    </row>
    <row r="25" spans="2:62" ht="20.25" customHeight="1" x14ac:dyDescent="0.45">
      <c r="B25" s="1020">
        <f>B23+1</f>
        <v>5</v>
      </c>
      <c r="C25" s="1022" t="s">
        <v>455</v>
      </c>
      <c r="D25" s="1023"/>
      <c r="E25" s="229"/>
      <c r="F25" s="230"/>
      <c r="G25" s="229"/>
      <c r="H25" s="230"/>
      <c r="I25" s="1026" t="s">
        <v>589</v>
      </c>
      <c r="J25" s="1027"/>
      <c r="K25" s="1030" t="s">
        <v>595</v>
      </c>
      <c r="L25" s="1031"/>
      <c r="M25" s="1031"/>
      <c r="N25" s="1023"/>
      <c r="O25" s="1034" t="s">
        <v>601</v>
      </c>
      <c r="P25" s="1035"/>
      <c r="Q25" s="1035"/>
      <c r="R25" s="1035"/>
      <c r="S25" s="1036"/>
      <c r="T25" s="239" t="s">
        <v>442</v>
      </c>
      <c r="U25" s="240"/>
      <c r="V25" s="241"/>
      <c r="W25" s="242" t="s">
        <v>496</v>
      </c>
      <c r="X25" s="243" t="s">
        <v>496</v>
      </c>
      <c r="Y25" s="243" t="s">
        <v>496</v>
      </c>
      <c r="Z25" s="243"/>
      <c r="AA25" s="243"/>
      <c r="AB25" s="243" t="s">
        <v>496</v>
      </c>
      <c r="AC25" s="244" t="s">
        <v>496</v>
      </c>
      <c r="AD25" s="242" t="s">
        <v>496</v>
      </c>
      <c r="AE25" s="243" t="s">
        <v>496</v>
      </c>
      <c r="AF25" s="243" t="s">
        <v>496</v>
      </c>
      <c r="AG25" s="243"/>
      <c r="AH25" s="243"/>
      <c r="AI25" s="243" t="s">
        <v>496</v>
      </c>
      <c r="AJ25" s="244" t="s">
        <v>496</v>
      </c>
      <c r="AK25" s="242" t="s">
        <v>496</v>
      </c>
      <c r="AL25" s="243" t="s">
        <v>496</v>
      </c>
      <c r="AM25" s="243" t="s">
        <v>496</v>
      </c>
      <c r="AN25" s="243"/>
      <c r="AO25" s="243"/>
      <c r="AP25" s="243" t="s">
        <v>496</v>
      </c>
      <c r="AQ25" s="244" t="s">
        <v>496</v>
      </c>
      <c r="AR25" s="242" t="s">
        <v>496</v>
      </c>
      <c r="AS25" s="243" t="s">
        <v>496</v>
      </c>
      <c r="AT25" s="243" t="s">
        <v>496</v>
      </c>
      <c r="AU25" s="243"/>
      <c r="AV25" s="243"/>
      <c r="AW25" s="243" t="s">
        <v>496</v>
      </c>
      <c r="AX25" s="244" t="s">
        <v>496</v>
      </c>
      <c r="AY25" s="242"/>
      <c r="AZ25" s="243"/>
      <c r="BA25" s="245"/>
      <c r="BB25" s="1040"/>
      <c r="BC25" s="1041"/>
      <c r="BD25" s="1000"/>
      <c r="BE25" s="1001"/>
      <c r="BF25" s="1002"/>
      <c r="BG25" s="1003"/>
      <c r="BH25" s="1003"/>
      <c r="BI25" s="1003"/>
      <c r="BJ25" s="1004"/>
    </row>
    <row r="26" spans="2:62" ht="20.25" customHeight="1" x14ac:dyDescent="0.45">
      <c r="B26" s="1043"/>
      <c r="C26" s="1057"/>
      <c r="D26" s="1058"/>
      <c r="E26" s="229"/>
      <c r="F26" s="230" t="str">
        <f>C25</f>
        <v>看護職員</v>
      </c>
      <c r="G26" s="229"/>
      <c r="H26" s="230" t="str">
        <f>I25</f>
        <v>A</v>
      </c>
      <c r="I26" s="1059"/>
      <c r="J26" s="1060"/>
      <c r="K26" s="1061"/>
      <c r="L26" s="1062"/>
      <c r="M26" s="1062"/>
      <c r="N26" s="1058"/>
      <c r="O26" s="1034"/>
      <c r="P26" s="1035"/>
      <c r="Q26" s="1035"/>
      <c r="R26" s="1035"/>
      <c r="S26" s="1036"/>
      <c r="T26" s="246" t="s">
        <v>443</v>
      </c>
      <c r="U26" s="247"/>
      <c r="V26" s="248"/>
      <c r="W26" s="234">
        <f>IF(W25="","",VLOOKUP(W25,'【記載例】参考様式１（勤務表_シフト記号表）'!$C$6:$L$47,10,FALSE))</f>
        <v>8</v>
      </c>
      <c r="X26" s="235">
        <f>IF(X25="","",VLOOKUP(X25,'【記載例】参考様式１（勤務表_シフト記号表）'!$C$6:$L$47,10,FALSE))</f>
        <v>8</v>
      </c>
      <c r="Y26" s="235">
        <f>IF(Y25="","",VLOOKUP(Y25,'【記載例】参考様式１（勤務表_シフト記号表）'!$C$6:$L$47,10,FALSE))</f>
        <v>8</v>
      </c>
      <c r="Z26" s="235" t="str">
        <f>IF(Z25="","",VLOOKUP(Z25,'【記載例】参考様式１（勤務表_シフト記号表）'!$C$6:$L$47,10,FALSE))</f>
        <v/>
      </c>
      <c r="AA26" s="235" t="str">
        <f>IF(AA25="","",VLOOKUP(AA25,'【記載例】参考様式１（勤務表_シフト記号表）'!$C$6:$L$47,10,FALSE))</f>
        <v/>
      </c>
      <c r="AB26" s="235">
        <f>IF(AB25="","",VLOOKUP(AB25,'【記載例】参考様式１（勤務表_シフト記号表）'!$C$6:$L$47,10,FALSE))</f>
        <v>8</v>
      </c>
      <c r="AC26" s="236">
        <f>IF(AC25="","",VLOOKUP(AC25,'【記載例】参考様式１（勤務表_シフト記号表）'!$C$6:$L$47,10,FALSE))</f>
        <v>8</v>
      </c>
      <c r="AD26" s="234">
        <f>IF(AD25="","",VLOOKUP(AD25,'【記載例】参考様式１（勤務表_シフト記号表）'!$C$6:$L$47,10,FALSE))</f>
        <v>8</v>
      </c>
      <c r="AE26" s="235">
        <f>IF(AE25="","",VLOOKUP(AE25,'【記載例】参考様式１（勤務表_シフト記号表）'!$C$6:$L$47,10,FALSE))</f>
        <v>8</v>
      </c>
      <c r="AF26" s="235">
        <f>IF(AF25="","",VLOOKUP(AF25,'【記載例】参考様式１（勤務表_シフト記号表）'!$C$6:$L$47,10,FALSE))</f>
        <v>8</v>
      </c>
      <c r="AG26" s="235" t="str">
        <f>IF(AG25="","",VLOOKUP(AG25,'【記載例】参考様式１（勤務表_シフト記号表）'!$C$6:$L$47,10,FALSE))</f>
        <v/>
      </c>
      <c r="AH26" s="235" t="str">
        <f>IF(AH25="","",VLOOKUP(AH25,'【記載例】参考様式１（勤務表_シフト記号表）'!$C$6:$L$47,10,FALSE))</f>
        <v/>
      </c>
      <c r="AI26" s="235">
        <f>IF(AI25="","",VLOOKUP(AI25,'【記載例】参考様式１（勤務表_シフト記号表）'!$C$6:$L$47,10,FALSE))</f>
        <v>8</v>
      </c>
      <c r="AJ26" s="236">
        <f>IF(AJ25="","",VLOOKUP(AJ25,'【記載例】参考様式１（勤務表_シフト記号表）'!$C$6:$L$47,10,FALSE))</f>
        <v>8</v>
      </c>
      <c r="AK26" s="234">
        <f>IF(AK25="","",VLOOKUP(AK25,'【記載例】参考様式１（勤務表_シフト記号表）'!$C$6:$L$47,10,FALSE))</f>
        <v>8</v>
      </c>
      <c r="AL26" s="235">
        <f>IF(AL25="","",VLOOKUP(AL25,'【記載例】参考様式１（勤務表_シフト記号表）'!$C$6:$L$47,10,FALSE))</f>
        <v>8</v>
      </c>
      <c r="AM26" s="235">
        <f>IF(AM25="","",VLOOKUP(AM25,'【記載例】参考様式１（勤務表_シフト記号表）'!$C$6:$L$47,10,FALSE))</f>
        <v>8</v>
      </c>
      <c r="AN26" s="235" t="str">
        <f>IF(AN25="","",VLOOKUP(AN25,'【記載例】参考様式１（勤務表_シフト記号表）'!$C$6:$L$47,10,FALSE))</f>
        <v/>
      </c>
      <c r="AO26" s="235" t="str">
        <f>IF(AO25="","",VLOOKUP(AO25,'【記載例】参考様式１（勤務表_シフト記号表）'!$C$6:$L$47,10,FALSE))</f>
        <v/>
      </c>
      <c r="AP26" s="235">
        <f>IF(AP25="","",VLOOKUP(AP25,'【記載例】参考様式１（勤務表_シフト記号表）'!$C$6:$L$47,10,FALSE))</f>
        <v>8</v>
      </c>
      <c r="AQ26" s="236">
        <f>IF(AQ25="","",VLOOKUP(AQ25,'【記載例】参考様式１（勤務表_シフト記号表）'!$C$6:$L$47,10,FALSE))</f>
        <v>8</v>
      </c>
      <c r="AR26" s="234">
        <f>IF(AR25="","",VLOOKUP(AR25,'【記載例】参考様式１（勤務表_シフト記号表）'!$C$6:$L$47,10,FALSE))</f>
        <v>8</v>
      </c>
      <c r="AS26" s="235">
        <f>IF(AS25="","",VLOOKUP(AS25,'【記載例】参考様式１（勤務表_シフト記号表）'!$C$6:$L$47,10,FALSE))</f>
        <v>8</v>
      </c>
      <c r="AT26" s="235">
        <f>IF(AT25="","",VLOOKUP(AT25,'【記載例】参考様式１（勤務表_シフト記号表）'!$C$6:$L$47,10,FALSE))</f>
        <v>8</v>
      </c>
      <c r="AU26" s="235" t="str">
        <f>IF(AU25="","",VLOOKUP(AU25,'【記載例】参考様式１（勤務表_シフト記号表）'!$C$6:$L$47,10,FALSE))</f>
        <v/>
      </c>
      <c r="AV26" s="235" t="str">
        <f>IF(AV25="","",VLOOKUP(AV25,'【記載例】参考様式１（勤務表_シフト記号表）'!$C$6:$L$47,10,FALSE))</f>
        <v/>
      </c>
      <c r="AW26" s="235">
        <f>IF(AW25="","",VLOOKUP(AW25,'【記載例】参考様式１（勤務表_シフト記号表）'!$C$6:$L$47,10,FALSE))</f>
        <v>8</v>
      </c>
      <c r="AX26" s="236">
        <f>IF(AX25="","",VLOOKUP(AX25,'【記載例】参考様式１（勤務表_シフト記号表）'!$C$6:$L$47,10,FALSE))</f>
        <v>8</v>
      </c>
      <c r="AY26" s="234" t="str">
        <f>IF(AY25="","",VLOOKUP(AY25,'【記載例】参考様式１（勤務表_シフト記号表）'!$C$6:$L$47,10,FALSE))</f>
        <v/>
      </c>
      <c r="AZ26" s="235" t="str">
        <f>IF(AZ25="","",VLOOKUP(AZ25,'【記載例】参考様式１（勤務表_シフト記号表）'!$C$6:$L$47,10,FALSE))</f>
        <v/>
      </c>
      <c r="BA26" s="235" t="str">
        <f>IF(BA25="","",VLOOKUP(BA25,'【記載例】参考様式１（勤務表_シフト記号表）'!$C$6:$L$47,10,FALSE))</f>
        <v/>
      </c>
      <c r="BB26" s="1054">
        <f>IF($BE$3="４週",SUM(W26:AX26),IF($BE$3="暦月",SUM(W26:BA26),""))</f>
        <v>160</v>
      </c>
      <c r="BC26" s="1055"/>
      <c r="BD26" s="1056">
        <f>IF($BE$3="４週",BB26/4,IF($BE$3="暦月",(BB26/($BE$8/7)),""))</f>
        <v>40</v>
      </c>
      <c r="BE26" s="1055"/>
      <c r="BF26" s="1051"/>
      <c r="BG26" s="1052"/>
      <c r="BH26" s="1052"/>
      <c r="BI26" s="1052"/>
      <c r="BJ26" s="1053"/>
    </row>
    <row r="27" spans="2:62" ht="20.25" customHeight="1" x14ac:dyDescent="0.45">
      <c r="B27" s="1020">
        <f>B25+1</f>
        <v>6</v>
      </c>
      <c r="C27" s="1022" t="s">
        <v>455</v>
      </c>
      <c r="D27" s="1023"/>
      <c r="E27" s="229"/>
      <c r="F27" s="230"/>
      <c r="G27" s="229"/>
      <c r="H27" s="230"/>
      <c r="I27" s="1026" t="s">
        <v>589</v>
      </c>
      <c r="J27" s="1027"/>
      <c r="K27" s="1030" t="s">
        <v>595</v>
      </c>
      <c r="L27" s="1031"/>
      <c r="M27" s="1031"/>
      <c r="N27" s="1023"/>
      <c r="O27" s="1034" t="s">
        <v>602</v>
      </c>
      <c r="P27" s="1035"/>
      <c r="Q27" s="1035"/>
      <c r="R27" s="1035"/>
      <c r="S27" s="1036"/>
      <c r="T27" s="249" t="s">
        <v>442</v>
      </c>
      <c r="V27" s="250"/>
      <c r="W27" s="242" t="s">
        <v>502</v>
      </c>
      <c r="X27" s="243" t="s">
        <v>503</v>
      </c>
      <c r="Y27" s="243" t="s">
        <v>493</v>
      </c>
      <c r="Z27" s="243" t="s">
        <v>493</v>
      </c>
      <c r="AA27" s="243"/>
      <c r="AB27" s="243" t="s">
        <v>498</v>
      </c>
      <c r="AC27" s="244"/>
      <c r="AD27" s="242"/>
      <c r="AE27" s="243" t="s">
        <v>502</v>
      </c>
      <c r="AF27" s="243" t="s">
        <v>503</v>
      </c>
      <c r="AG27" s="243" t="s">
        <v>493</v>
      </c>
      <c r="AH27" s="243" t="s">
        <v>493</v>
      </c>
      <c r="AI27" s="243"/>
      <c r="AJ27" s="244" t="s">
        <v>498</v>
      </c>
      <c r="AK27" s="242" t="s">
        <v>498</v>
      </c>
      <c r="AL27" s="243"/>
      <c r="AM27" s="243" t="s">
        <v>502</v>
      </c>
      <c r="AN27" s="243" t="s">
        <v>503</v>
      </c>
      <c r="AO27" s="243" t="s">
        <v>493</v>
      </c>
      <c r="AP27" s="243" t="s">
        <v>493</v>
      </c>
      <c r="AQ27" s="244"/>
      <c r="AR27" s="242" t="s">
        <v>498</v>
      </c>
      <c r="AS27" s="243"/>
      <c r="AT27" s="243"/>
      <c r="AU27" s="243" t="s">
        <v>502</v>
      </c>
      <c r="AV27" s="243" t="s">
        <v>503</v>
      </c>
      <c r="AW27" s="243" t="s">
        <v>493</v>
      </c>
      <c r="AX27" s="244" t="s">
        <v>493</v>
      </c>
      <c r="AY27" s="242"/>
      <c r="AZ27" s="243"/>
      <c r="BA27" s="245"/>
      <c r="BB27" s="1040"/>
      <c r="BC27" s="1041"/>
      <c r="BD27" s="1000"/>
      <c r="BE27" s="1001"/>
      <c r="BF27" s="1002"/>
      <c r="BG27" s="1003"/>
      <c r="BH27" s="1003"/>
      <c r="BI27" s="1003"/>
      <c r="BJ27" s="1004"/>
    </row>
    <row r="28" spans="2:62" ht="20.25" customHeight="1" x14ac:dyDescent="0.45">
      <c r="B28" s="1043"/>
      <c r="C28" s="1057"/>
      <c r="D28" s="1058"/>
      <c r="E28" s="229"/>
      <c r="F28" s="230" t="str">
        <f>C27</f>
        <v>看護職員</v>
      </c>
      <c r="G28" s="229"/>
      <c r="H28" s="230" t="str">
        <f>I27</f>
        <v>A</v>
      </c>
      <c r="I28" s="1059"/>
      <c r="J28" s="1060"/>
      <c r="K28" s="1061"/>
      <c r="L28" s="1062"/>
      <c r="M28" s="1062"/>
      <c r="N28" s="1058"/>
      <c r="O28" s="1034"/>
      <c r="P28" s="1035"/>
      <c r="Q28" s="1035"/>
      <c r="R28" s="1035"/>
      <c r="S28" s="1036"/>
      <c r="T28" s="231" t="s">
        <v>443</v>
      </c>
      <c r="U28" s="232"/>
      <c r="V28" s="233"/>
      <c r="W28" s="234">
        <f>IF(W27="","",VLOOKUP(W27,'【記載例】参考様式１（勤務表_シフト記号表）'!$C$6:$L$47,10,FALSE))</f>
        <v>8</v>
      </c>
      <c r="X28" s="235">
        <f>IF(X27="","",VLOOKUP(X27,'【記載例】参考様式１（勤務表_シフト記号表）'!$C$6:$L$47,10,FALSE))</f>
        <v>8</v>
      </c>
      <c r="Y28" s="235">
        <f>IF(Y27="","",VLOOKUP(Y27,'【記載例】参考様式１（勤務表_シフト記号表）'!$C$6:$L$47,10,FALSE))</f>
        <v>7.9999999999999982</v>
      </c>
      <c r="Z28" s="235">
        <f>IF(Z27="","",VLOOKUP(Z27,'【記載例】参考様式１（勤務表_シフト記号表）'!$C$6:$L$47,10,FALSE))</f>
        <v>7.9999999999999982</v>
      </c>
      <c r="AA28" s="235" t="str">
        <f>IF(AA27="","",VLOOKUP(AA27,'【記載例】参考様式１（勤務表_シフト記号表）'!$C$6:$L$47,10,FALSE))</f>
        <v/>
      </c>
      <c r="AB28" s="235">
        <f>IF(AB27="","",VLOOKUP(AB27,'【記載例】参考様式１（勤務表_シフト記号表）'!$C$6:$L$47,10,FALSE))</f>
        <v>8</v>
      </c>
      <c r="AC28" s="236" t="str">
        <f>IF(AC27="","",VLOOKUP(AC27,'【記載例】参考様式１（勤務表_シフト記号表）'!$C$6:$L$47,10,FALSE))</f>
        <v/>
      </c>
      <c r="AD28" s="234" t="str">
        <f>IF(AD27="","",VLOOKUP(AD27,'【記載例】参考様式１（勤務表_シフト記号表）'!$C$6:$L$47,10,FALSE))</f>
        <v/>
      </c>
      <c r="AE28" s="235">
        <f>IF(AE27="","",VLOOKUP(AE27,'【記載例】参考様式１（勤務表_シフト記号表）'!$C$6:$L$47,10,FALSE))</f>
        <v>8</v>
      </c>
      <c r="AF28" s="235">
        <f>IF(AF27="","",VLOOKUP(AF27,'【記載例】参考様式１（勤務表_シフト記号表）'!$C$6:$L$47,10,FALSE))</f>
        <v>8</v>
      </c>
      <c r="AG28" s="235">
        <f>IF(AG27="","",VLOOKUP(AG27,'【記載例】参考様式１（勤務表_シフト記号表）'!$C$6:$L$47,10,FALSE))</f>
        <v>7.9999999999999982</v>
      </c>
      <c r="AH28" s="235">
        <f>IF(AH27="","",VLOOKUP(AH27,'【記載例】参考様式１（勤務表_シフト記号表）'!$C$6:$L$47,10,FALSE))</f>
        <v>7.9999999999999982</v>
      </c>
      <c r="AI28" s="235" t="str">
        <f>IF(AI27="","",VLOOKUP(AI27,'【記載例】参考様式１（勤務表_シフト記号表）'!$C$6:$L$47,10,FALSE))</f>
        <v/>
      </c>
      <c r="AJ28" s="236">
        <f>IF(AJ27="","",VLOOKUP(AJ27,'【記載例】参考様式１（勤務表_シフト記号表）'!$C$6:$L$47,10,FALSE))</f>
        <v>8</v>
      </c>
      <c r="AK28" s="234">
        <f>IF(AK27="","",VLOOKUP(AK27,'【記載例】参考様式１（勤務表_シフト記号表）'!$C$6:$L$47,10,FALSE))</f>
        <v>8</v>
      </c>
      <c r="AL28" s="235" t="str">
        <f>IF(AL27="","",VLOOKUP(AL27,'【記載例】参考様式１（勤務表_シフト記号表）'!$C$6:$L$47,10,FALSE))</f>
        <v/>
      </c>
      <c r="AM28" s="235">
        <f>IF(AM27="","",VLOOKUP(AM27,'【記載例】参考様式１（勤務表_シフト記号表）'!$C$6:$L$47,10,FALSE))</f>
        <v>8</v>
      </c>
      <c r="AN28" s="235">
        <f>IF(AN27="","",VLOOKUP(AN27,'【記載例】参考様式１（勤務表_シフト記号表）'!$C$6:$L$47,10,FALSE))</f>
        <v>8</v>
      </c>
      <c r="AO28" s="235">
        <f>IF(AO27="","",VLOOKUP(AO27,'【記載例】参考様式１（勤務表_シフト記号表）'!$C$6:$L$47,10,FALSE))</f>
        <v>7.9999999999999982</v>
      </c>
      <c r="AP28" s="235">
        <f>IF(AP27="","",VLOOKUP(AP27,'【記載例】参考様式１（勤務表_シフト記号表）'!$C$6:$L$47,10,FALSE))</f>
        <v>7.9999999999999982</v>
      </c>
      <c r="AQ28" s="236" t="str">
        <f>IF(AQ27="","",VLOOKUP(AQ27,'【記載例】参考様式１（勤務表_シフト記号表）'!$C$6:$L$47,10,FALSE))</f>
        <v/>
      </c>
      <c r="AR28" s="234">
        <f>IF(AR27="","",VLOOKUP(AR27,'【記載例】参考様式１（勤務表_シフト記号表）'!$C$6:$L$47,10,FALSE))</f>
        <v>8</v>
      </c>
      <c r="AS28" s="235" t="str">
        <f>IF(AS27="","",VLOOKUP(AS27,'【記載例】参考様式１（勤務表_シフト記号表）'!$C$6:$L$47,10,FALSE))</f>
        <v/>
      </c>
      <c r="AT28" s="235" t="str">
        <f>IF(AT27="","",VLOOKUP(AT27,'【記載例】参考様式１（勤務表_シフト記号表）'!$C$6:$L$47,10,FALSE))</f>
        <v/>
      </c>
      <c r="AU28" s="235">
        <f>IF(AU27="","",VLOOKUP(AU27,'【記載例】参考様式１（勤務表_シフト記号表）'!$C$6:$L$47,10,FALSE))</f>
        <v>8</v>
      </c>
      <c r="AV28" s="235">
        <f>IF(AV27="","",VLOOKUP(AV27,'【記載例】参考様式１（勤務表_シフト記号表）'!$C$6:$L$47,10,FALSE))</f>
        <v>8</v>
      </c>
      <c r="AW28" s="235">
        <f>IF(AW27="","",VLOOKUP(AW27,'【記載例】参考様式１（勤務表_シフト記号表）'!$C$6:$L$47,10,FALSE))</f>
        <v>7.9999999999999982</v>
      </c>
      <c r="AX28" s="236">
        <f>IF(AX27="","",VLOOKUP(AX27,'【記載例】参考様式１（勤務表_シフト記号表）'!$C$6:$L$47,10,FALSE))</f>
        <v>7.9999999999999982</v>
      </c>
      <c r="AY28" s="234" t="str">
        <f>IF(AY27="","",VLOOKUP(AY27,'【記載例】参考様式１（勤務表_シフト記号表）'!$C$6:$L$47,10,FALSE))</f>
        <v/>
      </c>
      <c r="AZ28" s="235" t="str">
        <f>IF(AZ27="","",VLOOKUP(AZ27,'【記載例】参考様式１（勤務表_シフト記号表）'!$C$6:$L$47,10,FALSE))</f>
        <v/>
      </c>
      <c r="BA28" s="235" t="str">
        <f>IF(BA27="","",VLOOKUP(BA27,'【記載例】参考様式１（勤務表_シフト記号表）'!$C$6:$L$47,10,FALSE))</f>
        <v/>
      </c>
      <c r="BB28" s="1054">
        <f>IF($BE$3="４週",SUM(W28:AX28),IF($BE$3="暦月",SUM(W28:BA28),""))</f>
        <v>160</v>
      </c>
      <c r="BC28" s="1055"/>
      <c r="BD28" s="1056">
        <f>IF($BE$3="４週",BB28/4,IF($BE$3="暦月",(BB28/($BE$8/7)),""))</f>
        <v>40</v>
      </c>
      <c r="BE28" s="1055"/>
      <c r="BF28" s="1051"/>
      <c r="BG28" s="1052"/>
      <c r="BH28" s="1052"/>
      <c r="BI28" s="1052"/>
      <c r="BJ28" s="1053"/>
    </row>
    <row r="29" spans="2:62" ht="20.25" customHeight="1" x14ac:dyDescent="0.45">
      <c r="B29" s="1020">
        <f>B27+1</f>
        <v>7</v>
      </c>
      <c r="C29" s="1022" t="s">
        <v>455</v>
      </c>
      <c r="D29" s="1023"/>
      <c r="E29" s="229"/>
      <c r="F29" s="230"/>
      <c r="G29" s="229"/>
      <c r="H29" s="230"/>
      <c r="I29" s="1026" t="s">
        <v>597</v>
      </c>
      <c r="J29" s="1027"/>
      <c r="K29" s="1030" t="s">
        <v>595</v>
      </c>
      <c r="L29" s="1031"/>
      <c r="M29" s="1031"/>
      <c r="N29" s="1023"/>
      <c r="O29" s="1034" t="s">
        <v>599</v>
      </c>
      <c r="P29" s="1035"/>
      <c r="Q29" s="1035"/>
      <c r="R29" s="1035"/>
      <c r="S29" s="1036"/>
      <c r="T29" s="239" t="s">
        <v>442</v>
      </c>
      <c r="U29" s="240"/>
      <c r="V29" s="241"/>
      <c r="W29" s="242" t="s">
        <v>499</v>
      </c>
      <c r="X29" s="243" t="s">
        <v>499</v>
      </c>
      <c r="Y29" s="243" t="s">
        <v>499</v>
      </c>
      <c r="Z29" s="243"/>
      <c r="AA29" s="243"/>
      <c r="AB29" s="243" t="s">
        <v>499</v>
      </c>
      <c r="AC29" s="244" t="s">
        <v>499</v>
      </c>
      <c r="AD29" s="242" t="s">
        <v>499</v>
      </c>
      <c r="AE29" s="243" t="s">
        <v>499</v>
      </c>
      <c r="AF29" s="243" t="s">
        <v>499</v>
      </c>
      <c r="AG29" s="243"/>
      <c r="AH29" s="243"/>
      <c r="AI29" s="243" t="s">
        <v>499</v>
      </c>
      <c r="AJ29" s="244" t="s">
        <v>499</v>
      </c>
      <c r="AK29" s="242" t="s">
        <v>499</v>
      </c>
      <c r="AL29" s="243" t="s">
        <v>499</v>
      </c>
      <c r="AM29" s="243" t="s">
        <v>499</v>
      </c>
      <c r="AN29" s="243"/>
      <c r="AO29" s="243"/>
      <c r="AP29" s="243" t="s">
        <v>499</v>
      </c>
      <c r="AQ29" s="244" t="s">
        <v>499</v>
      </c>
      <c r="AR29" s="242" t="s">
        <v>499</v>
      </c>
      <c r="AS29" s="243" t="s">
        <v>499</v>
      </c>
      <c r="AT29" s="243" t="s">
        <v>499</v>
      </c>
      <c r="AU29" s="243"/>
      <c r="AV29" s="243"/>
      <c r="AW29" s="243" t="s">
        <v>499</v>
      </c>
      <c r="AX29" s="244" t="s">
        <v>499</v>
      </c>
      <c r="AY29" s="242"/>
      <c r="AZ29" s="243"/>
      <c r="BA29" s="245"/>
      <c r="BB29" s="1040"/>
      <c r="BC29" s="1041"/>
      <c r="BD29" s="1000"/>
      <c r="BE29" s="1001"/>
      <c r="BF29" s="1002"/>
      <c r="BG29" s="1003"/>
      <c r="BH29" s="1003"/>
      <c r="BI29" s="1003"/>
      <c r="BJ29" s="1004"/>
    </row>
    <row r="30" spans="2:62" ht="20.25" customHeight="1" x14ac:dyDescent="0.45">
      <c r="B30" s="1043"/>
      <c r="C30" s="1057"/>
      <c r="D30" s="1058"/>
      <c r="E30" s="229"/>
      <c r="F30" s="230" t="str">
        <f>C29</f>
        <v>看護職員</v>
      </c>
      <c r="G30" s="229"/>
      <c r="H30" s="230" t="str">
        <f>I29</f>
        <v>B</v>
      </c>
      <c r="I30" s="1059"/>
      <c r="J30" s="1060"/>
      <c r="K30" s="1061"/>
      <c r="L30" s="1062"/>
      <c r="M30" s="1062"/>
      <c r="N30" s="1058"/>
      <c r="O30" s="1034"/>
      <c r="P30" s="1035"/>
      <c r="Q30" s="1035"/>
      <c r="R30" s="1035"/>
      <c r="S30" s="1036"/>
      <c r="T30" s="231" t="s">
        <v>443</v>
      </c>
      <c r="U30" s="232"/>
      <c r="V30" s="233"/>
      <c r="W30" s="234">
        <f>IF(W29="","",VLOOKUP(W29,'【記載例】参考様式１（勤務表_シフト記号表）'!$C$6:$L$47,10,FALSE))</f>
        <v>3.9999999999999991</v>
      </c>
      <c r="X30" s="235">
        <f>IF(X29="","",VLOOKUP(X29,'【記載例】参考様式１（勤務表_シフト記号表）'!$C$6:$L$47,10,FALSE))</f>
        <v>3.9999999999999991</v>
      </c>
      <c r="Y30" s="235">
        <f>IF(Y29="","",VLOOKUP(Y29,'【記載例】参考様式１（勤務表_シフト記号表）'!$C$6:$L$47,10,FALSE))</f>
        <v>3.9999999999999991</v>
      </c>
      <c r="Z30" s="235" t="str">
        <f>IF(Z29="","",VLOOKUP(Z29,'【記載例】参考様式１（勤務表_シフト記号表）'!$C$6:$L$47,10,FALSE))</f>
        <v/>
      </c>
      <c r="AA30" s="235" t="str">
        <f>IF(AA29="","",VLOOKUP(AA29,'【記載例】参考様式１（勤務表_シフト記号表）'!$C$6:$L$47,10,FALSE))</f>
        <v/>
      </c>
      <c r="AB30" s="235">
        <f>IF(AB29="","",VLOOKUP(AB29,'【記載例】参考様式１（勤務表_シフト記号表）'!$C$6:$L$47,10,FALSE))</f>
        <v>3.9999999999999991</v>
      </c>
      <c r="AC30" s="236">
        <f>IF(AC29="","",VLOOKUP(AC29,'【記載例】参考様式１（勤務表_シフト記号表）'!$C$6:$L$47,10,FALSE))</f>
        <v>3.9999999999999991</v>
      </c>
      <c r="AD30" s="234">
        <f>IF(AD29="","",VLOOKUP(AD29,'【記載例】参考様式１（勤務表_シフト記号表）'!$C$6:$L$47,10,FALSE))</f>
        <v>3.9999999999999991</v>
      </c>
      <c r="AE30" s="235">
        <f>IF(AE29="","",VLOOKUP(AE29,'【記載例】参考様式１（勤務表_シフト記号表）'!$C$6:$L$47,10,FALSE))</f>
        <v>3.9999999999999991</v>
      </c>
      <c r="AF30" s="235">
        <f>IF(AF29="","",VLOOKUP(AF29,'【記載例】参考様式１（勤務表_シフト記号表）'!$C$6:$L$47,10,FALSE))</f>
        <v>3.9999999999999991</v>
      </c>
      <c r="AG30" s="235" t="str">
        <f>IF(AG29="","",VLOOKUP(AG29,'【記載例】参考様式１（勤務表_シフト記号表）'!$C$6:$L$47,10,FALSE))</f>
        <v/>
      </c>
      <c r="AH30" s="235" t="str">
        <f>IF(AH29="","",VLOOKUP(AH29,'【記載例】参考様式１（勤務表_シフト記号表）'!$C$6:$L$47,10,FALSE))</f>
        <v/>
      </c>
      <c r="AI30" s="235">
        <f>IF(AI29="","",VLOOKUP(AI29,'【記載例】参考様式１（勤務表_シフト記号表）'!$C$6:$L$47,10,FALSE))</f>
        <v>3.9999999999999991</v>
      </c>
      <c r="AJ30" s="236">
        <f>IF(AJ29="","",VLOOKUP(AJ29,'【記載例】参考様式１（勤務表_シフト記号表）'!$C$6:$L$47,10,FALSE))</f>
        <v>3.9999999999999991</v>
      </c>
      <c r="AK30" s="234">
        <f>IF(AK29="","",VLOOKUP(AK29,'【記載例】参考様式１（勤務表_シフト記号表）'!$C$6:$L$47,10,FALSE))</f>
        <v>3.9999999999999991</v>
      </c>
      <c r="AL30" s="235">
        <f>IF(AL29="","",VLOOKUP(AL29,'【記載例】参考様式１（勤務表_シフト記号表）'!$C$6:$L$47,10,FALSE))</f>
        <v>3.9999999999999991</v>
      </c>
      <c r="AM30" s="235">
        <f>IF(AM29="","",VLOOKUP(AM29,'【記載例】参考様式１（勤務表_シフト記号表）'!$C$6:$L$47,10,FALSE))</f>
        <v>3.9999999999999991</v>
      </c>
      <c r="AN30" s="235" t="str">
        <f>IF(AN29="","",VLOOKUP(AN29,'【記載例】参考様式１（勤務表_シフト記号表）'!$C$6:$L$47,10,FALSE))</f>
        <v/>
      </c>
      <c r="AO30" s="235" t="str">
        <f>IF(AO29="","",VLOOKUP(AO29,'【記載例】参考様式１（勤務表_シフト記号表）'!$C$6:$L$47,10,FALSE))</f>
        <v/>
      </c>
      <c r="AP30" s="235">
        <f>IF(AP29="","",VLOOKUP(AP29,'【記載例】参考様式１（勤務表_シフト記号表）'!$C$6:$L$47,10,FALSE))</f>
        <v>3.9999999999999991</v>
      </c>
      <c r="AQ30" s="236">
        <f>IF(AQ29="","",VLOOKUP(AQ29,'【記載例】参考様式１（勤務表_シフト記号表）'!$C$6:$L$47,10,FALSE))</f>
        <v>3.9999999999999991</v>
      </c>
      <c r="AR30" s="234">
        <f>IF(AR29="","",VLOOKUP(AR29,'【記載例】参考様式１（勤務表_シフト記号表）'!$C$6:$L$47,10,FALSE))</f>
        <v>3.9999999999999991</v>
      </c>
      <c r="AS30" s="235">
        <f>IF(AS29="","",VLOOKUP(AS29,'【記載例】参考様式１（勤務表_シフト記号表）'!$C$6:$L$47,10,FALSE))</f>
        <v>3.9999999999999991</v>
      </c>
      <c r="AT30" s="235">
        <f>IF(AT29="","",VLOOKUP(AT29,'【記載例】参考様式１（勤務表_シフト記号表）'!$C$6:$L$47,10,FALSE))</f>
        <v>3.9999999999999991</v>
      </c>
      <c r="AU30" s="235" t="str">
        <f>IF(AU29="","",VLOOKUP(AU29,'【記載例】参考様式１（勤務表_シフト記号表）'!$C$6:$L$47,10,FALSE))</f>
        <v/>
      </c>
      <c r="AV30" s="235" t="str">
        <f>IF(AV29="","",VLOOKUP(AV29,'【記載例】参考様式１（勤務表_シフト記号表）'!$C$6:$L$47,10,FALSE))</f>
        <v/>
      </c>
      <c r="AW30" s="235">
        <f>IF(AW29="","",VLOOKUP(AW29,'【記載例】参考様式１（勤務表_シフト記号表）'!$C$6:$L$47,10,FALSE))</f>
        <v>3.9999999999999991</v>
      </c>
      <c r="AX30" s="236">
        <f>IF(AX29="","",VLOOKUP(AX29,'【記載例】参考様式１（勤務表_シフト記号表）'!$C$6:$L$47,10,FALSE))</f>
        <v>3.9999999999999991</v>
      </c>
      <c r="AY30" s="234" t="str">
        <f>IF(AY29="","",VLOOKUP(AY29,'【記載例】参考様式１（勤務表_シフト記号表）'!$C$6:$L$47,10,FALSE))</f>
        <v/>
      </c>
      <c r="AZ30" s="235" t="str">
        <f>IF(AZ29="","",VLOOKUP(AZ29,'【記載例】参考様式１（勤務表_シフト記号表）'!$C$6:$L$47,10,FALSE))</f>
        <v/>
      </c>
      <c r="BA30" s="235" t="str">
        <f>IF(BA29="","",VLOOKUP(BA29,'【記載例】参考様式１（勤務表_シフト記号表）'!$C$6:$L$47,10,FALSE))</f>
        <v/>
      </c>
      <c r="BB30" s="1054">
        <f>IF($BE$3="４週",SUM(W30:AX30),IF($BE$3="暦月",SUM(W30:BA30),""))</f>
        <v>79.999999999999986</v>
      </c>
      <c r="BC30" s="1055"/>
      <c r="BD30" s="1056">
        <f>IF($BE$3="４週",BB30/4,IF($BE$3="暦月",(BB30/($BE$8/7)),""))</f>
        <v>19.999999999999996</v>
      </c>
      <c r="BE30" s="1055"/>
      <c r="BF30" s="1051"/>
      <c r="BG30" s="1052"/>
      <c r="BH30" s="1052"/>
      <c r="BI30" s="1052"/>
      <c r="BJ30" s="1053"/>
    </row>
    <row r="31" spans="2:62" ht="20.25" customHeight="1" x14ac:dyDescent="0.45">
      <c r="B31" s="1020">
        <f>B29+1</f>
        <v>8</v>
      </c>
      <c r="C31" s="1022" t="s">
        <v>455</v>
      </c>
      <c r="D31" s="1023"/>
      <c r="E31" s="229"/>
      <c r="F31" s="230"/>
      <c r="G31" s="229"/>
      <c r="H31" s="230"/>
      <c r="I31" s="1026" t="s">
        <v>589</v>
      </c>
      <c r="J31" s="1027"/>
      <c r="K31" s="1030" t="s">
        <v>595</v>
      </c>
      <c r="L31" s="1031"/>
      <c r="M31" s="1031"/>
      <c r="N31" s="1023"/>
      <c r="O31" s="1034" t="s">
        <v>603</v>
      </c>
      <c r="P31" s="1035"/>
      <c r="Q31" s="1035"/>
      <c r="R31" s="1035"/>
      <c r="S31" s="1036"/>
      <c r="T31" s="239" t="s">
        <v>442</v>
      </c>
      <c r="U31" s="240"/>
      <c r="V31" s="241"/>
      <c r="W31" s="242"/>
      <c r="X31" s="243"/>
      <c r="Y31" s="243" t="s">
        <v>496</v>
      </c>
      <c r="Z31" s="243" t="s">
        <v>496</v>
      </c>
      <c r="AA31" s="243" t="s">
        <v>496</v>
      </c>
      <c r="AB31" s="243" t="s">
        <v>496</v>
      </c>
      <c r="AC31" s="244" t="s">
        <v>496</v>
      </c>
      <c r="AD31" s="242"/>
      <c r="AE31" s="243"/>
      <c r="AF31" s="243" t="s">
        <v>496</v>
      </c>
      <c r="AG31" s="243" t="s">
        <v>496</v>
      </c>
      <c r="AH31" s="243" t="s">
        <v>496</v>
      </c>
      <c r="AI31" s="243" t="s">
        <v>496</v>
      </c>
      <c r="AJ31" s="244" t="s">
        <v>496</v>
      </c>
      <c r="AK31" s="242"/>
      <c r="AL31" s="243"/>
      <c r="AM31" s="243" t="s">
        <v>496</v>
      </c>
      <c r="AN31" s="243" t="s">
        <v>496</v>
      </c>
      <c r="AO31" s="243" t="s">
        <v>496</v>
      </c>
      <c r="AP31" s="243" t="s">
        <v>496</v>
      </c>
      <c r="AQ31" s="244" t="s">
        <v>496</v>
      </c>
      <c r="AR31" s="242"/>
      <c r="AS31" s="243"/>
      <c r="AT31" s="243" t="s">
        <v>496</v>
      </c>
      <c r="AU31" s="243" t="s">
        <v>496</v>
      </c>
      <c r="AV31" s="243" t="s">
        <v>496</v>
      </c>
      <c r="AW31" s="243" t="s">
        <v>496</v>
      </c>
      <c r="AX31" s="244" t="s">
        <v>496</v>
      </c>
      <c r="AY31" s="242"/>
      <c r="AZ31" s="243"/>
      <c r="BA31" s="245"/>
      <c r="BB31" s="1040"/>
      <c r="BC31" s="1041"/>
      <c r="BD31" s="1000"/>
      <c r="BE31" s="1001"/>
      <c r="BF31" s="1002"/>
      <c r="BG31" s="1003"/>
      <c r="BH31" s="1003"/>
      <c r="BI31" s="1003"/>
      <c r="BJ31" s="1004"/>
    </row>
    <row r="32" spans="2:62" ht="20.25" customHeight="1" x14ac:dyDescent="0.45">
      <c r="B32" s="1043"/>
      <c r="C32" s="1057"/>
      <c r="D32" s="1058"/>
      <c r="E32" s="229"/>
      <c r="F32" s="230" t="str">
        <f>C31</f>
        <v>看護職員</v>
      </c>
      <c r="G32" s="229"/>
      <c r="H32" s="230" t="str">
        <f>I31</f>
        <v>A</v>
      </c>
      <c r="I32" s="1059"/>
      <c r="J32" s="1060"/>
      <c r="K32" s="1061"/>
      <c r="L32" s="1062"/>
      <c r="M32" s="1062"/>
      <c r="N32" s="1058"/>
      <c r="O32" s="1034"/>
      <c r="P32" s="1035"/>
      <c r="Q32" s="1035"/>
      <c r="R32" s="1035"/>
      <c r="S32" s="1036"/>
      <c r="T32" s="231" t="s">
        <v>443</v>
      </c>
      <c r="U32" s="232"/>
      <c r="V32" s="233"/>
      <c r="W32" s="234" t="str">
        <f>IF(W31="","",VLOOKUP(W31,'【記載例】参考様式１（勤務表_シフト記号表）'!$C$6:$L$47,10,FALSE))</f>
        <v/>
      </c>
      <c r="X32" s="235" t="str">
        <f>IF(X31="","",VLOOKUP(X31,'【記載例】参考様式１（勤務表_シフト記号表）'!$C$6:$L$47,10,FALSE))</f>
        <v/>
      </c>
      <c r="Y32" s="235">
        <f>IF(Y31="","",VLOOKUP(Y31,'【記載例】参考様式１（勤務表_シフト記号表）'!$C$6:$L$47,10,FALSE))</f>
        <v>8</v>
      </c>
      <c r="Z32" s="235">
        <f>IF(Z31="","",VLOOKUP(Z31,'【記載例】参考様式１（勤務表_シフト記号表）'!$C$6:$L$47,10,FALSE))</f>
        <v>8</v>
      </c>
      <c r="AA32" s="235">
        <f>IF(AA31="","",VLOOKUP(AA31,'【記載例】参考様式１（勤務表_シフト記号表）'!$C$6:$L$47,10,FALSE))</f>
        <v>8</v>
      </c>
      <c r="AB32" s="235">
        <f>IF(AB31="","",VLOOKUP(AB31,'【記載例】参考様式１（勤務表_シフト記号表）'!$C$6:$L$47,10,FALSE))</f>
        <v>8</v>
      </c>
      <c r="AC32" s="236">
        <f>IF(AC31="","",VLOOKUP(AC31,'【記載例】参考様式１（勤務表_シフト記号表）'!$C$6:$L$47,10,FALSE))</f>
        <v>8</v>
      </c>
      <c r="AD32" s="234" t="str">
        <f>IF(AD31="","",VLOOKUP(AD31,'【記載例】参考様式１（勤務表_シフト記号表）'!$C$6:$L$47,10,FALSE))</f>
        <v/>
      </c>
      <c r="AE32" s="235" t="str">
        <f>IF(AE31="","",VLOOKUP(AE31,'【記載例】参考様式１（勤務表_シフト記号表）'!$C$6:$L$47,10,FALSE))</f>
        <v/>
      </c>
      <c r="AF32" s="235">
        <f>IF(AF31="","",VLOOKUP(AF31,'【記載例】参考様式１（勤務表_シフト記号表）'!$C$6:$L$47,10,FALSE))</f>
        <v>8</v>
      </c>
      <c r="AG32" s="235">
        <f>IF(AG31="","",VLOOKUP(AG31,'【記載例】参考様式１（勤務表_シフト記号表）'!$C$6:$L$47,10,FALSE))</f>
        <v>8</v>
      </c>
      <c r="AH32" s="235">
        <f>IF(AH31="","",VLOOKUP(AH31,'【記載例】参考様式１（勤務表_シフト記号表）'!$C$6:$L$47,10,FALSE))</f>
        <v>8</v>
      </c>
      <c r="AI32" s="235">
        <f>IF(AI31="","",VLOOKUP(AI31,'【記載例】参考様式１（勤務表_シフト記号表）'!$C$6:$L$47,10,FALSE))</f>
        <v>8</v>
      </c>
      <c r="AJ32" s="236">
        <f>IF(AJ31="","",VLOOKUP(AJ31,'【記載例】参考様式１（勤務表_シフト記号表）'!$C$6:$L$47,10,FALSE))</f>
        <v>8</v>
      </c>
      <c r="AK32" s="234" t="str">
        <f>IF(AK31="","",VLOOKUP(AK31,'【記載例】参考様式１（勤務表_シフト記号表）'!$C$6:$L$47,10,FALSE))</f>
        <v/>
      </c>
      <c r="AL32" s="235" t="str">
        <f>IF(AL31="","",VLOOKUP(AL31,'【記載例】参考様式１（勤務表_シフト記号表）'!$C$6:$L$47,10,FALSE))</f>
        <v/>
      </c>
      <c r="AM32" s="235">
        <f>IF(AM31="","",VLOOKUP(AM31,'【記載例】参考様式１（勤務表_シフト記号表）'!$C$6:$L$47,10,FALSE))</f>
        <v>8</v>
      </c>
      <c r="AN32" s="235">
        <f>IF(AN31="","",VLOOKUP(AN31,'【記載例】参考様式１（勤務表_シフト記号表）'!$C$6:$L$47,10,FALSE))</f>
        <v>8</v>
      </c>
      <c r="AO32" s="235">
        <f>IF(AO31="","",VLOOKUP(AO31,'【記載例】参考様式１（勤務表_シフト記号表）'!$C$6:$L$47,10,FALSE))</f>
        <v>8</v>
      </c>
      <c r="AP32" s="235">
        <f>IF(AP31="","",VLOOKUP(AP31,'【記載例】参考様式１（勤務表_シフト記号表）'!$C$6:$L$47,10,FALSE))</f>
        <v>8</v>
      </c>
      <c r="AQ32" s="236">
        <f>IF(AQ31="","",VLOOKUP(AQ31,'【記載例】参考様式１（勤務表_シフト記号表）'!$C$6:$L$47,10,FALSE))</f>
        <v>8</v>
      </c>
      <c r="AR32" s="234" t="str">
        <f>IF(AR31="","",VLOOKUP(AR31,'【記載例】参考様式１（勤務表_シフト記号表）'!$C$6:$L$47,10,FALSE))</f>
        <v/>
      </c>
      <c r="AS32" s="235" t="str">
        <f>IF(AS31="","",VLOOKUP(AS31,'【記載例】参考様式１（勤務表_シフト記号表）'!$C$6:$L$47,10,FALSE))</f>
        <v/>
      </c>
      <c r="AT32" s="235">
        <f>IF(AT31="","",VLOOKUP(AT31,'【記載例】参考様式１（勤務表_シフト記号表）'!$C$6:$L$47,10,FALSE))</f>
        <v>8</v>
      </c>
      <c r="AU32" s="235">
        <f>IF(AU31="","",VLOOKUP(AU31,'【記載例】参考様式１（勤務表_シフト記号表）'!$C$6:$L$47,10,FALSE))</f>
        <v>8</v>
      </c>
      <c r="AV32" s="235">
        <f>IF(AV31="","",VLOOKUP(AV31,'【記載例】参考様式１（勤務表_シフト記号表）'!$C$6:$L$47,10,FALSE))</f>
        <v>8</v>
      </c>
      <c r="AW32" s="235">
        <f>IF(AW31="","",VLOOKUP(AW31,'【記載例】参考様式１（勤務表_シフト記号表）'!$C$6:$L$47,10,FALSE))</f>
        <v>8</v>
      </c>
      <c r="AX32" s="236">
        <f>IF(AX31="","",VLOOKUP(AX31,'【記載例】参考様式１（勤務表_シフト記号表）'!$C$6:$L$47,10,FALSE))</f>
        <v>8</v>
      </c>
      <c r="AY32" s="234" t="str">
        <f>IF(AY31="","",VLOOKUP(AY31,'【記載例】参考様式１（勤務表_シフト記号表）'!$C$6:$L$47,10,FALSE))</f>
        <v/>
      </c>
      <c r="AZ32" s="235" t="str">
        <f>IF(AZ31="","",VLOOKUP(AZ31,'【記載例】参考様式１（勤務表_シフト記号表）'!$C$6:$L$47,10,FALSE))</f>
        <v/>
      </c>
      <c r="BA32" s="235" t="str">
        <f>IF(BA31="","",VLOOKUP(BA31,'【記載例】参考様式１（勤務表_シフト記号表）'!$C$6:$L$47,10,FALSE))</f>
        <v/>
      </c>
      <c r="BB32" s="1054">
        <f>IF($BE$3="４週",SUM(W32:AX32),IF($BE$3="暦月",SUM(W32:BA32),""))</f>
        <v>160</v>
      </c>
      <c r="BC32" s="1055"/>
      <c r="BD32" s="1056">
        <f>IF($BE$3="４週",BB32/4,IF($BE$3="暦月",(BB32/($BE$8/7)),""))</f>
        <v>40</v>
      </c>
      <c r="BE32" s="1055"/>
      <c r="BF32" s="1051"/>
      <c r="BG32" s="1052"/>
      <c r="BH32" s="1052"/>
      <c r="BI32" s="1052"/>
      <c r="BJ32" s="1053"/>
    </row>
    <row r="33" spans="2:62" ht="20.25" customHeight="1" x14ac:dyDescent="0.45">
      <c r="B33" s="1020">
        <f>B31+1</f>
        <v>9</v>
      </c>
      <c r="C33" s="1022" t="s">
        <v>456</v>
      </c>
      <c r="D33" s="1023"/>
      <c r="E33" s="229"/>
      <c r="F33" s="230"/>
      <c r="G33" s="229"/>
      <c r="H33" s="230"/>
      <c r="I33" s="1026" t="s">
        <v>589</v>
      </c>
      <c r="J33" s="1027"/>
      <c r="K33" s="1030" t="s">
        <v>604</v>
      </c>
      <c r="L33" s="1031"/>
      <c r="M33" s="1031"/>
      <c r="N33" s="1023"/>
      <c r="O33" s="1034" t="s">
        <v>605</v>
      </c>
      <c r="P33" s="1035"/>
      <c r="Q33" s="1035"/>
      <c r="R33" s="1035"/>
      <c r="S33" s="1036"/>
      <c r="T33" s="239" t="s">
        <v>442</v>
      </c>
      <c r="U33" s="240"/>
      <c r="V33" s="241"/>
      <c r="W33" s="242" t="s">
        <v>496</v>
      </c>
      <c r="X33" s="243" t="s">
        <v>496</v>
      </c>
      <c r="Y33" s="243" t="s">
        <v>496</v>
      </c>
      <c r="Z33" s="243"/>
      <c r="AA33" s="243"/>
      <c r="AB33" s="243" t="s">
        <v>496</v>
      </c>
      <c r="AC33" s="244" t="s">
        <v>496</v>
      </c>
      <c r="AD33" s="242" t="s">
        <v>496</v>
      </c>
      <c r="AE33" s="243" t="s">
        <v>496</v>
      </c>
      <c r="AF33" s="243" t="s">
        <v>496</v>
      </c>
      <c r="AG33" s="243"/>
      <c r="AH33" s="243"/>
      <c r="AI33" s="243" t="s">
        <v>496</v>
      </c>
      <c r="AJ33" s="244" t="s">
        <v>496</v>
      </c>
      <c r="AK33" s="242" t="s">
        <v>496</v>
      </c>
      <c r="AL33" s="243" t="s">
        <v>496</v>
      </c>
      <c r="AM33" s="243" t="s">
        <v>496</v>
      </c>
      <c r="AN33" s="243"/>
      <c r="AO33" s="243"/>
      <c r="AP33" s="243" t="s">
        <v>496</v>
      </c>
      <c r="AQ33" s="244" t="s">
        <v>496</v>
      </c>
      <c r="AR33" s="242" t="s">
        <v>496</v>
      </c>
      <c r="AS33" s="243" t="s">
        <v>496</v>
      </c>
      <c r="AT33" s="243" t="s">
        <v>496</v>
      </c>
      <c r="AU33" s="243"/>
      <c r="AV33" s="243"/>
      <c r="AW33" s="243" t="s">
        <v>496</v>
      </c>
      <c r="AX33" s="244" t="s">
        <v>496</v>
      </c>
      <c r="AY33" s="242"/>
      <c r="AZ33" s="243"/>
      <c r="BA33" s="245"/>
      <c r="BB33" s="1040"/>
      <c r="BC33" s="1041"/>
      <c r="BD33" s="1000"/>
      <c r="BE33" s="1001"/>
      <c r="BF33" s="1002"/>
      <c r="BG33" s="1003"/>
      <c r="BH33" s="1003"/>
      <c r="BI33" s="1003"/>
      <c r="BJ33" s="1004"/>
    </row>
    <row r="34" spans="2:62" ht="20.25" customHeight="1" x14ac:dyDescent="0.45">
      <c r="B34" s="1043"/>
      <c r="C34" s="1057"/>
      <c r="D34" s="1058"/>
      <c r="E34" s="229"/>
      <c r="F34" s="230" t="str">
        <f>C33</f>
        <v>介護職員</v>
      </c>
      <c r="G34" s="229"/>
      <c r="H34" s="230" t="str">
        <f>I33</f>
        <v>A</v>
      </c>
      <c r="I34" s="1059"/>
      <c r="J34" s="1060"/>
      <c r="K34" s="1061"/>
      <c r="L34" s="1062"/>
      <c r="M34" s="1062"/>
      <c r="N34" s="1058"/>
      <c r="O34" s="1034"/>
      <c r="P34" s="1035"/>
      <c r="Q34" s="1035"/>
      <c r="R34" s="1035"/>
      <c r="S34" s="1036"/>
      <c r="T34" s="246" t="s">
        <v>443</v>
      </c>
      <c r="U34" s="247"/>
      <c r="V34" s="248"/>
      <c r="W34" s="234">
        <f>IF(W33="","",VLOOKUP(W33,'【記載例】参考様式１（勤務表_シフト記号表）'!$C$6:$L$47,10,FALSE))</f>
        <v>8</v>
      </c>
      <c r="X34" s="235">
        <f>IF(X33="","",VLOOKUP(X33,'【記載例】参考様式１（勤務表_シフト記号表）'!$C$6:$L$47,10,FALSE))</f>
        <v>8</v>
      </c>
      <c r="Y34" s="235">
        <f>IF(Y33="","",VLOOKUP(Y33,'【記載例】参考様式１（勤務表_シフト記号表）'!$C$6:$L$47,10,FALSE))</f>
        <v>8</v>
      </c>
      <c r="Z34" s="235" t="str">
        <f>IF(Z33="","",VLOOKUP(Z33,'【記載例】参考様式１（勤務表_シフト記号表）'!$C$6:$L$47,10,FALSE))</f>
        <v/>
      </c>
      <c r="AA34" s="235" t="str">
        <f>IF(AA33="","",VLOOKUP(AA33,'【記載例】参考様式１（勤務表_シフト記号表）'!$C$6:$L$47,10,FALSE))</f>
        <v/>
      </c>
      <c r="AB34" s="235">
        <f>IF(AB33="","",VLOOKUP(AB33,'【記載例】参考様式１（勤務表_シフト記号表）'!$C$6:$L$47,10,FALSE))</f>
        <v>8</v>
      </c>
      <c r="AC34" s="236">
        <f>IF(AC33="","",VLOOKUP(AC33,'【記載例】参考様式１（勤務表_シフト記号表）'!$C$6:$L$47,10,FALSE))</f>
        <v>8</v>
      </c>
      <c r="AD34" s="234">
        <f>IF(AD33="","",VLOOKUP(AD33,'【記載例】参考様式１（勤務表_シフト記号表）'!$C$6:$L$47,10,FALSE))</f>
        <v>8</v>
      </c>
      <c r="AE34" s="235">
        <f>IF(AE33="","",VLOOKUP(AE33,'【記載例】参考様式１（勤務表_シフト記号表）'!$C$6:$L$47,10,FALSE))</f>
        <v>8</v>
      </c>
      <c r="AF34" s="235">
        <f>IF(AF33="","",VLOOKUP(AF33,'【記載例】参考様式１（勤務表_シフト記号表）'!$C$6:$L$47,10,FALSE))</f>
        <v>8</v>
      </c>
      <c r="AG34" s="235" t="str">
        <f>IF(AG33="","",VLOOKUP(AG33,'【記載例】参考様式１（勤務表_シフト記号表）'!$C$6:$L$47,10,FALSE))</f>
        <v/>
      </c>
      <c r="AH34" s="235" t="str">
        <f>IF(AH33="","",VLOOKUP(AH33,'【記載例】参考様式１（勤務表_シフト記号表）'!$C$6:$L$47,10,FALSE))</f>
        <v/>
      </c>
      <c r="AI34" s="235">
        <f>IF(AI33="","",VLOOKUP(AI33,'【記載例】参考様式１（勤務表_シフト記号表）'!$C$6:$L$47,10,FALSE))</f>
        <v>8</v>
      </c>
      <c r="AJ34" s="236">
        <f>IF(AJ33="","",VLOOKUP(AJ33,'【記載例】参考様式１（勤務表_シフト記号表）'!$C$6:$L$47,10,FALSE))</f>
        <v>8</v>
      </c>
      <c r="AK34" s="234">
        <f>IF(AK33="","",VLOOKUP(AK33,'【記載例】参考様式１（勤務表_シフト記号表）'!$C$6:$L$47,10,FALSE))</f>
        <v>8</v>
      </c>
      <c r="AL34" s="235">
        <f>IF(AL33="","",VLOOKUP(AL33,'【記載例】参考様式１（勤務表_シフト記号表）'!$C$6:$L$47,10,FALSE))</f>
        <v>8</v>
      </c>
      <c r="AM34" s="235">
        <f>IF(AM33="","",VLOOKUP(AM33,'【記載例】参考様式１（勤務表_シフト記号表）'!$C$6:$L$47,10,FALSE))</f>
        <v>8</v>
      </c>
      <c r="AN34" s="235" t="str">
        <f>IF(AN33="","",VLOOKUP(AN33,'【記載例】参考様式１（勤務表_シフト記号表）'!$C$6:$L$47,10,FALSE))</f>
        <v/>
      </c>
      <c r="AO34" s="235" t="str">
        <f>IF(AO33="","",VLOOKUP(AO33,'【記載例】参考様式１（勤務表_シフト記号表）'!$C$6:$L$47,10,FALSE))</f>
        <v/>
      </c>
      <c r="AP34" s="235">
        <f>IF(AP33="","",VLOOKUP(AP33,'【記載例】参考様式１（勤務表_シフト記号表）'!$C$6:$L$47,10,FALSE))</f>
        <v>8</v>
      </c>
      <c r="AQ34" s="236">
        <f>IF(AQ33="","",VLOOKUP(AQ33,'【記載例】参考様式１（勤務表_シフト記号表）'!$C$6:$L$47,10,FALSE))</f>
        <v>8</v>
      </c>
      <c r="AR34" s="234">
        <f>IF(AR33="","",VLOOKUP(AR33,'【記載例】参考様式１（勤務表_シフト記号表）'!$C$6:$L$47,10,FALSE))</f>
        <v>8</v>
      </c>
      <c r="AS34" s="235">
        <f>IF(AS33="","",VLOOKUP(AS33,'【記載例】参考様式１（勤務表_シフト記号表）'!$C$6:$L$47,10,FALSE))</f>
        <v>8</v>
      </c>
      <c r="AT34" s="235">
        <f>IF(AT33="","",VLOOKUP(AT33,'【記載例】参考様式１（勤務表_シフト記号表）'!$C$6:$L$47,10,FALSE))</f>
        <v>8</v>
      </c>
      <c r="AU34" s="235" t="str">
        <f>IF(AU33="","",VLOOKUP(AU33,'【記載例】参考様式１（勤務表_シフト記号表）'!$C$6:$L$47,10,FALSE))</f>
        <v/>
      </c>
      <c r="AV34" s="235" t="str">
        <f>IF(AV33="","",VLOOKUP(AV33,'【記載例】参考様式１（勤務表_シフト記号表）'!$C$6:$L$47,10,FALSE))</f>
        <v/>
      </c>
      <c r="AW34" s="235">
        <f>IF(AW33="","",VLOOKUP(AW33,'【記載例】参考様式１（勤務表_シフト記号表）'!$C$6:$L$47,10,FALSE))</f>
        <v>8</v>
      </c>
      <c r="AX34" s="236">
        <f>IF(AX33="","",VLOOKUP(AX33,'【記載例】参考様式１（勤務表_シフト記号表）'!$C$6:$L$47,10,FALSE))</f>
        <v>8</v>
      </c>
      <c r="AY34" s="234" t="str">
        <f>IF(AY33="","",VLOOKUP(AY33,'【記載例】参考様式１（勤務表_シフト記号表）'!$C$6:$L$47,10,FALSE))</f>
        <v/>
      </c>
      <c r="AZ34" s="235" t="str">
        <f>IF(AZ33="","",VLOOKUP(AZ33,'【記載例】参考様式１（勤務表_シフト記号表）'!$C$6:$L$47,10,FALSE))</f>
        <v/>
      </c>
      <c r="BA34" s="235" t="str">
        <f>IF(BA33="","",VLOOKUP(BA33,'【記載例】参考様式１（勤務表_シフト記号表）'!$C$6:$L$47,10,FALSE))</f>
        <v/>
      </c>
      <c r="BB34" s="1054">
        <f>IF($BE$3="４週",SUM(W34:AX34),IF($BE$3="暦月",SUM(W34:BA34),""))</f>
        <v>160</v>
      </c>
      <c r="BC34" s="1055"/>
      <c r="BD34" s="1056">
        <f>IF($BE$3="４週",BB34/4,IF($BE$3="暦月",(BB34/($BE$8/7)),""))</f>
        <v>40</v>
      </c>
      <c r="BE34" s="1055"/>
      <c r="BF34" s="1051"/>
      <c r="BG34" s="1052"/>
      <c r="BH34" s="1052"/>
      <c r="BI34" s="1052"/>
      <c r="BJ34" s="1053"/>
    </row>
    <row r="35" spans="2:62" ht="20.25" customHeight="1" x14ac:dyDescent="0.45">
      <c r="B35" s="1020">
        <f>B33+1</f>
        <v>10</v>
      </c>
      <c r="C35" s="1022" t="s">
        <v>456</v>
      </c>
      <c r="D35" s="1023"/>
      <c r="E35" s="229"/>
      <c r="F35" s="230"/>
      <c r="G35" s="229"/>
      <c r="H35" s="230"/>
      <c r="I35" s="1026" t="s">
        <v>589</v>
      </c>
      <c r="J35" s="1027"/>
      <c r="K35" s="1030" t="s">
        <v>604</v>
      </c>
      <c r="L35" s="1031"/>
      <c r="M35" s="1031"/>
      <c r="N35" s="1023"/>
      <c r="O35" s="1034" t="s">
        <v>606</v>
      </c>
      <c r="P35" s="1035"/>
      <c r="Q35" s="1035"/>
      <c r="R35" s="1035"/>
      <c r="S35" s="1036"/>
      <c r="T35" s="249" t="s">
        <v>442</v>
      </c>
      <c r="V35" s="250"/>
      <c r="W35" s="242" t="s">
        <v>502</v>
      </c>
      <c r="X35" s="243" t="s">
        <v>503</v>
      </c>
      <c r="Y35" s="243" t="s">
        <v>493</v>
      </c>
      <c r="Z35" s="243" t="s">
        <v>493</v>
      </c>
      <c r="AA35" s="243"/>
      <c r="AB35" s="243" t="s">
        <v>498</v>
      </c>
      <c r="AC35" s="244"/>
      <c r="AD35" s="242"/>
      <c r="AE35" s="243" t="s">
        <v>502</v>
      </c>
      <c r="AF35" s="243" t="s">
        <v>503</v>
      </c>
      <c r="AG35" s="243" t="s">
        <v>493</v>
      </c>
      <c r="AH35" s="243" t="s">
        <v>493</v>
      </c>
      <c r="AI35" s="243"/>
      <c r="AJ35" s="244" t="s">
        <v>498</v>
      </c>
      <c r="AK35" s="242" t="s">
        <v>498</v>
      </c>
      <c r="AL35" s="243"/>
      <c r="AM35" s="243" t="s">
        <v>502</v>
      </c>
      <c r="AN35" s="243" t="s">
        <v>503</v>
      </c>
      <c r="AO35" s="243" t="s">
        <v>493</v>
      </c>
      <c r="AP35" s="243" t="s">
        <v>493</v>
      </c>
      <c r="AQ35" s="244"/>
      <c r="AR35" s="242" t="s">
        <v>498</v>
      </c>
      <c r="AS35" s="243"/>
      <c r="AT35" s="243"/>
      <c r="AU35" s="243" t="s">
        <v>502</v>
      </c>
      <c r="AV35" s="243" t="s">
        <v>503</v>
      </c>
      <c r="AW35" s="243" t="s">
        <v>493</v>
      </c>
      <c r="AX35" s="244" t="s">
        <v>493</v>
      </c>
      <c r="AY35" s="242"/>
      <c r="AZ35" s="243"/>
      <c r="BA35" s="245"/>
      <c r="BB35" s="1040"/>
      <c r="BC35" s="1041"/>
      <c r="BD35" s="1000"/>
      <c r="BE35" s="1001"/>
      <c r="BF35" s="1002"/>
      <c r="BG35" s="1003"/>
      <c r="BH35" s="1003"/>
      <c r="BI35" s="1003"/>
      <c r="BJ35" s="1004"/>
    </row>
    <row r="36" spans="2:62" ht="20.25" customHeight="1" x14ac:dyDescent="0.45">
      <c r="B36" s="1043"/>
      <c r="C36" s="1057"/>
      <c r="D36" s="1058"/>
      <c r="E36" s="229"/>
      <c r="F36" s="230" t="str">
        <f>C35</f>
        <v>介護職員</v>
      </c>
      <c r="G36" s="229"/>
      <c r="H36" s="230" t="str">
        <f>I35</f>
        <v>A</v>
      </c>
      <c r="I36" s="1059"/>
      <c r="J36" s="1060"/>
      <c r="K36" s="1061"/>
      <c r="L36" s="1062"/>
      <c r="M36" s="1062"/>
      <c r="N36" s="1058"/>
      <c r="O36" s="1034"/>
      <c r="P36" s="1035"/>
      <c r="Q36" s="1035"/>
      <c r="R36" s="1035"/>
      <c r="S36" s="1036"/>
      <c r="T36" s="246" t="s">
        <v>443</v>
      </c>
      <c r="U36" s="247"/>
      <c r="V36" s="248"/>
      <c r="W36" s="234">
        <f>IF(W35="","",VLOOKUP(W35,'【記載例】参考様式１（勤務表_シフト記号表）'!$C$6:$L$47,10,FALSE))</f>
        <v>8</v>
      </c>
      <c r="X36" s="235">
        <f>IF(X35="","",VLOOKUP(X35,'【記載例】参考様式１（勤務表_シフト記号表）'!$C$6:$L$47,10,FALSE))</f>
        <v>8</v>
      </c>
      <c r="Y36" s="235">
        <f>IF(Y35="","",VLOOKUP(Y35,'【記載例】参考様式１（勤務表_シフト記号表）'!$C$6:$L$47,10,FALSE))</f>
        <v>7.9999999999999982</v>
      </c>
      <c r="Z36" s="235">
        <f>IF(Z35="","",VLOOKUP(Z35,'【記載例】参考様式１（勤務表_シフト記号表）'!$C$6:$L$47,10,FALSE))</f>
        <v>7.9999999999999982</v>
      </c>
      <c r="AA36" s="235" t="str">
        <f>IF(AA35="","",VLOOKUP(AA35,'【記載例】参考様式１（勤務表_シフト記号表）'!$C$6:$L$47,10,FALSE))</f>
        <v/>
      </c>
      <c r="AB36" s="235">
        <f>IF(AB35="","",VLOOKUP(AB35,'【記載例】参考様式１（勤務表_シフト記号表）'!$C$6:$L$47,10,FALSE))</f>
        <v>8</v>
      </c>
      <c r="AC36" s="236" t="str">
        <f>IF(AC35="","",VLOOKUP(AC35,'【記載例】参考様式１（勤務表_シフト記号表）'!$C$6:$L$47,10,FALSE))</f>
        <v/>
      </c>
      <c r="AD36" s="234" t="str">
        <f>IF(AD35="","",VLOOKUP(AD35,'【記載例】参考様式１（勤務表_シフト記号表）'!$C$6:$L$47,10,FALSE))</f>
        <v/>
      </c>
      <c r="AE36" s="235">
        <f>IF(AE35="","",VLOOKUP(AE35,'【記載例】参考様式１（勤務表_シフト記号表）'!$C$6:$L$47,10,FALSE))</f>
        <v>8</v>
      </c>
      <c r="AF36" s="235">
        <f>IF(AF35="","",VLOOKUP(AF35,'【記載例】参考様式１（勤務表_シフト記号表）'!$C$6:$L$47,10,FALSE))</f>
        <v>8</v>
      </c>
      <c r="AG36" s="235">
        <f>IF(AG35="","",VLOOKUP(AG35,'【記載例】参考様式１（勤務表_シフト記号表）'!$C$6:$L$47,10,FALSE))</f>
        <v>7.9999999999999982</v>
      </c>
      <c r="AH36" s="235">
        <f>IF(AH35="","",VLOOKUP(AH35,'【記載例】参考様式１（勤務表_シフト記号表）'!$C$6:$L$47,10,FALSE))</f>
        <v>7.9999999999999982</v>
      </c>
      <c r="AI36" s="235" t="str">
        <f>IF(AI35="","",VLOOKUP(AI35,'【記載例】参考様式１（勤務表_シフト記号表）'!$C$6:$L$47,10,FALSE))</f>
        <v/>
      </c>
      <c r="AJ36" s="236">
        <f>IF(AJ35="","",VLOOKUP(AJ35,'【記載例】参考様式１（勤務表_シフト記号表）'!$C$6:$L$47,10,FALSE))</f>
        <v>8</v>
      </c>
      <c r="AK36" s="234">
        <f>IF(AK35="","",VLOOKUP(AK35,'【記載例】参考様式１（勤務表_シフト記号表）'!$C$6:$L$47,10,FALSE))</f>
        <v>8</v>
      </c>
      <c r="AL36" s="235" t="str">
        <f>IF(AL35="","",VLOOKUP(AL35,'【記載例】参考様式１（勤務表_シフト記号表）'!$C$6:$L$47,10,FALSE))</f>
        <v/>
      </c>
      <c r="AM36" s="235">
        <f>IF(AM35="","",VLOOKUP(AM35,'【記載例】参考様式１（勤務表_シフト記号表）'!$C$6:$L$47,10,FALSE))</f>
        <v>8</v>
      </c>
      <c r="AN36" s="235">
        <f>IF(AN35="","",VLOOKUP(AN35,'【記載例】参考様式１（勤務表_シフト記号表）'!$C$6:$L$47,10,FALSE))</f>
        <v>8</v>
      </c>
      <c r="AO36" s="235">
        <f>IF(AO35="","",VLOOKUP(AO35,'【記載例】参考様式１（勤務表_シフト記号表）'!$C$6:$L$47,10,FALSE))</f>
        <v>7.9999999999999982</v>
      </c>
      <c r="AP36" s="235">
        <f>IF(AP35="","",VLOOKUP(AP35,'【記載例】参考様式１（勤務表_シフト記号表）'!$C$6:$L$47,10,FALSE))</f>
        <v>7.9999999999999982</v>
      </c>
      <c r="AQ36" s="236" t="str">
        <f>IF(AQ35="","",VLOOKUP(AQ35,'【記載例】参考様式１（勤務表_シフト記号表）'!$C$6:$L$47,10,FALSE))</f>
        <v/>
      </c>
      <c r="AR36" s="234">
        <f>IF(AR35="","",VLOOKUP(AR35,'【記載例】参考様式１（勤務表_シフト記号表）'!$C$6:$L$47,10,FALSE))</f>
        <v>8</v>
      </c>
      <c r="AS36" s="235" t="str">
        <f>IF(AS35="","",VLOOKUP(AS35,'【記載例】参考様式１（勤務表_シフト記号表）'!$C$6:$L$47,10,FALSE))</f>
        <v/>
      </c>
      <c r="AT36" s="235" t="str">
        <f>IF(AT35="","",VLOOKUP(AT35,'【記載例】参考様式１（勤務表_シフト記号表）'!$C$6:$L$47,10,FALSE))</f>
        <v/>
      </c>
      <c r="AU36" s="235">
        <f>IF(AU35="","",VLOOKUP(AU35,'【記載例】参考様式１（勤務表_シフト記号表）'!$C$6:$L$47,10,FALSE))</f>
        <v>8</v>
      </c>
      <c r="AV36" s="235">
        <f>IF(AV35="","",VLOOKUP(AV35,'【記載例】参考様式１（勤務表_シフト記号表）'!$C$6:$L$47,10,FALSE))</f>
        <v>8</v>
      </c>
      <c r="AW36" s="235">
        <f>IF(AW35="","",VLOOKUP(AW35,'【記載例】参考様式１（勤務表_シフト記号表）'!$C$6:$L$47,10,FALSE))</f>
        <v>7.9999999999999982</v>
      </c>
      <c r="AX36" s="236">
        <f>IF(AX35="","",VLOOKUP(AX35,'【記載例】参考様式１（勤務表_シフト記号表）'!$C$6:$L$47,10,FALSE))</f>
        <v>7.9999999999999982</v>
      </c>
      <c r="AY36" s="234" t="str">
        <f>IF(AY35="","",VLOOKUP(AY35,'【記載例】参考様式１（勤務表_シフト記号表）'!$C$6:$L$47,10,FALSE))</f>
        <v/>
      </c>
      <c r="AZ36" s="235" t="str">
        <f>IF(AZ35="","",VLOOKUP(AZ35,'【記載例】参考様式１（勤務表_シフト記号表）'!$C$6:$L$47,10,FALSE))</f>
        <v/>
      </c>
      <c r="BA36" s="235" t="str">
        <f>IF(BA35="","",VLOOKUP(BA35,'【記載例】参考様式１（勤務表_シフト記号表）'!$C$6:$L$47,10,FALSE))</f>
        <v/>
      </c>
      <c r="BB36" s="1054">
        <f>IF($BE$3="４週",SUM(W36:AX36),IF($BE$3="暦月",SUM(W36:BA36),""))</f>
        <v>160</v>
      </c>
      <c r="BC36" s="1055"/>
      <c r="BD36" s="1056">
        <f>IF($BE$3="４週",BB36/4,IF($BE$3="暦月",(BB36/($BE$8/7)),""))</f>
        <v>40</v>
      </c>
      <c r="BE36" s="1055"/>
      <c r="BF36" s="1051"/>
      <c r="BG36" s="1052"/>
      <c r="BH36" s="1052"/>
      <c r="BI36" s="1052"/>
      <c r="BJ36" s="1053"/>
    </row>
    <row r="37" spans="2:62" ht="20.25" customHeight="1" x14ac:dyDescent="0.45">
      <c r="B37" s="1020">
        <f>B35+1</f>
        <v>11</v>
      </c>
      <c r="C37" s="1022" t="s">
        <v>456</v>
      </c>
      <c r="D37" s="1023"/>
      <c r="E37" s="229"/>
      <c r="F37" s="230"/>
      <c r="G37" s="229"/>
      <c r="H37" s="230"/>
      <c r="I37" s="1026" t="s">
        <v>589</v>
      </c>
      <c r="J37" s="1027"/>
      <c r="K37" s="1030" t="s">
        <v>590</v>
      </c>
      <c r="L37" s="1031"/>
      <c r="M37" s="1031"/>
      <c r="N37" s="1023"/>
      <c r="O37" s="1034" t="s">
        <v>607</v>
      </c>
      <c r="P37" s="1035"/>
      <c r="Q37" s="1035"/>
      <c r="R37" s="1035"/>
      <c r="S37" s="1036"/>
      <c r="T37" s="249" t="s">
        <v>442</v>
      </c>
      <c r="V37" s="250"/>
      <c r="W37" s="242"/>
      <c r="X37" s="243" t="s">
        <v>502</v>
      </c>
      <c r="Y37" s="243" t="s">
        <v>503</v>
      </c>
      <c r="Z37" s="243" t="s">
        <v>498</v>
      </c>
      <c r="AA37" s="243" t="s">
        <v>493</v>
      </c>
      <c r="AB37" s="243"/>
      <c r="AC37" s="244" t="s">
        <v>498</v>
      </c>
      <c r="AD37" s="242" t="s">
        <v>498</v>
      </c>
      <c r="AE37" s="243"/>
      <c r="AF37" s="243" t="s">
        <v>502</v>
      </c>
      <c r="AG37" s="243" t="s">
        <v>503</v>
      </c>
      <c r="AH37" s="243" t="s">
        <v>498</v>
      </c>
      <c r="AI37" s="243" t="s">
        <v>493</v>
      </c>
      <c r="AJ37" s="244"/>
      <c r="AK37" s="242" t="s">
        <v>498</v>
      </c>
      <c r="AL37" s="243" t="s">
        <v>493</v>
      </c>
      <c r="AM37" s="243"/>
      <c r="AN37" s="243" t="s">
        <v>502</v>
      </c>
      <c r="AO37" s="243" t="s">
        <v>503</v>
      </c>
      <c r="AP37" s="243" t="s">
        <v>498</v>
      </c>
      <c r="AQ37" s="244"/>
      <c r="AR37" s="242"/>
      <c r="AS37" s="243" t="s">
        <v>498</v>
      </c>
      <c r="AT37" s="243" t="s">
        <v>493</v>
      </c>
      <c r="AU37" s="243"/>
      <c r="AV37" s="243" t="s">
        <v>502</v>
      </c>
      <c r="AW37" s="243" t="s">
        <v>503</v>
      </c>
      <c r="AX37" s="244" t="s">
        <v>498</v>
      </c>
      <c r="AY37" s="242"/>
      <c r="AZ37" s="243"/>
      <c r="BA37" s="245"/>
      <c r="BB37" s="1040"/>
      <c r="BC37" s="1041"/>
      <c r="BD37" s="1000"/>
      <c r="BE37" s="1001"/>
      <c r="BF37" s="1002"/>
      <c r="BG37" s="1003"/>
      <c r="BH37" s="1003"/>
      <c r="BI37" s="1003"/>
      <c r="BJ37" s="1004"/>
    </row>
    <row r="38" spans="2:62" ht="20.25" customHeight="1" x14ac:dyDescent="0.45">
      <c r="B38" s="1043"/>
      <c r="C38" s="1057"/>
      <c r="D38" s="1058"/>
      <c r="E38" s="229"/>
      <c r="F38" s="230" t="str">
        <f>C37</f>
        <v>介護職員</v>
      </c>
      <c r="G38" s="229"/>
      <c r="H38" s="230" t="str">
        <f>I37</f>
        <v>A</v>
      </c>
      <c r="I38" s="1059"/>
      <c r="J38" s="1060"/>
      <c r="K38" s="1061"/>
      <c r="L38" s="1062"/>
      <c r="M38" s="1062"/>
      <c r="N38" s="1058"/>
      <c r="O38" s="1034"/>
      <c r="P38" s="1035"/>
      <c r="Q38" s="1035"/>
      <c r="R38" s="1035"/>
      <c r="S38" s="1036"/>
      <c r="T38" s="246" t="s">
        <v>443</v>
      </c>
      <c r="U38" s="247"/>
      <c r="V38" s="248"/>
      <c r="W38" s="234" t="str">
        <f>IF(W37="","",VLOOKUP(W37,'【記載例】参考様式１（勤務表_シフト記号表）'!$C$6:$L$47,10,FALSE))</f>
        <v/>
      </c>
      <c r="X38" s="235">
        <f>IF(X37="","",VLOOKUP(X37,'【記載例】参考様式１（勤務表_シフト記号表）'!$C$6:$L$47,10,FALSE))</f>
        <v>8</v>
      </c>
      <c r="Y38" s="235">
        <f>IF(Y37="","",VLOOKUP(Y37,'【記載例】参考様式１（勤務表_シフト記号表）'!$C$6:$L$47,10,FALSE))</f>
        <v>8</v>
      </c>
      <c r="Z38" s="235">
        <f>IF(Z37="","",VLOOKUP(Z37,'【記載例】参考様式１（勤務表_シフト記号表）'!$C$6:$L$47,10,FALSE))</f>
        <v>8</v>
      </c>
      <c r="AA38" s="235">
        <f>IF(AA37="","",VLOOKUP(AA37,'【記載例】参考様式１（勤務表_シフト記号表）'!$C$6:$L$47,10,FALSE))</f>
        <v>7.9999999999999982</v>
      </c>
      <c r="AB38" s="235" t="str">
        <f>IF(AB37="","",VLOOKUP(AB37,'【記載例】参考様式１（勤務表_シフト記号表）'!$C$6:$L$47,10,FALSE))</f>
        <v/>
      </c>
      <c r="AC38" s="236">
        <f>IF(AC37="","",VLOOKUP(AC37,'【記載例】参考様式１（勤務表_シフト記号表）'!$C$6:$L$47,10,FALSE))</f>
        <v>8</v>
      </c>
      <c r="AD38" s="234">
        <f>IF(AD37="","",VLOOKUP(AD37,'【記載例】参考様式１（勤務表_シフト記号表）'!$C$6:$L$47,10,FALSE))</f>
        <v>8</v>
      </c>
      <c r="AE38" s="235" t="str">
        <f>IF(AE37="","",VLOOKUP(AE37,'【記載例】参考様式１（勤務表_シフト記号表）'!$C$6:$L$47,10,FALSE))</f>
        <v/>
      </c>
      <c r="AF38" s="235">
        <f>IF(AF37="","",VLOOKUP(AF37,'【記載例】参考様式１（勤務表_シフト記号表）'!$C$6:$L$47,10,FALSE))</f>
        <v>8</v>
      </c>
      <c r="AG38" s="235">
        <f>IF(AG37="","",VLOOKUP(AG37,'【記載例】参考様式１（勤務表_シフト記号表）'!$C$6:$L$47,10,FALSE))</f>
        <v>8</v>
      </c>
      <c r="AH38" s="235">
        <f>IF(AH37="","",VLOOKUP(AH37,'【記載例】参考様式１（勤務表_シフト記号表）'!$C$6:$L$47,10,FALSE))</f>
        <v>8</v>
      </c>
      <c r="AI38" s="235">
        <f>IF(AI37="","",VLOOKUP(AI37,'【記載例】参考様式１（勤務表_シフト記号表）'!$C$6:$L$47,10,FALSE))</f>
        <v>7.9999999999999982</v>
      </c>
      <c r="AJ38" s="236" t="str">
        <f>IF(AJ37="","",VLOOKUP(AJ37,'【記載例】参考様式１（勤務表_シフト記号表）'!$C$6:$L$47,10,FALSE))</f>
        <v/>
      </c>
      <c r="AK38" s="234">
        <f>IF(AK37="","",VLOOKUP(AK37,'【記載例】参考様式１（勤務表_シフト記号表）'!$C$6:$L$47,10,FALSE))</f>
        <v>8</v>
      </c>
      <c r="AL38" s="235">
        <f>IF(AL37="","",VLOOKUP(AL37,'【記載例】参考様式１（勤務表_シフト記号表）'!$C$6:$L$47,10,FALSE))</f>
        <v>7.9999999999999982</v>
      </c>
      <c r="AM38" s="235" t="str">
        <f>IF(AM37="","",VLOOKUP(AM37,'【記載例】参考様式１（勤務表_シフト記号表）'!$C$6:$L$47,10,FALSE))</f>
        <v/>
      </c>
      <c r="AN38" s="235">
        <f>IF(AN37="","",VLOOKUP(AN37,'【記載例】参考様式１（勤務表_シフト記号表）'!$C$6:$L$47,10,FALSE))</f>
        <v>8</v>
      </c>
      <c r="AO38" s="235">
        <f>IF(AO37="","",VLOOKUP(AO37,'【記載例】参考様式１（勤務表_シフト記号表）'!$C$6:$L$47,10,FALSE))</f>
        <v>8</v>
      </c>
      <c r="AP38" s="235">
        <f>IF(AP37="","",VLOOKUP(AP37,'【記載例】参考様式１（勤務表_シフト記号表）'!$C$6:$L$47,10,FALSE))</f>
        <v>8</v>
      </c>
      <c r="AQ38" s="236" t="str">
        <f>IF(AQ37="","",VLOOKUP(AQ37,'【記載例】参考様式１（勤務表_シフト記号表）'!$C$6:$L$47,10,FALSE))</f>
        <v/>
      </c>
      <c r="AR38" s="234" t="str">
        <f>IF(AR37="","",VLOOKUP(AR37,'【記載例】参考様式１（勤務表_シフト記号表）'!$C$6:$L$47,10,FALSE))</f>
        <v/>
      </c>
      <c r="AS38" s="235">
        <f>IF(AS37="","",VLOOKUP(AS37,'【記載例】参考様式１（勤務表_シフト記号表）'!$C$6:$L$47,10,FALSE))</f>
        <v>8</v>
      </c>
      <c r="AT38" s="235">
        <f>IF(AT37="","",VLOOKUP(AT37,'【記載例】参考様式１（勤務表_シフト記号表）'!$C$6:$L$47,10,FALSE))</f>
        <v>7.9999999999999982</v>
      </c>
      <c r="AU38" s="235" t="str">
        <f>IF(AU37="","",VLOOKUP(AU37,'【記載例】参考様式１（勤務表_シフト記号表）'!$C$6:$L$47,10,FALSE))</f>
        <v/>
      </c>
      <c r="AV38" s="235">
        <f>IF(AV37="","",VLOOKUP(AV37,'【記載例】参考様式１（勤務表_シフト記号表）'!$C$6:$L$47,10,FALSE))</f>
        <v>8</v>
      </c>
      <c r="AW38" s="235">
        <f>IF(AW37="","",VLOOKUP(AW37,'【記載例】参考様式１（勤務表_シフト記号表）'!$C$6:$L$47,10,FALSE))</f>
        <v>8</v>
      </c>
      <c r="AX38" s="236">
        <f>IF(AX37="","",VLOOKUP(AX37,'【記載例】参考様式１（勤務表_シフト記号表）'!$C$6:$L$47,10,FALSE))</f>
        <v>8</v>
      </c>
      <c r="AY38" s="234" t="str">
        <f>IF(AY37="","",VLOOKUP(AY37,'【記載例】参考様式１（勤務表_シフト記号表）'!$C$6:$L$47,10,FALSE))</f>
        <v/>
      </c>
      <c r="AZ38" s="235" t="str">
        <f>IF(AZ37="","",VLOOKUP(AZ37,'【記載例】参考様式１（勤務表_シフト記号表）'!$C$6:$L$47,10,FALSE))</f>
        <v/>
      </c>
      <c r="BA38" s="235" t="str">
        <f>IF(BA37="","",VLOOKUP(BA37,'【記載例】参考様式１（勤務表_シフト記号表）'!$C$6:$L$47,10,FALSE))</f>
        <v/>
      </c>
      <c r="BB38" s="1054">
        <f>IF($BE$3="４週",SUM(W38:AX38),IF($BE$3="暦月",SUM(W38:BA38),""))</f>
        <v>160</v>
      </c>
      <c r="BC38" s="1055"/>
      <c r="BD38" s="1056">
        <f>IF($BE$3="４週",BB38/4,IF($BE$3="暦月",(BB38/($BE$8/7)),""))</f>
        <v>40</v>
      </c>
      <c r="BE38" s="1055"/>
      <c r="BF38" s="1051"/>
      <c r="BG38" s="1052"/>
      <c r="BH38" s="1052"/>
      <c r="BI38" s="1052"/>
      <c r="BJ38" s="1053"/>
    </row>
    <row r="39" spans="2:62" ht="20.25" customHeight="1" x14ac:dyDescent="0.45">
      <c r="B39" s="1020">
        <f>B37+1</f>
        <v>12</v>
      </c>
      <c r="C39" s="1022" t="s">
        <v>456</v>
      </c>
      <c r="D39" s="1023"/>
      <c r="E39" s="229"/>
      <c r="F39" s="230"/>
      <c r="G39" s="229"/>
      <c r="H39" s="230"/>
      <c r="I39" s="1026" t="s">
        <v>589</v>
      </c>
      <c r="J39" s="1027"/>
      <c r="K39" s="1030" t="s">
        <v>590</v>
      </c>
      <c r="L39" s="1031"/>
      <c r="M39" s="1031"/>
      <c r="N39" s="1023"/>
      <c r="O39" s="1034" t="s">
        <v>608</v>
      </c>
      <c r="P39" s="1035"/>
      <c r="Q39" s="1035"/>
      <c r="R39" s="1035"/>
      <c r="S39" s="1036"/>
      <c r="T39" s="249" t="s">
        <v>442</v>
      </c>
      <c r="V39" s="250"/>
      <c r="W39" s="242" t="s">
        <v>498</v>
      </c>
      <c r="X39" s="243"/>
      <c r="Y39" s="243" t="s">
        <v>502</v>
      </c>
      <c r="Z39" s="243" t="s">
        <v>503</v>
      </c>
      <c r="AA39" s="243" t="s">
        <v>498</v>
      </c>
      <c r="AB39" s="243" t="s">
        <v>493</v>
      </c>
      <c r="AC39" s="244"/>
      <c r="AD39" s="242" t="s">
        <v>493</v>
      </c>
      <c r="AE39" s="243" t="s">
        <v>498</v>
      </c>
      <c r="AF39" s="243"/>
      <c r="AG39" s="243" t="s">
        <v>502</v>
      </c>
      <c r="AH39" s="243" t="s">
        <v>503</v>
      </c>
      <c r="AI39" s="243" t="s">
        <v>498</v>
      </c>
      <c r="AJ39" s="244"/>
      <c r="AK39" s="242" t="s">
        <v>493</v>
      </c>
      <c r="AL39" s="243" t="s">
        <v>498</v>
      </c>
      <c r="AM39" s="243"/>
      <c r="AN39" s="243"/>
      <c r="AO39" s="243" t="s">
        <v>502</v>
      </c>
      <c r="AP39" s="243" t="s">
        <v>503</v>
      </c>
      <c r="AQ39" s="244" t="s">
        <v>493</v>
      </c>
      <c r="AR39" s="242" t="s">
        <v>493</v>
      </c>
      <c r="AS39" s="243"/>
      <c r="AT39" s="243" t="s">
        <v>498</v>
      </c>
      <c r="AU39" s="243" t="s">
        <v>493</v>
      </c>
      <c r="AV39" s="243"/>
      <c r="AW39" s="243" t="s">
        <v>502</v>
      </c>
      <c r="AX39" s="244" t="s">
        <v>503</v>
      </c>
      <c r="AY39" s="242"/>
      <c r="AZ39" s="243"/>
      <c r="BA39" s="245"/>
      <c r="BB39" s="1040"/>
      <c r="BC39" s="1041"/>
      <c r="BD39" s="1000"/>
      <c r="BE39" s="1001"/>
      <c r="BF39" s="1002"/>
      <c r="BG39" s="1003"/>
      <c r="BH39" s="1003"/>
      <c r="BI39" s="1003"/>
      <c r="BJ39" s="1004"/>
    </row>
    <row r="40" spans="2:62" ht="20.25" customHeight="1" x14ac:dyDescent="0.45">
      <c r="B40" s="1043"/>
      <c r="C40" s="1057"/>
      <c r="D40" s="1058"/>
      <c r="E40" s="229"/>
      <c r="F40" s="230" t="str">
        <f>C39</f>
        <v>介護職員</v>
      </c>
      <c r="G40" s="229"/>
      <c r="H40" s="230" t="str">
        <f>I39</f>
        <v>A</v>
      </c>
      <c r="I40" s="1059"/>
      <c r="J40" s="1060"/>
      <c r="K40" s="1061"/>
      <c r="L40" s="1062"/>
      <c r="M40" s="1062"/>
      <c r="N40" s="1058"/>
      <c r="O40" s="1034"/>
      <c r="P40" s="1035"/>
      <c r="Q40" s="1035"/>
      <c r="R40" s="1035"/>
      <c r="S40" s="1036"/>
      <c r="T40" s="246" t="s">
        <v>443</v>
      </c>
      <c r="U40" s="247"/>
      <c r="V40" s="248"/>
      <c r="W40" s="234">
        <f>IF(W39="","",VLOOKUP(W39,'【記載例】参考様式１（勤務表_シフト記号表）'!$C$6:$L$47,10,FALSE))</f>
        <v>8</v>
      </c>
      <c r="X40" s="235" t="str">
        <f>IF(X39="","",VLOOKUP(X39,'【記載例】参考様式１（勤務表_シフト記号表）'!$C$6:$L$47,10,FALSE))</f>
        <v/>
      </c>
      <c r="Y40" s="235">
        <f>IF(Y39="","",VLOOKUP(Y39,'【記載例】参考様式１（勤務表_シフト記号表）'!$C$6:$L$47,10,FALSE))</f>
        <v>8</v>
      </c>
      <c r="Z40" s="235">
        <f>IF(Z39="","",VLOOKUP(Z39,'【記載例】参考様式１（勤務表_シフト記号表）'!$C$6:$L$47,10,FALSE))</f>
        <v>8</v>
      </c>
      <c r="AA40" s="235">
        <f>IF(AA39="","",VLOOKUP(AA39,'【記載例】参考様式１（勤務表_シフト記号表）'!$C$6:$L$47,10,FALSE))</f>
        <v>8</v>
      </c>
      <c r="AB40" s="235">
        <f>IF(AB39="","",VLOOKUP(AB39,'【記載例】参考様式１（勤務表_シフト記号表）'!$C$6:$L$47,10,FALSE))</f>
        <v>7.9999999999999982</v>
      </c>
      <c r="AC40" s="236" t="str">
        <f>IF(AC39="","",VLOOKUP(AC39,'【記載例】参考様式１（勤務表_シフト記号表）'!$C$6:$L$47,10,FALSE))</f>
        <v/>
      </c>
      <c r="AD40" s="234">
        <f>IF(AD39="","",VLOOKUP(AD39,'【記載例】参考様式１（勤務表_シフト記号表）'!$C$6:$L$47,10,FALSE))</f>
        <v>7.9999999999999982</v>
      </c>
      <c r="AE40" s="235">
        <f>IF(AE39="","",VLOOKUP(AE39,'【記載例】参考様式１（勤務表_シフト記号表）'!$C$6:$L$47,10,FALSE))</f>
        <v>8</v>
      </c>
      <c r="AF40" s="235" t="str">
        <f>IF(AF39="","",VLOOKUP(AF39,'【記載例】参考様式１（勤務表_シフト記号表）'!$C$6:$L$47,10,FALSE))</f>
        <v/>
      </c>
      <c r="AG40" s="235">
        <f>IF(AG39="","",VLOOKUP(AG39,'【記載例】参考様式１（勤務表_シフト記号表）'!$C$6:$L$47,10,FALSE))</f>
        <v>8</v>
      </c>
      <c r="AH40" s="235">
        <f>IF(AH39="","",VLOOKUP(AH39,'【記載例】参考様式１（勤務表_シフト記号表）'!$C$6:$L$47,10,FALSE))</f>
        <v>8</v>
      </c>
      <c r="AI40" s="235">
        <f>IF(AI39="","",VLOOKUP(AI39,'【記載例】参考様式１（勤務表_シフト記号表）'!$C$6:$L$47,10,FALSE))</f>
        <v>8</v>
      </c>
      <c r="AJ40" s="236" t="str">
        <f>IF(AJ39="","",VLOOKUP(AJ39,'【記載例】参考様式１（勤務表_シフト記号表）'!$C$6:$L$47,10,FALSE))</f>
        <v/>
      </c>
      <c r="AK40" s="234">
        <f>IF(AK39="","",VLOOKUP(AK39,'【記載例】参考様式１（勤務表_シフト記号表）'!$C$6:$L$47,10,FALSE))</f>
        <v>7.9999999999999982</v>
      </c>
      <c r="AL40" s="235">
        <f>IF(AL39="","",VLOOKUP(AL39,'【記載例】参考様式１（勤務表_シフト記号表）'!$C$6:$L$47,10,FALSE))</f>
        <v>8</v>
      </c>
      <c r="AM40" s="235" t="str">
        <f>IF(AM39="","",VLOOKUP(AM39,'【記載例】参考様式１（勤務表_シフト記号表）'!$C$6:$L$47,10,FALSE))</f>
        <v/>
      </c>
      <c r="AN40" s="235" t="str">
        <f>IF(AN39="","",VLOOKUP(AN39,'【記載例】参考様式１（勤務表_シフト記号表）'!$C$6:$L$47,10,FALSE))</f>
        <v/>
      </c>
      <c r="AO40" s="235">
        <f>IF(AO39="","",VLOOKUP(AO39,'【記載例】参考様式１（勤務表_シフト記号表）'!$C$6:$L$47,10,FALSE))</f>
        <v>8</v>
      </c>
      <c r="AP40" s="235">
        <f>IF(AP39="","",VLOOKUP(AP39,'【記載例】参考様式１（勤務表_シフト記号表）'!$C$6:$L$47,10,FALSE))</f>
        <v>8</v>
      </c>
      <c r="AQ40" s="236">
        <f>IF(AQ39="","",VLOOKUP(AQ39,'【記載例】参考様式１（勤務表_シフト記号表）'!$C$6:$L$47,10,FALSE))</f>
        <v>7.9999999999999982</v>
      </c>
      <c r="AR40" s="234">
        <f>IF(AR39="","",VLOOKUP(AR39,'【記載例】参考様式１（勤務表_シフト記号表）'!$C$6:$L$47,10,FALSE))</f>
        <v>7.9999999999999982</v>
      </c>
      <c r="AS40" s="235" t="str">
        <f>IF(AS39="","",VLOOKUP(AS39,'【記載例】参考様式１（勤務表_シフト記号表）'!$C$6:$L$47,10,FALSE))</f>
        <v/>
      </c>
      <c r="AT40" s="235">
        <f>IF(AT39="","",VLOOKUP(AT39,'【記載例】参考様式１（勤務表_シフト記号表）'!$C$6:$L$47,10,FALSE))</f>
        <v>8</v>
      </c>
      <c r="AU40" s="235">
        <f>IF(AU39="","",VLOOKUP(AU39,'【記載例】参考様式１（勤務表_シフト記号表）'!$C$6:$L$47,10,FALSE))</f>
        <v>7.9999999999999982</v>
      </c>
      <c r="AV40" s="235" t="str">
        <f>IF(AV39="","",VLOOKUP(AV39,'【記載例】参考様式１（勤務表_シフト記号表）'!$C$6:$L$47,10,FALSE))</f>
        <v/>
      </c>
      <c r="AW40" s="235">
        <f>IF(AW39="","",VLOOKUP(AW39,'【記載例】参考様式１（勤務表_シフト記号表）'!$C$6:$L$47,10,FALSE))</f>
        <v>8</v>
      </c>
      <c r="AX40" s="236">
        <f>IF(AX39="","",VLOOKUP(AX39,'【記載例】参考様式１（勤務表_シフト記号表）'!$C$6:$L$47,10,FALSE))</f>
        <v>8</v>
      </c>
      <c r="AY40" s="234" t="str">
        <f>IF(AY39="","",VLOOKUP(AY39,'【記載例】参考様式１（勤務表_シフト記号表）'!$C$6:$L$47,10,FALSE))</f>
        <v/>
      </c>
      <c r="AZ40" s="235" t="str">
        <f>IF(AZ39="","",VLOOKUP(AZ39,'【記載例】参考様式１（勤務表_シフト記号表）'!$C$6:$L$47,10,FALSE))</f>
        <v/>
      </c>
      <c r="BA40" s="235" t="str">
        <f>IF(BA39="","",VLOOKUP(BA39,'【記載例】参考様式１（勤務表_シフト記号表）'!$C$6:$L$47,10,FALSE))</f>
        <v/>
      </c>
      <c r="BB40" s="1054">
        <f>IF($BE$3="４週",SUM(W40:AX40),IF($BE$3="暦月",SUM(W40:BA40),""))</f>
        <v>160</v>
      </c>
      <c r="BC40" s="1055"/>
      <c r="BD40" s="1056">
        <f>IF($BE$3="４週",BB40/4,IF($BE$3="暦月",(BB40/($BE$8/7)),""))</f>
        <v>40</v>
      </c>
      <c r="BE40" s="1055"/>
      <c r="BF40" s="1051"/>
      <c r="BG40" s="1052"/>
      <c r="BH40" s="1052"/>
      <c r="BI40" s="1052"/>
      <c r="BJ40" s="1053"/>
    </row>
    <row r="41" spans="2:62" ht="20.25" customHeight="1" x14ac:dyDescent="0.45">
      <c r="B41" s="1020">
        <f>B39+1</f>
        <v>13</v>
      </c>
      <c r="C41" s="1022" t="s">
        <v>456</v>
      </c>
      <c r="D41" s="1023"/>
      <c r="E41" s="229"/>
      <c r="F41" s="230"/>
      <c r="G41" s="229"/>
      <c r="H41" s="230"/>
      <c r="I41" s="1026" t="s">
        <v>589</v>
      </c>
      <c r="J41" s="1027"/>
      <c r="K41" s="1030" t="s">
        <v>590</v>
      </c>
      <c r="L41" s="1031"/>
      <c r="M41" s="1031"/>
      <c r="N41" s="1023"/>
      <c r="O41" s="1034" t="s">
        <v>609</v>
      </c>
      <c r="P41" s="1035"/>
      <c r="Q41" s="1035"/>
      <c r="R41" s="1035"/>
      <c r="S41" s="1036"/>
      <c r="T41" s="249" t="s">
        <v>442</v>
      </c>
      <c r="V41" s="250"/>
      <c r="W41" s="242" t="s">
        <v>493</v>
      </c>
      <c r="X41" s="243" t="s">
        <v>498</v>
      </c>
      <c r="Y41" s="243"/>
      <c r="Z41" s="243" t="s">
        <v>502</v>
      </c>
      <c r="AA41" s="243" t="s">
        <v>503</v>
      </c>
      <c r="AB41" s="243"/>
      <c r="AC41" s="244" t="s">
        <v>493</v>
      </c>
      <c r="AD41" s="242" t="s">
        <v>498</v>
      </c>
      <c r="AE41" s="243" t="s">
        <v>498</v>
      </c>
      <c r="AF41" s="243" t="s">
        <v>493</v>
      </c>
      <c r="AG41" s="243"/>
      <c r="AH41" s="243" t="s">
        <v>502</v>
      </c>
      <c r="AI41" s="243" t="s">
        <v>503</v>
      </c>
      <c r="AJ41" s="244"/>
      <c r="AK41" s="242" t="s">
        <v>498</v>
      </c>
      <c r="AL41" s="243"/>
      <c r="AM41" s="243" t="s">
        <v>498</v>
      </c>
      <c r="AN41" s="243" t="s">
        <v>498</v>
      </c>
      <c r="AO41" s="243"/>
      <c r="AP41" s="243" t="s">
        <v>502</v>
      </c>
      <c r="AQ41" s="244" t="s">
        <v>503</v>
      </c>
      <c r="AR41" s="242" t="s">
        <v>498</v>
      </c>
      <c r="AS41" s="243" t="s">
        <v>493</v>
      </c>
      <c r="AT41" s="243"/>
      <c r="AU41" s="243" t="s">
        <v>498</v>
      </c>
      <c r="AV41" s="243" t="s">
        <v>610</v>
      </c>
      <c r="AW41" s="243"/>
      <c r="AX41" s="244" t="s">
        <v>502</v>
      </c>
      <c r="AY41" s="242"/>
      <c r="AZ41" s="243"/>
      <c r="BA41" s="245"/>
      <c r="BB41" s="1040"/>
      <c r="BC41" s="1041"/>
      <c r="BD41" s="1000"/>
      <c r="BE41" s="1001"/>
      <c r="BF41" s="1002"/>
      <c r="BG41" s="1003"/>
      <c r="BH41" s="1003"/>
      <c r="BI41" s="1003"/>
      <c r="BJ41" s="1004"/>
    </row>
    <row r="42" spans="2:62" ht="20.25" customHeight="1" x14ac:dyDescent="0.45">
      <c r="B42" s="1043"/>
      <c r="C42" s="1057"/>
      <c r="D42" s="1058"/>
      <c r="E42" s="229"/>
      <c r="F42" s="230" t="str">
        <f>C41</f>
        <v>介護職員</v>
      </c>
      <c r="G42" s="229"/>
      <c r="H42" s="230" t="str">
        <f>I41</f>
        <v>A</v>
      </c>
      <c r="I42" s="1059"/>
      <c r="J42" s="1060"/>
      <c r="K42" s="1061"/>
      <c r="L42" s="1062"/>
      <c r="M42" s="1062"/>
      <c r="N42" s="1058"/>
      <c r="O42" s="1034"/>
      <c r="P42" s="1035"/>
      <c r="Q42" s="1035"/>
      <c r="R42" s="1035"/>
      <c r="S42" s="1036"/>
      <c r="T42" s="246" t="s">
        <v>443</v>
      </c>
      <c r="U42" s="247"/>
      <c r="V42" s="248"/>
      <c r="W42" s="234">
        <f>IF(W41="","",VLOOKUP(W41,'【記載例】参考様式１（勤務表_シフト記号表）'!$C$6:$L$47,10,FALSE))</f>
        <v>7.9999999999999982</v>
      </c>
      <c r="X42" s="235">
        <f>IF(X41="","",VLOOKUP(X41,'【記載例】参考様式１（勤務表_シフト記号表）'!$C$6:$L$47,10,FALSE))</f>
        <v>8</v>
      </c>
      <c r="Y42" s="235" t="str">
        <f>IF(Y41="","",VLOOKUP(Y41,'【記載例】参考様式１（勤務表_シフト記号表）'!$C$6:$L$47,10,FALSE))</f>
        <v/>
      </c>
      <c r="Z42" s="235">
        <f>IF(Z41="","",VLOOKUP(Z41,'【記載例】参考様式１（勤務表_シフト記号表）'!$C$6:$L$47,10,FALSE))</f>
        <v>8</v>
      </c>
      <c r="AA42" s="235">
        <f>IF(AA41="","",VLOOKUP(AA41,'【記載例】参考様式１（勤務表_シフト記号表）'!$C$6:$L$47,10,FALSE))</f>
        <v>8</v>
      </c>
      <c r="AB42" s="235" t="str">
        <f>IF(AB41="","",VLOOKUP(AB41,'【記載例】参考様式１（勤務表_シフト記号表）'!$C$6:$L$47,10,FALSE))</f>
        <v/>
      </c>
      <c r="AC42" s="236">
        <f>IF(AC41="","",VLOOKUP(AC41,'【記載例】参考様式１（勤務表_シフト記号表）'!$C$6:$L$47,10,FALSE))</f>
        <v>7.9999999999999982</v>
      </c>
      <c r="AD42" s="234">
        <f>IF(AD41="","",VLOOKUP(AD41,'【記載例】参考様式１（勤務表_シフト記号表）'!$C$6:$L$47,10,FALSE))</f>
        <v>8</v>
      </c>
      <c r="AE42" s="235">
        <f>IF(AE41="","",VLOOKUP(AE41,'【記載例】参考様式１（勤務表_シフト記号表）'!$C$6:$L$47,10,FALSE))</f>
        <v>8</v>
      </c>
      <c r="AF42" s="235">
        <f>IF(AF41="","",VLOOKUP(AF41,'【記載例】参考様式１（勤務表_シフト記号表）'!$C$6:$L$47,10,FALSE))</f>
        <v>7.9999999999999982</v>
      </c>
      <c r="AG42" s="235" t="str">
        <f>IF(AG41="","",VLOOKUP(AG41,'【記載例】参考様式１（勤務表_シフト記号表）'!$C$6:$L$47,10,FALSE))</f>
        <v/>
      </c>
      <c r="AH42" s="235">
        <f>IF(AH41="","",VLOOKUP(AH41,'【記載例】参考様式１（勤務表_シフト記号表）'!$C$6:$L$47,10,FALSE))</f>
        <v>8</v>
      </c>
      <c r="AI42" s="235">
        <f>IF(AI41="","",VLOOKUP(AI41,'【記載例】参考様式１（勤務表_シフト記号表）'!$C$6:$L$47,10,FALSE))</f>
        <v>8</v>
      </c>
      <c r="AJ42" s="236" t="str">
        <f>IF(AJ41="","",VLOOKUP(AJ41,'【記載例】参考様式１（勤務表_シフト記号表）'!$C$6:$L$47,10,FALSE))</f>
        <v/>
      </c>
      <c r="AK42" s="234">
        <f>IF(AK41="","",VLOOKUP(AK41,'【記載例】参考様式１（勤務表_シフト記号表）'!$C$6:$L$47,10,FALSE))</f>
        <v>8</v>
      </c>
      <c r="AL42" s="235" t="str">
        <f>IF(AL41="","",VLOOKUP(AL41,'【記載例】参考様式１（勤務表_シフト記号表）'!$C$6:$L$47,10,FALSE))</f>
        <v/>
      </c>
      <c r="AM42" s="235">
        <f>IF(AM41="","",VLOOKUP(AM41,'【記載例】参考様式１（勤務表_シフト記号表）'!$C$6:$L$47,10,FALSE))</f>
        <v>8</v>
      </c>
      <c r="AN42" s="235">
        <f>IF(AN41="","",VLOOKUP(AN41,'【記載例】参考様式１（勤務表_シフト記号表）'!$C$6:$L$47,10,FALSE))</f>
        <v>8</v>
      </c>
      <c r="AO42" s="235" t="str">
        <f>IF(AO41="","",VLOOKUP(AO41,'【記載例】参考様式１（勤務表_シフト記号表）'!$C$6:$L$47,10,FALSE))</f>
        <v/>
      </c>
      <c r="AP42" s="235">
        <f>IF(AP41="","",VLOOKUP(AP41,'【記載例】参考様式１（勤務表_シフト記号表）'!$C$6:$L$47,10,FALSE))</f>
        <v>8</v>
      </c>
      <c r="AQ42" s="236">
        <f>IF(AQ41="","",VLOOKUP(AQ41,'【記載例】参考様式１（勤務表_シフト記号表）'!$C$6:$L$47,10,FALSE))</f>
        <v>8</v>
      </c>
      <c r="AR42" s="234">
        <f>IF(AR41="","",VLOOKUP(AR41,'【記載例】参考様式１（勤務表_シフト記号表）'!$C$6:$L$47,10,FALSE))</f>
        <v>8</v>
      </c>
      <c r="AS42" s="235">
        <f>IF(AS41="","",VLOOKUP(AS41,'【記載例】参考様式１（勤務表_シフト記号表）'!$C$6:$L$47,10,FALSE))</f>
        <v>7.9999999999999982</v>
      </c>
      <c r="AT42" s="235" t="str">
        <f>IF(AT41="","",VLOOKUP(AT41,'【記載例】参考様式１（勤務表_シフト記号表）'!$C$6:$L$47,10,FALSE))</f>
        <v/>
      </c>
      <c r="AU42" s="235">
        <f>IF(AU41="","",VLOOKUP(AU41,'【記載例】参考様式１（勤務表_シフト記号表）'!$C$6:$L$47,10,FALSE))</f>
        <v>8</v>
      </c>
      <c r="AV42" s="235">
        <f>IF(AV41="","",VLOOKUP(AV41,'【記載例】参考様式１（勤務表_シフト記号表）'!$C$6:$L$47,10,FALSE))</f>
        <v>8</v>
      </c>
      <c r="AW42" s="235" t="str">
        <f>IF(AW41="","",VLOOKUP(AW41,'【記載例】参考様式１（勤務表_シフト記号表）'!$C$6:$L$47,10,FALSE))</f>
        <v/>
      </c>
      <c r="AX42" s="236">
        <f>IF(AX41="","",VLOOKUP(AX41,'【記載例】参考様式１（勤務表_シフト記号表）'!$C$6:$L$47,10,FALSE))</f>
        <v>8</v>
      </c>
      <c r="AY42" s="234" t="str">
        <f>IF(AY41="","",VLOOKUP(AY41,'【記載例】参考様式１（勤務表_シフト記号表）'!$C$6:$L$47,10,FALSE))</f>
        <v/>
      </c>
      <c r="AZ42" s="235" t="str">
        <f>IF(AZ41="","",VLOOKUP(AZ41,'【記載例】参考様式１（勤務表_シフト記号表）'!$C$6:$L$47,10,FALSE))</f>
        <v/>
      </c>
      <c r="BA42" s="235" t="str">
        <f>IF(BA41="","",VLOOKUP(BA41,'【記載例】参考様式１（勤務表_シフト記号表）'!$C$6:$L$47,10,FALSE))</f>
        <v/>
      </c>
      <c r="BB42" s="1054">
        <f>IF($BE$3="４週",SUM(W42:AX42),IF($BE$3="暦月",SUM(W42:BA42),""))</f>
        <v>160</v>
      </c>
      <c r="BC42" s="1055"/>
      <c r="BD42" s="1056">
        <f>IF($BE$3="４週",BB42/4,IF($BE$3="暦月",(BB42/($BE$8/7)),""))</f>
        <v>40</v>
      </c>
      <c r="BE42" s="1055"/>
      <c r="BF42" s="1051"/>
      <c r="BG42" s="1052"/>
      <c r="BH42" s="1052"/>
      <c r="BI42" s="1052"/>
      <c r="BJ42" s="1053"/>
    </row>
    <row r="43" spans="2:62" ht="20.25" customHeight="1" x14ac:dyDescent="0.45">
      <c r="B43" s="1020">
        <f>B41+1</f>
        <v>14</v>
      </c>
      <c r="C43" s="1022" t="s">
        <v>456</v>
      </c>
      <c r="D43" s="1023"/>
      <c r="E43" s="229"/>
      <c r="F43" s="230"/>
      <c r="G43" s="229"/>
      <c r="H43" s="230"/>
      <c r="I43" s="1026" t="s">
        <v>611</v>
      </c>
      <c r="J43" s="1027"/>
      <c r="K43" s="1030" t="s">
        <v>590</v>
      </c>
      <c r="L43" s="1031"/>
      <c r="M43" s="1031"/>
      <c r="N43" s="1023"/>
      <c r="O43" s="1034" t="s">
        <v>612</v>
      </c>
      <c r="P43" s="1035"/>
      <c r="Q43" s="1035"/>
      <c r="R43" s="1035"/>
      <c r="S43" s="1036"/>
      <c r="T43" s="249" t="s">
        <v>442</v>
      </c>
      <c r="V43" s="250"/>
      <c r="W43" s="242"/>
      <c r="X43" s="243" t="s">
        <v>493</v>
      </c>
      <c r="Y43" s="243" t="s">
        <v>498</v>
      </c>
      <c r="Z43" s="243"/>
      <c r="AA43" s="243" t="s">
        <v>498</v>
      </c>
      <c r="AB43" s="243" t="s">
        <v>498</v>
      </c>
      <c r="AC43" s="244"/>
      <c r="AD43" s="242"/>
      <c r="AE43" s="243" t="s">
        <v>493</v>
      </c>
      <c r="AF43" s="243" t="s">
        <v>498</v>
      </c>
      <c r="AG43" s="243" t="s">
        <v>498</v>
      </c>
      <c r="AH43" s="243"/>
      <c r="AI43" s="243"/>
      <c r="AJ43" s="244" t="s">
        <v>493</v>
      </c>
      <c r="AK43" s="242"/>
      <c r="AL43" s="243"/>
      <c r="AM43" s="243" t="s">
        <v>493</v>
      </c>
      <c r="AN43" s="243" t="s">
        <v>493</v>
      </c>
      <c r="AO43" s="243" t="s">
        <v>498</v>
      </c>
      <c r="AP43" s="243"/>
      <c r="AQ43" s="244" t="s">
        <v>498</v>
      </c>
      <c r="AR43" s="242"/>
      <c r="AS43" s="243" t="s">
        <v>498</v>
      </c>
      <c r="AT43" s="243" t="s">
        <v>498</v>
      </c>
      <c r="AU43" s="243"/>
      <c r="AV43" s="243" t="s">
        <v>498</v>
      </c>
      <c r="AW43" s="243" t="s">
        <v>493</v>
      </c>
      <c r="AX43" s="244"/>
      <c r="AY43" s="242"/>
      <c r="AZ43" s="243"/>
      <c r="BA43" s="245"/>
      <c r="BB43" s="1040"/>
      <c r="BC43" s="1041"/>
      <c r="BD43" s="1000"/>
      <c r="BE43" s="1001"/>
      <c r="BF43" s="1002"/>
      <c r="BG43" s="1003"/>
      <c r="BH43" s="1003"/>
      <c r="BI43" s="1003"/>
      <c r="BJ43" s="1004"/>
    </row>
    <row r="44" spans="2:62" ht="20.25" customHeight="1" x14ac:dyDescent="0.45">
      <c r="B44" s="1043"/>
      <c r="C44" s="1057"/>
      <c r="D44" s="1058"/>
      <c r="E44" s="229"/>
      <c r="F44" s="230" t="str">
        <f>C43</f>
        <v>介護職員</v>
      </c>
      <c r="G44" s="229"/>
      <c r="H44" s="230" t="str">
        <f>I43</f>
        <v>C</v>
      </c>
      <c r="I44" s="1059"/>
      <c r="J44" s="1060"/>
      <c r="K44" s="1061"/>
      <c r="L44" s="1062"/>
      <c r="M44" s="1062"/>
      <c r="N44" s="1058"/>
      <c r="O44" s="1034"/>
      <c r="P44" s="1035"/>
      <c r="Q44" s="1035"/>
      <c r="R44" s="1035"/>
      <c r="S44" s="1036"/>
      <c r="T44" s="246" t="s">
        <v>443</v>
      </c>
      <c r="U44" s="247"/>
      <c r="V44" s="248"/>
      <c r="W44" s="234" t="str">
        <f>IF(W43="","",VLOOKUP(W43,'【記載例】参考様式１（勤務表_シフト記号表）'!$C$6:$L$47,10,FALSE))</f>
        <v/>
      </c>
      <c r="X44" s="235">
        <f>IF(X43="","",VLOOKUP(X43,'【記載例】参考様式１（勤務表_シフト記号表）'!$C$6:$L$47,10,FALSE))</f>
        <v>7.9999999999999982</v>
      </c>
      <c r="Y44" s="235">
        <f>IF(Y43="","",VLOOKUP(Y43,'【記載例】参考様式１（勤務表_シフト記号表）'!$C$6:$L$47,10,FALSE))</f>
        <v>8</v>
      </c>
      <c r="Z44" s="235" t="str">
        <f>IF(Z43="","",VLOOKUP(Z43,'【記載例】参考様式１（勤務表_シフト記号表）'!$C$6:$L$47,10,FALSE))</f>
        <v/>
      </c>
      <c r="AA44" s="235">
        <f>IF(AA43="","",VLOOKUP(AA43,'【記載例】参考様式１（勤務表_シフト記号表）'!$C$6:$L$47,10,FALSE))</f>
        <v>8</v>
      </c>
      <c r="AB44" s="235">
        <f>IF(AB43="","",VLOOKUP(AB43,'【記載例】参考様式１（勤務表_シフト記号表）'!$C$6:$L$47,10,FALSE))</f>
        <v>8</v>
      </c>
      <c r="AC44" s="236" t="str">
        <f>IF(AC43="","",VLOOKUP(AC43,'【記載例】参考様式１（勤務表_シフト記号表）'!$C$6:$L$47,10,FALSE))</f>
        <v/>
      </c>
      <c r="AD44" s="234" t="str">
        <f>IF(AD43="","",VLOOKUP(AD43,'【記載例】参考様式１（勤務表_シフト記号表）'!$C$6:$L$47,10,FALSE))</f>
        <v/>
      </c>
      <c r="AE44" s="235">
        <f>IF(AE43="","",VLOOKUP(AE43,'【記載例】参考様式１（勤務表_シフト記号表）'!$C$6:$L$47,10,FALSE))</f>
        <v>7.9999999999999982</v>
      </c>
      <c r="AF44" s="235">
        <f>IF(AF43="","",VLOOKUP(AF43,'【記載例】参考様式１（勤務表_シフト記号表）'!$C$6:$L$47,10,FALSE))</f>
        <v>8</v>
      </c>
      <c r="AG44" s="235">
        <f>IF(AG43="","",VLOOKUP(AG43,'【記載例】参考様式１（勤務表_シフト記号表）'!$C$6:$L$47,10,FALSE))</f>
        <v>8</v>
      </c>
      <c r="AH44" s="235" t="str">
        <f>IF(AH43="","",VLOOKUP(AH43,'【記載例】参考様式１（勤務表_シフト記号表）'!$C$6:$L$47,10,FALSE))</f>
        <v/>
      </c>
      <c r="AI44" s="235" t="str">
        <f>IF(AI43="","",VLOOKUP(AI43,'【記載例】参考様式１（勤務表_シフト記号表）'!$C$6:$L$47,10,FALSE))</f>
        <v/>
      </c>
      <c r="AJ44" s="236">
        <f>IF(AJ43="","",VLOOKUP(AJ43,'【記載例】参考様式１（勤務表_シフト記号表）'!$C$6:$L$47,10,FALSE))</f>
        <v>7.9999999999999982</v>
      </c>
      <c r="AK44" s="234" t="str">
        <f>IF(AK43="","",VLOOKUP(AK43,'【記載例】参考様式１（勤務表_シフト記号表）'!$C$6:$L$47,10,FALSE))</f>
        <v/>
      </c>
      <c r="AL44" s="235" t="str">
        <f>IF(AL43="","",VLOOKUP(AL43,'【記載例】参考様式１（勤務表_シフト記号表）'!$C$6:$L$47,10,FALSE))</f>
        <v/>
      </c>
      <c r="AM44" s="235">
        <f>IF(AM43="","",VLOOKUP(AM43,'【記載例】参考様式１（勤務表_シフト記号表）'!$C$6:$L$47,10,FALSE))</f>
        <v>7.9999999999999982</v>
      </c>
      <c r="AN44" s="235">
        <f>IF(AN43="","",VLOOKUP(AN43,'【記載例】参考様式１（勤務表_シフト記号表）'!$C$6:$L$47,10,FALSE))</f>
        <v>7.9999999999999982</v>
      </c>
      <c r="AO44" s="235">
        <f>IF(AO43="","",VLOOKUP(AO43,'【記載例】参考様式１（勤務表_シフト記号表）'!$C$6:$L$47,10,FALSE))</f>
        <v>8</v>
      </c>
      <c r="AP44" s="235" t="str">
        <f>IF(AP43="","",VLOOKUP(AP43,'【記載例】参考様式１（勤務表_シフト記号表）'!$C$6:$L$47,10,FALSE))</f>
        <v/>
      </c>
      <c r="AQ44" s="236">
        <f>IF(AQ43="","",VLOOKUP(AQ43,'【記載例】参考様式１（勤務表_シフト記号表）'!$C$6:$L$47,10,FALSE))</f>
        <v>8</v>
      </c>
      <c r="AR44" s="234" t="str">
        <f>IF(AR43="","",VLOOKUP(AR43,'【記載例】参考様式１（勤務表_シフト記号表）'!$C$6:$L$47,10,FALSE))</f>
        <v/>
      </c>
      <c r="AS44" s="235">
        <f>IF(AS43="","",VLOOKUP(AS43,'【記載例】参考様式１（勤務表_シフト記号表）'!$C$6:$L$47,10,FALSE))</f>
        <v>8</v>
      </c>
      <c r="AT44" s="235">
        <f>IF(AT43="","",VLOOKUP(AT43,'【記載例】参考様式１（勤務表_シフト記号表）'!$C$6:$L$47,10,FALSE))</f>
        <v>8</v>
      </c>
      <c r="AU44" s="235" t="str">
        <f>IF(AU43="","",VLOOKUP(AU43,'【記載例】参考様式１（勤務表_シフト記号表）'!$C$6:$L$47,10,FALSE))</f>
        <v/>
      </c>
      <c r="AV44" s="235">
        <f>IF(AV43="","",VLOOKUP(AV43,'【記載例】参考様式１（勤務表_シフト記号表）'!$C$6:$L$47,10,FALSE))</f>
        <v>8</v>
      </c>
      <c r="AW44" s="235">
        <f>IF(AW43="","",VLOOKUP(AW43,'【記載例】参考様式１（勤務表_シフト記号表）'!$C$6:$L$47,10,FALSE))</f>
        <v>7.9999999999999982</v>
      </c>
      <c r="AX44" s="236" t="str">
        <f>IF(AX43="","",VLOOKUP(AX43,'【記載例】参考様式１（勤務表_シフト記号表）'!$C$6:$L$47,10,FALSE))</f>
        <v/>
      </c>
      <c r="AY44" s="234" t="str">
        <f>IF(AY43="","",VLOOKUP(AY43,'【記載例】参考様式１（勤務表_シフト記号表）'!$C$6:$L$47,10,FALSE))</f>
        <v/>
      </c>
      <c r="AZ44" s="235" t="str">
        <f>IF(AZ43="","",VLOOKUP(AZ43,'【記載例】参考様式１（勤務表_シフト記号表）'!$C$6:$L$47,10,FALSE))</f>
        <v/>
      </c>
      <c r="BA44" s="235" t="str">
        <f>IF(BA43="","",VLOOKUP(BA43,'【記載例】参考様式１（勤務表_シフト記号表）'!$C$6:$L$47,10,FALSE))</f>
        <v/>
      </c>
      <c r="BB44" s="1054">
        <f>IF($BE$3="４週",SUM(W44:AX44),IF($BE$3="暦月",SUM(W44:BA44),""))</f>
        <v>128</v>
      </c>
      <c r="BC44" s="1055"/>
      <c r="BD44" s="1056">
        <f>IF($BE$3="４週",BB44/4,IF($BE$3="暦月",(BB44/($BE$8/7)),""))</f>
        <v>32</v>
      </c>
      <c r="BE44" s="1055"/>
      <c r="BF44" s="1051"/>
      <c r="BG44" s="1052"/>
      <c r="BH44" s="1052"/>
      <c r="BI44" s="1052"/>
      <c r="BJ44" s="1053"/>
    </row>
    <row r="45" spans="2:62" ht="20.25" customHeight="1" x14ac:dyDescent="0.45">
      <c r="B45" s="1020">
        <f>B43+1</f>
        <v>15</v>
      </c>
      <c r="C45" s="1022" t="s">
        <v>456</v>
      </c>
      <c r="D45" s="1023"/>
      <c r="E45" s="229"/>
      <c r="F45" s="230"/>
      <c r="G45" s="229"/>
      <c r="H45" s="230"/>
      <c r="I45" s="1026" t="s">
        <v>589</v>
      </c>
      <c r="J45" s="1027"/>
      <c r="K45" s="1030" t="s">
        <v>604</v>
      </c>
      <c r="L45" s="1031"/>
      <c r="M45" s="1031"/>
      <c r="N45" s="1023"/>
      <c r="O45" s="1034" t="s">
        <v>613</v>
      </c>
      <c r="P45" s="1035"/>
      <c r="Q45" s="1035"/>
      <c r="R45" s="1035"/>
      <c r="S45" s="1036"/>
      <c r="T45" s="249" t="s">
        <v>442</v>
      </c>
      <c r="V45" s="250"/>
      <c r="W45" s="242" t="s">
        <v>498</v>
      </c>
      <c r="X45" s="243" t="s">
        <v>498</v>
      </c>
      <c r="Y45" s="243"/>
      <c r="Z45" s="243"/>
      <c r="AA45" s="243" t="s">
        <v>502</v>
      </c>
      <c r="AB45" s="243" t="s">
        <v>503</v>
      </c>
      <c r="AC45" s="244" t="s">
        <v>493</v>
      </c>
      <c r="AD45" s="242" t="s">
        <v>493</v>
      </c>
      <c r="AE45" s="243"/>
      <c r="AF45" s="243" t="s">
        <v>498</v>
      </c>
      <c r="AG45" s="243" t="s">
        <v>498</v>
      </c>
      <c r="AH45" s="243"/>
      <c r="AI45" s="243" t="s">
        <v>502</v>
      </c>
      <c r="AJ45" s="244" t="s">
        <v>503</v>
      </c>
      <c r="AK45" s="242" t="s">
        <v>493</v>
      </c>
      <c r="AL45" s="243" t="s">
        <v>493</v>
      </c>
      <c r="AM45" s="243"/>
      <c r="AN45" s="243" t="s">
        <v>498</v>
      </c>
      <c r="AO45" s="243"/>
      <c r="AP45" s="243"/>
      <c r="AQ45" s="244" t="s">
        <v>502</v>
      </c>
      <c r="AR45" s="242" t="s">
        <v>503</v>
      </c>
      <c r="AS45" s="243" t="s">
        <v>493</v>
      </c>
      <c r="AT45" s="243" t="s">
        <v>493</v>
      </c>
      <c r="AU45" s="243"/>
      <c r="AV45" s="243" t="s">
        <v>493</v>
      </c>
      <c r="AW45" s="243" t="s">
        <v>498</v>
      </c>
      <c r="AX45" s="244" t="s">
        <v>498</v>
      </c>
      <c r="AY45" s="242"/>
      <c r="AZ45" s="243"/>
      <c r="BA45" s="245"/>
      <c r="BB45" s="1040"/>
      <c r="BC45" s="1041"/>
      <c r="BD45" s="1000"/>
      <c r="BE45" s="1001"/>
      <c r="BF45" s="1002"/>
      <c r="BG45" s="1003"/>
      <c r="BH45" s="1003"/>
      <c r="BI45" s="1003"/>
      <c r="BJ45" s="1004"/>
    </row>
    <row r="46" spans="2:62" ht="20.25" customHeight="1" x14ac:dyDescent="0.45">
      <c r="B46" s="1043"/>
      <c r="C46" s="1057"/>
      <c r="D46" s="1058"/>
      <c r="E46" s="229"/>
      <c r="F46" s="230" t="str">
        <f>C45</f>
        <v>介護職員</v>
      </c>
      <c r="G46" s="229"/>
      <c r="H46" s="230" t="str">
        <f>I45</f>
        <v>A</v>
      </c>
      <c r="I46" s="1059"/>
      <c r="J46" s="1060"/>
      <c r="K46" s="1061"/>
      <c r="L46" s="1062"/>
      <c r="M46" s="1062"/>
      <c r="N46" s="1058"/>
      <c r="O46" s="1034"/>
      <c r="P46" s="1035"/>
      <c r="Q46" s="1035"/>
      <c r="R46" s="1035"/>
      <c r="S46" s="1036"/>
      <c r="T46" s="246" t="s">
        <v>443</v>
      </c>
      <c r="U46" s="247"/>
      <c r="V46" s="248"/>
      <c r="W46" s="234">
        <f>IF(W45="","",VLOOKUP(W45,'【記載例】参考様式１（勤務表_シフト記号表）'!$C$6:$L$47,10,FALSE))</f>
        <v>8</v>
      </c>
      <c r="X46" s="235">
        <f>IF(X45="","",VLOOKUP(X45,'【記載例】参考様式１（勤務表_シフト記号表）'!$C$6:$L$47,10,FALSE))</f>
        <v>8</v>
      </c>
      <c r="Y46" s="235" t="str">
        <f>IF(Y45="","",VLOOKUP(Y45,'【記載例】参考様式１（勤務表_シフト記号表）'!$C$6:$L$47,10,FALSE))</f>
        <v/>
      </c>
      <c r="Z46" s="235" t="str">
        <f>IF(Z45="","",VLOOKUP(Z45,'【記載例】参考様式１（勤務表_シフト記号表）'!$C$6:$L$47,10,FALSE))</f>
        <v/>
      </c>
      <c r="AA46" s="235">
        <f>IF(AA45="","",VLOOKUP(AA45,'【記載例】参考様式１（勤務表_シフト記号表）'!$C$6:$L$47,10,FALSE))</f>
        <v>8</v>
      </c>
      <c r="AB46" s="235">
        <f>IF(AB45="","",VLOOKUP(AB45,'【記載例】参考様式１（勤務表_シフト記号表）'!$C$6:$L$47,10,FALSE))</f>
        <v>8</v>
      </c>
      <c r="AC46" s="236">
        <f>IF(AC45="","",VLOOKUP(AC45,'【記載例】参考様式１（勤務表_シフト記号表）'!$C$6:$L$47,10,FALSE))</f>
        <v>7.9999999999999982</v>
      </c>
      <c r="AD46" s="234">
        <f>IF(AD45="","",VLOOKUP(AD45,'【記載例】参考様式１（勤務表_シフト記号表）'!$C$6:$L$47,10,FALSE))</f>
        <v>7.9999999999999982</v>
      </c>
      <c r="AE46" s="235" t="str">
        <f>IF(AE45="","",VLOOKUP(AE45,'【記載例】参考様式１（勤務表_シフト記号表）'!$C$6:$L$47,10,FALSE))</f>
        <v/>
      </c>
      <c r="AF46" s="235">
        <f>IF(AF45="","",VLOOKUP(AF45,'【記載例】参考様式１（勤務表_シフト記号表）'!$C$6:$L$47,10,FALSE))</f>
        <v>8</v>
      </c>
      <c r="AG46" s="235">
        <f>IF(AG45="","",VLOOKUP(AG45,'【記載例】参考様式１（勤務表_シフト記号表）'!$C$6:$L$47,10,FALSE))</f>
        <v>8</v>
      </c>
      <c r="AH46" s="235" t="str">
        <f>IF(AH45="","",VLOOKUP(AH45,'【記載例】参考様式１（勤務表_シフト記号表）'!$C$6:$L$47,10,FALSE))</f>
        <v/>
      </c>
      <c r="AI46" s="235">
        <f>IF(AI45="","",VLOOKUP(AI45,'【記載例】参考様式１（勤務表_シフト記号表）'!$C$6:$L$47,10,FALSE))</f>
        <v>8</v>
      </c>
      <c r="AJ46" s="236">
        <f>IF(AJ45="","",VLOOKUP(AJ45,'【記載例】参考様式１（勤務表_シフト記号表）'!$C$6:$L$47,10,FALSE))</f>
        <v>8</v>
      </c>
      <c r="AK46" s="234">
        <f>IF(AK45="","",VLOOKUP(AK45,'【記載例】参考様式１（勤務表_シフト記号表）'!$C$6:$L$47,10,FALSE))</f>
        <v>7.9999999999999982</v>
      </c>
      <c r="AL46" s="235">
        <f>IF(AL45="","",VLOOKUP(AL45,'【記載例】参考様式１（勤務表_シフト記号表）'!$C$6:$L$47,10,FALSE))</f>
        <v>7.9999999999999982</v>
      </c>
      <c r="AM46" s="235" t="str">
        <f>IF(AM45="","",VLOOKUP(AM45,'【記載例】参考様式１（勤務表_シフト記号表）'!$C$6:$L$47,10,FALSE))</f>
        <v/>
      </c>
      <c r="AN46" s="235">
        <f>IF(AN45="","",VLOOKUP(AN45,'【記載例】参考様式１（勤務表_シフト記号表）'!$C$6:$L$47,10,FALSE))</f>
        <v>8</v>
      </c>
      <c r="AO46" s="235" t="str">
        <f>IF(AO45="","",VLOOKUP(AO45,'【記載例】参考様式１（勤務表_シフト記号表）'!$C$6:$L$47,10,FALSE))</f>
        <v/>
      </c>
      <c r="AP46" s="235" t="str">
        <f>IF(AP45="","",VLOOKUP(AP45,'【記載例】参考様式１（勤務表_シフト記号表）'!$C$6:$L$47,10,FALSE))</f>
        <v/>
      </c>
      <c r="AQ46" s="236">
        <f>IF(AQ45="","",VLOOKUP(AQ45,'【記載例】参考様式１（勤務表_シフト記号表）'!$C$6:$L$47,10,FALSE))</f>
        <v>8</v>
      </c>
      <c r="AR46" s="234">
        <f>IF(AR45="","",VLOOKUP(AR45,'【記載例】参考様式１（勤務表_シフト記号表）'!$C$6:$L$47,10,FALSE))</f>
        <v>8</v>
      </c>
      <c r="AS46" s="235">
        <f>IF(AS45="","",VLOOKUP(AS45,'【記載例】参考様式１（勤務表_シフト記号表）'!$C$6:$L$47,10,FALSE))</f>
        <v>7.9999999999999982</v>
      </c>
      <c r="AT46" s="235">
        <f>IF(AT45="","",VLOOKUP(AT45,'【記載例】参考様式１（勤務表_シフト記号表）'!$C$6:$L$47,10,FALSE))</f>
        <v>7.9999999999999982</v>
      </c>
      <c r="AU46" s="235" t="str">
        <f>IF(AU45="","",VLOOKUP(AU45,'【記載例】参考様式１（勤務表_シフト記号表）'!$C$6:$L$47,10,FALSE))</f>
        <v/>
      </c>
      <c r="AV46" s="235">
        <f>IF(AV45="","",VLOOKUP(AV45,'【記載例】参考様式１（勤務表_シフト記号表）'!$C$6:$L$47,10,FALSE))</f>
        <v>7.9999999999999982</v>
      </c>
      <c r="AW46" s="235">
        <f>IF(AW45="","",VLOOKUP(AW45,'【記載例】参考様式１（勤務表_シフト記号表）'!$C$6:$L$47,10,FALSE))</f>
        <v>8</v>
      </c>
      <c r="AX46" s="236">
        <f>IF(AX45="","",VLOOKUP(AX45,'【記載例】参考様式１（勤務表_シフト記号表）'!$C$6:$L$47,10,FALSE))</f>
        <v>8</v>
      </c>
      <c r="AY46" s="234" t="str">
        <f>IF(AY45="","",VLOOKUP(AY45,'【記載例】参考様式１（勤務表_シフト記号表）'!$C$6:$L$47,10,FALSE))</f>
        <v/>
      </c>
      <c r="AZ46" s="235" t="str">
        <f>IF(AZ45="","",VLOOKUP(AZ45,'【記載例】参考様式１（勤務表_シフト記号表）'!$C$6:$L$47,10,FALSE))</f>
        <v/>
      </c>
      <c r="BA46" s="235" t="str">
        <f>IF(BA45="","",VLOOKUP(BA45,'【記載例】参考様式１（勤務表_シフト記号表）'!$C$6:$L$47,10,FALSE))</f>
        <v/>
      </c>
      <c r="BB46" s="1054">
        <f>IF($BE$3="４週",SUM(W46:AX46),IF($BE$3="暦月",SUM(W46:BA46),""))</f>
        <v>160</v>
      </c>
      <c r="BC46" s="1055"/>
      <c r="BD46" s="1056">
        <f>IF($BE$3="４週",BB46/4,IF($BE$3="暦月",(BB46/($BE$8/7)),""))</f>
        <v>40</v>
      </c>
      <c r="BE46" s="1055"/>
      <c r="BF46" s="1051"/>
      <c r="BG46" s="1052"/>
      <c r="BH46" s="1052"/>
      <c r="BI46" s="1052"/>
      <c r="BJ46" s="1053"/>
    </row>
    <row r="47" spans="2:62" ht="20.25" customHeight="1" x14ac:dyDescent="0.45">
      <c r="B47" s="1020">
        <f>B45+1</f>
        <v>16</v>
      </c>
      <c r="C47" s="1022" t="s">
        <v>456</v>
      </c>
      <c r="D47" s="1023"/>
      <c r="E47" s="229"/>
      <c r="F47" s="230"/>
      <c r="G47" s="229"/>
      <c r="H47" s="230"/>
      <c r="I47" s="1026" t="s">
        <v>589</v>
      </c>
      <c r="J47" s="1027"/>
      <c r="K47" s="1030" t="s">
        <v>590</v>
      </c>
      <c r="L47" s="1031"/>
      <c r="M47" s="1031"/>
      <c r="N47" s="1023"/>
      <c r="O47" s="1034" t="s">
        <v>614</v>
      </c>
      <c r="P47" s="1035"/>
      <c r="Q47" s="1035"/>
      <c r="R47" s="1035"/>
      <c r="S47" s="1036"/>
      <c r="T47" s="249" t="s">
        <v>442</v>
      </c>
      <c r="V47" s="250"/>
      <c r="W47" s="242"/>
      <c r="X47" s="243" t="s">
        <v>493</v>
      </c>
      <c r="Y47" s="243" t="s">
        <v>498</v>
      </c>
      <c r="Z47" s="243" t="s">
        <v>498</v>
      </c>
      <c r="AA47" s="243"/>
      <c r="AB47" s="243" t="s">
        <v>502</v>
      </c>
      <c r="AC47" s="244" t="s">
        <v>503</v>
      </c>
      <c r="AD47" s="242" t="s">
        <v>498</v>
      </c>
      <c r="AE47" s="243"/>
      <c r="AF47" s="243" t="s">
        <v>498</v>
      </c>
      <c r="AG47" s="243" t="s">
        <v>498</v>
      </c>
      <c r="AH47" s="243"/>
      <c r="AI47" s="243"/>
      <c r="AJ47" s="244" t="s">
        <v>502</v>
      </c>
      <c r="AK47" s="242" t="s">
        <v>503</v>
      </c>
      <c r="AL47" s="243" t="s">
        <v>498</v>
      </c>
      <c r="AM47" s="243" t="s">
        <v>498</v>
      </c>
      <c r="AN47" s="243" t="s">
        <v>498</v>
      </c>
      <c r="AO47" s="243" t="s">
        <v>493</v>
      </c>
      <c r="AP47" s="243" t="s">
        <v>493</v>
      </c>
      <c r="AQ47" s="244"/>
      <c r="AR47" s="242" t="s">
        <v>502</v>
      </c>
      <c r="AS47" s="243" t="s">
        <v>503</v>
      </c>
      <c r="AT47" s="243" t="s">
        <v>493</v>
      </c>
      <c r="AU47" s="243" t="s">
        <v>498</v>
      </c>
      <c r="AV47" s="243"/>
      <c r="AW47" s="243"/>
      <c r="AX47" s="244" t="s">
        <v>493</v>
      </c>
      <c r="AY47" s="242"/>
      <c r="AZ47" s="243"/>
      <c r="BA47" s="245"/>
      <c r="BB47" s="1040"/>
      <c r="BC47" s="1041"/>
      <c r="BD47" s="1000"/>
      <c r="BE47" s="1001"/>
      <c r="BF47" s="1002"/>
      <c r="BG47" s="1003"/>
      <c r="BH47" s="1003"/>
      <c r="BI47" s="1003"/>
      <c r="BJ47" s="1004"/>
    </row>
    <row r="48" spans="2:62" ht="20.25" customHeight="1" x14ac:dyDescent="0.45">
      <c r="B48" s="1043"/>
      <c r="C48" s="1057"/>
      <c r="D48" s="1058"/>
      <c r="E48" s="229"/>
      <c r="F48" s="230" t="str">
        <f>C47</f>
        <v>介護職員</v>
      </c>
      <c r="G48" s="229"/>
      <c r="H48" s="230" t="str">
        <f>I47</f>
        <v>A</v>
      </c>
      <c r="I48" s="1059"/>
      <c r="J48" s="1060"/>
      <c r="K48" s="1061"/>
      <c r="L48" s="1062"/>
      <c r="M48" s="1062"/>
      <c r="N48" s="1058"/>
      <c r="O48" s="1034"/>
      <c r="P48" s="1035"/>
      <c r="Q48" s="1035"/>
      <c r="R48" s="1035"/>
      <c r="S48" s="1036"/>
      <c r="T48" s="246" t="s">
        <v>443</v>
      </c>
      <c r="U48" s="247"/>
      <c r="V48" s="248"/>
      <c r="W48" s="234" t="str">
        <f>IF(W47="","",VLOOKUP(W47,'【記載例】参考様式１（勤務表_シフト記号表）'!$C$6:$L$47,10,FALSE))</f>
        <v/>
      </c>
      <c r="X48" s="235">
        <f>IF(X47="","",VLOOKUP(X47,'【記載例】参考様式１（勤務表_シフト記号表）'!$C$6:$L$47,10,FALSE))</f>
        <v>7.9999999999999982</v>
      </c>
      <c r="Y48" s="235">
        <f>IF(Y47="","",VLOOKUP(Y47,'【記載例】参考様式１（勤務表_シフト記号表）'!$C$6:$L$47,10,FALSE))</f>
        <v>8</v>
      </c>
      <c r="Z48" s="235">
        <f>IF(Z47="","",VLOOKUP(Z47,'【記載例】参考様式１（勤務表_シフト記号表）'!$C$6:$L$47,10,FALSE))</f>
        <v>8</v>
      </c>
      <c r="AA48" s="235" t="str">
        <f>IF(AA47="","",VLOOKUP(AA47,'【記載例】参考様式１（勤務表_シフト記号表）'!$C$6:$L$47,10,FALSE))</f>
        <v/>
      </c>
      <c r="AB48" s="235">
        <f>IF(AB47="","",VLOOKUP(AB47,'【記載例】参考様式１（勤務表_シフト記号表）'!$C$6:$L$47,10,FALSE))</f>
        <v>8</v>
      </c>
      <c r="AC48" s="236">
        <f>IF(AC47="","",VLOOKUP(AC47,'【記載例】参考様式１（勤務表_シフト記号表）'!$C$6:$L$47,10,FALSE))</f>
        <v>8</v>
      </c>
      <c r="AD48" s="234">
        <f>IF(AD47="","",VLOOKUP(AD47,'【記載例】参考様式１（勤務表_シフト記号表）'!$C$6:$L$47,10,FALSE))</f>
        <v>8</v>
      </c>
      <c r="AE48" s="235" t="str">
        <f>IF(AE47="","",VLOOKUP(AE47,'【記載例】参考様式１（勤務表_シフト記号表）'!$C$6:$L$47,10,FALSE))</f>
        <v/>
      </c>
      <c r="AF48" s="235">
        <f>IF(AF47="","",VLOOKUP(AF47,'【記載例】参考様式１（勤務表_シフト記号表）'!$C$6:$L$47,10,FALSE))</f>
        <v>8</v>
      </c>
      <c r="AG48" s="235">
        <f>IF(AG47="","",VLOOKUP(AG47,'【記載例】参考様式１（勤務表_シフト記号表）'!$C$6:$L$47,10,FALSE))</f>
        <v>8</v>
      </c>
      <c r="AH48" s="235" t="str">
        <f>IF(AH47="","",VLOOKUP(AH47,'【記載例】参考様式１（勤務表_シフト記号表）'!$C$6:$L$47,10,FALSE))</f>
        <v/>
      </c>
      <c r="AI48" s="235" t="str">
        <f>IF(AI47="","",VLOOKUP(AI47,'【記載例】参考様式１（勤務表_シフト記号表）'!$C$6:$L$47,10,FALSE))</f>
        <v/>
      </c>
      <c r="AJ48" s="236">
        <f>IF(AJ47="","",VLOOKUP(AJ47,'【記載例】参考様式１（勤務表_シフト記号表）'!$C$6:$L$47,10,FALSE))</f>
        <v>8</v>
      </c>
      <c r="AK48" s="234">
        <f>IF(AK47="","",VLOOKUP(AK47,'【記載例】参考様式１（勤務表_シフト記号表）'!$C$6:$L$47,10,FALSE))</f>
        <v>8</v>
      </c>
      <c r="AL48" s="235">
        <f>IF(AL47="","",VLOOKUP(AL47,'【記載例】参考様式１（勤務表_シフト記号表）'!$C$6:$L$47,10,FALSE))</f>
        <v>8</v>
      </c>
      <c r="AM48" s="235">
        <f>IF(AM47="","",VLOOKUP(AM47,'【記載例】参考様式１（勤務表_シフト記号表）'!$C$6:$L$47,10,FALSE))</f>
        <v>8</v>
      </c>
      <c r="AN48" s="235">
        <f>IF(AN47="","",VLOOKUP(AN47,'【記載例】参考様式１（勤務表_シフト記号表）'!$C$6:$L$47,10,FALSE))</f>
        <v>8</v>
      </c>
      <c r="AO48" s="235">
        <f>IF(AO47="","",VLOOKUP(AO47,'【記載例】参考様式１（勤務表_シフト記号表）'!$C$6:$L$47,10,FALSE))</f>
        <v>7.9999999999999982</v>
      </c>
      <c r="AP48" s="235">
        <f>IF(AP47="","",VLOOKUP(AP47,'【記載例】参考様式１（勤務表_シフト記号表）'!$C$6:$L$47,10,FALSE))</f>
        <v>7.9999999999999982</v>
      </c>
      <c r="AQ48" s="236" t="str">
        <f>IF(AQ47="","",VLOOKUP(AQ47,'【記載例】参考様式１（勤務表_シフト記号表）'!$C$6:$L$47,10,FALSE))</f>
        <v/>
      </c>
      <c r="AR48" s="234">
        <f>IF(AR47="","",VLOOKUP(AR47,'【記載例】参考様式１（勤務表_シフト記号表）'!$C$6:$L$47,10,FALSE))</f>
        <v>8</v>
      </c>
      <c r="AS48" s="235">
        <f>IF(AS47="","",VLOOKUP(AS47,'【記載例】参考様式１（勤務表_シフト記号表）'!$C$6:$L$47,10,FALSE))</f>
        <v>8</v>
      </c>
      <c r="AT48" s="235">
        <f>IF(AT47="","",VLOOKUP(AT47,'【記載例】参考様式１（勤務表_シフト記号表）'!$C$6:$L$47,10,FALSE))</f>
        <v>7.9999999999999982</v>
      </c>
      <c r="AU48" s="235">
        <f>IF(AU47="","",VLOOKUP(AU47,'【記載例】参考様式１（勤務表_シフト記号表）'!$C$6:$L$47,10,FALSE))</f>
        <v>8</v>
      </c>
      <c r="AV48" s="235" t="str">
        <f>IF(AV47="","",VLOOKUP(AV47,'【記載例】参考様式１（勤務表_シフト記号表）'!$C$6:$L$47,10,FALSE))</f>
        <v/>
      </c>
      <c r="AW48" s="235" t="str">
        <f>IF(AW47="","",VLOOKUP(AW47,'【記載例】参考様式１（勤務表_シフト記号表）'!$C$6:$L$47,10,FALSE))</f>
        <v/>
      </c>
      <c r="AX48" s="236">
        <f>IF(AX47="","",VLOOKUP(AX47,'【記載例】参考様式１（勤務表_シフト記号表）'!$C$6:$L$47,10,FALSE))</f>
        <v>7.9999999999999982</v>
      </c>
      <c r="AY48" s="234" t="str">
        <f>IF(AY47="","",VLOOKUP(AY47,'【記載例】参考様式１（勤務表_シフト記号表）'!$C$6:$L$47,10,FALSE))</f>
        <v/>
      </c>
      <c r="AZ48" s="235" t="str">
        <f>IF(AZ47="","",VLOOKUP(AZ47,'【記載例】参考様式１（勤務表_シフト記号表）'!$C$6:$L$47,10,FALSE))</f>
        <v/>
      </c>
      <c r="BA48" s="235" t="str">
        <f>IF(BA47="","",VLOOKUP(BA47,'【記載例】参考様式１（勤務表_シフト記号表）'!$C$6:$L$47,10,FALSE))</f>
        <v/>
      </c>
      <c r="BB48" s="1054">
        <f>IF($BE$3="４週",SUM(W48:AX48),IF($BE$3="暦月",SUM(W48:BA48),""))</f>
        <v>160</v>
      </c>
      <c r="BC48" s="1055"/>
      <c r="BD48" s="1056">
        <f>IF($BE$3="４週",BB48/4,IF($BE$3="暦月",(BB48/($BE$8/7)),""))</f>
        <v>40</v>
      </c>
      <c r="BE48" s="1055"/>
      <c r="BF48" s="1051"/>
      <c r="BG48" s="1052"/>
      <c r="BH48" s="1052"/>
      <c r="BI48" s="1052"/>
      <c r="BJ48" s="1053"/>
    </row>
    <row r="49" spans="2:62" ht="20.25" customHeight="1" x14ac:dyDescent="0.45">
      <c r="B49" s="1020">
        <f>B47+1</f>
        <v>17</v>
      </c>
      <c r="C49" s="1022" t="s">
        <v>456</v>
      </c>
      <c r="D49" s="1023"/>
      <c r="E49" s="229"/>
      <c r="F49" s="230"/>
      <c r="G49" s="229"/>
      <c r="H49" s="230"/>
      <c r="I49" s="1026" t="s">
        <v>589</v>
      </c>
      <c r="J49" s="1027"/>
      <c r="K49" s="1030" t="s">
        <v>590</v>
      </c>
      <c r="L49" s="1031"/>
      <c r="M49" s="1031"/>
      <c r="N49" s="1023"/>
      <c r="O49" s="1034" t="s">
        <v>615</v>
      </c>
      <c r="P49" s="1035"/>
      <c r="Q49" s="1035"/>
      <c r="R49" s="1035"/>
      <c r="S49" s="1036"/>
      <c r="T49" s="249" t="s">
        <v>442</v>
      </c>
      <c r="V49" s="250"/>
      <c r="W49" s="242" t="s">
        <v>493</v>
      </c>
      <c r="X49" s="243"/>
      <c r="Y49" s="243" t="s">
        <v>493</v>
      </c>
      <c r="Z49" s="243"/>
      <c r="AA49" s="243" t="s">
        <v>498</v>
      </c>
      <c r="AB49" s="243"/>
      <c r="AC49" s="244" t="s">
        <v>502</v>
      </c>
      <c r="AD49" s="242" t="s">
        <v>503</v>
      </c>
      <c r="AE49" s="243" t="s">
        <v>498</v>
      </c>
      <c r="AF49" s="243" t="s">
        <v>498</v>
      </c>
      <c r="AG49" s="243" t="s">
        <v>493</v>
      </c>
      <c r="AH49" s="243" t="s">
        <v>493</v>
      </c>
      <c r="AI49" s="243"/>
      <c r="AJ49" s="244" t="s">
        <v>498</v>
      </c>
      <c r="AK49" s="242" t="s">
        <v>502</v>
      </c>
      <c r="AL49" s="243" t="s">
        <v>503</v>
      </c>
      <c r="AM49" s="243" t="s">
        <v>493</v>
      </c>
      <c r="AN49" s="243"/>
      <c r="AO49" s="243" t="s">
        <v>498</v>
      </c>
      <c r="AP49" s="243" t="s">
        <v>498</v>
      </c>
      <c r="AQ49" s="244"/>
      <c r="AR49" s="242"/>
      <c r="AS49" s="243" t="s">
        <v>502</v>
      </c>
      <c r="AT49" s="243" t="s">
        <v>503</v>
      </c>
      <c r="AU49" s="243" t="s">
        <v>493</v>
      </c>
      <c r="AV49" s="243" t="s">
        <v>498</v>
      </c>
      <c r="AW49" s="243" t="s">
        <v>498</v>
      </c>
      <c r="AX49" s="244"/>
      <c r="AY49" s="242"/>
      <c r="AZ49" s="243"/>
      <c r="BA49" s="245"/>
      <c r="BB49" s="1040"/>
      <c r="BC49" s="1041"/>
      <c r="BD49" s="1000"/>
      <c r="BE49" s="1001"/>
      <c r="BF49" s="1002"/>
      <c r="BG49" s="1003"/>
      <c r="BH49" s="1003"/>
      <c r="BI49" s="1003"/>
      <c r="BJ49" s="1004"/>
    </row>
    <row r="50" spans="2:62" ht="20.25" customHeight="1" x14ac:dyDescent="0.45">
      <c r="B50" s="1043"/>
      <c r="C50" s="1057"/>
      <c r="D50" s="1058"/>
      <c r="E50" s="229"/>
      <c r="F50" s="230" t="str">
        <f>C49</f>
        <v>介護職員</v>
      </c>
      <c r="G50" s="229"/>
      <c r="H50" s="230" t="str">
        <f>I49</f>
        <v>A</v>
      </c>
      <c r="I50" s="1059"/>
      <c r="J50" s="1060"/>
      <c r="K50" s="1061"/>
      <c r="L50" s="1062"/>
      <c r="M50" s="1062"/>
      <c r="N50" s="1058"/>
      <c r="O50" s="1034"/>
      <c r="P50" s="1035"/>
      <c r="Q50" s="1035"/>
      <c r="R50" s="1035"/>
      <c r="S50" s="1036"/>
      <c r="T50" s="246" t="s">
        <v>443</v>
      </c>
      <c r="U50" s="247"/>
      <c r="V50" s="248"/>
      <c r="W50" s="234">
        <f>IF(W49="","",VLOOKUP(W49,'【記載例】参考様式１（勤務表_シフト記号表）'!$C$6:$L$47,10,FALSE))</f>
        <v>7.9999999999999982</v>
      </c>
      <c r="X50" s="235" t="str">
        <f>IF(X49="","",VLOOKUP(X49,'【記載例】参考様式１（勤務表_シフト記号表）'!$C$6:$L$47,10,FALSE))</f>
        <v/>
      </c>
      <c r="Y50" s="235">
        <f>IF(Y49="","",VLOOKUP(Y49,'【記載例】参考様式１（勤務表_シフト記号表）'!$C$6:$L$47,10,FALSE))</f>
        <v>7.9999999999999982</v>
      </c>
      <c r="Z50" s="235" t="str">
        <f>IF(Z49="","",VLOOKUP(Z49,'【記載例】参考様式１（勤務表_シフト記号表）'!$C$6:$L$47,10,FALSE))</f>
        <v/>
      </c>
      <c r="AA50" s="235">
        <f>IF(AA49="","",VLOOKUP(AA49,'【記載例】参考様式１（勤務表_シフト記号表）'!$C$6:$L$47,10,FALSE))</f>
        <v>8</v>
      </c>
      <c r="AB50" s="235" t="str">
        <f>IF(AB49="","",VLOOKUP(AB49,'【記載例】参考様式１（勤務表_シフト記号表）'!$C$6:$L$47,10,FALSE))</f>
        <v/>
      </c>
      <c r="AC50" s="236">
        <f>IF(AC49="","",VLOOKUP(AC49,'【記載例】参考様式１（勤務表_シフト記号表）'!$C$6:$L$47,10,FALSE))</f>
        <v>8</v>
      </c>
      <c r="AD50" s="234">
        <f>IF(AD49="","",VLOOKUP(AD49,'【記載例】参考様式１（勤務表_シフト記号表）'!$C$6:$L$47,10,FALSE))</f>
        <v>8</v>
      </c>
      <c r="AE50" s="235">
        <f>IF(AE49="","",VLOOKUP(AE49,'【記載例】参考様式１（勤務表_シフト記号表）'!$C$6:$L$47,10,FALSE))</f>
        <v>8</v>
      </c>
      <c r="AF50" s="235">
        <f>IF(AF49="","",VLOOKUP(AF49,'【記載例】参考様式１（勤務表_シフト記号表）'!$C$6:$L$47,10,FALSE))</f>
        <v>8</v>
      </c>
      <c r="AG50" s="235">
        <f>IF(AG49="","",VLOOKUP(AG49,'【記載例】参考様式１（勤務表_シフト記号表）'!$C$6:$L$47,10,FALSE))</f>
        <v>7.9999999999999982</v>
      </c>
      <c r="AH50" s="235">
        <f>IF(AH49="","",VLOOKUP(AH49,'【記載例】参考様式１（勤務表_シフト記号表）'!$C$6:$L$47,10,FALSE))</f>
        <v>7.9999999999999982</v>
      </c>
      <c r="AI50" s="235" t="str">
        <f>IF(AI49="","",VLOOKUP(AI49,'【記載例】参考様式１（勤務表_シフト記号表）'!$C$6:$L$47,10,FALSE))</f>
        <v/>
      </c>
      <c r="AJ50" s="236">
        <f>IF(AJ49="","",VLOOKUP(AJ49,'【記載例】参考様式１（勤務表_シフト記号表）'!$C$6:$L$47,10,FALSE))</f>
        <v>8</v>
      </c>
      <c r="AK50" s="234">
        <f>IF(AK49="","",VLOOKUP(AK49,'【記載例】参考様式１（勤務表_シフト記号表）'!$C$6:$L$47,10,FALSE))</f>
        <v>8</v>
      </c>
      <c r="AL50" s="235">
        <f>IF(AL49="","",VLOOKUP(AL49,'【記載例】参考様式１（勤務表_シフト記号表）'!$C$6:$L$47,10,FALSE))</f>
        <v>8</v>
      </c>
      <c r="AM50" s="235">
        <f>IF(AM49="","",VLOOKUP(AM49,'【記載例】参考様式１（勤務表_シフト記号表）'!$C$6:$L$47,10,FALSE))</f>
        <v>7.9999999999999982</v>
      </c>
      <c r="AN50" s="235" t="str">
        <f>IF(AN49="","",VLOOKUP(AN49,'【記載例】参考様式１（勤務表_シフト記号表）'!$C$6:$L$47,10,FALSE))</f>
        <v/>
      </c>
      <c r="AO50" s="235">
        <f>IF(AO49="","",VLOOKUP(AO49,'【記載例】参考様式１（勤務表_シフト記号表）'!$C$6:$L$47,10,FALSE))</f>
        <v>8</v>
      </c>
      <c r="AP50" s="235">
        <f>IF(AP49="","",VLOOKUP(AP49,'【記載例】参考様式１（勤務表_シフト記号表）'!$C$6:$L$47,10,FALSE))</f>
        <v>8</v>
      </c>
      <c r="AQ50" s="236" t="str">
        <f>IF(AQ49="","",VLOOKUP(AQ49,'【記載例】参考様式１（勤務表_シフト記号表）'!$C$6:$L$47,10,FALSE))</f>
        <v/>
      </c>
      <c r="AR50" s="234" t="str">
        <f>IF(AR49="","",VLOOKUP(AR49,'【記載例】参考様式１（勤務表_シフト記号表）'!$C$6:$L$47,10,FALSE))</f>
        <v/>
      </c>
      <c r="AS50" s="235">
        <f>IF(AS49="","",VLOOKUP(AS49,'【記載例】参考様式１（勤務表_シフト記号表）'!$C$6:$L$47,10,FALSE))</f>
        <v>8</v>
      </c>
      <c r="AT50" s="235">
        <f>IF(AT49="","",VLOOKUP(AT49,'【記載例】参考様式１（勤務表_シフト記号表）'!$C$6:$L$47,10,FALSE))</f>
        <v>8</v>
      </c>
      <c r="AU50" s="235">
        <f>IF(AU49="","",VLOOKUP(AU49,'【記載例】参考様式１（勤務表_シフト記号表）'!$C$6:$L$47,10,FALSE))</f>
        <v>7.9999999999999982</v>
      </c>
      <c r="AV50" s="235">
        <f>IF(AV49="","",VLOOKUP(AV49,'【記載例】参考様式１（勤務表_シフト記号表）'!$C$6:$L$47,10,FALSE))</f>
        <v>8</v>
      </c>
      <c r="AW50" s="235">
        <f>IF(AW49="","",VLOOKUP(AW49,'【記載例】参考様式１（勤務表_シフト記号表）'!$C$6:$L$47,10,FALSE))</f>
        <v>8</v>
      </c>
      <c r="AX50" s="236" t="str">
        <f>IF(AX49="","",VLOOKUP(AX49,'【記載例】参考様式１（勤務表_シフト記号表）'!$C$6:$L$47,10,FALSE))</f>
        <v/>
      </c>
      <c r="AY50" s="234" t="str">
        <f>IF(AY49="","",VLOOKUP(AY49,'【記載例】参考様式１（勤務表_シフト記号表）'!$C$6:$L$47,10,FALSE))</f>
        <v/>
      </c>
      <c r="AZ50" s="235" t="str">
        <f>IF(AZ49="","",VLOOKUP(AZ49,'【記載例】参考様式１（勤務表_シフト記号表）'!$C$6:$L$47,10,FALSE))</f>
        <v/>
      </c>
      <c r="BA50" s="235" t="str">
        <f>IF(BA49="","",VLOOKUP(BA49,'【記載例】参考様式１（勤務表_シフト記号表）'!$C$6:$L$47,10,FALSE))</f>
        <v/>
      </c>
      <c r="BB50" s="1054">
        <f>IF($BE$3="４週",SUM(W50:AX50),IF($BE$3="暦月",SUM(W50:BA50),""))</f>
        <v>160</v>
      </c>
      <c r="BC50" s="1055"/>
      <c r="BD50" s="1056">
        <f>IF($BE$3="４週",BB50/4,IF($BE$3="暦月",(BB50/($BE$8/7)),""))</f>
        <v>40</v>
      </c>
      <c r="BE50" s="1055"/>
      <c r="BF50" s="1051"/>
      <c r="BG50" s="1052"/>
      <c r="BH50" s="1052"/>
      <c r="BI50" s="1052"/>
      <c r="BJ50" s="1053"/>
    </row>
    <row r="51" spans="2:62" ht="20.25" customHeight="1" x14ac:dyDescent="0.45">
      <c r="B51" s="1020">
        <f>B49+1</f>
        <v>18</v>
      </c>
      <c r="C51" s="1022" t="s">
        <v>456</v>
      </c>
      <c r="D51" s="1023"/>
      <c r="E51" s="229"/>
      <c r="F51" s="230"/>
      <c r="G51" s="229"/>
      <c r="H51" s="230"/>
      <c r="I51" s="1026" t="s">
        <v>589</v>
      </c>
      <c r="J51" s="1027"/>
      <c r="K51" s="1030" t="s">
        <v>590</v>
      </c>
      <c r="L51" s="1031"/>
      <c r="M51" s="1031"/>
      <c r="N51" s="1023"/>
      <c r="O51" s="1034" t="s">
        <v>616</v>
      </c>
      <c r="P51" s="1035"/>
      <c r="Q51" s="1035"/>
      <c r="R51" s="1035"/>
      <c r="S51" s="1036"/>
      <c r="T51" s="249" t="s">
        <v>442</v>
      </c>
      <c r="V51" s="250"/>
      <c r="W51" s="242" t="s">
        <v>617</v>
      </c>
      <c r="X51" s="243"/>
      <c r="Y51" s="243" t="s">
        <v>498</v>
      </c>
      <c r="Z51" s="243" t="s">
        <v>493</v>
      </c>
      <c r="AA51" s="243" t="s">
        <v>493</v>
      </c>
      <c r="AB51" s="243" t="s">
        <v>493</v>
      </c>
      <c r="AC51" s="244"/>
      <c r="AD51" s="242" t="s">
        <v>502</v>
      </c>
      <c r="AE51" s="243" t="s">
        <v>503</v>
      </c>
      <c r="AF51" s="243" t="s">
        <v>493</v>
      </c>
      <c r="AG51" s="243"/>
      <c r="AH51" s="243" t="s">
        <v>498</v>
      </c>
      <c r="AI51" s="243" t="s">
        <v>498</v>
      </c>
      <c r="AJ51" s="244"/>
      <c r="AK51" s="242"/>
      <c r="AL51" s="243" t="s">
        <v>502</v>
      </c>
      <c r="AM51" s="243" t="s">
        <v>503</v>
      </c>
      <c r="AN51" s="243" t="s">
        <v>493</v>
      </c>
      <c r="AO51" s="243"/>
      <c r="AP51" s="243" t="s">
        <v>498</v>
      </c>
      <c r="AQ51" s="244" t="s">
        <v>498</v>
      </c>
      <c r="AR51" s="242" t="s">
        <v>498</v>
      </c>
      <c r="AS51" s="243"/>
      <c r="AT51" s="243" t="s">
        <v>502</v>
      </c>
      <c r="AU51" s="243" t="s">
        <v>503</v>
      </c>
      <c r="AV51" s="243" t="s">
        <v>493</v>
      </c>
      <c r="AW51" s="243"/>
      <c r="AX51" s="244" t="s">
        <v>498</v>
      </c>
      <c r="AY51" s="242"/>
      <c r="AZ51" s="243"/>
      <c r="BA51" s="245"/>
      <c r="BB51" s="1040"/>
      <c r="BC51" s="1041"/>
      <c r="BD51" s="1000"/>
      <c r="BE51" s="1001"/>
      <c r="BF51" s="1002"/>
      <c r="BG51" s="1003"/>
      <c r="BH51" s="1003"/>
      <c r="BI51" s="1003"/>
      <c r="BJ51" s="1004"/>
    </row>
    <row r="52" spans="2:62" ht="20.25" customHeight="1" x14ac:dyDescent="0.45">
      <c r="B52" s="1043"/>
      <c r="C52" s="1057"/>
      <c r="D52" s="1058"/>
      <c r="E52" s="229"/>
      <c r="F52" s="230" t="str">
        <f>C51</f>
        <v>介護職員</v>
      </c>
      <c r="G52" s="229"/>
      <c r="H52" s="230" t="str">
        <f>I51</f>
        <v>A</v>
      </c>
      <c r="I52" s="1059"/>
      <c r="J52" s="1060"/>
      <c r="K52" s="1061"/>
      <c r="L52" s="1062"/>
      <c r="M52" s="1062"/>
      <c r="N52" s="1058"/>
      <c r="O52" s="1034"/>
      <c r="P52" s="1035"/>
      <c r="Q52" s="1035"/>
      <c r="R52" s="1035"/>
      <c r="S52" s="1036"/>
      <c r="T52" s="246" t="s">
        <v>443</v>
      </c>
      <c r="U52" s="247"/>
      <c r="V52" s="248"/>
      <c r="W52" s="234">
        <f>IF(W51="","",VLOOKUP(W51,'【記載例】参考様式１（勤務表_シフト記号表）'!$C$6:$L$47,10,FALSE))</f>
        <v>8</v>
      </c>
      <c r="X52" s="235" t="str">
        <f>IF(X51="","",VLOOKUP(X51,'【記載例】参考様式１（勤務表_シフト記号表）'!$C$6:$L$47,10,FALSE))</f>
        <v/>
      </c>
      <c r="Y52" s="235">
        <f>IF(Y51="","",VLOOKUP(Y51,'【記載例】参考様式１（勤務表_シフト記号表）'!$C$6:$L$47,10,FALSE))</f>
        <v>8</v>
      </c>
      <c r="Z52" s="235">
        <f>IF(Z51="","",VLOOKUP(Z51,'【記載例】参考様式１（勤務表_シフト記号表）'!$C$6:$L$47,10,FALSE))</f>
        <v>7.9999999999999982</v>
      </c>
      <c r="AA52" s="235">
        <f>IF(AA51="","",VLOOKUP(AA51,'【記載例】参考様式１（勤務表_シフト記号表）'!$C$6:$L$47,10,FALSE))</f>
        <v>7.9999999999999982</v>
      </c>
      <c r="AB52" s="235">
        <f>IF(AB51="","",VLOOKUP(AB51,'【記載例】参考様式１（勤務表_シフト記号表）'!$C$6:$L$47,10,FALSE))</f>
        <v>7.9999999999999982</v>
      </c>
      <c r="AC52" s="236" t="str">
        <f>IF(AC51="","",VLOOKUP(AC51,'【記載例】参考様式１（勤務表_シフト記号表）'!$C$6:$L$47,10,FALSE))</f>
        <v/>
      </c>
      <c r="AD52" s="234">
        <f>IF(AD51="","",VLOOKUP(AD51,'【記載例】参考様式１（勤務表_シフト記号表）'!$C$6:$L$47,10,FALSE))</f>
        <v>8</v>
      </c>
      <c r="AE52" s="235">
        <f>IF(AE51="","",VLOOKUP(AE51,'【記載例】参考様式１（勤務表_シフト記号表）'!$C$6:$L$47,10,FALSE))</f>
        <v>8</v>
      </c>
      <c r="AF52" s="235">
        <f>IF(AF51="","",VLOOKUP(AF51,'【記載例】参考様式１（勤務表_シフト記号表）'!$C$6:$L$47,10,FALSE))</f>
        <v>7.9999999999999982</v>
      </c>
      <c r="AG52" s="235" t="str">
        <f>IF(AG51="","",VLOOKUP(AG51,'【記載例】参考様式１（勤務表_シフト記号表）'!$C$6:$L$47,10,FALSE))</f>
        <v/>
      </c>
      <c r="AH52" s="235">
        <f>IF(AH51="","",VLOOKUP(AH51,'【記載例】参考様式１（勤務表_シフト記号表）'!$C$6:$L$47,10,FALSE))</f>
        <v>8</v>
      </c>
      <c r="AI52" s="235">
        <f>IF(AI51="","",VLOOKUP(AI51,'【記載例】参考様式１（勤務表_シフト記号表）'!$C$6:$L$47,10,FALSE))</f>
        <v>8</v>
      </c>
      <c r="AJ52" s="236" t="str">
        <f>IF(AJ51="","",VLOOKUP(AJ51,'【記載例】参考様式１（勤務表_シフト記号表）'!$C$6:$L$47,10,FALSE))</f>
        <v/>
      </c>
      <c r="AK52" s="234" t="str">
        <f>IF(AK51="","",VLOOKUP(AK51,'【記載例】参考様式１（勤務表_シフト記号表）'!$C$6:$L$47,10,FALSE))</f>
        <v/>
      </c>
      <c r="AL52" s="235">
        <f>IF(AL51="","",VLOOKUP(AL51,'【記載例】参考様式１（勤務表_シフト記号表）'!$C$6:$L$47,10,FALSE))</f>
        <v>8</v>
      </c>
      <c r="AM52" s="235">
        <f>IF(AM51="","",VLOOKUP(AM51,'【記載例】参考様式１（勤務表_シフト記号表）'!$C$6:$L$47,10,FALSE))</f>
        <v>8</v>
      </c>
      <c r="AN52" s="235">
        <f>IF(AN51="","",VLOOKUP(AN51,'【記載例】参考様式１（勤務表_シフト記号表）'!$C$6:$L$47,10,FALSE))</f>
        <v>7.9999999999999982</v>
      </c>
      <c r="AO52" s="235" t="str">
        <f>IF(AO51="","",VLOOKUP(AO51,'【記載例】参考様式１（勤務表_シフト記号表）'!$C$6:$L$47,10,FALSE))</f>
        <v/>
      </c>
      <c r="AP52" s="235">
        <f>IF(AP51="","",VLOOKUP(AP51,'【記載例】参考様式１（勤務表_シフト記号表）'!$C$6:$L$47,10,FALSE))</f>
        <v>8</v>
      </c>
      <c r="AQ52" s="236">
        <f>IF(AQ51="","",VLOOKUP(AQ51,'【記載例】参考様式１（勤務表_シフト記号表）'!$C$6:$L$47,10,FALSE))</f>
        <v>8</v>
      </c>
      <c r="AR52" s="234">
        <f>IF(AR51="","",VLOOKUP(AR51,'【記載例】参考様式１（勤務表_シフト記号表）'!$C$6:$L$47,10,FALSE))</f>
        <v>8</v>
      </c>
      <c r="AS52" s="235" t="str">
        <f>IF(AS51="","",VLOOKUP(AS51,'【記載例】参考様式１（勤務表_シフト記号表）'!$C$6:$L$47,10,FALSE))</f>
        <v/>
      </c>
      <c r="AT52" s="235">
        <f>IF(AT51="","",VLOOKUP(AT51,'【記載例】参考様式１（勤務表_シフト記号表）'!$C$6:$L$47,10,FALSE))</f>
        <v>8</v>
      </c>
      <c r="AU52" s="235">
        <f>IF(AU51="","",VLOOKUP(AU51,'【記載例】参考様式１（勤務表_シフト記号表）'!$C$6:$L$47,10,FALSE))</f>
        <v>8</v>
      </c>
      <c r="AV52" s="235">
        <f>IF(AV51="","",VLOOKUP(AV51,'【記載例】参考様式１（勤務表_シフト記号表）'!$C$6:$L$47,10,FALSE))</f>
        <v>7.9999999999999982</v>
      </c>
      <c r="AW52" s="235" t="str">
        <f>IF(AW51="","",VLOOKUP(AW51,'【記載例】参考様式１（勤務表_シフト記号表）'!$C$6:$L$47,10,FALSE))</f>
        <v/>
      </c>
      <c r="AX52" s="236">
        <f>IF(AX51="","",VLOOKUP(AX51,'【記載例】参考様式１（勤務表_シフト記号表）'!$C$6:$L$47,10,FALSE))</f>
        <v>8</v>
      </c>
      <c r="AY52" s="234" t="str">
        <f>IF(AY51="","",VLOOKUP(AY51,'【記載例】参考様式１（勤務表_シフト記号表）'!$C$6:$L$47,10,FALSE))</f>
        <v/>
      </c>
      <c r="AZ52" s="235" t="str">
        <f>IF(AZ51="","",VLOOKUP(AZ51,'【記載例】参考様式１（勤務表_シフト記号表）'!$C$6:$L$47,10,FALSE))</f>
        <v/>
      </c>
      <c r="BA52" s="235" t="str">
        <f>IF(BA51="","",VLOOKUP(BA51,'【記載例】参考様式１（勤務表_シフト記号表）'!$C$6:$L$47,10,FALSE))</f>
        <v/>
      </c>
      <c r="BB52" s="1054">
        <f>IF($BE$3="４週",SUM(W52:AX52),IF($BE$3="暦月",SUM(W52:BA52),""))</f>
        <v>160</v>
      </c>
      <c r="BC52" s="1055"/>
      <c r="BD52" s="1056">
        <f>IF($BE$3="４週",BB52/4,IF($BE$3="暦月",(BB52/($BE$8/7)),""))</f>
        <v>40</v>
      </c>
      <c r="BE52" s="1055"/>
      <c r="BF52" s="1051"/>
      <c r="BG52" s="1052"/>
      <c r="BH52" s="1052"/>
      <c r="BI52" s="1052"/>
      <c r="BJ52" s="1053"/>
    </row>
    <row r="53" spans="2:62" ht="20.25" customHeight="1" x14ac:dyDescent="0.45">
      <c r="B53" s="1020">
        <f>B51+1</f>
        <v>19</v>
      </c>
      <c r="C53" s="1022" t="s">
        <v>456</v>
      </c>
      <c r="D53" s="1023"/>
      <c r="E53" s="237"/>
      <c r="F53" s="238"/>
      <c r="G53" s="237"/>
      <c r="H53" s="238"/>
      <c r="I53" s="1026" t="s">
        <v>611</v>
      </c>
      <c r="J53" s="1027"/>
      <c r="K53" s="1030" t="s">
        <v>590</v>
      </c>
      <c r="L53" s="1031"/>
      <c r="M53" s="1031"/>
      <c r="N53" s="1023"/>
      <c r="O53" s="1034" t="s">
        <v>618</v>
      </c>
      <c r="P53" s="1035"/>
      <c r="Q53" s="1035"/>
      <c r="R53" s="1035"/>
      <c r="S53" s="1036"/>
      <c r="T53" s="239" t="s">
        <v>442</v>
      </c>
      <c r="U53" s="240"/>
      <c r="V53" s="241"/>
      <c r="W53" s="242" t="s">
        <v>498</v>
      </c>
      <c r="X53" s="243"/>
      <c r="Y53" s="243"/>
      <c r="Z53" s="243" t="s">
        <v>498</v>
      </c>
      <c r="AA53" s="243"/>
      <c r="AB53" s="243" t="s">
        <v>498</v>
      </c>
      <c r="AC53" s="244" t="s">
        <v>498</v>
      </c>
      <c r="AD53" s="242"/>
      <c r="AE53" s="243" t="s">
        <v>498</v>
      </c>
      <c r="AF53" s="243"/>
      <c r="AG53" s="243"/>
      <c r="AH53" s="243" t="s">
        <v>498</v>
      </c>
      <c r="AI53" s="243" t="s">
        <v>493</v>
      </c>
      <c r="AJ53" s="244" t="s">
        <v>493</v>
      </c>
      <c r="AK53" s="242" t="s">
        <v>498</v>
      </c>
      <c r="AL53" s="243"/>
      <c r="AM53" s="243" t="s">
        <v>498</v>
      </c>
      <c r="AN53" s="243"/>
      <c r="AO53" s="243" t="s">
        <v>498</v>
      </c>
      <c r="AP53" s="243"/>
      <c r="AQ53" s="244" t="s">
        <v>493</v>
      </c>
      <c r="AR53" s="242" t="s">
        <v>493</v>
      </c>
      <c r="AS53" s="243" t="s">
        <v>498</v>
      </c>
      <c r="AT53" s="243"/>
      <c r="AU53" s="243" t="s">
        <v>498</v>
      </c>
      <c r="AV53" s="243"/>
      <c r="AW53" s="243" t="s">
        <v>493</v>
      </c>
      <c r="AX53" s="244"/>
      <c r="AY53" s="242"/>
      <c r="AZ53" s="243"/>
      <c r="BA53" s="245"/>
      <c r="BB53" s="1040"/>
      <c r="BC53" s="1041"/>
      <c r="BD53" s="1000"/>
      <c r="BE53" s="1001"/>
      <c r="BF53" s="1002"/>
      <c r="BG53" s="1003"/>
      <c r="BH53" s="1003"/>
      <c r="BI53" s="1003"/>
      <c r="BJ53" s="1004"/>
    </row>
    <row r="54" spans="2:62" ht="20.25" customHeight="1" x14ac:dyDescent="0.45">
      <c r="B54" s="1043"/>
      <c r="C54" s="1057"/>
      <c r="D54" s="1058"/>
      <c r="E54" s="229"/>
      <c r="F54" s="230" t="str">
        <f>C53</f>
        <v>介護職員</v>
      </c>
      <c r="G54" s="229"/>
      <c r="H54" s="230" t="str">
        <f>I53</f>
        <v>C</v>
      </c>
      <c r="I54" s="1059"/>
      <c r="J54" s="1060"/>
      <c r="K54" s="1061"/>
      <c r="L54" s="1062"/>
      <c r="M54" s="1062"/>
      <c r="N54" s="1058"/>
      <c r="O54" s="1034"/>
      <c r="P54" s="1035"/>
      <c r="Q54" s="1035"/>
      <c r="R54" s="1035"/>
      <c r="S54" s="1036"/>
      <c r="T54" s="246" t="s">
        <v>443</v>
      </c>
      <c r="U54" s="232"/>
      <c r="V54" s="233"/>
      <c r="W54" s="234">
        <f>IF(W53="","",VLOOKUP(W53,'【記載例】参考様式１（勤務表_シフト記号表）'!$C$6:$L$47,10,FALSE))</f>
        <v>8</v>
      </c>
      <c r="X54" s="235" t="str">
        <f>IF(X53="","",VLOOKUP(X53,'【記載例】参考様式１（勤務表_シフト記号表）'!$C$6:$L$47,10,FALSE))</f>
        <v/>
      </c>
      <c r="Y54" s="235" t="str">
        <f>IF(Y53="","",VLOOKUP(Y53,'【記載例】参考様式１（勤務表_シフト記号表）'!$C$6:$L$47,10,FALSE))</f>
        <v/>
      </c>
      <c r="Z54" s="235">
        <f>IF(Z53="","",VLOOKUP(Z53,'【記載例】参考様式１（勤務表_シフト記号表）'!$C$6:$L$47,10,FALSE))</f>
        <v>8</v>
      </c>
      <c r="AA54" s="235" t="str">
        <f>IF(AA53="","",VLOOKUP(AA53,'【記載例】参考様式１（勤務表_シフト記号表）'!$C$6:$L$47,10,FALSE))</f>
        <v/>
      </c>
      <c r="AB54" s="235">
        <f>IF(AB53="","",VLOOKUP(AB53,'【記載例】参考様式１（勤務表_シフト記号表）'!$C$6:$L$47,10,FALSE))</f>
        <v>8</v>
      </c>
      <c r="AC54" s="236">
        <f>IF(AC53="","",VLOOKUP(AC53,'【記載例】参考様式１（勤務表_シフト記号表）'!$C$6:$L$47,10,FALSE))</f>
        <v>8</v>
      </c>
      <c r="AD54" s="234" t="str">
        <f>IF(AD53="","",VLOOKUP(AD53,'【記載例】参考様式１（勤務表_シフト記号表）'!$C$6:$L$47,10,FALSE))</f>
        <v/>
      </c>
      <c r="AE54" s="235">
        <f>IF(AE53="","",VLOOKUP(AE53,'【記載例】参考様式１（勤務表_シフト記号表）'!$C$6:$L$47,10,FALSE))</f>
        <v>8</v>
      </c>
      <c r="AF54" s="235" t="str">
        <f>IF(AF53="","",VLOOKUP(AF53,'【記載例】参考様式１（勤務表_シフト記号表）'!$C$6:$L$47,10,FALSE))</f>
        <v/>
      </c>
      <c r="AG54" s="235" t="str">
        <f>IF(AG53="","",VLOOKUP(AG53,'【記載例】参考様式１（勤務表_シフト記号表）'!$C$6:$L$47,10,FALSE))</f>
        <v/>
      </c>
      <c r="AH54" s="235">
        <f>IF(AH53="","",VLOOKUP(AH53,'【記載例】参考様式１（勤務表_シフト記号表）'!$C$6:$L$47,10,FALSE))</f>
        <v>8</v>
      </c>
      <c r="AI54" s="235">
        <f>IF(AI53="","",VLOOKUP(AI53,'【記載例】参考様式１（勤務表_シフト記号表）'!$C$6:$L$47,10,FALSE))</f>
        <v>7.9999999999999982</v>
      </c>
      <c r="AJ54" s="236">
        <f>IF(AJ53="","",VLOOKUP(AJ53,'【記載例】参考様式１（勤務表_シフト記号表）'!$C$6:$L$47,10,FALSE))</f>
        <v>7.9999999999999982</v>
      </c>
      <c r="AK54" s="234">
        <f>IF(AK53="","",VLOOKUP(AK53,'【記載例】参考様式１（勤務表_シフト記号表）'!$C$6:$L$47,10,FALSE))</f>
        <v>8</v>
      </c>
      <c r="AL54" s="235" t="str">
        <f>IF(AL53="","",VLOOKUP(AL53,'【記載例】参考様式１（勤務表_シフト記号表）'!$C$6:$L$47,10,FALSE))</f>
        <v/>
      </c>
      <c r="AM54" s="235">
        <f>IF(AM53="","",VLOOKUP(AM53,'【記載例】参考様式１（勤務表_シフト記号表）'!$C$6:$L$47,10,FALSE))</f>
        <v>8</v>
      </c>
      <c r="AN54" s="235" t="str">
        <f>IF(AN53="","",VLOOKUP(AN53,'【記載例】参考様式１（勤務表_シフト記号表）'!$C$6:$L$47,10,FALSE))</f>
        <v/>
      </c>
      <c r="AO54" s="235">
        <f>IF(AO53="","",VLOOKUP(AO53,'【記載例】参考様式１（勤務表_シフト記号表）'!$C$6:$L$47,10,FALSE))</f>
        <v>8</v>
      </c>
      <c r="AP54" s="235" t="str">
        <f>IF(AP53="","",VLOOKUP(AP53,'【記載例】参考様式１（勤務表_シフト記号表）'!$C$6:$L$47,10,FALSE))</f>
        <v/>
      </c>
      <c r="AQ54" s="236">
        <f>IF(AQ53="","",VLOOKUP(AQ53,'【記載例】参考様式１（勤務表_シフト記号表）'!$C$6:$L$47,10,FALSE))</f>
        <v>7.9999999999999982</v>
      </c>
      <c r="AR54" s="234">
        <f>IF(AR53="","",VLOOKUP(AR53,'【記載例】参考様式１（勤務表_シフト記号表）'!$C$6:$L$47,10,FALSE))</f>
        <v>7.9999999999999982</v>
      </c>
      <c r="AS54" s="235">
        <f>IF(AS53="","",VLOOKUP(AS53,'【記載例】参考様式１（勤務表_シフト記号表）'!$C$6:$L$47,10,FALSE))</f>
        <v>8</v>
      </c>
      <c r="AT54" s="235" t="str">
        <f>IF(AT53="","",VLOOKUP(AT53,'【記載例】参考様式１（勤務表_シフト記号表）'!$C$6:$L$47,10,FALSE))</f>
        <v/>
      </c>
      <c r="AU54" s="235">
        <f>IF(AU53="","",VLOOKUP(AU53,'【記載例】参考様式１（勤務表_シフト記号表）'!$C$6:$L$47,10,FALSE))</f>
        <v>8</v>
      </c>
      <c r="AV54" s="235" t="str">
        <f>IF(AV53="","",VLOOKUP(AV53,'【記載例】参考様式１（勤務表_シフト記号表）'!$C$6:$L$47,10,FALSE))</f>
        <v/>
      </c>
      <c r="AW54" s="235">
        <f>IF(AW53="","",VLOOKUP(AW53,'【記載例】参考様式１（勤務表_シフト記号表）'!$C$6:$L$47,10,FALSE))</f>
        <v>7.9999999999999982</v>
      </c>
      <c r="AX54" s="236" t="str">
        <f>IF(AX53="","",VLOOKUP(AX53,'【記載例】参考様式１（勤務表_シフト記号表）'!$C$6:$L$47,10,FALSE))</f>
        <v/>
      </c>
      <c r="AY54" s="234" t="str">
        <f>IF(AY53="","",VLOOKUP(AY53,'【記載例】参考様式１（勤務表_シフト記号表）'!$C$6:$L$47,10,FALSE))</f>
        <v/>
      </c>
      <c r="AZ54" s="235" t="str">
        <f>IF(AZ53="","",VLOOKUP(AZ53,'【記載例】参考様式１（勤務表_シフト記号表）'!$C$6:$L$47,10,FALSE))</f>
        <v/>
      </c>
      <c r="BA54" s="235" t="str">
        <f>IF(BA53="","",VLOOKUP(BA53,'【記載例】参考様式１（勤務表_シフト記号表）'!$C$6:$L$47,10,FALSE))</f>
        <v/>
      </c>
      <c r="BB54" s="1054">
        <f>IF($BE$3="４週",SUM(W54:AX54),IF($BE$3="暦月",SUM(W54:BA54),""))</f>
        <v>128</v>
      </c>
      <c r="BC54" s="1055"/>
      <c r="BD54" s="1056">
        <f>IF($BE$3="４週",BB54/4,IF($BE$3="暦月",(BB54/($BE$8/7)),""))</f>
        <v>32</v>
      </c>
      <c r="BE54" s="1055"/>
      <c r="BF54" s="1051"/>
      <c r="BG54" s="1052"/>
      <c r="BH54" s="1052"/>
      <c r="BI54" s="1052"/>
      <c r="BJ54" s="1053"/>
    </row>
    <row r="55" spans="2:62" ht="20.25" customHeight="1" x14ac:dyDescent="0.45">
      <c r="B55" s="1020">
        <f>B53+1</f>
        <v>20</v>
      </c>
      <c r="C55" s="1022" t="s">
        <v>456</v>
      </c>
      <c r="D55" s="1023"/>
      <c r="E55" s="237"/>
      <c r="F55" s="238"/>
      <c r="G55" s="237"/>
      <c r="H55" s="238"/>
      <c r="I55" s="1026" t="s">
        <v>589</v>
      </c>
      <c r="J55" s="1027"/>
      <c r="K55" s="1030" t="s">
        <v>604</v>
      </c>
      <c r="L55" s="1031"/>
      <c r="M55" s="1031"/>
      <c r="N55" s="1023"/>
      <c r="O55" s="1034" t="s">
        <v>619</v>
      </c>
      <c r="P55" s="1035"/>
      <c r="Q55" s="1035"/>
      <c r="R55" s="1035"/>
      <c r="S55" s="1036"/>
      <c r="T55" s="239" t="s">
        <v>442</v>
      </c>
      <c r="U55" s="240"/>
      <c r="V55" s="241"/>
      <c r="W55" s="242" t="s">
        <v>502</v>
      </c>
      <c r="X55" s="243" t="s">
        <v>503</v>
      </c>
      <c r="Y55" s="243" t="s">
        <v>493</v>
      </c>
      <c r="Z55" s="243" t="s">
        <v>493</v>
      </c>
      <c r="AA55" s="243"/>
      <c r="AB55" s="243" t="s">
        <v>498</v>
      </c>
      <c r="AC55" s="244"/>
      <c r="AD55" s="242"/>
      <c r="AE55" s="243" t="s">
        <v>502</v>
      </c>
      <c r="AF55" s="243" t="s">
        <v>503</v>
      </c>
      <c r="AG55" s="243" t="s">
        <v>493</v>
      </c>
      <c r="AH55" s="243" t="s">
        <v>493</v>
      </c>
      <c r="AI55" s="243"/>
      <c r="AJ55" s="244" t="s">
        <v>498</v>
      </c>
      <c r="AK55" s="242" t="s">
        <v>498</v>
      </c>
      <c r="AL55" s="243"/>
      <c r="AM55" s="243" t="s">
        <v>502</v>
      </c>
      <c r="AN55" s="243" t="s">
        <v>503</v>
      </c>
      <c r="AO55" s="243" t="s">
        <v>493</v>
      </c>
      <c r="AP55" s="243" t="s">
        <v>493</v>
      </c>
      <c r="AQ55" s="244"/>
      <c r="AR55" s="242" t="s">
        <v>498</v>
      </c>
      <c r="AS55" s="243"/>
      <c r="AT55" s="243"/>
      <c r="AU55" s="243" t="s">
        <v>502</v>
      </c>
      <c r="AV55" s="243" t="s">
        <v>503</v>
      </c>
      <c r="AW55" s="243" t="s">
        <v>493</v>
      </c>
      <c r="AX55" s="244" t="s">
        <v>493</v>
      </c>
      <c r="AY55" s="242"/>
      <c r="AZ55" s="243"/>
      <c r="BA55" s="245"/>
      <c r="BB55" s="1040"/>
      <c r="BC55" s="1041"/>
      <c r="BD55" s="1000"/>
      <c r="BE55" s="1001"/>
      <c r="BF55" s="1002"/>
      <c r="BG55" s="1003"/>
      <c r="BH55" s="1003"/>
      <c r="BI55" s="1003"/>
      <c r="BJ55" s="1004"/>
    </row>
    <row r="56" spans="2:62" ht="20.25" customHeight="1" x14ac:dyDescent="0.45">
      <c r="B56" s="1043"/>
      <c r="C56" s="1057"/>
      <c r="D56" s="1058"/>
      <c r="E56" s="229"/>
      <c r="F56" s="230" t="str">
        <f>C55</f>
        <v>介護職員</v>
      </c>
      <c r="G56" s="229"/>
      <c r="H56" s="230" t="str">
        <f>I55</f>
        <v>A</v>
      </c>
      <c r="I56" s="1059"/>
      <c r="J56" s="1060"/>
      <c r="K56" s="1061"/>
      <c r="L56" s="1062"/>
      <c r="M56" s="1062"/>
      <c r="N56" s="1058"/>
      <c r="O56" s="1034"/>
      <c r="P56" s="1035"/>
      <c r="Q56" s="1035"/>
      <c r="R56" s="1035"/>
      <c r="S56" s="1036"/>
      <c r="T56" s="246" t="s">
        <v>443</v>
      </c>
      <c r="U56" s="247"/>
      <c r="V56" s="248"/>
      <c r="W56" s="234">
        <f>IF(W55="","",VLOOKUP(W55,'【記載例】参考様式１（勤務表_シフト記号表）'!$C$6:$L$47,10,FALSE))</f>
        <v>8</v>
      </c>
      <c r="X56" s="235">
        <f>IF(X55="","",VLOOKUP(X55,'【記載例】参考様式１（勤務表_シフト記号表）'!$C$6:$L$47,10,FALSE))</f>
        <v>8</v>
      </c>
      <c r="Y56" s="235">
        <f>IF(Y55="","",VLOOKUP(Y55,'【記載例】参考様式１（勤務表_シフト記号表）'!$C$6:$L$47,10,FALSE))</f>
        <v>7.9999999999999982</v>
      </c>
      <c r="Z56" s="235">
        <f>IF(Z55="","",VLOOKUP(Z55,'【記載例】参考様式１（勤務表_シフト記号表）'!$C$6:$L$47,10,FALSE))</f>
        <v>7.9999999999999982</v>
      </c>
      <c r="AA56" s="235" t="str">
        <f>IF(AA55="","",VLOOKUP(AA55,'【記載例】参考様式１（勤務表_シフト記号表）'!$C$6:$L$47,10,FALSE))</f>
        <v/>
      </c>
      <c r="AB56" s="235">
        <f>IF(AB55="","",VLOOKUP(AB55,'【記載例】参考様式１（勤務表_シフト記号表）'!$C$6:$L$47,10,FALSE))</f>
        <v>8</v>
      </c>
      <c r="AC56" s="236" t="str">
        <f>IF(AC55="","",VLOOKUP(AC55,'【記載例】参考様式１（勤務表_シフト記号表）'!$C$6:$L$47,10,FALSE))</f>
        <v/>
      </c>
      <c r="AD56" s="234" t="str">
        <f>IF(AD55="","",VLOOKUP(AD55,'【記載例】参考様式１（勤務表_シフト記号表）'!$C$6:$L$47,10,FALSE))</f>
        <v/>
      </c>
      <c r="AE56" s="235">
        <f>IF(AE55="","",VLOOKUP(AE55,'【記載例】参考様式１（勤務表_シフト記号表）'!$C$6:$L$47,10,FALSE))</f>
        <v>8</v>
      </c>
      <c r="AF56" s="235">
        <f>IF(AF55="","",VLOOKUP(AF55,'【記載例】参考様式１（勤務表_シフト記号表）'!$C$6:$L$47,10,FALSE))</f>
        <v>8</v>
      </c>
      <c r="AG56" s="235">
        <f>IF(AG55="","",VLOOKUP(AG55,'【記載例】参考様式１（勤務表_シフト記号表）'!$C$6:$L$47,10,FALSE))</f>
        <v>7.9999999999999982</v>
      </c>
      <c r="AH56" s="235">
        <f>IF(AH55="","",VLOOKUP(AH55,'【記載例】参考様式１（勤務表_シフト記号表）'!$C$6:$L$47,10,FALSE))</f>
        <v>7.9999999999999982</v>
      </c>
      <c r="AI56" s="235" t="str">
        <f>IF(AI55="","",VLOOKUP(AI55,'【記載例】参考様式１（勤務表_シフト記号表）'!$C$6:$L$47,10,FALSE))</f>
        <v/>
      </c>
      <c r="AJ56" s="236">
        <f>IF(AJ55="","",VLOOKUP(AJ55,'【記載例】参考様式１（勤務表_シフト記号表）'!$C$6:$L$47,10,FALSE))</f>
        <v>8</v>
      </c>
      <c r="AK56" s="234">
        <f>IF(AK55="","",VLOOKUP(AK55,'【記載例】参考様式１（勤務表_シフト記号表）'!$C$6:$L$47,10,FALSE))</f>
        <v>8</v>
      </c>
      <c r="AL56" s="235" t="str">
        <f>IF(AL55="","",VLOOKUP(AL55,'【記載例】参考様式１（勤務表_シフト記号表）'!$C$6:$L$47,10,FALSE))</f>
        <v/>
      </c>
      <c r="AM56" s="235">
        <f>IF(AM55="","",VLOOKUP(AM55,'【記載例】参考様式１（勤務表_シフト記号表）'!$C$6:$L$47,10,FALSE))</f>
        <v>8</v>
      </c>
      <c r="AN56" s="235">
        <f>IF(AN55="","",VLOOKUP(AN55,'【記載例】参考様式１（勤務表_シフト記号表）'!$C$6:$L$47,10,FALSE))</f>
        <v>8</v>
      </c>
      <c r="AO56" s="235">
        <f>IF(AO55="","",VLOOKUP(AO55,'【記載例】参考様式１（勤務表_シフト記号表）'!$C$6:$L$47,10,FALSE))</f>
        <v>7.9999999999999982</v>
      </c>
      <c r="AP56" s="235">
        <f>IF(AP55="","",VLOOKUP(AP55,'【記載例】参考様式１（勤務表_シフト記号表）'!$C$6:$L$47,10,FALSE))</f>
        <v>7.9999999999999982</v>
      </c>
      <c r="AQ56" s="236" t="str">
        <f>IF(AQ55="","",VLOOKUP(AQ55,'【記載例】参考様式１（勤務表_シフト記号表）'!$C$6:$L$47,10,FALSE))</f>
        <v/>
      </c>
      <c r="AR56" s="234">
        <f>IF(AR55="","",VLOOKUP(AR55,'【記載例】参考様式１（勤務表_シフト記号表）'!$C$6:$L$47,10,FALSE))</f>
        <v>8</v>
      </c>
      <c r="AS56" s="235" t="str">
        <f>IF(AS55="","",VLOOKUP(AS55,'【記載例】参考様式１（勤務表_シフト記号表）'!$C$6:$L$47,10,FALSE))</f>
        <v/>
      </c>
      <c r="AT56" s="235" t="str">
        <f>IF(AT55="","",VLOOKUP(AT55,'【記載例】参考様式１（勤務表_シフト記号表）'!$C$6:$L$47,10,FALSE))</f>
        <v/>
      </c>
      <c r="AU56" s="235">
        <f>IF(AU55="","",VLOOKUP(AU55,'【記載例】参考様式１（勤務表_シフト記号表）'!$C$6:$L$47,10,FALSE))</f>
        <v>8</v>
      </c>
      <c r="AV56" s="235">
        <f>IF(AV55="","",VLOOKUP(AV55,'【記載例】参考様式１（勤務表_シフト記号表）'!$C$6:$L$47,10,FALSE))</f>
        <v>8</v>
      </c>
      <c r="AW56" s="235">
        <f>IF(AW55="","",VLOOKUP(AW55,'【記載例】参考様式１（勤務表_シフト記号表）'!$C$6:$L$47,10,FALSE))</f>
        <v>7.9999999999999982</v>
      </c>
      <c r="AX56" s="236">
        <f>IF(AX55="","",VLOOKUP(AX55,'【記載例】参考様式１（勤務表_シフト記号表）'!$C$6:$L$47,10,FALSE))</f>
        <v>7.9999999999999982</v>
      </c>
      <c r="AY56" s="234" t="str">
        <f>IF(AY55="","",VLOOKUP(AY55,'【記載例】参考様式１（勤務表_シフト記号表）'!$C$6:$L$47,10,FALSE))</f>
        <v/>
      </c>
      <c r="AZ56" s="235" t="str">
        <f>IF(AZ55="","",VLOOKUP(AZ55,'【記載例】参考様式１（勤務表_シフト記号表）'!$C$6:$L$47,10,FALSE))</f>
        <v/>
      </c>
      <c r="BA56" s="235" t="str">
        <f>IF(BA55="","",VLOOKUP(BA55,'【記載例】参考様式１（勤務表_シフト記号表）'!$C$6:$L$47,10,FALSE))</f>
        <v/>
      </c>
      <c r="BB56" s="1054">
        <f>IF($BE$3="４週",SUM(W56:AX56),IF($BE$3="暦月",SUM(W56:BA56),""))</f>
        <v>160</v>
      </c>
      <c r="BC56" s="1055"/>
      <c r="BD56" s="1056">
        <f>IF($BE$3="４週",BB56/4,IF($BE$3="暦月",(BB56/($BE$8/7)),""))</f>
        <v>40</v>
      </c>
      <c r="BE56" s="1055"/>
      <c r="BF56" s="1051"/>
      <c r="BG56" s="1052"/>
      <c r="BH56" s="1052"/>
      <c r="BI56" s="1052"/>
      <c r="BJ56" s="1053"/>
    </row>
    <row r="57" spans="2:62" ht="20.25" customHeight="1" x14ac:dyDescent="0.45">
      <c r="B57" s="1020">
        <f>B55+1</f>
        <v>21</v>
      </c>
      <c r="C57" s="1022" t="s">
        <v>456</v>
      </c>
      <c r="D57" s="1023"/>
      <c r="E57" s="229"/>
      <c r="F57" s="230"/>
      <c r="G57" s="229"/>
      <c r="H57" s="230"/>
      <c r="I57" s="1026" t="s">
        <v>589</v>
      </c>
      <c r="J57" s="1027"/>
      <c r="K57" s="1030" t="s">
        <v>590</v>
      </c>
      <c r="L57" s="1031"/>
      <c r="M57" s="1031"/>
      <c r="N57" s="1023"/>
      <c r="O57" s="1034" t="s">
        <v>620</v>
      </c>
      <c r="P57" s="1035"/>
      <c r="Q57" s="1035"/>
      <c r="R57" s="1035"/>
      <c r="S57" s="1036"/>
      <c r="T57" s="249" t="s">
        <v>442</v>
      </c>
      <c r="V57" s="250"/>
      <c r="W57" s="242"/>
      <c r="X57" s="243" t="s">
        <v>502</v>
      </c>
      <c r="Y57" s="243" t="s">
        <v>503</v>
      </c>
      <c r="Z57" s="243" t="s">
        <v>498</v>
      </c>
      <c r="AA57" s="243" t="s">
        <v>493</v>
      </c>
      <c r="AB57" s="243"/>
      <c r="AC57" s="244" t="s">
        <v>498</v>
      </c>
      <c r="AD57" s="242" t="s">
        <v>498</v>
      </c>
      <c r="AE57" s="243"/>
      <c r="AF57" s="243" t="s">
        <v>502</v>
      </c>
      <c r="AG57" s="243" t="s">
        <v>503</v>
      </c>
      <c r="AH57" s="243" t="s">
        <v>498</v>
      </c>
      <c r="AI57" s="243" t="s">
        <v>493</v>
      </c>
      <c r="AJ57" s="244"/>
      <c r="AK57" s="242" t="s">
        <v>498</v>
      </c>
      <c r="AL57" s="243" t="s">
        <v>493</v>
      </c>
      <c r="AM57" s="243"/>
      <c r="AN57" s="243" t="s">
        <v>502</v>
      </c>
      <c r="AO57" s="243" t="s">
        <v>503</v>
      </c>
      <c r="AP57" s="243" t="s">
        <v>498</v>
      </c>
      <c r="AQ57" s="244"/>
      <c r="AR57" s="242"/>
      <c r="AS57" s="243" t="s">
        <v>498</v>
      </c>
      <c r="AT57" s="243" t="s">
        <v>493</v>
      </c>
      <c r="AU57" s="243"/>
      <c r="AV57" s="243" t="s">
        <v>502</v>
      </c>
      <c r="AW57" s="243" t="s">
        <v>503</v>
      </c>
      <c r="AX57" s="244" t="s">
        <v>498</v>
      </c>
      <c r="AY57" s="242"/>
      <c r="AZ57" s="243"/>
      <c r="BA57" s="245"/>
      <c r="BB57" s="1040"/>
      <c r="BC57" s="1041"/>
      <c r="BD57" s="1000"/>
      <c r="BE57" s="1001"/>
      <c r="BF57" s="1002"/>
      <c r="BG57" s="1003"/>
      <c r="BH57" s="1003"/>
      <c r="BI57" s="1003"/>
      <c r="BJ57" s="1004"/>
    </row>
    <row r="58" spans="2:62" ht="20.25" customHeight="1" x14ac:dyDescent="0.45">
      <c r="B58" s="1043"/>
      <c r="C58" s="1057"/>
      <c r="D58" s="1058"/>
      <c r="E58" s="229"/>
      <c r="F58" s="230" t="str">
        <f>C57</f>
        <v>介護職員</v>
      </c>
      <c r="G58" s="229"/>
      <c r="H58" s="230" t="str">
        <f>I57</f>
        <v>A</v>
      </c>
      <c r="I58" s="1059"/>
      <c r="J58" s="1060"/>
      <c r="K58" s="1061"/>
      <c r="L58" s="1062"/>
      <c r="M58" s="1062"/>
      <c r="N58" s="1058"/>
      <c r="O58" s="1034"/>
      <c r="P58" s="1035"/>
      <c r="Q58" s="1035"/>
      <c r="R58" s="1035"/>
      <c r="S58" s="1036"/>
      <c r="T58" s="246" t="s">
        <v>443</v>
      </c>
      <c r="U58" s="247"/>
      <c r="V58" s="248"/>
      <c r="W58" s="234" t="str">
        <f>IF(W57="","",VLOOKUP(W57,'【記載例】参考様式１（勤務表_シフト記号表）'!$C$6:$L$47,10,FALSE))</f>
        <v/>
      </c>
      <c r="X58" s="235">
        <f>IF(X57="","",VLOOKUP(X57,'【記載例】参考様式１（勤務表_シフト記号表）'!$C$6:$L$47,10,FALSE))</f>
        <v>8</v>
      </c>
      <c r="Y58" s="235">
        <f>IF(Y57="","",VLOOKUP(Y57,'【記載例】参考様式１（勤務表_シフト記号表）'!$C$6:$L$47,10,FALSE))</f>
        <v>8</v>
      </c>
      <c r="Z58" s="235">
        <f>IF(Z57="","",VLOOKUP(Z57,'【記載例】参考様式１（勤務表_シフト記号表）'!$C$6:$L$47,10,FALSE))</f>
        <v>8</v>
      </c>
      <c r="AA58" s="235">
        <f>IF(AA57="","",VLOOKUP(AA57,'【記載例】参考様式１（勤務表_シフト記号表）'!$C$6:$L$47,10,FALSE))</f>
        <v>7.9999999999999982</v>
      </c>
      <c r="AB58" s="235" t="str">
        <f>IF(AB57="","",VLOOKUP(AB57,'【記載例】参考様式１（勤務表_シフト記号表）'!$C$6:$L$47,10,FALSE))</f>
        <v/>
      </c>
      <c r="AC58" s="236">
        <f>IF(AC57="","",VLOOKUP(AC57,'【記載例】参考様式１（勤務表_シフト記号表）'!$C$6:$L$47,10,FALSE))</f>
        <v>8</v>
      </c>
      <c r="AD58" s="234">
        <f>IF(AD57="","",VLOOKUP(AD57,'【記載例】参考様式１（勤務表_シフト記号表）'!$C$6:$L$47,10,FALSE))</f>
        <v>8</v>
      </c>
      <c r="AE58" s="235" t="str">
        <f>IF(AE57="","",VLOOKUP(AE57,'【記載例】参考様式１（勤務表_シフト記号表）'!$C$6:$L$47,10,FALSE))</f>
        <v/>
      </c>
      <c r="AF58" s="235">
        <f>IF(AF57="","",VLOOKUP(AF57,'【記載例】参考様式１（勤務表_シフト記号表）'!$C$6:$L$47,10,FALSE))</f>
        <v>8</v>
      </c>
      <c r="AG58" s="235">
        <f>IF(AG57="","",VLOOKUP(AG57,'【記載例】参考様式１（勤務表_シフト記号表）'!$C$6:$L$47,10,FALSE))</f>
        <v>8</v>
      </c>
      <c r="AH58" s="235">
        <f>IF(AH57="","",VLOOKUP(AH57,'【記載例】参考様式１（勤務表_シフト記号表）'!$C$6:$L$47,10,FALSE))</f>
        <v>8</v>
      </c>
      <c r="AI58" s="235">
        <f>IF(AI57="","",VLOOKUP(AI57,'【記載例】参考様式１（勤務表_シフト記号表）'!$C$6:$L$47,10,FALSE))</f>
        <v>7.9999999999999982</v>
      </c>
      <c r="AJ58" s="236" t="str">
        <f>IF(AJ57="","",VLOOKUP(AJ57,'【記載例】参考様式１（勤務表_シフト記号表）'!$C$6:$L$47,10,FALSE))</f>
        <v/>
      </c>
      <c r="AK58" s="234">
        <f>IF(AK57="","",VLOOKUP(AK57,'【記載例】参考様式１（勤務表_シフト記号表）'!$C$6:$L$47,10,FALSE))</f>
        <v>8</v>
      </c>
      <c r="AL58" s="235">
        <f>IF(AL57="","",VLOOKUP(AL57,'【記載例】参考様式１（勤務表_シフト記号表）'!$C$6:$L$47,10,FALSE))</f>
        <v>7.9999999999999982</v>
      </c>
      <c r="AM58" s="235" t="str">
        <f>IF(AM57="","",VLOOKUP(AM57,'【記載例】参考様式１（勤務表_シフト記号表）'!$C$6:$L$47,10,FALSE))</f>
        <v/>
      </c>
      <c r="AN58" s="235">
        <f>IF(AN57="","",VLOOKUP(AN57,'【記載例】参考様式１（勤務表_シフト記号表）'!$C$6:$L$47,10,FALSE))</f>
        <v>8</v>
      </c>
      <c r="AO58" s="235">
        <f>IF(AO57="","",VLOOKUP(AO57,'【記載例】参考様式１（勤務表_シフト記号表）'!$C$6:$L$47,10,FALSE))</f>
        <v>8</v>
      </c>
      <c r="AP58" s="235">
        <f>IF(AP57="","",VLOOKUP(AP57,'【記載例】参考様式１（勤務表_シフト記号表）'!$C$6:$L$47,10,FALSE))</f>
        <v>8</v>
      </c>
      <c r="AQ58" s="236" t="str">
        <f>IF(AQ57="","",VLOOKUP(AQ57,'【記載例】参考様式１（勤務表_シフト記号表）'!$C$6:$L$47,10,FALSE))</f>
        <v/>
      </c>
      <c r="AR58" s="234" t="str">
        <f>IF(AR57="","",VLOOKUP(AR57,'【記載例】参考様式１（勤務表_シフト記号表）'!$C$6:$L$47,10,FALSE))</f>
        <v/>
      </c>
      <c r="AS58" s="235">
        <f>IF(AS57="","",VLOOKUP(AS57,'【記載例】参考様式１（勤務表_シフト記号表）'!$C$6:$L$47,10,FALSE))</f>
        <v>8</v>
      </c>
      <c r="AT58" s="235">
        <f>IF(AT57="","",VLOOKUP(AT57,'【記載例】参考様式１（勤務表_シフト記号表）'!$C$6:$L$47,10,FALSE))</f>
        <v>7.9999999999999982</v>
      </c>
      <c r="AU58" s="235" t="str">
        <f>IF(AU57="","",VLOOKUP(AU57,'【記載例】参考様式１（勤務表_シフト記号表）'!$C$6:$L$47,10,FALSE))</f>
        <v/>
      </c>
      <c r="AV58" s="235">
        <f>IF(AV57="","",VLOOKUP(AV57,'【記載例】参考様式１（勤務表_シフト記号表）'!$C$6:$L$47,10,FALSE))</f>
        <v>8</v>
      </c>
      <c r="AW58" s="235">
        <f>IF(AW57="","",VLOOKUP(AW57,'【記載例】参考様式１（勤務表_シフト記号表）'!$C$6:$L$47,10,FALSE))</f>
        <v>8</v>
      </c>
      <c r="AX58" s="236">
        <f>IF(AX57="","",VLOOKUP(AX57,'【記載例】参考様式１（勤務表_シフト記号表）'!$C$6:$L$47,10,FALSE))</f>
        <v>8</v>
      </c>
      <c r="AY58" s="234" t="str">
        <f>IF(AY57="","",VLOOKUP(AY57,'【記載例】参考様式１（勤務表_シフト記号表）'!$C$6:$L$47,10,FALSE))</f>
        <v/>
      </c>
      <c r="AZ58" s="235" t="str">
        <f>IF(AZ57="","",VLOOKUP(AZ57,'【記載例】参考様式１（勤務表_シフト記号表）'!$C$6:$L$47,10,FALSE))</f>
        <v/>
      </c>
      <c r="BA58" s="235" t="str">
        <f>IF(BA57="","",VLOOKUP(BA57,'【記載例】参考様式１（勤務表_シフト記号表）'!$C$6:$L$47,10,FALSE))</f>
        <v/>
      </c>
      <c r="BB58" s="1054">
        <f>IF($BE$3="４週",SUM(W58:AX58),IF($BE$3="暦月",SUM(W58:BA58),""))</f>
        <v>160</v>
      </c>
      <c r="BC58" s="1055"/>
      <c r="BD58" s="1056">
        <f>IF($BE$3="４週",BB58/4,IF($BE$3="暦月",(BB58/($BE$8/7)),""))</f>
        <v>40</v>
      </c>
      <c r="BE58" s="1055"/>
      <c r="BF58" s="1051"/>
      <c r="BG58" s="1052"/>
      <c r="BH58" s="1052"/>
      <c r="BI58" s="1052"/>
      <c r="BJ58" s="1053"/>
    </row>
    <row r="59" spans="2:62" ht="20.25" customHeight="1" x14ac:dyDescent="0.45">
      <c r="B59" s="1020">
        <f>B57+1</f>
        <v>22</v>
      </c>
      <c r="C59" s="1022" t="s">
        <v>456</v>
      </c>
      <c r="D59" s="1023"/>
      <c r="E59" s="229"/>
      <c r="F59" s="230"/>
      <c r="G59" s="229"/>
      <c r="H59" s="230"/>
      <c r="I59" s="1026" t="s">
        <v>589</v>
      </c>
      <c r="J59" s="1027"/>
      <c r="K59" s="1030" t="s">
        <v>590</v>
      </c>
      <c r="L59" s="1031"/>
      <c r="M59" s="1031"/>
      <c r="N59" s="1023"/>
      <c r="O59" s="1034" t="s">
        <v>621</v>
      </c>
      <c r="P59" s="1035"/>
      <c r="Q59" s="1035"/>
      <c r="R59" s="1035"/>
      <c r="S59" s="1036"/>
      <c r="T59" s="249" t="s">
        <v>442</v>
      </c>
      <c r="V59" s="250"/>
      <c r="W59" s="242" t="s">
        <v>498</v>
      </c>
      <c r="X59" s="243"/>
      <c r="Y59" s="243" t="s">
        <v>502</v>
      </c>
      <c r="Z59" s="243" t="s">
        <v>503</v>
      </c>
      <c r="AA59" s="243" t="s">
        <v>498</v>
      </c>
      <c r="AB59" s="243" t="s">
        <v>493</v>
      </c>
      <c r="AC59" s="244"/>
      <c r="AD59" s="242" t="s">
        <v>493</v>
      </c>
      <c r="AE59" s="243" t="s">
        <v>498</v>
      </c>
      <c r="AF59" s="243"/>
      <c r="AG59" s="243" t="s">
        <v>502</v>
      </c>
      <c r="AH59" s="243" t="s">
        <v>503</v>
      </c>
      <c r="AI59" s="243" t="s">
        <v>498</v>
      </c>
      <c r="AJ59" s="244"/>
      <c r="AK59" s="242" t="s">
        <v>493</v>
      </c>
      <c r="AL59" s="243" t="s">
        <v>498</v>
      </c>
      <c r="AM59" s="243"/>
      <c r="AN59" s="243"/>
      <c r="AO59" s="243" t="s">
        <v>502</v>
      </c>
      <c r="AP59" s="243" t="s">
        <v>503</v>
      </c>
      <c r="AQ59" s="244" t="s">
        <v>493</v>
      </c>
      <c r="AR59" s="242" t="s">
        <v>493</v>
      </c>
      <c r="AS59" s="243"/>
      <c r="AT59" s="243" t="s">
        <v>498</v>
      </c>
      <c r="AU59" s="243" t="s">
        <v>493</v>
      </c>
      <c r="AV59" s="243"/>
      <c r="AW59" s="243" t="s">
        <v>502</v>
      </c>
      <c r="AX59" s="244" t="s">
        <v>503</v>
      </c>
      <c r="AY59" s="242"/>
      <c r="AZ59" s="243"/>
      <c r="BA59" s="245"/>
      <c r="BB59" s="1040"/>
      <c r="BC59" s="1041"/>
      <c r="BD59" s="1000"/>
      <c r="BE59" s="1001"/>
      <c r="BF59" s="1002"/>
      <c r="BG59" s="1003"/>
      <c r="BH59" s="1003"/>
      <c r="BI59" s="1003"/>
      <c r="BJ59" s="1004"/>
    </row>
    <row r="60" spans="2:62" ht="20.25" customHeight="1" x14ac:dyDescent="0.45">
      <c r="B60" s="1043"/>
      <c r="C60" s="1057"/>
      <c r="D60" s="1058"/>
      <c r="E60" s="229"/>
      <c r="F60" s="230" t="str">
        <f>C59</f>
        <v>介護職員</v>
      </c>
      <c r="G60" s="229"/>
      <c r="H60" s="230" t="str">
        <f>I59</f>
        <v>A</v>
      </c>
      <c r="I60" s="1059"/>
      <c r="J60" s="1060"/>
      <c r="K60" s="1061"/>
      <c r="L60" s="1062"/>
      <c r="M60" s="1062"/>
      <c r="N60" s="1058"/>
      <c r="O60" s="1034"/>
      <c r="P60" s="1035"/>
      <c r="Q60" s="1035"/>
      <c r="R60" s="1035"/>
      <c r="S60" s="1036"/>
      <c r="T60" s="246" t="s">
        <v>443</v>
      </c>
      <c r="U60" s="247"/>
      <c r="V60" s="248"/>
      <c r="W60" s="234">
        <f>IF(W59="","",VLOOKUP(W59,'【記載例】参考様式１（勤務表_シフト記号表）'!$C$6:$L$47,10,FALSE))</f>
        <v>8</v>
      </c>
      <c r="X60" s="235" t="str">
        <f>IF(X59="","",VLOOKUP(X59,'【記載例】参考様式１（勤務表_シフト記号表）'!$C$6:$L$47,10,FALSE))</f>
        <v/>
      </c>
      <c r="Y60" s="235">
        <f>IF(Y59="","",VLOOKUP(Y59,'【記載例】参考様式１（勤務表_シフト記号表）'!$C$6:$L$47,10,FALSE))</f>
        <v>8</v>
      </c>
      <c r="Z60" s="235">
        <f>IF(Z59="","",VLOOKUP(Z59,'【記載例】参考様式１（勤務表_シフト記号表）'!$C$6:$L$47,10,FALSE))</f>
        <v>8</v>
      </c>
      <c r="AA60" s="235">
        <f>IF(AA59="","",VLOOKUP(AA59,'【記載例】参考様式１（勤務表_シフト記号表）'!$C$6:$L$47,10,FALSE))</f>
        <v>8</v>
      </c>
      <c r="AB60" s="235">
        <f>IF(AB59="","",VLOOKUP(AB59,'【記載例】参考様式１（勤務表_シフト記号表）'!$C$6:$L$47,10,FALSE))</f>
        <v>7.9999999999999982</v>
      </c>
      <c r="AC60" s="236" t="str">
        <f>IF(AC59="","",VLOOKUP(AC59,'【記載例】参考様式１（勤務表_シフト記号表）'!$C$6:$L$47,10,FALSE))</f>
        <v/>
      </c>
      <c r="AD60" s="234">
        <f>IF(AD59="","",VLOOKUP(AD59,'【記載例】参考様式１（勤務表_シフト記号表）'!$C$6:$L$47,10,FALSE))</f>
        <v>7.9999999999999982</v>
      </c>
      <c r="AE60" s="235">
        <f>IF(AE59="","",VLOOKUP(AE59,'【記載例】参考様式１（勤務表_シフト記号表）'!$C$6:$L$47,10,FALSE))</f>
        <v>8</v>
      </c>
      <c r="AF60" s="235" t="str">
        <f>IF(AF59="","",VLOOKUP(AF59,'【記載例】参考様式１（勤務表_シフト記号表）'!$C$6:$L$47,10,FALSE))</f>
        <v/>
      </c>
      <c r="AG60" s="235">
        <f>IF(AG59="","",VLOOKUP(AG59,'【記載例】参考様式１（勤務表_シフト記号表）'!$C$6:$L$47,10,FALSE))</f>
        <v>8</v>
      </c>
      <c r="AH60" s="235">
        <f>IF(AH59="","",VLOOKUP(AH59,'【記載例】参考様式１（勤務表_シフト記号表）'!$C$6:$L$47,10,FALSE))</f>
        <v>8</v>
      </c>
      <c r="AI60" s="235">
        <f>IF(AI59="","",VLOOKUP(AI59,'【記載例】参考様式１（勤務表_シフト記号表）'!$C$6:$L$47,10,FALSE))</f>
        <v>8</v>
      </c>
      <c r="AJ60" s="236" t="str">
        <f>IF(AJ59="","",VLOOKUP(AJ59,'【記載例】参考様式１（勤務表_シフト記号表）'!$C$6:$L$47,10,FALSE))</f>
        <v/>
      </c>
      <c r="AK60" s="234">
        <f>IF(AK59="","",VLOOKUP(AK59,'【記載例】参考様式１（勤務表_シフト記号表）'!$C$6:$L$47,10,FALSE))</f>
        <v>7.9999999999999982</v>
      </c>
      <c r="AL60" s="235">
        <f>IF(AL59="","",VLOOKUP(AL59,'【記載例】参考様式１（勤務表_シフト記号表）'!$C$6:$L$47,10,FALSE))</f>
        <v>8</v>
      </c>
      <c r="AM60" s="235" t="str">
        <f>IF(AM59="","",VLOOKUP(AM59,'【記載例】参考様式１（勤務表_シフト記号表）'!$C$6:$L$47,10,FALSE))</f>
        <v/>
      </c>
      <c r="AN60" s="235" t="str">
        <f>IF(AN59="","",VLOOKUP(AN59,'【記載例】参考様式１（勤務表_シフト記号表）'!$C$6:$L$47,10,FALSE))</f>
        <v/>
      </c>
      <c r="AO60" s="235">
        <f>IF(AO59="","",VLOOKUP(AO59,'【記載例】参考様式１（勤務表_シフト記号表）'!$C$6:$L$47,10,FALSE))</f>
        <v>8</v>
      </c>
      <c r="AP60" s="235">
        <f>IF(AP59="","",VLOOKUP(AP59,'【記載例】参考様式１（勤務表_シフト記号表）'!$C$6:$L$47,10,FALSE))</f>
        <v>8</v>
      </c>
      <c r="AQ60" s="236">
        <f>IF(AQ59="","",VLOOKUP(AQ59,'【記載例】参考様式１（勤務表_シフト記号表）'!$C$6:$L$47,10,FALSE))</f>
        <v>7.9999999999999982</v>
      </c>
      <c r="AR60" s="234">
        <f>IF(AR59="","",VLOOKUP(AR59,'【記載例】参考様式１（勤務表_シフト記号表）'!$C$6:$L$47,10,FALSE))</f>
        <v>7.9999999999999982</v>
      </c>
      <c r="AS60" s="235" t="str">
        <f>IF(AS59="","",VLOOKUP(AS59,'【記載例】参考様式１（勤務表_シフト記号表）'!$C$6:$L$47,10,FALSE))</f>
        <v/>
      </c>
      <c r="AT60" s="235">
        <f>IF(AT59="","",VLOOKUP(AT59,'【記載例】参考様式１（勤務表_シフト記号表）'!$C$6:$L$47,10,FALSE))</f>
        <v>8</v>
      </c>
      <c r="AU60" s="235">
        <f>IF(AU59="","",VLOOKUP(AU59,'【記載例】参考様式１（勤務表_シフト記号表）'!$C$6:$L$47,10,FALSE))</f>
        <v>7.9999999999999982</v>
      </c>
      <c r="AV60" s="235" t="str">
        <f>IF(AV59="","",VLOOKUP(AV59,'【記載例】参考様式１（勤務表_シフト記号表）'!$C$6:$L$47,10,FALSE))</f>
        <v/>
      </c>
      <c r="AW60" s="235">
        <f>IF(AW59="","",VLOOKUP(AW59,'【記載例】参考様式１（勤務表_シフト記号表）'!$C$6:$L$47,10,FALSE))</f>
        <v>8</v>
      </c>
      <c r="AX60" s="236">
        <f>IF(AX59="","",VLOOKUP(AX59,'【記載例】参考様式１（勤務表_シフト記号表）'!$C$6:$L$47,10,FALSE))</f>
        <v>8</v>
      </c>
      <c r="AY60" s="234" t="str">
        <f>IF(AY59="","",VLOOKUP(AY59,'【記載例】参考様式１（勤務表_シフト記号表）'!$C$6:$L$47,10,FALSE))</f>
        <v/>
      </c>
      <c r="AZ60" s="235" t="str">
        <f>IF(AZ59="","",VLOOKUP(AZ59,'【記載例】参考様式１（勤務表_シフト記号表）'!$C$6:$L$47,10,FALSE))</f>
        <v/>
      </c>
      <c r="BA60" s="235" t="str">
        <f>IF(BA59="","",VLOOKUP(BA59,'【記載例】参考様式１（勤務表_シフト記号表）'!$C$6:$L$47,10,FALSE))</f>
        <v/>
      </c>
      <c r="BB60" s="1054">
        <f>IF($BE$3="４週",SUM(W60:AX60),IF($BE$3="暦月",SUM(W60:BA60),""))</f>
        <v>160</v>
      </c>
      <c r="BC60" s="1055"/>
      <c r="BD60" s="1056">
        <f>IF($BE$3="４週",BB60/4,IF($BE$3="暦月",(BB60/($BE$8/7)),""))</f>
        <v>40</v>
      </c>
      <c r="BE60" s="1055"/>
      <c r="BF60" s="1051"/>
      <c r="BG60" s="1052"/>
      <c r="BH60" s="1052"/>
      <c r="BI60" s="1052"/>
      <c r="BJ60" s="1053"/>
    </row>
    <row r="61" spans="2:62" ht="20.25" customHeight="1" x14ac:dyDescent="0.45">
      <c r="B61" s="1020">
        <f>B59+1</f>
        <v>23</v>
      </c>
      <c r="C61" s="1022" t="s">
        <v>456</v>
      </c>
      <c r="D61" s="1023"/>
      <c r="E61" s="229"/>
      <c r="F61" s="230"/>
      <c r="G61" s="229"/>
      <c r="H61" s="230"/>
      <c r="I61" s="1026" t="s">
        <v>589</v>
      </c>
      <c r="J61" s="1027"/>
      <c r="K61" s="1030" t="s">
        <v>590</v>
      </c>
      <c r="L61" s="1031"/>
      <c r="M61" s="1031"/>
      <c r="N61" s="1023"/>
      <c r="O61" s="1034" t="s">
        <v>622</v>
      </c>
      <c r="P61" s="1035"/>
      <c r="Q61" s="1035"/>
      <c r="R61" s="1035"/>
      <c r="S61" s="1036"/>
      <c r="T61" s="249" t="s">
        <v>442</v>
      </c>
      <c r="V61" s="250"/>
      <c r="W61" s="242" t="s">
        <v>493</v>
      </c>
      <c r="X61" s="243" t="s">
        <v>498</v>
      </c>
      <c r="Y61" s="243"/>
      <c r="Z61" s="243" t="s">
        <v>502</v>
      </c>
      <c r="AA61" s="243" t="s">
        <v>503</v>
      </c>
      <c r="AB61" s="243"/>
      <c r="AC61" s="244" t="s">
        <v>493</v>
      </c>
      <c r="AD61" s="242" t="s">
        <v>498</v>
      </c>
      <c r="AE61" s="243" t="s">
        <v>498</v>
      </c>
      <c r="AF61" s="243" t="s">
        <v>493</v>
      </c>
      <c r="AG61" s="243"/>
      <c r="AH61" s="243" t="s">
        <v>502</v>
      </c>
      <c r="AI61" s="243" t="s">
        <v>503</v>
      </c>
      <c r="AJ61" s="244"/>
      <c r="AK61" s="242" t="s">
        <v>498</v>
      </c>
      <c r="AL61" s="243"/>
      <c r="AM61" s="243" t="s">
        <v>498</v>
      </c>
      <c r="AN61" s="243" t="s">
        <v>498</v>
      </c>
      <c r="AO61" s="243"/>
      <c r="AP61" s="243" t="s">
        <v>502</v>
      </c>
      <c r="AQ61" s="244" t="s">
        <v>503</v>
      </c>
      <c r="AR61" s="242" t="s">
        <v>498</v>
      </c>
      <c r="AS61" s="243" t="s">
        <v>493</v>
      </c>
      <c r="AT61" s="243"/>
      <c r="AU61" s="243" t="s">
        <v>498</v>
      </c>
      <c r="AV61" s="243" t="s">
        <v>610</v>
      </c>
      <c r="AW61" s="243"/>
      <c r="AX61" s="244" t="s">
        <v>502</v>
      </c>
      <c r="AY61" s="242"/>
      <c r="AZ61" s="243"/>
      <c r="BA61" s="245"/>
      <c r="BB61" s="1040"/>
      <c r="BC61" s="1041"/>
      <c r="BD61" s="1000"/>
      <c r="BE61" s="1001"/>
      <c r="BF61" s="1002"/>
      <c r="BG61" s="1003"/>
      <c r="BH61" s="1003"/>
      <c r="BI61" s="1003"/>
      <c r="BJ61" s="1004"/>
    </row>
    <row r="62" spans="2:62" ht="20.25" customHeight="1" x14ac:dyDescent="0.45">
      <c r="B62" s="1043"/>
      <c r="C62" s="1057"/>
      <c r="D62" s="1058"/>
      <c r="E62" s="229"/>
      <c r="F62" s="230" t="str">
        <f>C61</f>
        <v>介護職員</v>
      </c>
      <c r="G62" s="229"/>
      <c r="H62" s="230" t="str">
        <f>I61</f>
        <v>A</v>
      </c>
      <c r="I62" s="1059"/>
      <c r="J62" s="1060"/>
      <c r="K62" s="1061"/>
      <c r="L62" s="1062"/>
      <c r="M62" s="1062"/>
      <c r="N62" s="1058"/>
      <c r="O62" s="1034"/>
      <c r="P62" s="1035"/>
      <c r="Q62" s="1035"/>
      <c r="R62" s="1035"/>
      <c r="S62" s="1036"/>
      <c r="T62" s="246" t="s">
        <v>443</v>
      </c>
      <c r="U62" s="247"/>
      <c r="V62" s="248"/>
      <c r="W62" s="234">
        <f>IF(W61="","",VLOOKUP(W61,'【記載例】参考様式１（勤務表_シフト記号表）'!$C$6:$L$47,10,FALSE))</f>
        <v>7.9999999999999982</v>
      </c>
      <c r="X62" s="235">
        <f>IF(X61="","",VLOOKUP(X61,'【記載例】参考様式１（勤務表_シフト記号表）'!$C$6:$L$47,10,FALSE))</f>
        <v>8</v>
      </c>
      <c r="Y62" s="235" t="str">
        <f>IF(Y61="","",VLOOKUP(Y61,'【記載例】参考様式１（勤務表_シフト記号表）'!$C$6:$L$47,10,FALSE))</f>
        <v/>
      </c>
      <c r="Z62" s="235">
        <f>IF(Z61="","",VLOOKUP(Z61,'【記載例】参考様式１（勤務表_シフト記号表）'!$C$6:$L$47,10,FALSE))</f>
        <v>8</v>
      </c>
      <c r="AA62" s="235">
        <f>IF(AA61="","",VLOOKUP(AA61,'【記載例】参考様式１（勤務表_シフト記号表）'!$C$6:$L$47,10,FALSE))</f>
        <v>8</v>
      </c>
      <c r="AB62" s="235" t="str">
        <f>IF(AB61="","",VLOOKUP(AB61,'【記載例】参考様式１（勤務表_シフト記号表）'!$C$6:$L$47,10,FALSE))</f>
        <v/>
      </c>
      <c r="AC62" s="236">
        <f>IF(AC61="","",VLOOKUP(AC61,'【記載例】参考様式１（勤務表_シフト記号表）'!$C$6:$L$47,10,FALSE))</f>
        <v>7.9999999999999982</v>
      </c>
      <c r="AD62" s="234">
        <f>IF(AD61="","",VLOOKUP(AD61,'【記載例】参考様式１（勤務表_シフト記号表）'!$C$6:$L$47,10,FALSE))</f>
        <v>8</v>
      </c>
      <c r="AE62" s="235">
        <f>IF(AE61="","",VLOOKUP(AE61,'【記載例】参考様式１（勤務表_シフト記号表）'!$C$6:$L$47,10,FALSE))</f>
        <v>8</v>
      </c>
      <c r="AF62" s="235">
        <f>IF(AF61="","",VLOOKUP(AF61,'【記載例】参考様式１（勤務表_シフト記号表）'!$C$6:$L$47,10,FALSE))</f>
        <v>7.9999999999999982</v>
      </c>
      <c r="AG62" s="235" t="str">
        <f>IF(AG61="","",VLOOKUP(AG61,'【記載例】参考様式１（勤務表_シフト記号表）'!$C$6:$L$47,10,FALSE))</f>
        <v/>
      </c>
      <c r="AH62" s="235">
        <f>IF(AH61="","",VLOOKUP(AH61,'【記載例】参考様式１（勤務表_シフト記号表）'!$C$6:$L$47,10,FALSE))</f>
        <v>8</v>
      </c>
      <c r="AI62" s="235">
        <f>IF(AI61="","",VLOOKUP(AI61,'【記載例】参考様式１（勤務表_シフト記号表）'!$C$6:$L$47,10,FALSE))</f>
        <v>8</v>
      </c>
      <c r="AJ62" s="236" t="str">
        <f>IF(AJ61="","",VLOOKUP(AJ61,'【記載例】参考様式１（勤務表_シフト記号表）'!$C$6:$L$47,10,FALSE))</f>
        <v/>
      </c>
      <c r="AK62" s="234">
        <f>IF(AK61="","",VLOOKUP(AK61,'【記載例】参考様式１（勤務表_シフト記号表）'!$C$6:$L$47,10,FALSE))</f>
        <v>8</v>
      </c>
      <c r="AL62" s="235" t="str">
        <f>IF(AL61="","",VLOOKUP(AL61,'【記載例】参考様式１（勤務表_シフト記号表）'!$C$6:$L$47,10,FALSE))</f>
        <v/>
      </c>
      <c r="AM62" s="235">
        <f>IF(AM61="","",VLOOKUP(AM61,'【記載例】参考様式１（勤務表_シフト記号表）'!$C$6:$L$47,10,FALSE))</f>
        <v>8</v>
      </c>
      <c r="AN62" s="235">
        <f>IF(AN61="","",VLOOKUP(AN61,'【記載例】参考様式１（勤務表_シフト記号表）'!$C$6:$L$47,10,FALSE))</f>
        <v>8</v>
      </c>
      <c r="AO62" s="235" t="str">
        <f>IF(AO61="","",VLOOKUP(AO61,'【記載例】参考様式１（勤務表_シフト記号表）'!$C$6:$L$47,10,FALSE))</f>
        <v/>
      </c>
      <c r="AP62" s="235">
        <f>IF(AP61="","",VLOOKUP(AP61,'【記載例】参考様式１（勤務表_シフト記号表）'!$C$6:$L$47,10,FALSE))</f>
        <v>8</v>
      </c>
      <c r="AQ62" s="236">
        <f>IF(AQ61="","",VLOOKUP(AQ61,'【記載例】参考様式１（勤務表_シフト記号表）'!$C$6:$L$47,10,FALSE))</f>
        <v>8</v>
      </c>
      <c r="AR62" s="234">
        <f>IF(AR61="","",VLOOKUP(AR61,'【記載例】参考様式１（勤務表_シフト記号表）'!$C$6:$L$47,10,FALSE))</f>
        <v>8</v>
      </c>
      <c r="AS62" s="235">
        <f>IF(AS61="","",VLOOKUP(AS61,'【記載例】参考様式１（勤務表_シフト記号表）'!$C$6:$L$47,10,FALSE))</f>
        <v>7.9999999999999982</v>
      </c>
      <c r="AT62" s="235" t="str">
        <f>IF(AT61="","",VLOOKUP(AT61,'【記載例】参考様式１（勤務表_シフト記号表）'!$C$6:$L$47,10,FALSE))</f>
        <v/>
      </c>
      <c r="AU62" s="235">
        <f>IF(AU61="","",VLOOKUP(AU61,'【記載例】参考様式１（勤務表_シフト記号表）'!$C$6:$L$47,10,FALSE))</f>
        <v>8</v>
      </c>
      <c r="AV62" s="235">
        <f>IF(AV61="","",VLOOKUP(AV61,'【記載例】参考様式１（勤務表_シフト記号表）'!$C$6:$L$47,10,FALSE))</f>
        <v>8</v>
      </c>
      <c r="AW62" s="235" t="str">
        <f>IF(AW61="","",VLOOKUP(AW61,'【記載例】参考様式１（勤務表_シフト記号表）'!$C$6:$L$47,10,FALSE))</f>
        <v/>
      </c>
      <c r="AX62" s="236">
        <f>IF(AX61="","",VLOOKUP(AX61,'【記載例】参考様式１（勤務表_シフト記号表）'!$C$6:$L$47,10,FALSE))</f>
        <v>8</v>
      </c>
      <c r="AY62" s="234" t="str">
        <f>IF(AY61="","",VLOOKUP(AY61,'【記載例】参考様式１（勤務表_シフト記号表）'!$C$6:$L$47,10,FALSE))</f>
        <v/>
      </c>
      <c r="AZ62" s="235" t="str">
        <f>IF(AZ61="","",VLOOKUP(AZ61,'【記載例】参考様式１（勤務表_シフト記号表）'!$C$6:$L$47,10,FALSE))</f>
        <v/>
      </c>
      <c r="BA62" s="235" t="str">
        <f>IF(BA61="","",VLOOKUP(BA61,'【記載例】参考様式１（勤務表_シフト記号表）'!$C$6:$L$47,10,FALSE))</f>
        <v/>
      </c>
      <c r="BB62" s="1054">
        <f>IF($BE$3="４週",SUM(W62:AX62),IF($BE$3="暦月",SUM(W62:BA62),""))</f>
        <v>160</v>
      </c>
      <c r="BC62" s="1055"/>
      <c r="BD62" s="1056">
        <f>IF($BE$3="４週",BB62/4,IF($BE$3="暦月",(BB62/($BE$8/7)),""))</f>
        <v>40</v>
      </c>
      <c r="BE62" s="1055"/>
      <c r="BF62" s="1051"/>
      <c r="BG62" s="1052"/>
      <c r="BH62" s="1052"/>
      <c r="BI62" s="1052"/>
      <c r="BJ62" s="1053"/>
    </row>
    <row r="63" spans="2:62" ht="20.25" customHeight="1" x14ac:dyDescent="0.45">
      <c r="B63" s="1020">
        <f>B61+1</f>
        <v>24</v>
      </c>
      <c r="C63" s="1022" t="s">
        <v>456</v>
      </c>
      <c r="D63" s="1023"/>
      <c r="E63" s="229"/>
      <c r="F63" s="230"/>
      <c r="G63" s="229"/>
      <c r="H63" s="230"/>
      <c r="I63" s="1026" t="s">
        <v>611</v>
      </c>
      <c r="J63" s="1027"/>
      <c r="K63" s="1030" t="s">
        <v>590</v>
      </c>
      <c r="L63" s="1031"/>
      <c r="M63" s="1031"/>
      <c r="N63" s="1023"/>
      <c r="O63" s="1034" t="s">
        <v>623</v>
      </c>
      <c r="P63" s="1035"/>
      <c r="Q63" s="1035"/>
      <c r="R63" s="1035"/>
      <c r="S63" s="1036"/>
      <c r="T63" s="249" t="s">
        <v>442</v>
      </c>
      <c r="V63" s="250"/>
      <c r="W63" s="242"/>
      <c r="X63" s="243" t="s">
        <v>493</v>
      </c>
      <c r="Y63" s="243" t="s">
        <v>498</v>
      </c>
      <c r="Z63" s="243"/>
      <c r="AA63" s="243" t="s">
        <v>498</v>
      </c>
      <c r="AB63" s="243" t="s">
        <v>498</v>
      </c>
      <c r="AC63" s="244"/>
      <c r="AD63" s="242"/>
      <c r="AE63" s="243" t="s">
        <v>493</v>
      </c>
      <c r="AF63" s="243" t="s">
        <v>498</v>
      </c>
      <c r="AG63" s="243" t="s">
        <v>498</v>
      </c>
      <c r="AH63" s="243"/>
      <c r="AI63" s="243"/>
      <c r="AJ63" s="244" t="s">
        <v>493</v>
      </c>
      <c r="AK63" s="242"/>
      <c r="AL63" s="243"/>
      <c r="AM63" s="243" t="s">
        <v>493</v>
      </c>
      <c r="AN63" s="243" t="s">
        <v>493</v>
      </c>
      <c r="AO63" s="243" t="s">
        <v>498</v>
      </c>
      <c r="AP63" s="243"/>
      <c r="AQ63" s="244" t="s">
        <v>498</v>
      </c>
      <c r="AR63" s="242"/>
      <c r="AS63" s="243" t="s">
        <v>498</v>
      </c>
      <c r="AT63" s="243" t="s">
        <v>498</v>
      </c>
      <c r="AU63" s="243"/>
      <c r="AV63" s="243" t="s">
        <v>498</v>
      </c>
      <c r="AW63" s="243" t="s">
        <v>493</v>
      </c>
      <c r="AX63" s="244"/>
      <c r="AY63" s="242"/>
      <c r="AZ63" s="243"/>
      <c r="BA63" s="245"/>
      <c r="BB63" s="1040"/>
      <c r="BC63" s="1041"/>
      <c r="BD63" s="1000"/>
      <c r="BE63" s="1001"/>
      <c r="BF63" s="1002"/>
      <c r="BG63" s="1003"/>
      <c r="BH63" s="1003"/>
      <c r="BI63" s="1003"/>
      <c r="BJ63" s="1004"/>
    </row>
    <row r="64" spans="2:62" ht="20.25" customHeight="1" x14ac:dyDescent="0.45">
      <c r="B64" s="1043"/>
      <c r="C64" s="1057"/>
      <c r="D64" s="1058"/>
      <c r="E64" s="229"/>
      <c r="F64" s="230" t="str">
        <f>C63</f>
        <v>介護職員</v>
      </c>
      <c r="G64" s="229"/>
      <c r="H64" s="230" t="str">
        <f>I63</f>
        <v>C</v>
      </c>
      <c r="I64" s="1059"/>
      <c r="J64" s="1060"/>
      <c r="K64" s="1061"/>
      <c r="L64" s="1062"/>
      <c r="M64" s="1062"/>
      <c r="N64" s="1058"/>
      <c r="O64" s="1034"/>
      <c r="P64" s="1035"/>
      <c r="Q64" s="1035"/>
      <c r="R64" s="1035"/>
      <c r="S64" s="1036"/>
      <c r="T64" s="246" t="s">
        <v>443</v>
      </c>
      <c r="U64" s="247"/>
      <c r="V64" s="248"/>
      <c r="W64" s="234" t="str">
        <f>IF(W63="","",VLOOKUP(W63,'【記載例】参考様式１（勤務表_シフト記号表）'!$C$6:$L$47,10,FALSE))</f>
        <v/>
      </c>
      <c r="X64" s="235">
        <f>IF(X63="","",VLOOKUP(X63,'【記載例】参考様式１（勤務表_シフト記号表）'!$C$6:$L$47,10,FALSE))</f>
        <v>7.9999999999999982</v>
      </c>
      <c r="Y64" s="235">
        <f>IF(Y63="","",VLOOKUP(Y63,'【記載例】参考様式１（勤務表_シフト記号表）'!$C$6:$L$47,10,FALSE))</f>
        <v>8</v>
      </c>
      <c r="Z64" s="235" t="str">
        <f>IF(Z63="","",VLOOKUP(Z63,'【記載例】参考様式１（勤務表_シフト記号表）'!$C$6:$L$47,10,FALSE))</f>
        <v/>
      </c>
      <c r="AA64" s="235">
        <f>IF(AA63="","",VLOOKUP(AA63,'【記載例】参考様式１（勤務表_シフト記号表）'!$C$6:$L$47,10,FALSE))</f>
        <v>8</v>
      </c>
      <c r="AB64" s="235">
        <f>IF(AB63="","",VLOOKUP(AB63,'【記載例】参考様式１（勤務表_シフト記号表）'!$C$6:$L$47,10,FALSE))</f>
        <v>8</v>
      </c>
      <c r="AC64" s="236" t="str">
        <f>IF(AC63="","",VLOOKUP(AC63,'【記載例】参考様式１（勤務表_シフト記号表）'!$C$6:$L$47,10,FALSE))</f>
        <v/>
      </c>
      <c r="AD64" s="234" t="str">
        <f>IF(AD63="","",VLOOKUP(AD63,'【記載例】参考様式１（勤務表_シフト記号表）'!$C$6:$L$47,10,FALSE))</f>
        <v/>
      </c>
      <c r="AE64" s="235">
        <f>IF(AE63="","",VLOOKUP(AE63,'【記載例】参考様式１（勤務表_シフト記号表）'!$C$6:$L$47,10,FALSE))</f>
        <v>7.9999999999999982</v>
      </c>
      <c r="AF64" s="235">
        <f>IF(AF63="","",VLOOKUP(AF63,'【記載例】参考様式１（勤務表_シフト記号表）'!$C$6:$L$47,10,FALSE))</f>
        <v>8</v>
      </c>
      <c r="AG64" s="235">
        <f>IF(AG63="","",VLOOKUP(AG63,'【記載例】参考様式１（勤務表_シフト記号表）'!$C$6:$L$47,10,FALSE))</f>
        <v>8</v>
      </c>
      <c r="AH64" s="235" t="str">
        <f>IF(AH63="","",VLOOKUP(AH63,'【記載例】参考様式１（勤務表_シフト記号表）'!$C$6:$L$47,10,FALSE))</f>
        <v/>
      </c>
      <c r="AI64" s="235" t="str">
        <f>IF(AI63="","",VLOOKUP(AI63,'【記載例】参考様式１（勤務表_シフト記号表）'!$C$6:$L$47,10,FALSE))</f>
        <v/>
      </c>
      <c r="AJ64" s="236">
        <f>IF(AJ63="","",VLOOKUP(AJ63,'【記載例】参考様式１（勤務表_シフト記号表）'!$C$6:$L$47,10,FALSE))</f>
        <v>7.9999999999999982</v>
      </c>
      <c r="AK64" s="234" t="str">
        <f>IF(AK63="","",VLOOKUP(AK63,'【記載例】参考様式１（勤務表_シフト記号表）'!$C$6:$L$47,10,FALSE))</f>
        <v/>
      </c>
      <c r="AL64" s="235" t="str">
        <f>IF(AL63="","",VLOOKUP(AL63,'【記載例】参考様式１（勤務表_シフト記号表）'!$C$6:$L$47,10,FALSE))</f>
        <v/>
      </c>
      <c r="AM64" s="235">
        <f>IF(AM63="","",VLOOKUP(AM63,'【記載例】参考様式１（勤務表_シフト記号表）'!$C$6:$L$47,10,FALSE))</f>
        <v>7.9999999999999982</v>
      </c>
      <c r="AN64" s="235">
        <f>IF(AN63="","",VLOOKUP(AN63,'【記載例】参考様式１（勤務表_シフト記号表）'!$C$6:$L$47,10,FALSE))</f>
        <v>7.9999999999999982</v>
      </c>
      <c r="AO64" s="235">
        <f>IF(AO63="","",VLOOKUP(AO63,'【記載例】参考様式１（勤務表_シフト記号表）'!$C$6:$L$47,10,FALSE))</f>
        <v>8</v>
      </c>
      <c r="AP64" s="235" t="str">
        <f>IF(AP63="","",VLOOKUP(AP63,'【記載例】参考様式１（勤務表_シフト記号表）'!$C$6:$L$47,10,FALSE))</f>
        <v/>
      </c>
      <c r="AQ64" s="236">
        <f>IF(AQ63="","",VLOOKUP(AQ63,'【記載例】参考様式１（勤務表_シフト記号表）'!$C$6:$L$47,10,FALSE))</f>
        <v>8</v>
      </c>
      <c r="AR64" s="234" t="str">
        <f>IF(AR63="","",VLOOKUP(AR63,'【記載例】参考様式１（勤務表_シフト記号表）'!$C$6:$L$47,10,FALSE))</f>
        <v/>
      </c>
      <c r="AS64" s="235">
        <f>IF(AS63="","",VLOOKUP(AS63,'【記載例】参考様式１（勤務表_シフト記号表）'!$C$6:$L$47,10,FALSE))</f>
        <v>8</v>
      </c>
      <c r="AT64" s="235">
        <f>IF(AT63="","",VLOOKUP(AT63,'【記載例】参考様式１（勤務表_シフト記号表）'!$C$6:$L$47,10,FALSE))</f>
        <v>8</v>
      </c>
      <c r="AU64" s="235" t="str">
        <f>IF(AU63="","",VLOOKUP(AU63,'【記載例】参考様式１（勤務表_シフト記号表）'!$C$6:$L$47,10,FALSE))</f>
        <v/>
      </c>
      <c r="AV64" s="235">
        <f>IF(AV63="","",VLOOKUP(AV63,'【記載例】参考様式１（勤務表_シフト記号表）'!$C$6:$L$47,10,FALSE))</f>
        <v>8</v>
      </c>
      <c r="AW64" s="235">
        <f>IF(AW63="","",VLOOKUP(AW63,'【記載例】参考様式１（勤務表_シフト記号表）'!$C$6:$L$47,10,FALSE))</f>
        <v>7.9999999999999982</v>
      </c>
      <c r="AX64" s="236" t="str">
        <f>IF(AX63="","",VLOOKUP(AX63,'【記載例】参考様式１（勤務表_シフト記号表）'!$C$6:$L$47,10,FALSE))</f>
        <v/>
      </c>
      <c r="AY64" s="234" t="str">
        <f>IF(AY63="","",VLOOKUP(AY63,'【記載例】参考様式１（勤務表_シフト記号表）'!$C$6:$L$47,10,FALSE))</f>
        <v/>
      </c>
      <c r="AZ64" s="235" t="str">
        <f>IF(AZ63="","",VLOOKUP(AZ63,'【記載例】参考様式１（勤務表_シフト記号表）'!$C$6:$L$47,10,FALSE))</f>
        <v/>
      </c>
      <c r="BA64" s="235" t="str">
        <f>IF(BA63="","",VLOOKUP(BA63,'【記載例】参考様式１（勤務表_シフト記号表）'!$C$6:$L$47,10,FALSE))</f>
        <v/>
      </c>
      <c r="BB64" s="1054">
        <f>IF($BE$3="４週",SUM(W64:AX64),IF($BE$3="暦月",SUM(W64:BA64),""))</f>
        <v>128</v>
      </c>
      <c r="BC64" s="1055"/>
      <c r="BD64" s="1056">
        <f>IF($BE$3="４週",BB64/4,IF($BE$3="暦月",(BB64/($BE$8/7)),""))</f>
        <v>32</v>
      </c>
      <c r="BE64" s="1055"/>
      <c r="BF64" s="1051"/>
      <c r="BG64" s="1052"/>
      <c r="BH64" s="1052"/>
      <c r="BI64" s="1052"/>
      <c r="BJ64" s="1053"/>
    </row>
    <row r="65" spans="2:62" ht="20.25" customHeight="1" x14ac:dyDescent="0.45">
      <c r="B65" s="1020">
        <f>B63+1</f>
        <v>25</v>
      </c>
      <c r="C65" s="1022" t="s">
        <v>456</v>
      </c>
      <c r="D65" s="1023"/>
      <c r="E65" s="229"/>
      <c r="F65" s="230"/>
      <c r="G65" s="229"/>
      <c r="H65" s="230"/>
      <c r="I65" s="1026" t="s">
        <v>589</v>
      </c>
      <c r="J65" s="1027"/>
      <c r="K65" s="1030" t="s">
        <v>604</v>
      </c>
      <c r="L65" s="1031"/>
      <c r="M65" s="1031"/>
      <c r="N65" s="1023"/>
      <c r="O65" s="1034" t="s">
        <v>624</v>
      </c>
      <c r="P65" s="1035"/>
      <c r="Q65" s="1035"/>
      <c r="R65" s="1035"/>
      <c r="S65" s="1036"/>
      <c r="T65" s="249" t="s">
        <v>442</v>
      </c>
      <c r="V65" s="250"/>
      <c r="W65" s="242" t="s">
        <v>498</v>
      </c>
      <c r="X65" s="243" t="s">
        <v>498</v>
      </c>
      <c r="Y65" s="243"/>
      <c r="Z65" s="243"/>
      <c r="AA65" s="243" t="s">
        <v>502</v>
      </c>
      <c r="AB65" s="243" t="s">
        <v>503</v>
      </c>
      <c r="AC65" s="244" t="s">
        <v>493</v>
      </c>
      <c r="AD65" s="242" t="s">
        <v>493</v>
      </c>
      <c r="AE65" s="243"/>
      <c r="AF65" s="243" t="s">
        <v>498</v>
      </c>
      <c r="AG65" s="243" t="s">
        <v>498</v>
      </c>
      <c r="AH65" s="243"/>
      <c r="AI65" s="243" t="s">
        <v>502</v>
      </c>
      <c r="AJ65" s="244" t="s">
        <v>503</v>
      </c>
      <c r="AK65" s="242" t="s">
        <v>493</v>
      </c>
      <c r="AL65" s="243" t="s">
        <v>493</v>
      </c>
      <c r="AM65" s="243"/>
      <c r="AN65" s="243" t="s">
        <v>498</v>
      </c>
      <c r="AO65" s="243"/>
      <c r="AP65" s="243"/>
      <c r="AQ65" s="244" t="s">
        <v>502</v>
      </c>
      <c r="AR65" s="242" t="s">
        <v>503</v>
      </c>
      <c r="AS65" s="243" t="s">
        <v>493</v>
      </c>
      <c r="AT65" s="243" t="s">
        <v>493</v>
      </c>
      <c r="AU65" s="243"/>
      <c r="AV65" s="243" t="s">
        <v>493</v>
      </c>
      <c r="AW65" s="243" t="s">
        <v>498</v>
      </c>
      <c r="AX65" s="244" t="s">
        <v>498</v>
      </c>
      <c r="AY65" s="242"/>
      <c r="AZ65" s="243"/>
      <c r="BA65" s="245"/>
      <c r="BB65" s="1040"/>
      <c r="BC65" s="1041"/>
      <c r="BD65" s="1000"/>
      <c r="BE65" s="1001"/>
      <c r="BF65" s="1002"/>
      <c r="BG65" s="1003"/>
      <c r="BH65" s="1003"/>
      <c r="BI65" s="1003"/>
      <c r="BJ65" s="1004"/>
    </row>
    <row r="66" spans="2:62" ht="20.25" customHeight="1" x14ac:dyDescent="0.45">
      <c r="B66" s="1043"/>
      <c r="C66" s="1057"/>
      <c r="D66" s="1058"/>
      <c r="E66" s="229"/>
      <c r="F66" s="230" t="str">
        <f>C65</f>
        <v>介護職員</v>
      </c>
      <c r="G66" s="229"/>
      <c r="H66" s="230" t="str">
        <f>I65</f>
        <v>A</v>
      </c>
      <c r="I66" s="1059"/>
      <c r="J66" s="1060"/>
      <c r="K66" s="1061"/>
      <c r="L66" s="1062"/>
      <c r="M66" s="1062"/>
      <c r="N66" s="1058"/>
      <c r="O66" s="1034"/>
      <c r="P66" s="1035"/>
      <c r="Q66" s="1035"/>
      <c r="R66" s="1035"/>
      <c r="S66" s="1036"/>
      <c r="T66" s="246" t="s">
        <v>443</v>
      </c>
      <c r="U66" s="247"/>
      <c r="V66" s="248"/>
      <c r="W66" s="234">
        <f>IF(W65="","",VLOOKUP(W65,'【記載例】参考様式１（勤務表_シフト記号表）'!$C$6:$L$47,10,FALSE))</f>
        <v>8</v>
      </c>
      <c r="X66" s="235">
        <f>IF(X65="","",VLOOKUP(X65,'【記載例】参考様式１（勤務表_シフト記号表）'!$C$6:$L$47,10,FALSE))</f>
        <v>8</v>
      </c>
      <c r="Y66" s="235" t="str">
        <f>IF(Y65="","",VLOOKUP(Y65,'【記載例】参考様式１（勤務表_シフト記号表）'!$C$6:$L$47,10,FALSE))</f>
        <v/>
      </c>
      <c r="Z66" s="235" t="str">
        <f>IF(Z65="","",VLOOKUP(Z65,'【記載例】参考様式１（勤務表_シフト記号表）'!$C$6:$L$47,10,FALSE))</f>
        <v/>
      </c>
      <c r="AA66" s="235">
        <f>IF(AA65="","",VLOOKUP(AA65,'【記載例】参考様式１（勤務表_シフト記号表）'!$C$6:$L$47,10,FALSE))</f>
        <v>8</v>
      </c>
      <c r="AB66" s="235">
        <f>IF(AB65="","",VLOOKUP(AB65,'【記載例】参考様式１（勤務表_シフト記号表）'!$C$6:$L$47,10,FALSE))</f>
        <v>8</v>
      </c>
      <c r="AC66" s="236">
        <f>IF(AC65="","",VLOOKUP(AC65,'【記載例】参考様式１（勤務表_シフト記号表）'!$C$6:$L$47,10,FALSE))</f>
        <v>7.9999999999999982</v>
      </c>
      <c r="AD66" s="234">
        <f>IF(AD65="","",VLOOKUP(AD65,'【記載例】参考様式１（勤務表_シフト記号表）'!$C$6:$L$47,10,FALSE))</f>
        <v>7.9999999999999982</v>
      </c>
      <c r="AE66" s="235" t="str">
        <f>IF(AE65="","",VLOOKUP(AE65,'【記載例】参考様式１（勤務表_シフト記号表）'!$C$6:$L$47,10,FALSE))</f>
        <v/>
      </c>
      <c r="AF66" s="235">
        <f>IF(AF65="","",VLOOKUP(AF65,'【記載例】参考様式１（勤務表_シフト記号表）'!$C$6:$L$47,10,FALSE))</f>
        <v>8</v>
      </c>
      <c r="AG66" s="235">
        <f>IF(AG65="","",VLOOKUP(AG65,'【記載例】参考様式１（勤務表_シフト記号表）'!$C$6:$L$47,10,FALSE))</f>
        <v>8</v>
      </c>
      <c r="AH66" s="235" t="str">
        <f>IF(AH65="","",VLOOKUP(AH65,'【記載例】参考様式１（勤務表_シフト記号表）'!$C$6:$L$47,10,FALSE))</f>
        <v/>
      </c>
      <c r="AI66" s="235">
        <f>IF(AI65="","",VLOOKUP(AI65,'【記載例】参考様式１（勤務表_シフト記号表）'!$C$6:$L$47,10,FALSE))</f>
        <v>8</v>
      </c>
      <c r="AJ66" s="236">
        <f>IF(AJ65="","",VLOOKUP(AJ65,'【記載例】参考様式１（勤務表_シフト記号表）'!$C$6:$L$47,10,FALSE))</f>
        <v>8</v>
      </c>
      <c r="AK66" s="234">
        <f>IF(AK65="","",VLOOKUP(AK65,'【記載例】参考様式１（勤務表_シフト記号表）'!$C$6:$L$47,10,FALSE))</f>
        <v>7.9999999999999982</v>
      </c>
      <c r="AL66" s="235">
        <f>IF(AL65="","",VLOOKUP(AL65,'【記載例】参考様式１（勤務表_シフト記号表）'!$C$6:$L$47,10,FALSE))</f>
        <v>7.9999999999999982</v>
      </c>
      <c r="AM66" s="235" t="str">
        <f>IF(AM65="","",VLOOKUP(AM65,'【記載例】参考様式１（勤務表_シフト記号表）'!$C$6:$L$47,10,FALSE))</f>
        <v/>
      </c>
      <c r="AN66" s="235">
        <f>IF(AN65="","",VLOOKUP(AN65,'【記載例】参考様式１（勤務表_シフト記号表）'!$C$6:$L$47,10,FALSE))</f>
        <v>8</v>
      </c>
      <c r="AO66" s="235" t="str">
        <f>IF(AO65="","",VLOOKUP(AO65,'【記載例】参考様式１（勤務表_シフト記号表）'!$C$6:$L$47,10,FALSE))</f>
        <v/>
      </c>
      <c r="AP66" s="235" t="str">
        <f>IF(AP65="","",VLOOKUP(AP65,'【記載例】参考様式１（勤務表_シフト記号表）'!$C$6:$L$47,10,FALSE))</f>
        <v/>
      </c>
      <c r="AQ66" s="236">
        <f>IF(AQ65="","",VLOOKUP(AQ65,'【記載例】参考様式１（勤務表_シフト記号表）'!$C$6:$L$47,10,FALSE))</f>
        <v>8</v>
      </c>
      <c r="AR66" s="234">
        <f>IF(AR65="","",VLOOKUP(AR65,'【記載例】参考様式１（勤務表_シフト記号表）'!$C$6:$L$47,10,FALSE))</f>
        <v>8</v>
      </c>
      <c r="AS66" s="235">
        <f>IF(AS65="","",VLOOKUP(AS65,'【記載例】参考様式１（勤務表_シフト記号表）'!$C$6:$L$47,10,FALSE))</f>
        <v>7.9999999999999982</v>
      </c>
      <c r="AT66" s="235">
        <f>IF(AT65="","",VLOOKUP(AT65,'【記載例】参考様式１（勤務表_シフト記号表）'!$C$6:$L$47,10,FALSE))</f>
        <v>7.9999999999999982</v>
      </c>
      <c r="AU66" s="235" t="str">
        <f>IF(AU65="","",VLOOKUP(AU65,'【記載例】参考様式１（勤務表_シフト記号表）'!$C$6:$L$47,10,FALSE))</f>
        <v/>
      </c>
      <c r="AV66" s="235">
        <f>IF(AV65="","",VLOOKUP(AV65,'【記載例】参考様式１（勤務表_シフト記号表）'!$C$6:$L$47,10,FALSE))</f>
        <v>7.9999999999999982</v>
      </c>
      <c r="AW66" s="235">
        <f>IF(AW65="","",VLOOKUP(AW65,'【記載例】参考様式１（勤務表_シフト記号表）'!$C$6:$L$47,10,FALSE))</f>
        <v>8</v>
      </c>
      <c r="AX66" s="236">
        <f>IF(AX65="","",VLOOKUP(AX65,'【記載例】参考様式１（勤務表_シフト記号表）'!$C$6:$L$47,10,FALSE))</f>
        <v>8</v>
      </c>
      <c r="AY66" s="234" t="str">
        <f>IF(AY65="","",VLOOKUP(AY65,'【記載例】参考様式１（勤務表_シフト記号表）'!$C$6:$L$47,10,FALSE))</f>
        <v/>
      </c>
      <c r="AZ66" s="235" t="str">
        <f>IF(AZ65="","",VLOOKUP(AZ65,'【記載例】参考様式１（勤務表_シフト記号表）'!$C$6:$L$47,10,FALSE))</f>
        <v/>
      </c>
      <c r="BA66" s="235" t="str">
        <f>IF(BA65="","",VLOOKUP(BA65,'【記載例】参考様式１（勤務表_シフト記号表）'!$C$6:$L$47,10,FALSE))</f>
        <v/>
      </c>
      <c r="BB66" s="1054">
        <f>IF($BE$3="４週",SUM(W66:AX66),IF($BE$3="暦月",SUM(W66:BA66),""))</f>
        <v>160</v>
      </c>
      <c r="BC66" s="1055"/>
      <c r="BD66" s="1056">
        <f>IF($BE$3="４週",BB66/4,IF($BE$3="暦月",(BB66/($BE$8/7)),""))</f>
        <v>40</v>
      </c>
      <c r="BE66" s="1055"/>
      <c r="BF66" s="1051"/>
      <c r="BG66" s="1052"/>
      <c r="BH66" s="1052"/>
      <c r="BI66" s="1052"/>
      <c r="BJ66" s="1053"/>
    </row>
    <row r="67" spans="2:62" ht="20.25" customHeight="1" x14ac:dyDescent="0.45">
      <c r="B67" s="1020">
        <f>B65+1</f>
        <v>26</v>
      </c>
      <c r="C67" s="1022" t="s">
        <v>456</v>
      </c>
      <c r="D67" s="1023"/>
      <c r="E67" s="229"/>
      <c r="F67" s="230"/>
      <c r="G67" s="229"/>
      <c r="H67" s="230"/>
      <c r="I67" s="1026" t="s">
        <v>589</v>
      </c>
      <c r="J67" s="1027"/>
      <c r="K67" s="1030" t="s">
        <v>590</v>
      </c>
      <c r="L67" s="1031"/>
      <c r="M67" s="1031"/>
      <c r="N67" s="1023"/>
      <c r="O67" s="1034" t="s">
        <v>625</v>
      </c>
      <c r="P67" s="1035"/>
      <c r="Q67" s="1035"/>
      <c r="R67" s="1035"/>
      <c r="S67" s="1036"/>
      <c r="T67" s="249" t="s">
        <v>442</v>
      </c>
      <c r="V67" s="250"/>
      <c r="W67" s="242"/>
      <c r="X67" s="243" t="s">
        <v>493</v>
      </c>
      <c r="Y67" s="243" t="s">
        <v>498</v>
      </c>
      <c r="Z67" s="243" t="s">
        <v>498</v>
      </c>
      <c r="AA67" s="243"/>
      <c r="AB67" s="243" t="s">
        <v>502</v>
      </c>
      <c r="AC67" s="244" t="s">
        <v>503</v>
      </c>
      <c r="AD67" s="242" t="s">
        <v>498</v>
      </c>
      <c r="AE67" s="243"/>
      <c r="AF67" s="243" t="s">
        <v>498</v>
      </c>
      <c r="AG67" s="243" t="s">
        <v>498</v>
      </c>
      <c r="AH67" s="243"/>
      <c r="AI67" s="243"/>
      <c r="AJ67" s="244" t="s">
        <v>502</v>
      </c>
      <c r="AK67" s="242" t="s">
        <v>503</v>
      </c>
      <c r="AL67" s="243" t="s">
        <v>498</v>
      </c>
      <c r="AM67" s="243" t="s">
        <v>498</v>
      </c>
      <c r="AN67" s="243" t="s">
        <v>498</v>
      </c>
      <c r="AO67" s="243" t="s">
        <v>493</v>
      </c>
      <c r="AP67" s="243" t="s">
        <v>493</v>
      </c>
      <c r="AQ67" s="244"/>
      <c r="AR67" s="242" t="s">
        <v>502</v>
      </c>
      <c r="AS67" s="243" t="s">
        <v>503</v>
      </c>
      <c r="AT67" s="243" t="s">
        <v>493</v>
      </c>
      <c r="AU67" s="243" t="s">
        <v>498</v>
      </c>
      <c r="AV67" s="243"/>
      <c r="AW67" s="243"/>
      <c r="AX67" s="244" t="s">
        <v>493</v>
      </c>
      <c r="AY67" s="242"/>
      <c r="AZ67" s="243"/>
      <c r="BA67" s="245"/>
      <c r="BB67" s="1040"/>
      <c r="BC67" s="1041"/>
      <c r="BD67" s="1000"/>
      <c r="BE67" s="1001"/>
      <c r="BF67" s="1002"/>
      <c r="BG67" s="1003"/>
      <c r="BH67" s="1003"/>
      <c r="BI67" s="1003"/>
      <c r="BJ67" s="1004"/>
    </row>
    <row r="68" spans="2:62" ht="20.25" customHeight="1" x14ac:dyDescent="0.45">
      <c r="B68" s="1043"/>
      <c r="C68" s="1057"/>
      <c r="D68" s="1058"/>
      <c r="E68" s="229"/>
      <c r="F68" s="230" t="str">
        <f>C67</f>
        <v>介護職員</v>
      </c>
      <c r="G68" s="229"/>
      <c r="H68" s="230" t="str">
        <f>I67</f>
        <v>A</v>
      </c>
      <c r="I68" s="1059"/>
      <c r="J68" s="1060"/>
      <c r="K68" s="1061"/>
      <c r="L68" s="1062"/>
      <c r="M68" s="1062"/>
      <c r="N68" s="1058"/>
      <c r="O68" s="1034"/>
      <c r="P68" s="1035"/>
      <c r="Q68" s="1035"/>
      <c r="R68" s="1035"/>
      <c r="S68" s="1036"/>
      <c r="T68" s="246" t="s">
        <v>443</v>
      </c>
      <c r="U68" s="247"/>
      <c r="V68" s="248"/>
      <c r="W68" s="234" t="str">
        <f>IF(W67="","",VLOOKUP(W67,'【記載例】参考様式１（勤務表_シフト記号表）'!$C$6:$L$47,10,FALSE))</f>
        <v/>
      </c>
      <c r="X68" s="235">
        <f>IF(X67="","",VLOOKUP(X67,'【記載例】参考様式１（勤務表_シフト記号表）'!$C$6:$L$47,10,FALSE))</f>
        <v>7.9999999999999982</v>
      </c>
      <c r="Y68" s="235">
        <f>IF(Y67="","",VLOOKUP(Y67,'【記載例】参考様式１（勤務表_シフト記号表）'!$C$6:$L$47,10,FALSE))</f>
        <v>8</v>
      </c>
      <c r="Z68" s="235">
        <f>IF(Z67="","",VLOOKUP(Z67,'【記載例】参考様式１（勤務表_シフト記号表）'!$C$6:$L$47,10,FALSE))</f>
        <v>8</v>
      </c>
      <c r="AA68" s="235" t="str">
        <f>IF(AA67="","",VLOOKUP(AA67,'【記載例】参考様式１（勤務表_シフト記号表）'!$C$6:$L$47,10,FALSE))</f>
        <v/>
      </c>
      <c r="AB68" s="235">
        <f>IF(AB67="","",VLOOKUP(AB67,'【記載例】参考様式１（勤務表_シフト記号表）'!$C$6:$L$47,10,FALSE))</f>
        <v>8</v>
      </c>
      <c r="AC68" s="236">
        <f>IF(AC67="","",VLOOKUP(AC67,'【記載例】参考様式１（勤務表_シフト記号表）'!$C$6:$L$47,10,FALSE))</f>
        <v>8</v>
      </c>
      <c r="AD68" s="234">
        <f>IF(AD67="","",VLOOKUP(AD67,'【記載例】参考様式１（勤務表_シフト記号表）'!$C$6:$L$47,10,FALSE))</f>
        <v>8</v>
      </c>
      <c r="AE68" s="235" t="str">
        <f>IF(AE67="","",VLOOKUP(AE67,'【記載例】参考様式１（勤務表_シフト記号表）'!$C$6:$L$47,10,FALSE))</f>
        <v/>
      </c>
      <c r="AF68" s="235">
        <f>IF(AF67="","",VLOOKUP(AF67,'【記載例】参考様式１（勤務表_シフト記号表）'!$C$6:$L$47,10,FALSE))</f>
        <v>8</v>
      </c>
      <c r="AG68" s="235">
        <f>IF(AG67="","",VLOOKUP(AG67,'【記載例】参考様式１（勤務表_シフト記号表）'!$C$6:$L$47,10,FALSE))</f>
        <v>8</v>
      </c>
      <c r="AH68" s="235" t="str">
        <f>IF(AH67="","",VLOOKUP(AH67,'【記載例】参考様式１（勤務表_シフト記号表）'!$C$6:$L$47,10,FALSE))</f>
        <v/>
      </c>
      <c r="AI68" s="235" t="str">
        <f>IF(AI67="","",VLOOKUP(AI67,'【記載例】参考様式１（勤務表_シフト記号表）'!$C$6:$L$47,10,FALSE))</f>
        <v/>
      </c>
      <c r="AJ68" s="236">
        <f>IF(AJ67="","",VLOOKUP(AJ67,'【記載例】参考様式１（勤務表_シフト記号表）'!$C$6:$L$47,10,FALSE))</f>
        <v>8</v>
      </c>
      <c r="AK68" s="234">
        <f>IF(AK67="","",VLOOKUP(AK67,'【記載例】参考様式１（勤務表_シフト記号表）'!$C$6:$L$47,10,FALSE))</f>
        <v>8</v>
      </c>
      <c r="AL68" s="235">
        <f>IF(AL67="","",VLOOKUP(AL67,'【記載例】参考様式１（勤務表_シフト記号表）'!$C$6:$L$47,10,FALSE))</f>
        <v>8</v>
      </c>
      <c r="AM68" s="235">
        <f>IF(AM67="","",VLOOKUP(AM67,'【記載例】参考様式１（勤務表_シフト記号表）'!$C$6:$L$47,10,FALSE))</f>
        <v>8</v>
      </c>
      <c r="AN68" s="235">
        <f>IF(AN67="","",VLOOKUP(AN67,'【記載例】参考様式１（勤務表_シフト記号表）'!$C$6:$L$47,10,FALSE))</f>
        <v>8</v>
      </c>
      <c r="AO68" s="235">
        <f>IF(AO67="","",VLOOKUP(AO67,'【記載例】参考様式１（勤務表_シフト記号表）'!$C$6:$L$47,10,FALSE))</f>
        <v>7.9999999999999982</v>
      </c>
      <c r="AP68" s="235">
        <f>IF(AP67="","",VLOOKUP(AP67,'【記載例】参考様式１（勤務表_シフト記号表）'!$C$6:$L$47,10,FALSE))</f>
        <v>7.9999999999999982</v>
      </c>
      <c r="AQ68" s="236" t="str">
        <f>IF(AQ67="","",VLOOKUP(AQ67,'【記載例】参考様式１（勤務表_シフト記号表）'!$C$6:$L$47,10,FALSE))</f>
        <v/>
      </c>
      <c r="AR68" s="234">
        <f>IF(AR67="","",VLOOKUP(AR67,'【記載例】参考様式１（勤務表_シフト記号表）'!$C$6:$L$47,10,FALSE))</f>
        <v>8</v>
      </c>
      <c r="AS68" s="235">
        <f>IF(AS67="","",VLOOKUP(AS67,'【記載例】参考様式１（勤務表_シフト記号表）'!$C$6:$L$47,10,FALSE))</f>
        <v>8</v>
      </c>
      <c r="AT68" s="235">
        <f>IF(AT67="","",VLOOKUP(AT67,'【記載例】参考様式１（勤務表_シフト記号表）'!$C$6:$L$47,10,FALSE))</f>
        <v>7.9999999999999982</v>
      </c>
      <c r="AU68" s="235">
        <f>IF(AU67="","",VLOOKUP(AU67,'【記載例】参考様式１（勤務表_シフト記号表）'!$C$6:$L$47,10,FALSE))</f>
        <v>8</v>
      </c>
      <c r="AV68" s="235" t="str">
        <f>IF(AV67="","",VLOOKUP(AV67,'【記載例】参考様式１（勤務表_シフト記号表）'!$C$6:$L$47,10,FALSE))</f>
        <v/>
      </c>
      <c r="AW68" s="235" t="str">
        <f>IF(AW67="","",VLOOKUP(AW67,'【記載例】参考様式１（勤務表_シフト記号表）'!$C$6:$L$47,10,FALSE))</f>
        <v/>
      </c>
      <c r="AX68" s="236">
        <f>IF(AX67="","",VLOOKUP(AX67,'【記載例】参考様式１（勤務表_シフト記号表）'!$C$6:$L$47,10,FALSE))</f>
        <v>7.9999999999999982</v>
      </c>
      <c r="AY68" s="234" t="str">
        <f>IF(AY67="","",VLOOKUP(AY67,'【記載例】参考様式１（勤務表_シフト記号表）'!$C$6:$L$47,10,FALSE))</f>
        <v/>
      </c>
      <c r="AZ68" s="235" t="str">
        <f>IF(AZ67="","",VLOOKUP(AZ67,'【記載例】参考様式１（勤務表_シフト記号表）'!$C$6:$L$47,10,FALSE))</f>
        <v/>
      </c>
      <c r="BA68" s="235" t="str">
        <f>IF(BA67="","",VLOOKUP(BA67,'【記載例】参考様式１（勤務表_シフト記号表）'!$C$6:$L$47,10,FALSE))</f>
        <v/>
      </c>
      <c r="BB68" s="1054">
        <f>IF($BE$3="４週",SUM(W68:AX68),IF($BE$3="暦月",SUM(W68:BA68),""))</f>
        <v>160</v>
      </c>
      <c r="BC68" s="1055"/>
      <c r="BD68" s="1056">
        <f>IF($BE$3="４週",BB68/4,IF($BE$3="暦月",(BB68/($BE$8/7)),""))</f>
        <v>40</v>
      </c>
      <c r="BE68" s="1055"/>
      <c r="BF68" s="1051"/>
      <c r="BG68" s="1052"/>
      <c r="BH68" s="1052"/>
      <c r="BI68" s="1052"/>
      <c r="BJ68" s="1053"/>
    </row>
    <row r="69" spans="2:62" ht="20.25" customHeight="1" x14ac:dyDescent="0.45">
      <c r="B69" s="1020">
        <f>B67+1</f>
        <v>27</v>
      </c>
      <c r="C69" s="1022" t="s">
        <v>456</v>
      </c>
      <c r="D69" s="1023"/>
      <c r="E69" s="229"/>
      <c r="F69" s="230"/>
      <c r="G69" s="229"/>
      <c r="H69" s="230"/>
      <c r="I69" s="1026" t="s">
        <v>589</v>
      </c>
      <c r="J69" s="1027"/>
      <c r="K69" s="1030" t="s">
        <v>590</v>
      </c>
      <c r="L69" s="1031"/>
      <c r="M69" s="1031"/>
      <c r="N69" s="1023"/>
      <c r="O69" s="1034" t="s">
        <v>626</v>
      </c>
      <c r="P69" s="1035"/>
      <c r="Q69" s="1035"/>
      <c r="R69" s="1035"/>
      <c r="S69" s="1036"/>
      <c r="T69" s="249" t="s">
        <v>442</v>
      </c>
      <c r="V69" s="250"/>
      <c r="W69" s="242" t="s">
        <v>493</v>
      </c>
      <c r="X69" s="243"/>
      <c r="Y69" s="243" t="s">
        <v>493</v>
      </c>
      <c r="Z69" s="243"/>
      <c r="AA69" s="243" t="s">
        <v>498</v>
      </c>
      <c r="AB69" s="243"/>
      <c r="AC69" s="244" t="s">
        <v>502</v>
      </c>
      <c r="AD69" s="242" t="s">
        <v>503</v>
      </c>
      <c r="AE69" s="243" t="s">
        <v>498</v>
      </c>
      <c r="AF69" s="243" t="s">
        <v>498</v>
      </c>
      <c r="AG69" s="243" t="s">
        <v>493</v>
      </c>
      <c r="AH69" s="243" t="s">
        <v>493</v>
      </c>
      <c r="AI69" s="243"/>
      <c r="AJ69" s="244" t="s">
        <v>498</v>
      </c>
      <c r="AK69" s="242" t="s">
        <v>502</v>
      </c>
      <c r="AL69" s="243" t="s">
        <v>503</v>
      </c>
      <c r="AM69" s="243" t="s">
        <v>493</v>
      </c>
      <c r="AN69" s="243"/>
      <c r="AO69" s="243" t="s">
        <v>498</v>
      </c>
      <c r="AP69" s="243" t="s">
        <v>498</v>
      </c>
      <c r="AQ69" s="244"/>
      <c r="AR69" s="242"/>
      <c r="AS69" s="243" t="s">
        <v>502</v>
      </c>
      <c r="AT69" s="243" t="s">
        <v>503</v>
      </c>
      <c r="AU69" s="243" t="s">
        <v>493</v>
      </c>
      <c r="AV69" s="243" t="s">
        <v>498</v>
      </c>
      <c r="AW69" s="243" t="s">
        <v>498</v>
      </c>
      <c r="AX69" s="244"/>
      <c r="AY69" s="242"/>
      <c r="AZ69" s="243"/>
      <c r="BA69" s="245"/>
      <c r="BB69" s="1040"/>
      <c r="BC69" s="1041"/>
      <c r="BD69" s="1000"/>
      <c r="BE69" s="1001"/>
      <c r="BF69" s="1002"/>
      <c r="BG69" s="1003"/>
      <c r="BH69" s="1003"/>
      <c r="BI69" s="1003"/>
      <c r="BJ69" s="1004"/>
    </row>
    <row r="70" spans="2:62" ht="20.25" customHeight="1" x14ac:dyDescent="0.45">
      <c r="B70" s="1043"/>
      <c r="C70" s="1057"/>
      <c r="D70" s="1058"/>
      <c r="E70" s="229"/>
      <c r="F70" s="230" t="str">
        <f>C69</f>
        <v>介護職員</v>
      </c>
      <c r="G70" s="229"/>
      <c r="H70" s="230" t="str">
        <f>I69</f>
        <v>A</v>
      </c>
      <c r="I70" s="1059"/>
      <c r="J70" s="1060"/>
      <c r="K70" s="1061"/>
      <c r="L70" s="1062"/>
      <c r="M70" s="1062"/>
      <c r="N70" s="1058"/>
      <c r="O70" s="1034"/>
      <c r="P70" s="1035"/>
      <c r="Q70" s="1035"/>
      <c r="R70" s="1035"/>
      <c r="S70" s="1036"/>
      <c r="T70" s="246" t="s">
        <v>443</v>
      </c>
      <c r="U70" s="247"/>
      <c r="V70" s="248"/>
      <c r="W70" s="234">
        <f>IF(W69="","",VLOOKUP(W69,'【記載例】参考様式１（勤務表_シフト記号表）'!$C$6:$L$47,10,FALSE))</f>
        <v>7.9999999999999982</v>
      </c>
      <c r="X70" s="235" t="str">
        <f>IF(X69="","",VLOOKUP(X69,'【記載例】参考様式１（勤務表_シフト記号表）'!$C$6:$L$47,10,FALSE))</f>
        <v/>
      </c>
      <c r="Y70" s="235">
        <f>IF(Y69="","",VLOOKUP(Y69,'【記載例】参考様式１（勤務表_シフト記号表）'!$C$6:$L$47,10,FALSE))</f>
        <v>7.9999999999999982</v>
      </c>
      <c r="Z70" s="235" t="str">
        <f>IF(Z69="","",VLOOKUP(Z69,'【記載例】参考様式１（勤務表_シフト記号表）'!$C$6:$L$47,10,FALSE))</f>
        <v/>
      </c>
      <c r="AA70" s="235">
        <f>IF(AA69="","",VLOOKUP(AA69,'【記載例】参考様式１（勤務表_シフト記号表）'!$C$6:$L$47,10,FALSE))</f>
        <v>8</v>
      </c>
      <c r="AB70" s="235" t="str">
        <f>IF(AB69="","",VLOOKUP(AB69,'【記載例】参考様式１（勤務表_シフト記号表）'!$C$6:$L$47,10,FALSE))</f>
        <v/>
      </c>
      <c r="AC70" s="236">
        <f>IF(AC69="","",VLOOKUP(AC69,'【記載例】参考様式１（勤務表_シフト記号表）'!$C$6:$L$47,10,FALSE))</f>
        <v>8</v>
      </c>
      <c r="AD70" s="234">
        <f>IF(AD69="","",VLOOKUP(AD69,'【記載例】参考様式１（勤務表_シフト記号表）'!$C$6:$L$47,10,FALSE))</f>
        <v>8</v>
      </c>
      <c r="AE70" s="235">
        <f>IF(AE69="","",VLOOKUP(AE69,'【記載例】参考様式１（勤務表_シフト記号表）'!$C$6:$L$47,10,FALSE))</f>
        <v>8</v>
      </c>
      <c r="AF70" s="235">
        <f>IF(AF69="","",VLOOKUP(AF69,'【記載例】参考様式１（勤務表_シフト記号表）'!$C$6:$L$47,10,FALSE))</f>
        <v>8</v>
      </c>
      <c r="AG70" s="235">
        <f>IF(AG69="","",VLOOKUP(AG69,'【記載例】参考様式１（勤務表_シフト記号表）'!$C$6:$L$47,10,FALSE))</f>
        <v>7.9999999999999982</v>
      </c>
      <c r="AH70" s="235">
        <f>IF(AH69="","",VLOOKUP(AH69,'【記載例】参考様式１（勤務表_シフト記号表）'!$C$6:$L$47,10,FALSE))</f>
        <v>7.9999999999999982</v>
      </c>
      <c r="AI70" s="235" t="str">
        <f>IF(AI69="","",VLOOKUP(AI69,'【記載例】参考様式１（勤務表_シフト記号表）'!$C$6:$L$47,10,FALSE))</f>
        <v/>
      </c>
      <c r="AJ70" s="236">
        <f>IF(AJ69="","",VLOOKUP(AJ69,'【記載例】参考様式１（勤務表_シフト記号表）'!$C$6:$L$47,10,FALSE))</f>
        <v>8</v>
      </c>
      <c r="AK70" s="234">
        <f>IF(AK69="","",VLOOKUP(AK69,'【記載例】参考様式１（勤務表_シフト記号表）'!$C$6:$L$47,10,FALSE))</f>
        <v>8</v>
      </c>
      <c r="AL70" s="235">
        <f>IF(AL69="","",VLOOKUP(AL69,'【記載例】参考様式１（勤務表_シフト記号表）'!$C$6:$L$47,10,FALSE))</f>
        <v>8</v>
      </c>
      <c r="AM70" s="235">
        <f>IF(AM69="","",VLOOKUP(AM69,'【記載例】参考様式１（勤務表_シフト記号表）'!$C$6:$L$47,10,FALSE))</f>
        <v>7.9999999999999982</v>
      </c>
      <c r="AN70" s="235" t="str">
        <f>IF(AN69="","",VLOOKUP(AN69,'【記載例】参考様式１（勤務表_シフト記号表）'!$C$6:$L$47,10,FALSE))</f>
        <v/>
      </c>
      <c r="AO70" s="235">
        <f>IF(AO69="","",VLOOKUP(AO69,'【記載例】参考様式１（勤務表_シフト記号表）'!$C$6:$L$47,10,FALSE))</f>
        <v>8</v>
      </c>
      <c r="AP70" s="235">
        <f>IF(AP69="","",VLOOKUP(AP69,'【記載例】参考様式１（勤務表_シフト記号表）'!$C$6:$L$47,10,FALSE))</f>
        <v>8</v>
      </c>
      <c r="AQ70" s="236" t="str">
        <f>IF(AQ69="","",VLOOKUP(AQ69,'【記載例】参考様式１（勤務表_シフト記号表）'!$C$6:$L$47,10,FALSE))</f>
        <v/>
      </c>
      <c r="AR70" s="234" t="str">
        <f>IF(AR69="","",VLOOKUP(AR69,'【記載例】参考様式１（勤務表_シフト記号表）'!$C$6:$L$47,10,FALSE))</f>
        <v/>
      </c>
      <c r="AS70" s="235">
        <f>IF(AS69="","",VLOOKUP(AS69,'【記載例】参考様式１（勤務表_シフト記号表）'!$C$6:$L$47,10,FALSE))</f>
        <v>8</v>
      </c>
      <c r="AT70" s="235">
        <f>IF(AT69="","",VLOOKUP(AT69,'【記載例】参考様式１（勤務表_シフト記号表）'!$C$6:$L$47,10,FALSE))</f>
        <v>8</v>
      </c>
      <c r="AU70" s="235">
        <f>IF(AU69="","",VLOOKUP(AU69,'【記載例】参考様式１（勤務表_シフト記号表）'!$C$6:$L$47,10,FALSE))</f>
        <v>7.9999999999999982</v>
      </c>
      <c r="AV70" s="235">
        <f>IF(AV69="","",VLOOKUP(AV69,'【記載例】参考様式１（勤務表_シフト記号表）'!$C$6:$L$47,10,FALSE))</f>
        <v>8</v>
      </c>
      <c r="AW70" s="235">
        <f>IF(AW69="","",VLOOKUP(AW69,'【記載例】参考様式１（勤務表_シフト記号表）'!$C$6:$L$47,10,FALSE))</f>
        <v>8</v>
      </c>
      <c r="AX70" s="236" t="str">
        <f>IF(AX69="","",VLOOKUP(AX69,'【記載例】参考様式１（勤務表_シフト記号表）'!$C$6:$L$47,10,FALSE))</f>
        <v/>
      </c>
      <c r="AY70" s="234" t="str">
        <f>IF(AY69="","",VLOOKUP(AY69,'【記載例】参考様式１（勤務表_シフト記号表）'!$C$6:$L$47,10,FALSE))</f>
        <v/>
      </c>
      <c r="AZ70" s="235" t="str">
        <f>IF(AZ69="","",VLOOKUP(AZ69,'【記載例】参考様式１（勤務表_シフト記号表）'!$C$6:$L$47,10,FALSE))</f>
        <v/>
      </c>
      <c r="BA70" s="235" t="str">
        <f>IF(BA69="","",VLOOKUP(BA69,'【記載例】参考様式１（勤務表_シフト記号表）'!$C$6:$L$47,10,FALSE))</f>
        <v/>
      </c>
      <c r="BB70" s="1054">
        <f>IF($BE$3="４週",SUM(W70:AX70),IF($BE$3="暦月",SUM(W70:BA70),""))</f>
        <v>160</v>
      </c>
      <c r="BC70" s="1055"/>
      <c r="BD70" s="1056">
        <f>IF($BE$3="４週",BB70/4,IF($BE$3="暦月",(BB70/($BE$8/7)),""))</f>
        <v>40</v>
      </c>
      <c r="BE70" s="1055"/>
      <c r="BF70" s="1051"/>
      <c r="BG70" s="1052"/>
      <c r="BH70" s="1052"/>
      <c r="BI70" s="1052"/>
      <c r="BJ70" s="1053"/>
    </row>
    <row r="71" spans="2:62" ht="20.25" customHeight="1" x14ac:dyDescent="0.45">
      <c r="B71" s="1020">
        <f>B69+1</f>
        <v>28</v>
      </c>
      <c r="C71" s="1022" t="s">
        <v>456</v>
      </c>
      <c r="D71" s="1023"/>
      <c r="E71" s="229"/>
      <c r="F71" s="230"/>
      <c r="G71" s="229"/>
      <c r="H71" s="230"/>
      <c r="I71" s="1026" t="s">
        <v>589</v>
      </c>
      <c r="J71" s="1027"/>
      <c r="K71" s="1030" t="s">
        <v>590</v>
      </c>
      <c r="L71" s="1031"/>
      <c r="M71" s="1031"/>
      <c r="N71" s="1023"/>
      <c r="O71" s="1034" t="s">
        <v>627</v>
      </c>
      <c r="P71" s="1035"/>
      <c r="Q71" s="1035"/>
      <c r="R71" s="1035"/>
      <c r="S71" s="1036"/>
      <c r="T71" s="249" t="s">
        <v>442</v>
      </c>
      <c r="V71" s="250"/>
      <c r="W71" s="242" t="s">
        <v>617</v>
      </c>
      <c r="X71" s="243"/>
      <c r="Y71" s="243" t="s">
        <v>498</v>
      </c>
      <c r="Z71" s="243" t="s">
        <v>493</v>
      </c>
      <c r="AA71" s="243" t="s">
        <v>493</v>
      </c>
      <c r="AB71" s="243" t="s">
        <v>493</v>
      </c>
      <c r="AC71" s="244"/>
      <c r="AD71" s="242" t="s">
        <v>502</v>
      </c>
      <c r="AE71" s="243" t="s">
        <v>503</v>
      </c>
      <c r="AF71" s="243" t="s">
        <v>493</v>
      </c>
      <c r="AG71" s="243"/>
      <c r="AH71" s="243" t="s">
        <v>498</v>
      </c>
      <c r="AI71" s="243" t="s">
        <v>498</v>
      </c>
      <c r="AJ71" s="244"/>
      <c r="AK71" s="242"/>
      <c r="AL71" s="243" t="s">
        <v>502</v>
      </c>
      <c r="AM71" s="243" t="s">
        <v>503</v>
      </c>
      <c r="AN71" s="243" t="s">
        <v>493</v>
      </c>
      <c r="AO71" s="243"/>
      <c r="AP71" s="243" t="s">
        <v>498</v>
      </c>
      <c r="AQ71" s="244" t="s">
        <v>498</v>
      </c>
      <c r="AR71" s="242" t="s">
        <v>498</v>
      </c>
      <c r="AS71" s="243"/>
      <c r="AT71" s="243" t="s">
        <v>502</v>
      </c>
      <c r="AU71" s="243" t="s">
        <v>503</v>
      </c>
      <c r="AV71" s="243" t="s">
        <v>493</v>
      </c>
      <c r="AW71" s="243"/>
      <c r="AX71" s="244" t="s">
        <v>498</v>
      </c>
      <c r="AY71" s="242"/>
      <c r="AZ71" s="243"/>
      <c r="BA71" s="245"/>
      <c r="BB71" s="1040"/>
      <c r="BC71" s="1041"/>
      <c r="BD71" s="1000"/>
      <c r="BE71" s="1001"/>
      <c r="BF71" s="1002"/>
      <c r="BG71" s="1003"/>
      <c r="BH71" s="1003"/>
      <c r="BI71" s="1003"/>
      <c r="BJ71" s="1004"/>
    </row>
    <row r="72" spans="2:62" ht="20.25" customHeight="1" x14ac:dyDescent="0.45">
      <c r="B72" s="1043"/>
      <c r="C72" s="1057"/>
      <c r="D72" s="1058"/>
      <c r="E72" s="229"/>
      <c r="F72" s="230" t="str">
        <f>C71</f>
        <v>介護職員</v>
      </c>
      <c r="G72" s="229"/>
      <c r="H72" s="230" t="str">
        <f>I71</f>
        <v>A</v>
      </c>
      <c r="I72" s="1059"/>
      <c r="J72" s="1060"/>
      <c r="K72" s="1061"/>
      <c r="L72" s="1062"/>
      <c r="M72" s="1062"/>
      <c r="N72" s="1058"/>
      <c r="O72" s="1034"/>
      <c r="P72" s="1035"/>
      <c r="Q72" s="1035"/>
      <c r="R72" s="1035"/>
      <c r="S72" s="1036"/>
      <c r="T72" s="246" t="s">
        <v>443</v>
      </c>
      <c r="U72" s="247"/>
      <c r="V72" s="248"/>
      <c r="W72" s="234">
        <f>IF(W71="","",VLOOKUP(W71,'【記載例】参考様式１（勤務表_シフト記号表）'!$C$6:$L$47,10,FALSE))</f>
        <v>8</v>
      </c>
      <c r="X72" s="235" t="str">
        <f>IF(X71="","",VLOOKUP(X71,'【記載例】参考様式１（勤務表_シフト記号表）'!$C$6:$L$47,10,FALSE))</f>
        <v/>
      </c>
      <c r="Y72" s="235">
        <f>IF(Y71="","",VLOOKUP(Y71,'【記載例】参考様式１（勤務表_シフト記号表）'!$C$6:$L$47,10,FALSE))</f>
        <v>8</v>
      </c>
      <c r="Z72" s="235">
        <f>IF(Z71="","",VLOOKUP(Z71,'【記載例】参考様式１（勤務表_シフト記号表）'!$C$6:$L$47,10,FALSE))</f>
        <v>7.9999999999999982</v>
      </c>
      <c r="AA72" s="235">
        <f>IF(AA71="","",VLOOKUP(AA71,'【記載例】参考様式１（勤務表_シフト記号表）'!$C$6:$L$47,10,FALSE))</f>
        <v>7.9999999999999982</v>
      </c>
      <c r="AB72" s="235">
        <f>IF(AB71="","",VLOOKUP(AB71,'【記載例】参考様式１（勤務表_シフト記号表）'!$C$6:$L$47,10,FALSE))</f>
        <v>7.9999999999999982</v>
      </c>
      <c r="AC72" s="236" t="str">
        <f>IF(AC71="","",VLOOKUP(AC71,'【記載例】参考様式１（勤務表_シフト記号表）'!$C$6:$L$47,10,FALSE))</f>
        <v/>
      </c>
      <c r="AD72" s="234">
        <f>IF(AD71="","",VLOOKUP(AD71,'【記載例】参考様式１（勤務表_シフト記号表）'!$C$6:$L$47,10,FALSE))</f>
        <v>8</v>
      </c>
      <c r="AE72" s="235">
        <f>IF(AE71="","",VLOOKUP(AE71,'【記載例】参考様式１（勤務表_シフト記号表）'!$C$6:$L$47,10,FALSE))</f>
        <v>8</v>
      </c>
      <c r="AF72" s="235">
        <f>IF(AF71="","",VLOOKUP(AF71,'【記載例】参考様式１（勤務表_シフト記号表）'!$C$6:$L$47,10,FALSE))</f>
        <v>7.9999999999999982</v>
      </c>
      <c r="AG72" s="235" t="str">
        <f>IF(AG71="","",VLOOKUP(AG71,'【記載例】参考様式１（勤務表_シフト記号表）'!$C$6:$L$47,10,FALSE))</f>
        <v/>
      </c>
      <c r="AH72" s="235">
        <f>IF(AH71="","",VLOOKUP(AH71,'【記載例】参考様式１（勤務表_シフト記号表）'!$C$6:$L$47,10,FALSE))</f>
        <v>8</v>
      </c>
      <c r="AI72" s="235">
        <f>IF(AI71="","",VLOOKUP(AI71,'【記載例】参考様式１（勤務表_シフト記号表）'!$C$6:$L$47,10,FALSE))</f>
        <v>8</v>
      </c>
      <c r="AJ72" s="236" t="str">
        <f>IF(AJ71="","",VLOOKUP(AJ71,'【記載例】参考様式１（勤務表_シフト記号表）'!$C$6:$L$47,10,FALSE))</f>
        <v/>
      </c>
      <c r="AK72" s="234" t="str">
        <f>IF(AK71="","",VLOOKUP(AK71,'【記載例】参考様式１（勤務表_シフト記号表）'!$C$6:$L$47,10,FALSE))</f>
        <v/>
      </c>
      <c r="AL72" s="235">
        <f>IF(AL71="","",VLOOKUP(AL71,'【記載例】参考様式１（勤務表_シフト記号表）'!$C$6:$L$47,10,FALSE))</f>
        <v>8</v>
      </c>
      <c r="AM72" s="235">
        <f>IF(AM71="","",VLOOKUP(AM71,'【記載例】参考様式１（勤務表_シフト記号表）'!$C$6:$L$47,10,FALSE))</f>
        <v>8</v>
      </c>
      <c r="AN72" s="235">
        <f>IF(AN71="","",VLOOKUP(AN71,'【記載例】参考様式１（勤務表_シフト記号表）'!$C$6:$L$47,10,FALSE))</f>
        <v>7.9999999999999982</v>
      </c>
      <c r="AO72" s="235" t="str">
        <f>IF(AO71="","",VLOOKUP(AO71,'【記載例】参考様式１（勤務表_シフト記号表）'!$C$6:$L$47,10,FALSE))</f>
        <v/>
      </c>
      <c r="AP72" s="235">
        <f>IF(AP71="","",VLOOKUP(AP71,'【記載例】参考様式１（勤務表_シフト記号表）'!$C$6:$L$47,10,FALSE))</f>
        <v>8</v>
      </c>
      <c r="AQ72" s="236">
        <f>IF(AQ71="","",VLOOKUP(AQ71,'【記載例】参考様式１（勤務表_シフト記号表）'!$C$6:$L$47,10,FALSE))</f>
        <v>8</v>
      </c>
      <c r="AR72" s="234">
        <f>IF(AR71="","",VLOOKUP(AR71,'【記載例】参考様式１（勤務表_シフト記号表）'!$C$6:$L$47,10,FALSE))</f>
        <v>8</v>
      </c>
      <c r="AS72" s="235" t="str">
        <f>IF(AS71="","",VLOOKUP(AS71,'【記載例】参考様式１（勤務表_シフト記号表）'!$C$6:$L$47,10,FALSE))</f>
        <v/>
      </c>
      <c r="AT72" s="235">
        <f>IF(AT71="","",VLOOKUP(AT71,'【記載例】参考様式１（勤務表_シフト記号表）'!$C$6:$L$47,10,FALSE))</f>
        <v>8</v>
      </c>
      <c r="AU72" s="235">
        <f>IF(AU71="","",VLOOKUP(AU71,'【記載例】参考様式１（勤務表_シフト記号表）'!$C$6:$L$47,10,FALSE))</f>
        <v>8</v>
      </c>
      <c r="AV72" s="235">
        <f>IF(AV71="","",VLOOKUP(AV71,'【記載例】参考様式１（勤務表_シフト記号表）'!$C$6:$L$47,10,FALSE))</f>
        <v>7.9999999999999982</v>
      </c>
      <c r="AW72" s="235" t="str">
        <f>IF(AW71="","",VLOOKUP(AW71,'【記載例】参考様式１（勤務表_シフト記号表）'!$C$6:$L$47,10,FALSE))</f>
        <v/>
      </c>
      <c r="AX72" s="236">
        <f>IF(AX71="","",VLOOKUP(AX71,'【記載例】参考様式１（勤務表_シフト記号表）'!$C$6:$L$47,10,FALSE))</f>
        <v>8</v>
      </c>
      <c r="AY72" s="234" t="str">
        <f>IF(AY71="","",VLOOKUP(AY71,'【記載例】参考様式１（勤務表_シフト記号表）'!$C$6:$L$47,10,FALSE))</f>
        <v/>
      </c>
      <c r="AZ72" s="235" t="str">
        <f>IF(AZ71="","",VLOOKUP(AZ71,'【記載例】参考様式１（勤務表_シフト記号表）'!$C$6:$L$47,10,FALSE))</f>
        <v/>
      </c>
      <c r="BA72" s="235" t="str">
        <f>IF(BA71="","",VLOOKUP(BA71,'【記載例】参考様式１（勤務表_シフト記号表）'!$C$6:$L$47,10,FALSE))</f>
        <v/>
      </c>
      <c r="BB72" s="1054">
        <f>IF($BE$3="４週",SUM(W72:AX72),IF($BE$3="暦月",SUM(W72:BA72),""))</f>
        <v>160</v>
      </c>
      <c r="BC72" s="1055"/>
      <c r="BD72" s="1056">
        <f>IF($BE$3="４週",BB72/4,IF($BE$3="暦月",(BB72/($BE$8/7)),""))</f>
        <v>40</v>
      </c>
      <c r="BE72" s="1055"/>
      <c r="BF72" s="1051"/>
      <c r="BG72" s="1052"/>
      <c r="BH72" s="1052"/>
      <c r="BI72" s="1052"/>
      <c r="BJ72" s="1053"/>
    </row>
    <row r="73" spans="2:62" ht="20.25" customHeight="1" x14ac:dyDescent="0.45">
      <c r="B73" s="1020">
        <f>B71+1</f>
        <v>29</v>
      </c>
      <c r="C73" s="1022" t="s">
        <v>456</v>
      </c>
      <c r="D73" s="1023"/>
      <c r="E73" s="229"/>
      <c r="F73" s="230"/>
      <c r="G73" s="229"/>
      <c r="H73" s="230"/>
      <c r="I73" s="1026" t="s">
        <v>611</v>
      </c>
      <c r="J73" s="1027"/>
      <c r="K73" s="1030" t="s">
        <v>590</v>
      </c>
      <c r="L73" s="1031"/>
      <c r="M73" s="1031"/>
      <c r="N73" s="1023"/>
      <c r="O73" s="1034" t="s">
        <v>628</v>
      </c>
      <c r="P73" s="1035"/>
      <c r="Q73" s="1035"/>
      <c r="R73" s="1035"/>
      <c r="S73" s="1036"/>
      <c r="T73" s="249" t="s">
        <v>442</v>
      </c>
      <c r="V73" s="250"/>
      <c r="W73" s="242" t="s">
        <v>498</v>
      </c>
      <c r="X73" s="243"/>
      <c r="Y73" s="243"/>
      <c r="Z73" s="243" t="s">
        <v>498</v>
      </c>
      <c r="AA73" s="243"/>
      <c r="AB73" s="243" t="s">
        <v>498</v>
      </c>
      <c r="AC73" s="244" t="s">
        <v>498</v>
      </c>
      <c r="AD73" s="242"/>
      <c r="AE73" s="243" t="s">
        <v>498</v>
      </c>
      <c r="AF73" s="243"/>
      <c r="AG73" s="243"/>
      <c r="AH73" s="243" t="s">
        <v>498</v>
      </c>
      <c r="AI73" s="243" t="s">
        <v>493</v>
      </c>
      <c r="AJ73" s="244" t="s">
        <v>493</v>
      </c>
      <c r="AK73" s="242" t="s">
        <v>498</v>
      </c>
      <c r="AL73" s="243"/>
      <c r="AM73" s="243" t="s">
        <v>498</v>
      </c>
      <c r="AN73" s="243"/>
      <c r="AO73" s="243" t="s">
        <v>498</v>
      </c>
      <c r="AP73" s="243"/>
      <c r="AQ73" s="244" t="s">
        <v>493</v>
      </c>
      <c r="AR73" s="242" t="s">
        <v>493</v>
      </c>
      <c r="AS73" s="243" t="s">
        <v>498</v>
      </c>
      <c r="AT73" s="243"/>
      <c r="AU73" s="243" t="s">
        <v>498</v>
      </c>
      <c r="AV73" s="243"/>
      <c r="AW73" s="243" t="s">
        <v>493</v>
      </c>
      <c r="AX73" s="244"/>
      <c r="AY73" s="242"/>
      <c r="AZ73" s="243"/>
      <c r="BA73" s="245"/>
      <c r="BB73" s="1040"/>
      <c r="BC73" s="1041"/>
      <c r="BD73" s="1000"/>
      <c r="BE73" s="1001"/>
      <c r="BF73" s="1002"/>
      <c r="BG73" s="1003"/>
      <c r="BH73" s="1003"/>
      <c r="BI73" s="1003"/>
      <c r="BJ73" s="1004"/>
    </row>
    <row r="74" spans="2:62" ht="20.25" customHeight="1" x14ac:dyDescent="0.45">
      <c r="B74" s="1043"/>
      <c r="C74" s="1044"/>
      <c r="D74" s="1045"/>
      <c r="E74" s="251"/>
      <c r="F74" s="252" t="str">
        <f>C73</f>
        <v>介護職員</v>
      </c>
      <c r="G74" s="251"/>
      <c r="H74" s="252" t="str">
        <f>I73</f>
        <v>C</v>
      </c>
      <c r="I74" s="1046"/>
      <c r="J74" s="1047"/>
      <c r="K74" s="1048"/>
      <c r="L74" s="1049"/>
      <c r="M74" s="1049"/>
      <c r="N74" s="1045"/>
      <c r="O74" s="1034"/>
      <c r="P74" s="1035"/>
      <c r="Q74" s="1035"/>
      <c r="R74" s="1035"/>
      <c r="S74" s="1036"/>
      <c r="T74" s="246" t="s">
        <v>443</v>
      </c>
      <c r="U74" s="247"/>
      <c r="V74" s="248"/>
      <c r="W74" s="234">
        <f>IF(W73="","",VLOOKUP(W73,'【記載例】参考様式１（勤務表_シフト記号表）'!$C$6:$L$47,10,FALSE))</f>
        <v>8</v>
      </c>
      <c r="X74" s="235" t="str">
        <f>IF(X73="","",VLOOKUP(X73,'【記載例】参考様式１（勤務表_シフト記号表）'!$C$6:$L$47,10,FALSE))</f>
        <v/>
      </c>
      <c r="Y74" s="235" t="str">
        <f>IF(Y73="","",VLOOKUP(Y73,'【記載例】参考様式１（勤務表_シフト記号表）'!$C$6:$L$47,10,FALSE))</f>
        <v/>
      </c>
      <c r="Z74" s="235">
        <f>IF(Z73="","",VLOOKUP(Z73,'【記載例】参考様式１（勤務表_シフト記号表）'!$C$6:$L$47,10,FALSE))</f>
        <v>8</v>
      </c>
      <c r="AA74" s="235" t="str">
        <f>IF(AA73="","",VLOOKUP(AA73,'【記載例】参考様式１（勤務表_シフト記号表）'!$C$6:$L$47,10,FALSE))</f>
        <v/>
      </c>
      <c r="AB74" s="235">
        <f>IF(AB73="","",VLOOKUP(AB73,'【記載例】参考様式１（勤務表_シフト記号表）'!$C$6:$L$47,10,FALSE))</f>
        <v>8</v>
      </c>
      <c r="AC74" s="236">
        <f>IF(AC73="","",VLOOKUP(AC73,'【記載例】参考様式１（勤務表_シフト記号表）'!$C$6:$L$47,10,FALSE))</f>
        <v>8</v>
      </c>
      <c r="AD74" s="234" t="str">
        <f>IF(AD73="","",VLOOKUP(AD73,'【記載例】参考様式１（勤務表_シフト記号表）'!$C$6:$L$47,10,FALSE))</f>
        <v/>
      </c>
      <c r="AE74" s="235">
        <f>IF(AE73="","",VLOOKUP(AE73,'【記載例】参考様式１（勤務表_シフト記号表）'!$C$6:$L$47,10,FALSE))</f>
        <v>8</v>
      </c>
      <c r="AF74" s="235" t="str">
        <f>IF(AF73="","",VLOOKUP(AF73,'【記載例】参考様式１（勤務表_シフト記号表）'!$C$6:$L$47,10,FALSE))</f>
        <v/>
      </c>
      <c r="AG74" s="235" t="str">
        <f>IF(AG73="","",VLOOKUP(AG73,'【記載例】参考様式１（勤務表_シフト記号表）'!$C$6:$L$47,10,FALSE))</f>
        <v/>
      </c>
      <c r="AH74" s="235">
        <f>IF(AH73="","",VLOOKUP(AH73,'【記載例】参考様式１（勤務表_シフト記号表）'!$C$6:$L$47,10,FALSE))</f>
        <v>8</v>
      </c>
      <c r="AI74" s="235">
        <f>IF(AI73="","",VLOOKUP(AI73,'【記載例】参考様式１（勤務表_シフト記号表）'!$C$6:$L$47,10,FALSE))</f>
        <v>7.9999999999999982</v>
      </c>
      <c r="AJ74" s="236">
        <f>IF(AJ73="","",VLOOKUP(AJ73,'【記載例】参考様式１（勤務表_シフト記号表）'!$C$6:$L$47,10,FALSE))</f>
        <v>7.9999999999999982</v>
      </c>
      <c r="AK74" s="234">
        <f>IF(AK73="","",VLOOKUP(AK73,'【記載例】参考様式１（勤務表_シフト記号表）'!$C$6:$L$47,10,FALSE))</f>
        <v>8</v>
      </c>
      <c r="AL74" s="235" t="str">
        <f>IF(AL73="","",VLOOKUP(AL73,'【記載例】参考様式１（勤務表_シフト記号表）'!$C$6:$L$47,10,FALSE))</f>
        <v/>
      </c>
      <c r="AM74" s="235">
        <f>IF(AM73="","",VLOOKUP(AM73,'【記載例】参考様式１（勤務表_シフト記号表）'!$C$6:$L$47,10,FALSE))</f>
        <v>8</v>
      </c>
      <c r="AN74" s="235" t="str">
        <f>IF(AN73="","",VLOOKUP(AN73,'【記載例】参考様式１（勤務表_シフト記号表）'!$C$6:$L$47,10,FALSE))</f>
        <v/>
      </c>
      <c r="AO74" s="235">
        <f>IF(AO73="","",VLOOKUP(AO73,'【記載例】参考様式１（勤務表_シフト記号表）'!$C$6:$L$47,10,FALSE))</f>
        <v>8</v>
      </c>
      <c r="AP74" s="235" t="str">
        <f>IF(AP73="","",VLOOKUP(AP73,'【記載例】参考様式１（勤務表_シフト記号表）'!$C$6:$L$47,10,FALSE))</f>
        <v/>
      </c>
      <c r="AQ74" s="236">
        <f>IF(AQ73="","",VLOOKUP(AQ73,'【記載例】参考様式１（勤務表_シフト記号表）'!$C$6:$L$47,10,FALSE))</f>
        <v>7.9999999999999982</v>
      </c>
      <c r="AR74" s="234">
        <f>IF(AR73="","",VLOOKUP(AR73,'【記載例】参考様式１（勤務表_シフト記号表）'!$C$6:$L$47,10,FALSE))</f>
        <v>7.9999999999999982</v>
      </c>
      <c r="AS74" s="235">
        <f>IF(AS73="","",VLOOKUP(AS73,'【記載例】参考様式１（勤務表_シフト記号表）'!$C$6:$L$47,10,FALSE))</f>
        <v>8</v>
      </c>
      <c r="AT74" s="235" t="str">
        <f>IF(AT73="","",VLOOKUP(AT73,'【記載例】参考様式１（勤務表_シフト記号表）'!$C$6:$L$47,10,FALSE))</f>
        <v/>
      </c>
      <c r="AU74" s="235">
        <f>IF(AU73="","",VLOOKUP(AU73,'【記載例】参考様式１（勤務表_シフト記号表）'!$C$6:$L$47,10,FALSE))</f>
        <v>8</v>
      </c>
      <c r="AV74" s="235" t="str">
        <f>IF(AV73="","",VLOOKUP(AV73,'【記載例】参考様式１（勤務表_シフト記号表）'!$C$6:$L$47,10,FALSE))</f>
        <v/>
      </c>
      <c r="AW74" s="235">
        <f>IF(AW73="","",VLOOKUP(AW73,'【記載例】参考様式１（勤務表_シフト記号表）'!$C$6:$L$47,10,FALSE))</f>
        <v>7.9999999999999982</v>
      </c>
      <c r="AX74" s="236" t="str">
        <f>IF(AX73="","",VLOOKUP(AX73,'【記載例】参考様式１（勤務表_シフト記号表）'!$C$6:$L$47,10,FALSE))</f>
        <v/>
      </c>
      <c r="AY74" s="234" t="str">
        <f>IF(AY73="","",VLOOKUP(AY73,'【記載例】参考様式１（勤務表_シフト記号表）'!$C$6:$L$47,10,FALSE))</f>
        <v/>
      </c>
      <c r="AZ74" s="235" t="str">
        <f>IF(AZ73="","",VLOOKUP(AZ73,'【記載例】参考様式１（勤務表_シフト記号表）'!$C$6:$L$47,10,FALSE))</f>
        <v/>
      </c>
      <c r="BA74" s="235" t="str">
        <f>IF(BA73="","",VLOOKUP(BA73,'【記載例】参考様式１（勤務表_シフト記号表）'!$C$6:$L$47,10,FALSE))</f>
        <v/>
      </c>
      <c r="BB74" s="1017">
        <f>IF($BE$3="４週",SUM(W74:AX74),IF($BE$3="暦月",SUM(W74:BA74),""))</f>
        <v>128</v>
      </c>
      <c r="BC74" s="1018"/>
      <c r="BD74" s="1019">
        <f>IF($BE$3="４週",BB74/4,IF($BE$3="暦月",(BB74/($BE$8/7)),""))</f>
        <v>32</v>
      </c>
      <c r="BE74" s="1018"/>
      <c r="BF74" s="1014"/>
      <c r="BG74" s="1015"/>
      <c r="BH74" s="1015"/>
      <c r="BI74" s="1015"/>
      <c r="BJ74" s="1016"/>
    </row>
    <row r="75" spans="2:62" ht="20.25" customHeight="1" x14ac:dyDescent="0.45">
      <c r="B75" s="1020">
        <f>B73+1</f>
        <v>30</v>
      </c>
      <c r="C75" s="1022"/>
      <c r="D75" s="1023"/>
      <c r="E75" s="237"/>
      <c r="F75" s="238"/>
      <c r="G75" s="237"/>
      <c r="H75" s="238"/>
      <c r="I75" s="1026"/>
      <c r="J75" s="1027"/>
      <c r="K75" s="1030"/>
      <c r="L75" s="1031"/>
      <c r="M75" s="1031"/>
      <c r="N75" s="1023"/>
      <c r="O75" s="1034"/>
      <c r="P75" s="1035"/>
      <c r="Q75" s="1035"/>
      <c r="R75" s="1035"/>
      <c r="S75" s="1036"/>
      <c r="T75" s="318" t="s">
        <v>442</v>
      </c>
      <c r="U75" s="319"/>
      <c r="V75" s="320"/>
      <c r="W75" s="242"/>
      <c r="X75" s="243"/>
      <c r="Y75" s="243"/>
      <c r="Z75" s="243"/>
      <c r="AA75" s="243"/>
      <c r="AB75" s="243"/>
      <c r="AC75" s="244"/>
      <c r="AD75" s="242"/>
      <c r="AE75" s="243"/>
      <c r="AF75" s="243"/>
      <c r="AG75" s="243"/>
      <c r="AH75" s="243"/>
      <c r="AI75" s="243"/>
      <c r="AJ75" s="244"/>
      <c r="AK75" s="242"/>
      <c r="AL75" s="243"/>
      <c r="AM75" s="243"/>
      <c r="AN75" s="243"/>
      <c r="AO75" s="243"/>
      <c r="AP75" s="243"/>
      <c r="AQ75" s="244"/>
      <c r="AR75" s="242"/>
      <c r="AS75" s="243"/>
      <c r="AT75" s="243"/>
      <c r="AU75" s="243"/>
      <c r="AV75" s="243"/>
      <c r="AW75" s="243"/>
      <c r="AX75" s="244"/>
      <c r="AY75" s="242"/>
      <c r="AZ75" s="243"/>
      <c r="BA75" s="245"/>
      <c r="BB75" s="1040"/>
      <c r="BC75" s="1041"/>
      <c r="BD75" s="1000"/>
      <c r="BE75" s="1001"/>
      <c r="BF75" s="1002"/>
      <c r="BG75" s="1003"/>
      <c r="BH75" s="1003"/>
      <c r="BI75" s="1003"/>
      <c r="BJ75" s="1004"/>
    </row>
    <row r="76" spans="2:62" ht="20.25" customHeight="1" thickBot="1" x14ac:dyDescent="0.5">
      <c r="B76" s="1021"/>
      <c r="C76" s="1024"/>
      <c r="D76" s="1025"/>
      <c r="E76" s="253"/>
      <c r="F76" s="254">
        <f>C76</f>
        <v>0</v>
      </c>
      <c r="G76" s="253"/>
      <c r="H76" s="254">
        <f>I76</f>
        <v>0</v>
      </c>
      <c r="I76" s="1028"/>
      <c r="J76" s="1029"/>
      <c r="K76" s="1032"/>
      <c r="L76" s="1033"/>
      <c r="M76" s="1033"/>
      <c r="N76" s="1025"/>
      <c r="O76" s="1037"/>
      <c r="P76" s="1038"/>
      <c r="Q76" s="1038"/>
      <c r="R76" s="1038"/>
      <c r="S76" s="1039"/>
      <c r="T76" s="255" t="s">
        <v>443</v>
      </c>
      <c r="U76" s="256"/>
      <c r="V76" s="257"/>
      <c r="W76" s="258" t="str">
        <f>IF(W75="","",VLOOKUP(W75,'【記載例】参考様式１（勤務表_シフト記号表）'!$C$6:$L$47,10,FALSE))</f>
        <v/>
      </c>
      <c r="X76" s="259" t="str">
        <f>IF(X75="","",VLOOKUP(X75,'【記載例】参考様式１（勤務表_シフト記号表）'!$C$6:$L$47,10,FALSE))</f>
        <v/>
      </c>
      <c r="Y76" s="259" t="str">
        <f>IF(Y75="","",VLOOKUP(Y75,'【記載例】参考様式１（勤務表_シフト記号表）'!$C$6:$L$47,10,FALSE))</f>
        <v/>
      </c>
      <c r="Z76" s="259" t="str">
        <f>IF(Z75="","",VLOOKUP(Z75,'【記載例】参考様式１（勤務表_シフト記号表）'!$C$6:$L$47,10,FALSE))</f>
        <v/>
      </c>
      <c r="AA76" s="259" t="str">
        <f>IF(AA75="","",VLOOKUP(AA75,'【記載例】参考様式１（勤務表_シフト記号表）'!$C$6:$L$47,10,FALSE))</f>
        <v/>
      </c>
      <c r="AB76" s="259" t="str">
        <f>IF(AB75="","",VLOOKUP(AB75,'【記載例】参考様式１（勤務表_シフト記号表）'!$C$6:$L$47,10,FALSE))</f>
        <v/>
      </c>
      <c r="AC76" s="260" t="str">
        <f>IF(AC75="","",VLOOKUP(AC75,'【記載例】参考様式１（勤務表_シフト記号表）'!$C$6:$L$47,10,FALSE))</f>
        <v/>
      </c>
      <c r="AD76" s="258" t="str">
        <f>IF(AD75="","",VLOOKUP(AD75,'【記載例】参考様式１（勤務表_シフト記号表）'!$C$6:$L$47,10,FALSE))</f>
        <v/>
      </c>
      <c r="AE76" s="259" t="str">
        <f>IF(AE75="","",VLOOKUP(AE75,'【記載例】参考様式１（勤務表_シフト記号表）'!$C$6:$L$47,10,FALSE))</f>
        <v/>
      </c>
      <c r="AF76" s="259" t="str">
        <f>IF(AF75="","",VLOOKUP(AF75,'【記載例】参考様式１（勤務表_シフト記号表）'!$C$6:$L$47,10,FALSE))</f>
        <v/>
      </c>
      <c r="AG76" s="259" t="str">
        <f>IF(AG75="","",VLOOKUP(AG75,'【記載例】参考様式１（勤務表_シフト記号表）'!$C$6:$L$47,10,FALSE))</f>
        <v/>
      </c>
      <c r="AH76" s="259" t="str">
        <f>IF(AH75="","",VLOOKUP(AH75,'【記載例】参考様式１（勤務表_シフト記号表）'!$C$6:$L$47,10,FALSE))</f>
        <v/>
      </c>
      <c r="AI76" s="259" t="str">
        <f>IF(AI75="","",VLOOKUP(AI75,'【記載例】参考様式１（勤務表_シフト記号表）'!$C$6:$L$47,10,FALSE))</f>
        <v/>
      </c>
      <c r="AJ76" s="260" t="str">
        <f>IF(AJ75="","",VLOOKUP(AJ75,'【記載例】参考様式１（勤務表_シフト記号表）'!$C$6:$L$47,10,FALSE))</f>
        <v/>
      </c>
      <c r="AK76" s="258" t="str">
        <f>IF(AK75="","",VLOOKUP(AK75,'【記載例】参考様式１（勤務表_シフト記号表）'!$C$6:$L$47,10,FALSE))</f>
        <v/>
      </c>
      <c r="AL76" s="259" t="str">
        <f>IF(AL75="","",VLOOKUP(AL75,'【記載例】参考様式１（勤務表_シフト記号表）'!$C$6:$L$47,10,FALSE))</f>
        <v/>
      </c>
      <c r="AM76" s="259" t="str">
        <f>IF(AM75="","",VLOOKUP(AM75,'【記載例】参考様式１（勤務表_シフト記号表）'!$C$6:$L$47,10,FALSE))</f>
        <v/>
      </c>
      <c r="AN76" s="259" t="str">
        <f>IF(AN75="","",VLOOKUP(AN75,'【記載例】参考様式１（勤務表_シフト記号表）'!$C$6:$L$47,10,FALSE))</f>
        <v/>
      </c>
      <c r="AO76" s="259" t="str">
        <f>IF(AO75="","",VLOOKUP(AO75,'【記載例】参考様式１（勤務表_シフト記号表）'!$C$6:$L$47,10,FALSE))</f>
        <v/>
      </c>
      <c r="AP76" s="259" t="str">
        <f>IF(AP75="","",VLOOKUP(AP75,'【記載例】参考様式１（勤務表_シフト記号表）'!$C$6:$L$47,10,FALSE))</f>
        <v/>
      </c>
      <c r="AQ76" s="260" t="str">
        <f>IF(AQ75="","",VLOOKUP(AQ75,'【記載例】参考様式１（勤務表_シフト記号表）'!$C$6:$L$47,10,FALSE))</f>
        <v/>
      </c>
      <c r="AR76" s="258" t="str">
        <f>IF(AR75="","",VLOOKUP(AR75,'【記載例】参考様式１（勤務表_シフト記号表）'!$C$6:$L$47,10,FALSE))</f>
        <v/>
      </c>
      <c r="AS76" s="259" t="str">
        <f>IF(AS75="","",VLOOKUP(AS75,'【記載例】参考様式１（勤務表_シフト記号表）'!$C$6:$L$47,10,FALSE))</f>
        <v/>
      </c>
      <c r="AT76" s="259" t="str">
        <f>IF(AT75="","",VLOOKUP(AT75,'【記載例】参考様式１（勤務表_シフト記号表）'!$C$6:$L$47,10,FALSE))</f>
        <v/>
      </c>
      <c r="AU76" s="259" t="str">
        <f>IF(AU75="","",VLOOKUP(AU75,'【記載例】参考様式１（勤務表_シフト記号表）'!$C$6:$L$47,10,FALSE))</f>
        <v/>
      </c>
      <c r="AV76" s="259" t="str">
        <f>IF(AV75="","",VLOOKUP(AV75,'【記載例】参考様式１（勤務表_シフト記号表）'!$C$6:$L$47,10,FALSE))</f>
        <v/>
      </c>
      <c r="AW76" s="259" t="str">
        <f>IF(AW75="","",VLOOKUP(AW75,'【記載例】参考様式１（勤務表_シフト記号表）'!$C$6:$L$47,10,FALSE))</f>
        <v/>
      </c>
      <c r="AX76" s="260" t="str">
        <f>IF(AX75="","",VLOOKUP(AX75,'【記載例】参考様式１（勤務表_シフト記号表）'!$C$6:$L$47,10,FALSE))</f>
        <v/>
      </c>
      <c r="AY76" s="258" t="str">
        <f>IF(AY75="","",VLOOKUP(AY75,'【記載例】参考様式１（勤務表_シフト記号表）'!$C$6:$L$47,10,FALSE))</f>
        <v/>
      </c>
      <c r="AZ76" s="259" t="str">
        <f>IF(AZ75="","",VLOOKUP(AZ75,'【記載例】参考様式１（勤務表_シフト記号表）'!$C$6:$L$47,10,FALSE))</f>
        <v/>
      </c>
      <c r="BA76" s="321" t="str">
        <f>IF(BA75="","",VLOOKUP(BA75,'【記載例】参考様式１（勤務表_シフト記号表）'!$C$6:$L$47,10,FALSE))</f>
        <v/>
      </c>
      <c r="BB76" s="1008">
        <f>IF($BE$3="４週",SUM(W76:AX76),IF($BE$3="暦月",SUM(W76:BA76),""))</f>
        <v>0</v>
      </c>
      <c r="BC76" s="1009"/>
      <c r="BD76" s="1010">
        <f>IF($BE$3="４週",BB76/4,IF($BE$3="暦月",(BB76/($BE$8/7)),""))</f>
        <v>0</v>
      </c>
      <c r="BE76" s="1009"/>
      <c r="BF76" s="1005"/>
      <c r="BG76" s="1006"/>
      <c r="BH76" s="1006"/>
      <c r="BI76" s="1006"/>
      <c r="BJ76" s="1007"/>
    </row>
    <row r="77" spans="2:62" ht="20.25" customHeight="1" x14ac:dyDescent="0.45">
      <c r="B77" s="261"/>
      <c r="C77" s="262"/>
      <c r="D77" s="262"/>
      <c r="E77" s="262"/>
      <c r="F77" s="262"/>
      <c r="G77" s="262"/>
      <c r="H77" s="262"/>
      <c r="I77" s="263"/>
      <c r="J77" s="263"/>
      <c r="K77" s="262"/>
      <c r="L77" s="262"/>
      <c r="M77" s="262"/>
      <c r="N77" s="262"/>
      <c r="O77" s="264"/>
      <c r="P77" s="264"/>
      <c r="Q77" s="264"/>
      <c r="R77" s="265"/>
      <c r="S77" s="265"/>
      <c r="T77" s="265"/>
      <c r="U77" s="266"/>
      <c r="V77" s="267"/>
      <c r="W77" s="268"/>
      <c r="X77" s="268"/>
      <c r="Y77" s="268"/>
      <c r="Z77" s="268"/>
      <c r="AA77" s="268"/>
      <c r="AB77" s="268"/>
      <c r="AC77" s="268"/>
      <c r="AD77" s="268"/>
      <c r="AE77" s="268"/>
      <c r="AF77" s="268"/>
      <c r="AG77" s="268"/>
      <c r="AH77" s="268"/>
      <c r="AI77" s="268"/>
      <c r="AJ77" s="268"/>
      <c r="AK77" s="268"/>
      <c r="AL77" s="268"/>
      <c r="AM77" s="268"/>
      <c r="AN77" s="268"/>
      <c r="AO77" s="268"/>
      <c r="AP77" s="268"/>
      <c r="AQ77" s="268"/>
      <c r="AR77" s="268"/>
      <c r="AS77" s="268"/>
      <c r="AT77" s="268"/>
      <c r="AU77" s="268"/>
      <c r="AV77" s="268"/>
      <c r="AW77" s="268"/>
      <c r="AX77" s="268"/>
      <c r="AY77" s="268"/>
      <c r="AZ77" s="268"/>
      <c r="BA77" s="268"/>
      <c r="BB77" s="268"/>
      <c r="BC77" s="268"/>
      <c r="BD77" s="269"/>
      <c r="BE77" s="269"/>
      <c r="BF77" s="264"/>
      <c r="BG77" s="264"/>
      <c r="BH77" s="264"/>
      <c r="BI77" s="264"/>
      <c r="BJ77" s="264"/>
    </row>
    <row r="78" spans="2:62" ht="20.25" customHeight="1" x14ac:dyDescent="0.45">
      <c r="B78" s="261"/>
      <c r="C78" s="262"/>
      <c r="D78" s="262"/>
      <c r="E78" s="262"/>
      <c r="F78" s="262"/>
      <c r="G78" s="262"/>
      <c r="H78" s="262"/>
      <c r="I78" s="270"/>
      <c r="J78" s="192" t="s">
        <v>629</v>
      </c>
      <c r="K78" s="192"/>
      <c r="L78" s="192"/>
      <c r="M78" s="192"/>
      <c r="N78" s="192"/>
      <c r="O78" s="192"/>
      <c r="P78" s="192"/>
      <c r="Q78" s="192"/>
      <c r="R78" s="192"/>
      <c r="S78" s="192"/>
      <c r="T78" s="197"/>
      <c r="U78" s="192"/>
      <c r="V78" s="192"/>
      <c r="W78" s="192"/>
      <c r="X78" s="192"/>
      <c r="Y78" s="192"/>
      <c r="Z78" s="271"/>
      <c r="AA78" s="271"/>
      <c r="AB78" s="271"/>
      <c r="AC78" s="271"/>
      <c r="AD78" s="271"/>
      <c r="AE78" s="271"/>
      <c r="AF78" s="271"/>
      <c r="AG78" s="271"/>
      <c r="AH78" s="271"/>
      <c r="AI78" s="271"/>
      <c r="AJ78" s="271"/>
      <c r="AK78" s="271"/>
      <c r="AL78" s="271"/>
      <c r="AM78" s="271"/>
      <c r="AN78" s="271"/>
      <c r="AO78" s="271"/>
      <c r="AP78" s="271"/>
      <c r="AQ78" s="271"/>
      <c r="AR78" s="271"/>
      <c r="AS78" s="271"/>
      <c r="AT78" s="271"/>
      <c r="AU78" s="271"/>
      <c r="AV78" s="271"/>
      <c r="AW78" s="271"/>
      <c r="AX78" s="271"/>
      <c r="AY78" s="271"/>
      <c r="AZ78" s="271"/>
      <c r="BA78" s="271"/>
      <c r="BB78" s="271"/>
      <c r="BC78" s="271"/>
      <c r="BD78" s="272"/>
      <c r="BE78" s="269"/>
      <c r="BF78" s="264"/>
      <c r="BG78" s="264"/>
      <c r="BH78" s="264"/>
      <c r="BI78" s="264"/>
      <c r="BJ78" s="264"/>
    </row>
    <row r="79" spans="2:62" ht="20.25" customHeight="1" x14ac:dyDescent="0.45">
      <c r="B79" s="261"/>
      <c r="C79" s="262"/>
      <c r="D79" s="262"/>
      <c r="E79" s="262"/>
      <c r="F79" s="262"/>
      <c r="G79" s="262"/>
      <c r="H79" s="262"/>
      <c r="I79" s="270"/>
      <c r="J79" s="192"/>
      <c r="K79" s="192" t="s">
        <v>445</v>
      </c>
      <c r="L79" s="192"/>
      <c r="M79" s="192"/>
      <c r="N79" s="192"/>
      <c r="O79" s="192"/>
      <c r="P79" s="192"/>
      <c r="Q79" s="192"/>
      <c r="R79" s="192"/>
      <c r="S79" s="192"/>
      <c r="T79" s="197"/>
      <c r="U79" s="192"/>
      <c r="V79" s="192"/>
      <c r="W79" s="192"/>
      <c r="X79" s="192"/>
      <c r="Y79" s="192"/>
      <c r="Z79" s="271"/>
      <c r="AA79" s="192" t="s">
        <v>446</v>
      </c>
      <c r="AB79" s="192"/>
      <c r="AC79" s="192"/>
      <c r="AD79" s="192"/>
      <c r="AE79" s="192"/>
      <c r="AF79" s="192"/>
      <c r="AG79" s="192"/>
      <c r="AH79" s="192"/>
      <c r="AI79" s="192"/>
      <c r="AJ79" s="197"/>
      <c r="AK79" s="192"/>
      <c r="AL79" s="192"/>
      <c r="AM79" s="192"/>
      <c r="AN79" s="192"/>
      <c r="AO79" s="271"/>
      <c r="AP79" s="271"/>
      <c r="AQ79" s="192" t="s">
        <v>447</v>
      </c>
      <c r="AR79" s="271"/>
      <c r="AS79" s="271"/>
      <c r="AT79" s="271"/>
      <c r="AU79" s="271"/>
      <c r="AV79" s="271"/>
      <c r="AW79" s="271"/>
      <c r="AX79" s="271"/>
      <c r="AY79" s="271"/>
      <c r="AZ79" s="271"/>
      <c r="BA79" s="271"/>
      <c r="BB79" s="271"/>
      <c r="BC79" s="271"/>
      <c r="BD79" s="272"/>
      <c r="BE79" s="269"/>
      <c r="BF79" s="1011"/>
      <c r="BG79" s="1011"/>
      <c r="BH79" s="1011"/>
      <c r="BI79" s="1011"/>
      <c r="BJ79" s="264"/>
    </row>
    <row r="80" spans="2:62" ht="20.25" customHeight="1" x14ac:dyDescent="0.45">
      <c r="B80" s="261"/>
      <c r="C80" s="262"/>
      <c r="D80" s="262"/>
      <c r="E80" s="262"/>
      <c r="F80" s="262"/>
      <c r="G80" s="262"/>
      <c r="H80" s="262"/>
      <c r="I80" s="270"/>
      <c r="J80" s="192"/>
      <c r="K80" s="987" t="s">
        <v>448</v>
      </c>
      <c r="L80" s="987"/>
      <c r="M80" s="987" t="s">
        <v>449</v>
      </c>
      <c r="N80" s="987"/>
      <c r="O80" s="987"/>
      <c r="P80" s="987"/>
      <c r="Q80" s="192"/>
      <c r="R80" s="1012" t="s">
        <v>450</v>
      </c>
      <c r="S80" s="1012"/>
      <c r="T80" s="1012"/>
      <c r="U80" s="1012"/>
      <c r="V80" s="192"/>
      <c r="W80" s="273" t="s">
        <v>451</v>
      </c>
      <c r="X80" s="273"/>
      <c r="Y80" s="192"/>
      <c r="Z80" s="271"/>
      <c r="AA80" s="987" t="s">
        <v>448</v>
      </c>
      <c r="AB80" s="987"/>
      <c r="AC80" s="987" t="s">
        <v>449</v>
      </c>
      <c r="AD80" s="987"/>
      <c r="AE80" s="987"/>
      <c r="AF80" s="987"/>
      <c r="AG80" s="192"/>
      <c r="AH80" s="1012" t="s">
        <v>450</v>
      </c>
      <c r="AI80" s="1012"/>
      <c r="AJ80" s="1012"/>
      <c r="AK80" s="1012"/>
      <c r="AL80" s="192"/>
      <c r="AM80" s="273" t="s">
        <v>451</v>
      </c>
      <c r="AN80" s="273"/>
      <c r="AO80" s="271"/>
      <c r="AP80" s="271"/>
      <c r="AQ80" s="271"/>
      <c r="AR80" s="271"/>
      <c r="AS80" s="271"/>
      <c r="AT80" s="271"/>
      <c r="AU80" s="271"/>
      <c r="AV80" s="271"/>
      <c r="AW80" s="271"/>
      <c r="AX80" s="271"/>
      <c r="AY80" s="271"/>
      <c r="AZ80" s="271"/>
      <c r="BA80" s="271"/>
      <c r="BB80" s="271"/>
      <c r="BC80" s="271"/>
      <c r="BD80" s="272"/>
      <c r="BE80" s="269"/>
      <c r="BF80" s="1050"/>
      <c r="BG80" s="1050"/>
      <c r="BH80" s="1050"/>
      <c r="BI80" s="1050"/>
      <c r="BJ80" s="264"/>
    </row>
    <row r="81" spans="2:62" ht="20.25" customHeight="1" x14ac:dyDescent="0.45">
      <c r="B81" s="261"/>
      <c r="C81" s="262"/>
      <c r="D81" s="262"/>
      <c r="E81" s="262"/>
      <c r="F81" s="262"/>
      <c r="G81" s="262"/>
      <c r="H81" s="262"/>
      <c r="I81" s="270"/>
      <c r="J81" s="192"/>
      <c r="K81" s="988"/>
      <c r="L81" s="988"/>
      <c r="M81" s="988" t="s">
        <v>452</v>
      </c>
      <c r="N81" s="988"/>
      <c r="O81" s="988" t="s">
        <v>453</v>
      </c>
      <c r="P81" s="988"/>
      <c r="Q81" s="192"/>
      <c r="R81" s="988" t="s">
        <v>452</v>
      </c>
      <c r="S81" s="988"/>
      <c r="T81" s="988" t="s">
        <v>453</v>
      </c>
      <c r="U81" s="988"/>
      <c r="V81" s="192"/>
      <c r="W81" s="273" t="s">
        <v>454</v>
      </c>
      <c r="X81" s="273"/>
      <c r="Y81" s="192"/>
      <c r="Z81" s="271"/>
      <c r="AA81" s="988"/>
      <c r="AB81" s="988"/>
      <c r="AC81" s="988" t="s">
        <v>452</v>
      </c>
      <c r="AD81" s="988"/>
      <c r="AE81" s="988" t="s">
        <v>453</v>
      </c>
      <c r="AF81" s="988"/>
      <c r="AG81" s="192"/>
      <c r="AH81" s="988" t="s">
        <v>452</v>
      </c>
      <c r="AI81" s="988"/>
      <c r="AJ81" s="988" t="s">
        <v>453</v>
      </c>
      <c r="AK81" s="988"/>
      <c r="AL81" s="192"/>
      <c r="AM81" s="273" t="s">
        <v>454</v>
      </c>
      <c r="AN81" s="273"/>
      <c r="AO81" s="271"/>
      <c r="AP81" s="271"/>
      <c r="AQ81" s="273" t="s">
        <v>455</v>
      </c>
      <c r="AR81" s="273"/>
      <c r="AS81" s="273"/>
      <c r="AT81" s="273"/>
      <c r="AU81" s="192"/>
      <c r="AV81" s="273" t="s">
        <v>456</v>
      </c>
      <c r="AW81" s="273"/>
      <c r="AX81" s="273"/>
      <c r="AY81" s="273"/>
      <c r="AZ81" s="192"/>
      <c r="BA81" s="988" t="s">
        <v>457</v>
      </c>
      <c r="BB81" s="988"/>
      <c r="BC81" s="988"/>
      <c r="BD81" s="988"/>
      <c r="BE81" s="269"/>
      <c r="BF81" s="1042"/>
      <c r="BG81" s="1042"/>
      <c r="BH81" s="1042"/>
      <c r="BI81" s="1042"/>
      <c r="BJ81" s="264"/>
    </row>
    <row r="82" spans="2:62" ht="20.25" customHeight="1" x14ac:dyDescent="0.45">
      <c r="B82" s="261"/>
      <c r="C82" s="262"/>
      <c r="D82" s="262"/>
      <c r="E82" s="262"/>
      <c r="F82" s="262"/>
      <c r="G82" s="262"/>
      <c r="H82" s="262"/>
      <c r="I82" s="270"/>
      <c r="J82" s="192"/>
      <c r="K82" s="978" t="s">
        <v>458</v>
      </c>
      <c r="L82" s="978"/>
      <c r="M82" s="983">
        <f>SUMIFS($BB$17:$BB$76,$F$17:$F$76,"看護職員",$H$17:$H$76,"A")</f>
        <v>640</v>
      </c>
      <c r="N82" s="983"/>
      <c r="O82" s="984">
        <f>SUMIFS($BD$17:$BD$76,$F$17:$F$76,"看護職員",$H$17:$H$76,"A")</f>
        <v>160</v>
      </c>
      <c r="P82" s="984"/>
      <c r="Q82" s="274"/>
      <c r="R82" s="985">
        <v>0</v>
      </c>
      <c r="S82" s="985"/>
      <c r="T82" s="985">
        <v>0</v>
      </c>
      <c r="U82" s="985"/>
      <c r="V82" s="274"/>
      <c r="W82" s="996">
        <v>3</v>
      </c>
      <c r="X82" s="997"/>
      <c r="Y82" s="192"/>
      <c r="Z82" s="271"/>
      <c r="AA82" s="978" t="s">
        <v>458</v>
      </c>
      <c r="AB82" s="978"/>
      <c r="AC82" s="983">
        <f>SUMIFS($BB$17:$BB$76,$F$17:$F$76,"介護職員",$H$17:$H$76,"A")</f>
        <v>2720</v>
      </c>
      <c r="AD82" s="983"/>
      <c r="AE82" s="984">
        <f>SUMIFS($BD$17:$BD$76,$F$17:$F$76,"介護職員",$H$17:$H$76,"A")</f>
        <v>680</v>
      </c>
      <c r="AF82" s="984"/>
      <c r="AG82" s="274"/>
      <c r="AH82" s="985">
        <v>0</v>
      </c>
      <c r="AI82" s="985"/>
      <c r="AJ82" s="985">
        <v>0</v>
      </c>
      <c r="AK82" s="985"/>
      <c r="AL82" s="274"/>
      <c r="AM82" s="996">
        <v>17</v>
      </c>
      <c r="AN82" s="997"/>
      <c r="AO82" s="271"/>
      <c r="AP82" s="271"/>
      <c r="AQ82" s="1013">
        <f>U96</f>
        <v>3.5</v>
      </c>
      <c r="AR82" s="978"/>
      <c r="AS82" s="978"/>
      <c r="AT82" s="978"/>
      <c r="AU82" s="275" t="s">
        <v>459</v>
      </c>
      <c r="AV82" s="1013">
        <f>AK96</f>
        <v>20.2</v>
      </c>
      <c r="AW82" s="978"/>
      <c r="AX82" s="978"/>
      <c r="AY82" s="978"/>
      <c r="AZ82" s="275" t="s">
        <v>460</v>
      </c>
      <c r="BA82" s="989">
        <f>ROUNDDOWN(AQ82+AV82,1)</f>
        <v>23.7</v>
      </c>
      <c r="BB82" s="989"/>
      <c r="BC82" s="989"/>
      <c r="BD82" s="989"/>
      <c r="BE82" s="269"/>
      <c r="BF82" s="276"/>
      <c r="BG82" s="276"/>
      <c r="BH82" s="276"/>
      <c r="BI82" s="276"/>
      <c r="BJ82" s="264"/>
    </row>
    <row r="83" spans="2:62" ht="20.25" customHeight="1" x14ac:dyDescent="0.45">
      <c r="B83" s="261"/>
      <c r="C83" s="262"/>
      <c r="D83" s="262"/>
      <c r="E83" s="262"/>
      <c r="F83" s="262"/>
      <c r="G83" s="262"/>
      <c r="H83" s="262"/>
      <c r="I83" s="270"/>
      <c r="J83" s="192"/>
      <c r="K83" s="978" t="s">
        <v>461</v>
      </c>
      <c r="L83" s="978"/>
      <c r="M83" s="983">
        <f>SUMIFS($BB$17:$BB$76,$F$17:$F$76,"看護職員",$H$17:$H$76,"B")</f>
        <v>160</v>
      </c>
      <c r="N83" s="983"/>
      <c r="O83" s="984">
        <f>SUMIFS($BD$17:$BD$76,$F$17:$F$76,"看護職員",$H$17:$H$76,"B")</f>
        <v>40</v>
      </c>
      <c r="P83" s="984"/>
      <c r="Q83" s="274"/>
      <c r="R83" s="985">
        <v>80</v>
      </c>
      <c r="S83" s="985"/>
      <c r="T83" s="985">
        <v>20</v>
      </c>
      <c r="U83" s="985"/>
      <c r="V83" s="274"/>
      <c r="W83" s="996">
        <v>0</v>
      </c>
      <c r="X83" s="997"/>
      <c r="Y83" s="192"/>
      <c r="Z83" s="271"/>
      <c r="AA83" s="978" t="s">
        <v>461</v>
      </c>
      <c r="AB83" s="978"/>
      <c r="AC83" s="983">
        <f>SUMIFS($BB$17:$BB$76,$F$17:$F$76,"介護職員",$H$17:$H$76,"B")</f>
        <v>0</v>
      </c>
      <c r="AD83" s="983"/>
      <c r="AE83" s="984">
        <f>SUMIFS($BD$17:$BD$76,$F$17:$F$76,"介護職員",$H$17:$H$76,"B")</f>
        <v>0</v>
      </c>
      <c r="AF83" s="984"/>
      <c r="AG83" s="274"/>
      <c r="AH83" s="985">
        <v>0</v>
      </c>
      <c r="AI83" s="985"/>
      <c r="AJ83" s="985">
        <v>0</v>
      </c>
      <c r="AK83" s="985"/>
      <c r="AL83" s="274"/>
      <c r="AM83" s="996">
        <v>0</v>
      </c>
      <c r="AN83" s="997"/>
      <c r="AO83" s="271"/>
      <c r="AP83" s="271"/>
      <c r="AQ83" s="271"/>
      <c r="AR83" s="271"/>
      <c r="AS83" s="271"/>
      <c r="AT83" s="271"/>
      <c r="AU83" s="271"/>
      <c r="AV83" s="271"/>
      <c r="AW83" s="271"/>
      <c r="AX83" s="271"/>
      <c r="AY83" s="271"/>
      <c r="AZ83" s="271"/>
      <c r="BA83" s="271"/>
      <c r="BB83" s="271"/>
      <c r="BC83" s="271"/>
      <c r="BD83" s="272"/>
      <c r="BE83" s="269"/>
      <c r="BF83" s="264"/>
      <c r="BG83" s="264"/>
      <c r="BH83" s="264"/>
      <c r="BI83" s="264"/>
      <c r="BJ83" s="264"/>
    </row>
    <row r="84" spans="2:62" ht="20.25" customHeight="1" x14ac:dyDescent="0.45">
      <c r="B84" s="261"/>
      <c r="C84" s="262"/>
      <c r="D84" s="262"/>
      <c r="E84" s="262"/>
      <c r="F84" s="262"/>
      <c r="G84" s="262"/>
      <c r="H84" s="262"/>
      <c r="I84" s="270"/>
      <c r="J84" s="192"/>
      <c r="K84" s="978" t="s">
        <v>462</v>
      </c>
      <c r="L84" s="978"/>
      <c r="M84" s="983">
        <f>SUMIFS($BB$17:$BB$76,$F$17:$F$76,"看護職員",$H$17:$H$76,"C")</f>
        <v>0</v>
      </c>
      <c r="N84" s="983"/>
      <c r="O84" s="984">
        <f>SUMIFS($BD$17:$BD$76,$F$17:$F$76,"看護職員",$H$17:$H$76,"C")</f>
        <v>0</v>
      </c>
      <c r="P84" s="984"/>
      <c r="Q84" s="274"/>
      <c r="R84" s="985">
        <v>0</v>
      </c>
      <c r="S84" s="985"/>
      <c r="T84" s="986">
        <v>0</v>
      </c>
      <c r="U84" s="986"/>
      <c r="V84" s="274"/>
      <c r="W84" s="981" t="s">
        <v>463</v>
      </c>
      <c r="X84" s="982"/>
      <c r="Y84" s="192"/>
      <c r="Z84" s="271"/>
      <c r="AA84" s="978" t="s">
        <v>462</v>
      </c>
      <c r="AB84" s="978"/>
      <c r="AC84" s="983">
        <f>SUMIFS($BB$17:$BB$76,$F$17:$F$76,"介護職員",$H$17:$H$76,"C")</f>
        <v>512</v>
      </c>
      <c r="AD84" s="983"/>
      <c r="AE84" s="984">
        <f>SUMIFS($BD$17:$BD$76,$F$17:$F$76,"介護職員",$H$17:$H$76,"C")</f>
        <v>128</v>
      </c>
      <c r="AF84" s="984"/>
      <c r="AG84" s="274"/>
      <c r="AH84" s="985">
        <v>512</v>
      </c>
      <c r="AI84" s="985"/>
      <c r="AJ84" s="986">
        <v>128</v>
      </c>
      <c r="AK84" s="986"/>
      <c r="AL84" s="274"/>
      <c r="AM84" s="981" t="s">
        <v>463</v>
      </c>
      <c r="AN84" s="982"/>
      <c r="AO84" s="271"/>
      <c r="AP84" s="271"/>
      <c r="AQ84" s="271"/>
      <c r="AR84" s="271"/>
      <c r="AS84" s="271"/>
      <c r="AT84" s="271"/>
      <c r="AU84" s="271"/>
      <c r="AV84" s="271"/>
      <c r="AW84" s="271"/>
      <c r="AX84" s="271"/>
      <c r="AY84" s="271"/>
      <c r="AZ84" s="271"/>
      <c r="BA84" s="271"/>
      <c r="BB84" s="271"/>
      <c r="BC84" s="271"/>
      <c r="BD84" s="272"/>
      <c r="BE84" s="269"/>
      <c r="BF84" s="264"/>
      <c r="BG84" s="264"/>
      <c r="BH84" s="264"/>
      <c r="BI84" s="264"/>
      <c r="BJ84" s="264"/>
    </row>
    <row r="85" spans="2:62" ht="20.25" customHeight="1" x14ac:dyDescent="0.45">
      <c r="B85" s="261"/>
      <c r="C85" s="262"/>
      <c r="D85" s="262"/>
      <c r="E85" s="262"/>
      <c r="F85" s="262"/>
      <c r="G85" s="262"/>
      <c r="H85" s="262"/>
      <c r="I85" s="270"/>
      <c r="J85" s="192"/>
      <c r="K85" s="978" t="s">
        <v>464</v>
      </c>
      <c r="L85" s="978"/>
      <c r="M85" s="983">
        <f>SUMIFS($BB$17:$BB$76,$F$17:$F$76,"看護職員",$H$17:$H$76,"D")</f>
        <v>0</v>
      </c>
      <c r="N85" s="983"/>
      <c r="O85" s="984">
        <f>SUMIFS($BD$17:$BD$76,$F$17:$F$76,"看護職員",$H$17:$H$76,"D")</f>
        <v>0</v>
      </c>
      <c r="P85" s="984"/>
      <c r="Q85" s="274"/>
      <c r="R85" s="985">
        <v>0</v>
      </c>
      <c r="S85" s="985"/>
      <c r="T85" s="986">
        <v>0</v>
      </c>
      <c r="U85" s="986"/>
      <c r="V85" s="274"/>
      <c r="W85" s="981" t="s">
        <v>463</v>
      </c>
      <c r="X85" s="982"/>
      <c r="Y85" s="192"/>
      <c r="Z85" s="271"/>
      <c r="AA85" s="978" t="s">
        <v>464</v>
      </c>
      <c r="AB85" s="978"/>
      <c r="AC85" s="983">
        <f>SUMIFS($BB$17:$BB$76,$F$17:$F$76,"介護職員",$H$17:$H$76,"D")</f>
        <v>0</v>
      </c>
      <c r="AD85" s="983"/>
      <c r="AE85" s="984">
        <f>SUMIFS($BD$17:$BD$76,$F$17:$F$76,"介護職員",$H$17:$H$76,"D")</f>
        <v>0</v>
      </c>
      <c r="AF85" s="984"/>
      <c r="AG85" s="274"/>
      <c r="AH85" s="985">
        <v>0</v>
      </c>
      <c r="AI85" s="985"/>
      <c r="AJ85" s="986">
        <v>0</v>
      </c>
      <c r="AK85" s="986"/>
      <c r="AL85" s="274"/>
      <c r="AM85" s="981" t="s">
        <v>463</v>
      </c>
      <c r="AN85" s="982"/>
      <c r="AO85" s="271"/>
      <c r="AP85" s="271"/>
      <c r="AQ85" s="192" t="s">
        <v>465</v>
      </c>
      <c r="AR85" s="192"/>
      <c r="AS85" s="192"/>
      <c r="AT85" s="192"/>
      <c r="AU85" s="192"/>
      <c r="AV85" s="192"/>
      <c r="AW85" s="271"/>
      <c r="AX85" s="271"/>
      <c r="AY85" s="271"/>
      <c r="AZ85" s="271"/>
      <c r="BA85" s="271"/>
      <c r="BB85" s="271"/>
      <c r="BC85" s="271"/>
      <c r="BD85" s="272"/>
      <c r="BE85" s="269"/>
      <c r="BF85" s="264"/>
      <c r="BG85" s="264"/>
      <c r="BH85" s="264"/>
      <c r="BI85" s="264"/>
      <c r="BJ85" s="264"/>
    </row>
    <row r="86" spans="2:62" ht="20.25" customHeight="1" x14ac:dyDescent="0.45">
      <c r="B86" s="261"/>
      <c r="C86" s="262"/>
      <c r="D86" s="262"/>
      <c r="E86" s="262"/>
      <c r="F86" s="262"/>
      <c r="G86" s="262"/>
      <c r="H86" s="262"/>
      <c r="I86" s="270"/>
      <c r="J86" s="192"/>
      <c r="K86" s="978" t="s">
        <v>457</v>
      </c>
      <c r="L86" s="978"/>
      <c r="M86" s="983">
        <f>SUM(M82:N85)</f>
        <v>800</v>
      </c>
      <c r="N86" s="983"/>
      <c r="O86" s="984">
        <f>SUM(O82:P85)</f>
        <v>200</v>
      </c>
      <c r="P86" s="984"/>
      <c r="Q86" s="274"/>
      <c r="R86" s="983">
        <f>SUM(R82:S85)</f>
        <v>80</v>
      </c>
      <c r="S86" s="983"/>
      <c r="T86" s="984">
        <f>SUM(T82:U85)</f>
        <v>20</v>
      </c>
      <c r="U86" s="984"/>
      <c r="V86" s="274"/>
      <c r="W86" s="998">
        <f>SUM(W82:X83)</f>
        <v>3</v>
      </c>
      <c r="X86" s="999"/>
      <c r="Y86" s="192"/>
      <c r="Z86" s="271"/>
      <c r="AA86" s="978" t="s">
        <v>457</v>
      </c>
      <c r="AB86" s="978"/>
      <c r="AC86" s="983">
        <f>SUM(AC82:AD85)</f>
        <v>3232</v>
      </c>
      <c r="AD86" s="983"/>
      <c r="AE86" s="984">
        <f>SUM(AE82:AF85)</f>
        <v>808</v>
      </c>
      <c r="AF86" s="984"/>
      <c r="AG86" s="274"/>
      <c r="AH86" s="983">
        <f>SUM(AH82:AI85)</f>
        <v>512</v>
      </c>
      <c r="AI86" s="983"/>
      <c r="AJ86" s="984">
        <f>SUM(AJ82:AK85)</f>
        <v>128</v>
      </c>
      <c r="AK86" s="984"/>
      <c r="AL86" s="274"/>
      <c r="AM86" s="998">
        <f>SUM(AM82:AN83)</f>
        <v>17</v>
      </c>
      <c r="AN86" s="999"/>
      <c r="AO86" s="271"/>
      <c r="AP86" s="271"/>
      <c r="AQ86" s="978" t="s">
        <v>466</v>
      </c>
      <c r="AR86" s="978"/>
      <c r="AS86" s="978" t="s">
        <v>467</v>
      </c>
      <c r="AT86" s="978"/>
      <c r="AU86" s="978"/>
      <c r="AV86" s="978"/>
      <c r="AW86" s="271"/>
      <c r="AX86" s="271"/>
      <c r="AY86" s="271"/>
      <c r="AZ86" s="271"/>
      <c r="BA86" s="271"/>
      <c r="BB86" s="271"/>
      <c r="BC86" s="271"/>
      <c r="BD86" s="272"/>
      <c r="BE86" s="269"/>
      <c r="BF86" s="264"/>
      <c r="BG86" s="264"/>
      <c r="BH86" s="264"/>
      <c r="BI86" s="264"/>
      <c r="BJ86" s="264"/>
    </row>
    <row r="87" spans="2:62" ht="20.25" customHeight="1" x14ac:dyDescent="0.45">
      <c r="B87" s="261"/>
      <c r="C87" s="262"/>
      <c r="D87" s="262"/>
      <c r="E87" s="262"/>
      <c r="F87" s="262"/>
      <c r="G87" s="262"/>
      <c r="H87" s="262"/>
      <c r="I87" s="270"/>
      <c r="J87" s="270"/>
      <c r="K87" s="277"/>
      <c r="L87" s="277"/>
      <c r="M87" s="277"/>
      <c r="N87" s="277"/>
      <c r="O87" s="278"/>
      <c r="P87" s="278"/>
      <c r="Q87" s="278"/>
      <c r="R87" s="279"/>
      <c r="S87" s="279"/>
      <c r="T87" s="279"/>
      <c r="U87" s="279"/>
      <c r="V87" s="280"/>
      <c r="W87" s="271"/>
      <c r="X87" s="271"/>
      <c r="Y87" s="271"/>
      <c r="Z87" s="271"/>
      <c r="AA87" s="277"/>
      <c r="AB87" s="277"/>
      <c r="AC87" s="277"/>
      <c r="AD87" s="277"/>
      <c r="AE87" s="278"/>
      <c r="AF87" s="278"/>
      <c r="AG87" s="278"/>
      <c r="AH87" s="279"/>
      <c r="AI87" s="279"/>
      <c r="AJ87" s="279"/>
      <c r="AK87" s="279"/>
      <c r="AL87" s="280"/>
      <c r="AM87" s="271"/>
      <c r="AN87" s="271"/>
      <c r="AO87" s="271"/>
      <c r="AP87" s="271"/>
      <c r="AQ87" s="978" t="s">
        <v>458</v>
      </c>
      <c r="AR87" s="978"/>
      <c r="AS87" s="978" t="s">
        <v>468</v>
      </c>
      <c r="AT87" s="978"/>
      <c r="AU87" s="978"/>
      <c r="AV87" s="978"/>
      <c r="AW87" s="271"/>
      <c r="AX87" s="271"/>
      <c r="AY87" s="271"/>
      <c r="AZ87" s="271"/>
      <c r="BA87" s="271"/>
      <c r="BB87" s="271"/>
      <c r="BC87" s="271"/>
      <c r="BD87" s="272"/>
      <c r="BE87" s="269"/>
      <c r="BF87" s="264"/>
      <c r="BG87" s="264"/>
      <c r="BH87" s="264"/>
      <c r="BI87" s="264"/>
      <c r="BJ87" s="264"/>
    </row>
    <row r="88" spans="2:62" ht="20.25" customHeight="1" x14ac:dyDescent="0.45">
      <c r="B88" s="261"/>
      <c r="C88" s="262"/>
      <c r="D88" s="262"/>
      <c r="E88" s="262"/>
      <c r="F88" s="262"/>
      <c r="G88" s="262"/>
      <c r="H88" s="262"/>
      <c r="I88" s="270"/>
      <c r="J88" s="270"/>
      <c r="K88" s="197" t="s">
        <v>469</v>
      </c>
      <c r="L88" s="192"/>
      <c r="M88" s="192"/>
      <c r="N88" s="192"/>
      <c r="O88" s="192"/>
      <c r="P88" s="192"/>
      <c r="Q88" s="281" t="s">
        <v>470</v>
      </c>
      <c r="R88" s="992" t="s">
        <v>471</v>
      </c>
      <c r="S88" s="993"/>
      <c r="T88" s="281"/>
      <c r="U88" s="281"/>
      <c r="V88" s="192"/>
      <c r="W88" s="192"/>
      <c r="X88" s="192"/>
      <c r="Y88" s="271"/>
      <c r="Z88" s="271"/>
      <c r="AA88" s="197" t="s">
        <v>469</v>
      </c>
      <c r="AB88" s="192"/>
      <c r="AC88" s="192"/>
      <c r="AD88" s="192"/>
      <c r="AE88" s="192"/>
      <c r="AF88" s="192"/>
      <c r="AG88" s="281" t="s">
        <v>470</v>
      </c>
      <c r="AH88" s="994" t="str">
        <f>R88</f>
        <v>週</v>
      </c>
      <c r="AI88" s="995"/>
      <c r="AJ88" s="281"/>
      <c r="AK88" s="281"/>
      <c r="AL88" s="192"/>
      <c r="AM88" s="192"/>
      <c r="AN88" s="192"/>
      <c r="AO88" s="271"/>
      <c r="AP88" s="271"/>
      <c r="AQ88" s="978" t="s">
        <v>461</v>
      </c>
      <c r="AR88" s="978"/>
      <c r="AS88" s="978" t="s">
        <v>472</v>
      </c>
      <c r="AT88" s="978"/>
      <c r="AU88" s="978"/>
      <c r="AV88" s="978"/>
      <c r="AW88" s="271"/>
      <c r="AX88" s="271"/>
      <c r="AY88" s="271"/>
      <c r="AZ88" s="271"/>
      <c r="BA88" s="271"/>
      <c r="BB88" s="271"/>
      <c r="BC88" s="271"/>
      <c r="BD88" s="272"/>
      <c r="BE88" s="269"/>
      <c r="BF88" s="264"/>
      <c r="BG88" s="264"/>
      <c r="BH88" s="264"/>
      <c r="BI88" s="264"/>
      <c r="BJ88" s="264"/>
    </row>
    <row r="89" spans="2:62" ht="20.25" customHeight="1" x14ac:dyDescent="0.45">
      <c r="B89" s="261"/>
      <c r="C89" s="262"/>
      <c r="D89" s="262"/>
      <c r="E89" s="262"/>
      <c r="F89" s="262"/>
      <c r="G89" s="262"/>
      <c r="H89" s="262"/>
      <c r="I89" s="270"/>
      <c r="J89" s="270"/>
      <c r="K89" s="192" t="s">
        <v>473</v>
      </c>
      <c r="L89" s="192"/>
      <c r="M89" s="192"/>
      <c r="N89" s="192"/>
      <c r="O89" s="192"/>
      <c r="P89" s="192" t="s">
        <v>474</v>
      </c>
      <c r="Q89" s="192"/>
      <c r="R89" s="192"/>
      <c r="S89" s="192"/>
      <c r="T89" s="197"/>
      <c r="U89" s="192"/>
      <c r="V89" s="192"/>
      <c r="W89" s="192"/>
      <c r="X89" s="192"/>
      <c r="Y89" s="271"/>
      <c r="Z89" s="271"/>
      <c r="AA89" s="192" t="s">
        <v>473</v>
      </c>
      <c r="AB89" s="192"/>
      <c r="AC89" s="192"/>
      <c r="AD89" s="192"/>
      <c r="AE89" s="192"/>
      <c r="AF89" s="192" t="s">
        <v>474</v>
      </c>
      <c r="AG89" s="192"/>
      <c r="AH89" s="192"/>
      <c r="AI89" s="192"/>
      <c r="AJ89" s="197"/>
      <c r="AK89" s="192"/>
      <c r="AL89" s="192"/>
      <c r="AM89" s="192"/>
      <c r="AN89" s="192"/>
      <c r="AO89" s="271"/>
      <c r="AP89" s="271"/>
      <c r="AQ89" s="978" t="s">
        <v>462</v>
      </c>
      <c r="AR89" s="978"/>
      <c r="AS89" s="978" t="s">
        <v>475</v>
      </c>
      <c r="AT89" s="978"/>
      <c r="AU89" s="978"/>
      <c r="AV89" s="978"/>
      <c r="AW89" s="271"/>
      <c r="AX89" s="271"/>
      <c r="AY89" s="271"/>
      <c r="AZ89" s="271"/>
      <c r="BA89" s="271"/>
      <c r="BB89" s="271"/>
      <c r="BC89" s="271"/>
      <c r="BD89" s="272"/>
      <c r="BE89" s="269"/>
      <c r="BF89" s="264"/>
      <c r="BG89" s="264"/>
      <c r="BH89" s="264"/>
      <c r="BI89" s="264"/>
      <c r="BJ89" s="264"/>
    </row>
    <row r="90" spans="2:62" ht="20.25" customHeight="1" x14ac:dyDescent="0.45">
      <c r="B90" s="261"/>
      <c r="C90" s="262"/>
      <c r="D90" s="262"/>
      <c r="E90" s="262"/>
      <c r="F90" s="262"/>
      <c r="G90" s="262"/>
      <c r="H90" s="262"/>
      <c r="I90" s="270"/>
      <c r="J90" s="270"/>
      <c r="K90" s="192" t="str">
        <f>IF($R$88="週","対象時間数（週平均）","対象時間数（当月合計）")</f>
        <v>対象時間数（週平均）</v>
      </c>
      <c r="L90" s="192"/>
      <c r="M90" s="192"/>
      <c r="N90" s="192"/>
      <c r="O90" s="192"/>
      <c r="P90" s="192" t="str">
        <f>IF($R$88="週","週に勤務すべき時間数","当月に勤務すべき時間数")</f>
        <v>週に勤務すべき時間数</v>
      </c>
      <c r="Q90" s="192"/>
      <c r="R90" s="192"/>
      <c r="S90" s="192"/>
      <c r="T90" s="197"/>
      <c r="U90" s="192" t="s">
        <v>476</v>
      </c>
      <c r="V90" s="192"/>
      <c r="W90" s="192"/>
      <c r="X90" s="192"/>
      <c r="Y90" s="271"/>
      <c r="Z90" s="271"/>
      <c r="AA90" s="192" t="str">
        <f>IF(AH88="週","対象時間数（週平均）","対象時間数（当月合計）")</f>
        <v>対象時間数（週平均）</v>
      </c>
      <c r="AB90" s="192"/>
      <c r="AC90" s="192"/>
      <c r="AD90" s="192"/>
      <c r="AE90" s="192"/>
      <c r="AF90" s="192" t="str">
        <f>IF($AH$88="週","週に勤務すべき時間数","当月に勤務すべき時間数")</f>
        <v>週に勤務すべき時間数</v>
      </c>
      <c r="AG90" s="192"/>
      <c r="AH90" s="192"/>
      <c r="AI90" s="192"/>
      <c r="AJ90" s="197"/>
      <c r="AK90" s="192" t="s">
        <v>476</v>
      </c>
      <c r="AL90" s="192"/>
      <c r="AM90" s="192"/>
      <c r="AN90" s="192"/>
      <c r="AO90" s="271"/>
      <c r="AP90" s="271"/>
      <c r="AQ90" s="978" t="s">
        <v>464</v>
      </c>
      <c r="AR90" s="978"/>
      <c r="AS90" s="978" t="s">
        <v>477</v>
      </c>
      <c r="AT90" s="978"/>
      <c r="AU90" s="978"/>
      <c r="AV90" s="978"/>
      <c r="AW90" s="271"/>
      <c r="AX90" s="271"/>
      <c r="AY90" s="271"/>
      <c r="AZ90" s="271"/>
      <c r="BA90" s="271"/>
      <c r="BB90" s="271"/>
      <c r="BC90" s="271"/>
      <c r="BD90" s="272"/>
      <c r="BE90" s="269"/>
      <c r="BF90" s="264"/>
      <c r="BG90" s="264"/>
      <c r="BH90" s="264"/>
      <c r="BI90" s="264"/>
      <c r="BJ90" s="264"/>
    </row>
    <row r="91" spans="2:62" ht="20.25" customHeight="1" x14ac:dyDescent="0.45">
      <c r="I91" s="192"/>
      <c r="J91" s="192"/>
      <c r="K91" s="979">
        <f>IF($R$88="週",T86,R86)</f>
        <v>20</v>
      </c>
      <c r="L91" s="979"/>
      <c r="M91" s="979"/>
      <c r="N91" s="979"/>
      <c r="O91" s="275" t="s">
        <v>478</v>
      </c>
      <c r="P91" s="978">
        <f>IF($R$88="週",$BA$6,$BE$6)</f>
        <v>40</v>
      </c>
      <c r="Q91" s="978"/>
      <c r="R91" s="978"/>
      <c r="S91" s="978"/>
      <c r="T91" s="275" t="s">
        <v>460</v>
      </c>
      <c r="U91" s="980">
        <f>ROUNDDOWN(K91/P91,1)</f>
        <v>0.5</v>
      </c>
      <c r="V91" s="980"/>
      <c r="W91" s="980"/>
      <c r="X91" s="980"/>
      <c r="Y91" s="192"/>
      <c r="Z91" s="192"/>
      <c r="AA91" s="979">
        <f>IF($AH$88="週",AJ86,AH86)</f>
        <v>128</v>
      </c>
      <c r="AB91" s="979"/>
      <c r="AC91" s="979"/>
      <c r="AD91" s="979"/>
      <c r="AE91" s="275" t="s">
        <v>478</v>
      </c>
      <c r="AF91" s="978">
        <f>IF($AH$88="週",$BA$6,$BE$6)</f>
        <v>40</v>
      </c>
      <c r="AG91" s="978"/>
      <c r="AH91" s="978"/>
      <c r="AI91" s="978"/>
      <c r="AJ91" s="275" t="s">
        <v>460</v>
      </c>
      <c r="AK91" s="980">
        <f>ROUNDDOWN(AA91/AF91,1)</f>
        <v>3.2</v>
      </c>
      <c r="AL91" s="980"/>
      <c r="AM91" s="980"/>
      <c r="AN91" s="980"/>
      <c r="AO91" s="192"/>
      <c r="AP91" s="192"/>
      <c r="AQ91" s="192"/>
      <c r="AR91" s="192"/>
      <c r="AS91" s="192"/>
      <c r="AT91" s="192"/>
      <c r="AU91" s="192"/>
      <c r="AV91" s="192"/>
      <c r="AW91" s="192"/>
      <c r="AX91" s="192"/>
      <c r="AY91" s="192"/>
      <c r="AZ91" s="192"/>
      <c r="BA91" s="192"/>
      <c r="BB91" s="192"/>
      <c r="BC91" s="192"/>
      <c r="BD91" s="192"/>
    </row>
    <row r="92" spans="2:62" ht="20.25" customHeight="1" x14ac:dyDescent="0.45">
      <c r="I92" s="192"/>
      <c r="J92" s="192"/>
      <c r="K92" s="192"/>
      <c r="L92" s="192"/>
      <c r="M92" s="192"/>
      <c r="N92" s="192"/>
      <c r="O92" s="192"/>
      <c r="P92" s="192"/>
      <c r="Q92" s="192"/>
      <c r="R92" s="192"/>
      <c r="S92" s="192"/>
      <c r="T92" s="197"/>
      <c r="U92" s="192" t="s">
        <v>479</v>
      </c>
      <c r="V92" s="192"/>
      <c r="W92" s="192"/>
      <c r="X92" s="192"/>
      <c r="Y92" s="192"/>
      <c r="Z92" s="192"/>
      <c r="AA92" s="192"/>
      <c r="AB92" s="192"/>
      <c r="AC92" s="192"/>
      <c r="AD92" s="192"/>
      <c r="AE92" s="192"/>
      <c r="AF92" s="192"/>
      <c r="AG92" s="192"/>
      <c r="AH92" s="192"/>
      <c r="AI92" s="192"/>
      <c r="AJ92" s="197"/>
      <c r="AK92" s="192" t="s">
        <v>479</v>
      </c>
      <c r="AL92" s="192"/>
      <c r="AM92" s="192"/>
      <c r="AN92" s="192"/>
      <c r="AO92" s="192"/>
      <c r="AP92" s="192"/>
      <c r="AQ92" s="192"/>
      <c r="AR92" s="192"/>
      <c r="AS92" s="192"/>
      <c r="AT92" s="192"/>
      <c r="AU92" s="192"/>
      <c r="AV92" s="192"/>
      <c r="AW92" s="192"/>
      <c r="AX92" s="192"/>
      <c r="AY92" s="192"/>
      <c r="AZ92" s="192"/>
      <c r="BA92" s="192"/>
      <c r="BB92" s="192"/>
      <c r="BC92" s="192"/>
      <c r="BD92" s="192"/>
    </row>
    <row r="93" spans="2:62" ht="20.25" customHeight="1" x14ac:dyDescent="0.45">
      <c r="I93" s="192"/>
      <c r="J93" s="192"/>
      <c r="K93" s="192" t="s">
        <v>480</v>
      </c>
      <c r="L93" s="192"/>
      <c r="M93" s="192"/>
      <c r="N93" s="192"/>
      <c r="O93" s="192"/>
      <c r="P93" s="192"/>
      <c r="Q93" s="192"/>
      <c r="R93" s="192"/>
      <c r="S93" s="192"/>
      <c r="T93" s="197"/>
      <c r="U93" s="192"/>
      <c r="V93" s="192"/>
      <c r="W93" s="192"/>
      <c r="X93" s="192"/>
      <c r="Y93" s="192"/>
      <c r="Z93" s="192"/>
      <c r="AA93" s="192" t="s">
        <v>481</v>
      </c>
      <c r="AB93" s="192"/>
      <c r="AC93" s="192"/>
      <c r="AD93" s="192"/>
      <c r="AE93" s="192"/>
      <c r="AF93" s="192"/>
      <c r="AG93" s="192"/>
      <c r="AH93" s="192"/>
      <c r="AI93" s="192"/>
      <c r="AJ93" s="197"/>
      <c r="AK93" s="192"/>
      <c r="AL93" s="192"/>
      <c r="AM93" s="192"/>
      <c r="AN93" s="192"/>
      <c r="AO93" s="192"/>
      <c r="AP93" s="192"/>
      <c r="AQ93" s="192"/>
      <c r="AR93" s="192"/>
      <c r="AS93" s="192"/>
      <c r="AT93" s="192"/>
      <c r="AU93" s="192"/>
      <c r="AV93" s="192"/>
      <c r="AW93" s="192"/>
      <c r="AX93" s="192"/>
      <c r="AY93" s="192"/>
      <c r="AZ93" s="192"/>
      <c r="BA93" s="192"/>
      <c r="BB93" s="192"/>
      <c r="BC93" s="192"/>
      <c r="BD93" s="192"/>
    </row>
    <row r="94" spans="2:62" ht="20.25" customHeight="1" x14ac:dyDescent="0.45">
      <c r="I94" s="192"/>
      <c r="J94" s="192"/>
      <c r="K94" s="192" t="s">
        <v>451</v>
      </c>
      <c r="L94" s="192"/>
      <c r="M94" s="192"/>
      <c r="N94" s="192"/>
      <c r="O94" s="192"/>
      <c r="P94" s="192"/>
      <c r="Q94" s="192"/>
      <c r="R94" s="192"/>
      <c r="S94" s="192"/>
      <c r="T94" s="197"/>
      <c r="U94" s="987"/>
      <c r="V94" s="987"/>
      <c r="W94" s="987"/>
      <c r="X94" s="987"/>
      <c r="Y94" s="192"/>
      <c r="Z94" s="192"/>
      <c r="AA94" s="192" t="s">
        <v>451</v>
      </c>
      <c r="AB94" s="192"/>
      <c r="AC94" s="192"/>
      <c r="AD94" s="192"/>
      <c r="AE94" s="192"/>
      <c r="AF94" s="192"/>
      <c r="AG94" s="192"/>
      <c r="AH94" s="192"/>
      <c r="AI94" s="192"/>
      <c r="AJ94" s="197"/>
      <c r="AK94" s="987"/>
      <c r="AL94" s="987"/>
      <c r="AM94" s="987"/>
      <c r="AN94" s="987"/>
      <c r="AO94" s="192"/>
      <c r="AP94" s="192"/>
      <c r="AQ94" s="192"/>
      <c r="AR94" s="192"/>
      <c r="AS94" s="192"/>
      <c r="AT94" s="192"/>
      <c r="AU94" s="192"/>
      <c r="AV94" s="192"/>
      <c r="AW94" s="192"/>
      <c r="AX94" s="192"/>
      <c r="AY94" s="192"/>
      <c r="AZ94" s="192"/>
      <c r="BA94" s="192"/>
      <c r="BB94" s="192"/>
      <c r="BC94" s="192"/>
      <c r="BD94" s="192"/>
    </row>
    <row r="95" spans="2:62" ht="20.25" customHeight="1" x14ac:dyDescent="0.45">
      <c r="I95" s="192"/>
      <c r="J95" s="192"/>
      <c r="K95" s="192" t="s">
        <v>482</v>
      </c>
      <c r="L95" s="192"/>
      <c r="M95" s="192"/>
      <c r="N95" s="192"/>
      <c r="O95" s="192"/>
      <c r="P95" s="192" t="s">
        <v>483</v>
      </c>
      <c r="Q95" s="192"/>
      <c r="R95" s="192"/>
      <c r="S95" s="192"/>
      <c r="T95" s="192"/>
      <c r="U95" s="988" t="s">
        <v>457</v>
      </c>
      <c r="V95" s="988"/>
      <c r="W95" s="988"/>
      <c r="X95" s="988"/>
      <c r="Y95" s="192"/>
      <c r="Z95" s="192"/>
      <c r="AA95" s="192" t="s">
        <v>482</v>
      </c>
      <c r="AB95" s="192"/>
      <c r="AC95" s="192"/>
      <c r="AD95" s="192"/>
      <c r="AE95" s="192"/>
      <c r="AF95" s="192" t="s">
        <v>483</v>
      </c>
      <c r="AG95" s="192"/>
      <c r="AH95" s="192"/>
      <c r="AI95" s="192"/>
      <c r="AJ95" s="192"/>
      <c r="AK95" s="988" t="s">
        <v>457</v>
      </c>
      <c r="AL95" s="988"/>
      <c r="AM95" s="988"/>
      <c r="AN95" s="988"/>
      <c r="AO95" s="192"/>
      <c r="AP95" s="192"/>
      <c r="AQ95" s="192"/>
      <c r="AR95" s="192"/>
      <c r="AS95" s="192"/>
      <c r="AT95" s="192"/>
      <c r="AU95" s="192"/>
      <c r="AV95" s="192"/>
      <c r="AW95" s="192"/>
      <c r="AX95" s="192"/>
      <c r="AY95" s="192"/>
      <c r="AZ95" s="192"/>
      <c r="BA95" s="192"/>
      <c r="BB95" s="192"/>
      <c r="BC95" s="192"/>
      <c r="BD95" s="192"/>
    </row>
    <row r="96" spans="2:62" ht="20.25" customHeight="1" x14ac:dyDescent="0.45">
      <c r="I96" s="192"/>
      <c r="J96" s="192"/>
      <c r="K96" s="978">
        <f>W86</f>
        <v>3</v>
      </c>
      <c r="L96" s="978"/>
      <c r="M96" s="978"/>
      <c r="N96" s="978"/>
      <c r="O96" s="275" t="s">
        <v>459</v>
      </c>
      <c r="P96" s="980">
        <f>U91</f>
        <v>0.5</v>
      </c>
      <c r="Q96" s="980"/>
      <c r="R96" s="980"/>
      <c r="S96" s="980"/>
      <c r="T96" s="275" t="s">
        <v>460</v>
      </c>
      <c r="U96" s="989">
        <f>ROUNDDOWN(K96+P96,1)</f>
        <v>3.5</v>
      </c>
      <c r="V96" s="989"/>
      <c r="W96" s="989"/>
      <c r="X96" s="989"/>
      <c r="Y96" s="279"/>
      <c r="Z96" s="279"/>
      <c r="AA96" s="990">
        <f>AM86</f>
        <v>17</v>
      </c>
      <c r="AB96" s="990"/>
      <c r="AC96" s="990"/>
      <c r="AD96" s="990"/>
      <c r="AE96" s="280" t="s">
        <v>459</v>
      </c>
      <c r="AF96" s="991">
        <f>AK91</f>
        <v>3.2</v>
      </c>
      <c r="AG96" s="991"/>
      <c r="AH96" s="991"/>
      <c r="AI96" s="991"/>
      <c r="AJ96" s="280" t="s">
        <v>460</v>
      </c>
      <c r="AK96" s="989">
        <f>ROUNDDOWN(AA96+AF96,1)</f>
        <v>20.2</v>
      </c>
      <c r="AL96" s="989"/>
      <c r="AM96" s="989"/>
      <c r="AN96" s="989"/>
      <c r="AO96" s="192"/>
      <c r="AP96" s="192"/>
      <c r="AQ96" s="192"/>
      <c r="AR96" s="192"/>
      <c r="AS96" s="192"/>
      <c r="AT96" s="192"/>
      <c r="AU96" s="192"/>
      <c r="AV96" s="192"/>
      <c r="AW96" s="192"/>
      <c r="AX96" s="192"/>
      <c r="AY96" s="192"/>
      <c r="AZ96" s="192"/>
      <c r="BA96" s="192"/>
      <c r="BB96" s="192"/>
      <c r="BC96" s="192"/>
      <c r="BD96" s="19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3:59" x14ac:dyDescent="0.45">
      <c r="C143" s="199"/>
      <c r="D143" s="199"/>
      <c r="E143" s="199"/>
      <c r="F143" s="199"/>
      <c r="G143" s="199"/>
      <c r="H143" s="199"/>
      <c r="I143" s="199"/>
      <c r="J143" s="199"/>
      <c r="K143" s="282"/>
      <c r="L143" s="282"/>
      <c r="M143" s="282"/>
      <c r="N143" s="282"/>
      <c r="O143" s="282"/>
      <c r="P143" s="282"/>
      <c r="Q143" s="282"/>
      <c r="R143" s="282"/>
      <c r="S143" s="282"/>
      <c r="T143" s="282"/>
      <c r="U143" s="282"/>
      <c r="V143" s="282"/>
      <c r="W143" s="282"/>
      <c r="X143" s="282"/>
      <c r="Y143" s="282"/>
      <c r="Z143" s="282"/>
      <c r="AA143" s="282"/>
      <c r="AB143" s="282"/>
      <c r="AC143" s="282"/>
      <c r="AD143" s="282"/>
      <c r="AE143" s="282"/>
      <c r="AF143" s="282"/>
      <c r="AG143" s="282"/>
      <c r="AH143" s="282"/>
      <c r="AI143" s="282"/>
      <c r="AJ143" s="282"/>
      <c r="AK143" s="282"/>
      <c r="AL143" s="282"/>
      <c r="AM143" s="282"/>
      <c r="AN143" s="282"/>
      <c r="AO143" s="282"/>
      <c r="AP143" s="282"/>
      <c r="AQ143" s="282"/>
      <c r="AR143" s="282"/>
      <c r="AS143" s="282"/>
      <c r="AT143" s="282"/>
      <c r="AU143" s="282"/>
      <c r="AV143" s="282"/>
      <c r="AW143" s="282"/>
      <c r="AX143" s="282"/>
      <c r="AY143" s="282"/>
      <c r="AZ143" s="282"/>
      <c r="BA143" s="282"/>
      <c r="BB143" s="282"/>
      <c r="BC143" s="282"/>
      <c r="BD143" s="282"/>
      <c r="BE143" s="282"/>
      <c r="BF143" s="282"/>
      <c r="BG143" s="282"/>
    </row>
    <row r="144" spans="3:59" x14ac:dyDescent="0.45">
      <c r="C144" s="199"/>
      <c r="D144" s="199"/>
      <c r="E144" s="199"/>
      <c r="F144" s="199"/>
      <c r="G144" s="199"/>
      <c r="H144" s="199"/>
      <c r="I144" s="199"/>
      <c r="J144" s="199"/>
      <c r="K144" s="282"/>
      <c r="L144" s="282"/>
      <c r="M144" s="282"/>
      <c r="N144" s="282"/>
      <c r="O144" s="282"/>
      <c r="P144" s="282"/>
      <c r="Q144" s="282"/>
      <c r="R144" s="282"/>
      <c r="S144" s="282"/>
      <c r="T144" s="282"/>
      <c r="U144" s="282"/>
      <c r="V144" s="282"/>
      <c r="W144" s="282"/>
      <c r="X144" s="282"/>
      <c r="Y144" s="282"/>
      <c r="Z144" s="282"/>
      <c r="AA144" s="282"/>
      <c r="AB144" s="282"/>
      <c r="AC144" s="282"/>
      <c r="AD144" s="282"/>
      <c r="AE144" s="282"/>
      <c r="AF144" s="282"/>
      <c r="AG144" s="282"/>
      <c r="AH144" s="282"/>
      <c r="AI144" s="282"/>
      <c r="AJ144" s="282"/>
      <c r="AK144" s="282"/>
      <c r="AL144" s="282"/>
      <c r="AM144" s="282"/>
      <c r="AN144" s="282"/>
      <c r="AO144" s="282"/>
      <c r="AP144" s="282"/>
      <c r="AQ144" s="282"/>
      <c r="AR144" s="282"/>
      <c r="AS144" s="282"/>
      <c r="AT144" s="282"/>
      <c r="AU144" s="282"/>
      <c r="AV144" s="282"/>
      <c r="AW144" s="282"/>
      <c r="AX144" s="282"/>
      <c r="AY144" s="282"/>
      <c r="AZ144" s="282"/>
      <c r="BA144" s="282"/>
      <c r="BB144" s="282"/>
      <c r="BC144" s="282"/>
      <c r="BD144" s="282"/>
      <c r="BE144" s="282"/>
      <c r="BF144" s="282"/>
      <c r="BG144" s="282"/>
    </row>
    <row r="145" spans="3:12" x14ac:dyDescent="0.45">
      <c r="C145" s="283"/>
      <c r="D145" s="283"/>
      <c r="E145" s="283"/>
      <c r="F145" s="283"/>
      <c r="G145" s="283"/>
      <c r="H145" s="283"/>
      <c r="I145" s="283"/>
      <c r="J145" s="283"/>
      <c r="K145" s="199"/>
      <c r="L145" s="199"/>
    </row>
    <row r="146" spans="3:12" x14ac:dyDescent="0.45">
      <c r="C146" s="283"/>
      <c r="D146" s="283"/>
      <c r="E146" s="283"/>
      <c r="F146" s="283"/>
      <c r="G146" s="283"/>
      <c r="H146" s="283"/>
      <c r="I146" s="283"/>
      <c r="J146" s="283"/>
      <c r="K146" s="199"/>
      <c r="L146" s="199"/>
    </row>
    <row r="147" spans="3:12" x14ac:dyDescent="0.45">
      <c r="C147" s="199"/>
      <c r="D147" s="199"/>
      <c r="E147" s="199"/>
      <c r="F147" s="199"/>
      <c r="G147" s="199"/>
      <c r="H147" s="199"/>
      <c r="I147" s="199"/>
      <c r="J147" s="199"/>
    </row>
    <row r="148" spans="3:12" x14ac:dyDescent="0.45">
      <c r="C148" s="199"/>
      <c r="D148" s="199"/>
      <c r="E148" s="199"/>
      <c r="F148" s="199"/>
      <c r="G148" s="199"/>
      <c r="H148" s="199"/>
      <c r="I148" s="199"/>
      <c r="J148" s="199"/>
    </row>
    <row r="149" spans="3:12" x14ac:dyDescent="0.45">
      <c r="C149" s="199"/>
      <c r="D149" s="199"/>
      <c r="E149" s="199"/>
      <c r="F149" s="199"/>
      <c r="G149" s="199"/>
      <c r="H149" s="199"/>
      <c r="I149" s="199"/>
      <c r="J149" s="199"/>
    </row>
    <row r="150" spans="3:12" x14ac:dyDescent="0.45">
      <c r="C150" s="199"/>
      <c r="D150" s="199"/>
      <c r="E150" s="199"/>
      <c r="F150" s="199"/>
      <c r="G150" s="199"/>
      <c r="H150" s="199"/>
      <c r="I150" s="199"/>
      <c r="J150" s="199"/>
    </row>
  </sheetData>
  <sheetProtection sheet="1" insertRows="0" deleteRows="0"/>
  <mergeCells count="434">
    <mergeCell ref="AT1:BI1"/>
    <mergeCell ref="AC2:AD2"/>
    <mergeCell ref="AF2:AG2"/>
    <mergeCell ref="AJ2:AK2"/>
    <mergeCell ref="AT2:BI2"/>
    <mergeCell ref="BE3:BH3"/>
    <mergeCell ref="BE4:BH4"/>
    <mergeCell ref="BA6:BB6"/>
    <mergeCell ref="BE6:BF6"/>
    <mergeCell ref="BE8:BF8"/>
    <mergeCell ref="BE10:BF10"/>
    <mergeCell ref="B12:B16"/>
    <mergeCell ref="C12:D16"/>
    <mergeCell ref="I12:J16"/>
    <mergeCell ref="K12:N16"/>
    <mergeCell ref="O12:S16"/>
    <mergeCell ref="W12:BA12"/>
    <mergeCell ref="BB12:BC16"/>
    <mergeCell ref="BD12:BE16"/>
    <mergeCell ref="BF12:BJ16"/>
    <mergeCell ref="W13:AC13"/>
    <mergeCell ref="AD13:AJ13"/>
    <mergeCell ref="AK13:AQ13"/>
    <mergeCell ref="AR13:AX13"/>
    <mergeCell ref="AY13:BA13"/>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BD19:BE19"/>
    <mergeCell ref="BF19:BJ20"/>
    <mergeCell ref="BB20:BC20"/>
    <mergeCell ref="BD20:BE20"/>
    <mergeCell ref="B21:B22"/>
    <mergeCell ref="C21:D22"/>
    <mergeCell ref="I21:J22"/>
    <mergeCell ref="K21:N22"/>
    <mergeCell ref="O21:S22"/>
    <mergeCell ref="BB21:BC21"/>
    <mergeCell ref="BD21:BE21"/>
    <mergeCell ref="BF21:BJ22"/>
    <mergeCell ref="BB22:BC22"/>
    <mergeCell ref="BD22:BE22"/>
    <mergeCell ref="B23:B24"/>
    <mergeCell ref="C23:D24"/>
    <mergeCell ref="I23:J24"/>
    <mergeCell ref="K23:N24"/>
    <mergeCell ref="O23:S24"/>
    <mergeCell ref="BB23:BC23"/>
    <mergeCell ref="BD23:BE23"/>
    <mergeCell ref="BF23:BJ24"/>
    <mergeCell ref="BB24:BC24"/>
    <mergeCell ref="BD24:BE24"/>
    <mergeCell ref="B25:B26"/>
    <mergeCell ref="C25:D26"/>
    <mergeCell ref="I25:J26"/>
    <mergeCell ref="K25:N26"/>
    <mergeCell ref="O25:S26"/>
    <mergeCell ref="BB25:BC25"/>
    <mergeCell ref="BD25:BE25"/>
    <mergeCell ref="BF25:BJ26"/>
    <mergeCell ref="BB26:BC26"/>
    <mergeCell ref="BD26:BE26"/>
    <mergeCell ref="B27:B28"/>
    <mergeCell ref="C27:D28"/>
    <mergeCell ref="I27:J28"/>
    <mergeCell ref="K27:N28"/>
    <mergeCell ref="O27:S28"/>
    <mergeCell ref="BB27:BC27"/>
    <mergeCell ref="BD27:BE27"/>
    <mergeCell ref="BF27:BJ28"/>
    <mergeCell ref="BB28:BC28"/>
    <mergeCell ref="BD28:BE28"/>
    <mergeCell ref="B29:B30"/>
    <mergeCell ref="C29:D30"/>
    <mergeCell ref="I29:J30"/>
    <mergeCell ref="K29:N30"/>
    <mergeCell ref="O29:S30"/>
    <mergeCell ref="BB29:BC29"/>
    <mergeCell ref="BD29:BE29"/>
    <mergeCell ref="BF29:BJ30"/>
    <mergeCell ref="BB30:BC30"/>
    <mergeCell ref="BD30:BE30"/>
    <mergeCell ref="B31:B32"/>
    <mergeCell ref="C31:D32"/>
    <mergeCell ref="I31:J32"/>
    <mergeCell ref="K31:N32"/>
    <mergeCell ref="O31:S32"/>
    <mergeCell ref="BB31:BC31"/>
    <mergeCell ref="BD31:BE31"/>
    <mergeCell ref="BF31:BJ32"/>
    <mergeCell ref="BB32:BC32"/>
    <mergeCell ref="BD32:BE32"/>
    <mergeCell ref="B33:B34"/>
    <mergeCell ref="C33:D34"/>
    <mergeCell ref="I33:J34"/>
    <mergeCell ref="K33:N34"/>
    <mergeCell ref="O33:S34"/>
    <mergeCell ref="BB33:BC33"/>
    <mergeCell ref="BD33:BE33"/>
    <mergeCell ref="BF33:BJ34"/>
    <mergeCell ref="BB34:BC34"/>
    <mergeCell ref="BD34:BE34"/>
    <mergeCell ref="B35:B36"/>
    <mergeCell ref="C35:D36"/>
    <mergeCell ref="I35:J36"/>
    <mergeCell ref="K35:N36"/>
    <mergeCell ref="O35:S36"/>
    <mergeCell ref="BB35:BC35"/>
    <mergeCell ref="BD35:BE35"/>
    <mergeCell ref="BF35:BJ36"/>
    <mergeCell ref="BB36:BC36"/>
    <mergeCell ref="BD36:BE36"/>
    <mergeCell ref="B37:B38"/>
    <mergeCell ref="C37:D38"/>
    <mergeCell ref="I37:J38"/>
    <mergeCell ref="K37:N38"/>
    <mergeCell ref="O37:S38"/>
    <mergeCell ref="BB37:BC37"/>
    <mergeCell ref="BD37:BE37"/>
    <mergeCell ref="BF37:BJ38"/>
    <mergeCell ref="BB38:BC38"/>
    <mergeCell ref="BD38:BE38"/>
    <mergeCell ref="B39:B40"/>
    <mergeCell ref="C39:D40"/>
    <mergeCell ref="I39:J40"/>
    <mergeCell ref="K39:N40"/>
    <mergeCell ref="O39:S40"/>
    <mergeCell ref="BB39:BC39"/>
    <mergeCell ref="BD39:BE39"/>
    <mergeCell ref="BF39:BJ40"/>
    <mergeCell ref="BB40:BC40"/>
    <mergeCell ref="BD40:BE40"/>
    <mergeCell ref="B41:B42"/>
    <mergeCell ref="C41:D42"/>
    <mergeCell ref="I41:J42"/>
    <mergeCell ref="K41:N42"/>
    <mergeCell ref="O41:S42"/>
    <mergeCell ref="BB41:BC41"/>
    <mergeCell ref="BD41:BE41"/>
    <mergeCell ref="BF41:BJ42"/>
    <mergeCell ref="BB42:BC42"/>
    <mergeCell ref="BD42:BE42"/>
    <mergeCell ref="B43:B44"/>
    <mergeCell ref="C43:D44"/>
    <mergeCell ref="I43:J44"/>
    <mergeCell ref="K43:N44"/>
    <mergeCell ref="O43:S44"/>
    <mergeCell ref="BB43:BC43"/>
    <mergeCell ref="BD43:BE43"/>
    <mergeCell ref="BF43:BJ44"/>
    <mergeCell ref="BB44:BC44"/>
    <mergeCell ref="BD44:BE44"/>
    <mergeCell ref="B45:B46"/>
    <mergeCell ref="C45:D46"/>
    <mergeCell ref="I45:J46"/>
    <mergeCell ref="K45:N46"/>
    <mergeCell ref="O45:S46"/>
    <mergeCell ref="BB45:BC45"/>
    <mergeCell ref="BD45:BE45"/>
    <mergeCell ref="BF45:BJ46"/>
    <mergeCell ref="BB46:BC46"/>
    <mergeCell ref="BD46:BE46"/>
    <mergeCell ref="B47:B48"/>
    <mergeCell ref="C47:D48"/>
    <mergeCell ref="I47:J48"/>
    <mergeCell ref="K47:N48"/>
    <mergeCell ref="O47:S48"/>
    <mergeCell ref="BB47:BC47"/>
    <mergeCell ref="BD47:BE47"/>
    <mergeCell ref="BF47:BJ48"/>
    <mergeCell ref="BB48:BC48"/>
    <mergeCell ref="BD48:BE48"/>
    <mergeCell ref="B49:B50"/>
    <mergeCell ref="C49:D50"/>
    <mergeCell ref="I49:J50"/>
    <mergeCell ref="K49:N50"/>
    <mergeCell ref="O49:S50"/>
    <mergeCell ref="BB49:BC49"/>
    <mergeCell ref="BD49:BE49"/>
    <mergeCell ref="BF49:BJ50"/>
    <mergeCell ref="BB50:BC50"/>
    <mergeCell ref="BD50:BE50"/>
    <mergeCell ref="B51:B52"/>
    <mergeCell ref="C51:D52"/>
    <mergeCell ref="I51:J52"/>
    <mergeCell ref="K51:N52"/>
    <mergeCell ref="O51:S52"/>
    <mergeCell ref="BB51:BC51"/>
    <mergeCell ref="BD51:BE51"/>
    <mergeCell ref="BF51:BJ52"/>
    <mergeCell ref="BB52:BC52"/>
    <mergeCell ref="BD52:BE52"/>
    <mergeCell ref="B53:B54"/>
    <mergeCell ref="C53:D54"/>
    <mergeCell ref="I53:J54"/>
    <mergeCell ref="K53:N54"/>
    <mergeCell ref="O53:S54"/>
    <mergeCell ref="BB53:BC53"/>
    <mergeCell ref="BD53:BE53"/>
    <mergeCell ref="BF53:BJ54"/>
    <mergeCell ref="BB54:BC54"/>
    <mergeCell ref="BD54:BE54"/>
    <mergeCell ref="B55:B56"/>
    <mergeCell ref="C55:D56"/>
    <mergeCell ref="I55:J56"/>
    <mergeCell ref="K55:N56"/>
    <mergeCell ref="O55:S56"/>
    <mergeCell ref="BB55:BC55"/>
    <mergeCell ref="BD55:BE55"/>
    <mergeCell ref="BF55:BJ56"/>
    <mergeCell ref="BB56:BC56"/>
    <mergeCell ref="BD56:BE56"/>
    <mergeCell ref="B57:B58"/>
    <mergeCell ref="C57:D58"/>
    <mergeCell ref="I57:J58"/>
    <mergeCell ref="K57:N58"/>
    <mergeCell ref="O57:S58"/>
    <mergeCell ref="BB57:BC57"/>
    <mergeCell ref="BD57:BE57"/>
    <mergeCell ref="BF57:BJ58"/>
    <mergeCell ref="BB58:BC58"/>
    <mergeCell ref="BD58:BE58"/>
    <mergeCell ref="B59:B60"/>
    <mergeCell ref="C59:D60"/>
    <mergeCell ref="I59:J60"/>
    <mergeCell ref="K59:N60"/>
    <mergeCell ref="O59:S60"/>
    <mergeCell ref="BB59:BC59"/>
    <mergeCell ref="BD59:BE59"/>
    <mergeCell ref="BF59:BJ60"/>
    <mergeCell ref="BB60:BC60"/>
    <mergeCell ref="BD60:BE60"/>
    <mergeCell ref="B61:B62"/>
    <mergeCell ref="C61:D62"/>
    <mergeCell ref="I61:J62"/>
    <mergeCell ref="K61:N62"/>
    <mergeCell ref="O61:S62"/>
    <mergeCell ref="BB61:BC61"/>
    <mergeCell ref="BD61:BE61"/>
    <mergeCell ref="BF61:BJ62"/>
    <mergeCell ref="BB62:BC62"/>
    <mergeCell ref="BD62:BE62"/>
    <mergeCell ref="B63:B64"/>
    <mergeCell ref="C63:D64"/>
    <mergeCell ref="I63:J64"/>
    <mergeCell ref="K63:N64"/>
    <mergeCell ref="O63:S64"/>
    <mergeCell ref="BB63:BC63"/>
    <mergeCell ref="BD63:BE63"/>
    <mergeCell ref="BF63:BJ64"/>
    <mergeCell ref="BB64:BC64"/>
    <mergeCell ref="BD64:BE64"/>
    <mergeCell ref="B65:B66"/>
    <mergeCell ref="C65:D66"/>
    <mergeCell ref="I65:J66"/>
    <mergeCell ref="K65:N66"/>
    <mergeCell ref="O65:S66"/>
    <mergeCell ref="BB65:BC65"/>
    <mergeCell ref="BD65:BE65"/>
    <mergeCell ref="BF65:BJ66"/>
    <mergeCell ref="BB66:BC66"/>
    <mergeCell ref="BD66:BE66"/>
    <mergeCell ref="B67:B68"/>
    <mergeCell ref="C67:D68"/>
    <mergeCell ref="I67:J68"/>
    <mergeCell ref="K67:N68"/>
    <mergeCell ref="O67:S68"/>
    <mergeCell ref="BB67:BC67"/>
    <mergeCell ref="BD67:BE67"/>
    <mergeCell ref="BF67:BJ68"/>
    <mergeCell ref="BB68:BC68"/>
    <mergeCell ref="BD68:BE68"/>
    <mergeCell ref="B69:B70"/>
    <mergeCell ref="C69:D70"/>
    <mergeCell ref="I69:J70"/>
    <mergeCell ref="K69:N70"/>
    <mergeCell ref="O69:S70"/>
    <mergeCell ref="BB69:BC69"/>
    <mergeCell ref="BD69:BE69"/>
    <mergeCell ref="BF69:BJ70"/>
    <mergeCell ref="BB70:BC70"/>
    <mergeCell ref="BD70:BE70"/>
    <mergeCell ref="B71:B72"/>
    <mergeCell ref="C71:D72"/>
    <mergeCell ref="I71:J72"/>
    <mergeCell ref="K71:N72"/>
    <mergeCell ref="O71:S72"/>
    <mergeCell ref="BB71:BC71"/>
    <mergeCell ref="BD71:BE71"/>
    <mergeCell ref="BF71:BJ72"/>
    <mergeCell ref="BB72:BC72"/>
    <mergeCell ref="BD72:BE72"/>
    <mergeCell ref="B73:B74"/>
    <mergeCell ref="C73:D74"/>
    <mergeCell ref="I73:J74"/>
    <mergeCell ref="K73:N74"/>
    <mergeCell ref="O73:S74"/>
    <mergeCell ref="BB73:BC73"/>
    <mergeCell ref="BD73:BE73"/>
    <mergeCell ref="BF73:BJ74"/>
    <mergeCell ref="BB74:BC74"/>
    <mergeCell ref="BD74:BE74"/>
    <mergeCell ref="BF81:BI81"/>
    <mergeCell ref="B75:B76"/>
    <mergeCell ref="C75:D76"/>
    <mergeCell ref="I75:J76"/>
    <mergeCell ref="K75:N76"/>
    <mergeCell ref="O75:S76"/>
    <mergeCell ref="BB75:BC75"/>
    <mergeCell ref="BD75:BE75"/>
    <mergeCell ref="BF75:BJ76"/>
    <mergeCell ref="BB76:BC76"/>
    <mergeCell ref="BD76:BE76"/>
    <mergeCell ref="BA82:BD82"/>
    <mergeCell ref="AE82:AF82"/>
    <mergeCell ref="AH82:AI82"/>
    <mergeCell ref="AJ82:AK82"/>
    <mergeCell ref="AM82:AN82"/>
    <mergeCell ref="AQ82:AT82"/>
    <mergeCell ref="AV82:AY82"/>
    <mergeCell ref="BF79:BI79"/>
    <mergeCell ref="K80:L81"/>
    <mergeCell ref="M80:P80"/>
    <mergeCell ref="R80:U80"/>
    <mergeCell ref="AA80:AB81"/>
    <mergeCell ref="AC80:AF80"/>
    <mergeCell ref="AH80:AK80"/>
    <mergeCell ref="BF80:BI80"/>
    <mergeCell ref="M81:N81"/>
    <mergeCell ref="O81:P81"/>
    <mergeCell ref="R81:S81"/>
    <mergeCell ref="T81:U81"/>
    <mergeCell ref="AC81:AD81"/>
    <mergeCell ref="AE81:AF81"/>
    <mergeCell ref="AH81:AI81"/>
    <mergeCell ref="AJ81:AK81"/>
    <mergeCell ref="BA81:BD81"/>
    <mergeCell ref="W83:X83"/>
    <mergeCell ref="AA83:AB83"/>
    <mergeCell ref="AC83:AD83"/>
    <mergeCell ref="AE83:AF83"/>
    <mergeCell ref="K82:L82"/>
    <mergeCell ref="M82:N82"/>
    <mergeCell ref="O82:P82"/>
    <mergeCell ref="R82:S82"/>
    <mergeCell ref="T82:U82"/>
    <mergeCell ref="W82:X82"/>
    <mergeCell ref="AA82:AB82"/>
    <mergeCell ref="AC82:AD82"/>
    <mergeCell ref="AH86:AI86"/>
    <mergeCell ref="AJ86:AK86"/>
    <mergeCell ref="AM86:AN86"/>
    <mergeCell ref="AQ86:AR86"/>
    <mergeCell ref="AH83:AI83"/>
    <mergeCell ref="AJ83:AK83"/>
    <mergeCell ref="AM83:AN83"/>
    <mergeCell ref="K84:L84"/>
    <mergeCell ref="M84:N84"/>
    <mergeCell ref="O84:P84"/>
    <mergeCell ref="R84:S84"/>
    <mergeCell ref="T84:U84"/>
    <mergeCell ref="W84:X84"/>
    <mergeCell ref="AA84:AB84"/>
    <mergeCell ref="AC84:AD84"/>
    <mergeCell ref="AE84:AF84"/>
    <mergeCell ref="AH84:AI84"/>
    <mergeCell ref="AJ84:AK84"/>
    <mergeCell ref="AM84:AN84"/>
    <mergeCell ref="K83:L83"/>
    <mergeCell ref="M83:N83"/>
    <mergeCell ref="O83:P83"/>
    <mergeCell ref="R83:S83"/>
    <mergeCell ref="T83:U83"/>
    <mergeCell ref="AS86:AV86"/>
    <mergeCell ref="AQ87:AR87"/>
    <mergeCell ref="AS87:AV87"/>
    <mergeCell ref="AM85:AN85"/>
    <mergeCell ref="K86:L86"/>
    <mergeCell ref="M86:N86"/>
    <mergeCell ref="O86:P86"/>
    <mergeCell ref="R86:S86"/>
    <mergeCell ref="T86:U86"/>
    <mergeCell ref="W86:X86"/>
    <mergeCell ref="AA86:AB86"/>
    <mergeCell ref="AC86:AD86"/>
    <mergeCell ref="AE86:AF86"/>
    <mergeCell ref="W85:X85"/>
    <mergeCell ref="AA85:AB85"/>
    <mergeCell ref="AC85:AD85"/>
    <mergeCell ref="AE85:AF85"/>
    <mergeCell ref="AH85:AI85"/>
    <mergeCell ref="AJ85:AK85"/>
    <mergeCell ref="K85:L85"/>
    <mergeCell ref="M85:N85"/>
    <mergeCell ref="O85:P85"/>
    <mergeCell ref="R85:S85"/>
    <mergeCell ref="T85:U85"/>
    <mergeCell ref="AQ90:AR90"/>
    <mergeCell ref="AS90:AV90"/>
    <mergeCell ref="K91:N91"/>
    <mergeCell ref="P91:S91"/>
    <mergeCell ref="U91:X91"/>
    <mergeCell ref="AA91:AD91"/>
    <mergeCell ref="AF91:AI91"/>
    <mergeCell ref="AK91:AN91"/>
    <mergeCell ref="R88:S88"/>
    <mergeCell ref="AH88:AI88"/>
    <mergeCell ref="AQ88:AR88"/>
    <mergeCell ref="AS88:AV88"/>
    <mergeCell ref="AQ89:AR89"/>
    <mergeCell ref="AS89:AV89"/>
    <mergeCell ref="U94:X94"/>
    <mergeCell ref="AK94:AN94"/>
    <mergeCell ref="U95:X95"/>
    <mergeCell ref="AK95:AN95"/>
    <mergeCell ref="K96:N96"/>
    <mergeCell ref="P96:S96"/>
    <mergeCell ref="U96:X96"/>
    <mergeCell ref="AA96:AD96"/>
    <mergeCell ref="AF96:AI96"/>
    <mergeCell ref="AK96:AN96"/>
  </mergeCells>
  <phoneticPr fontId="2"/>
  <conditionalFormatting sqref="K91:N91">
    <cfRule type="expression" dxfId="37" priority="32">
      <formula>INDIRECT(ADDRESS(ROW(),COLUMN()))=TRUNC(INDIRECT(ADDRESS(ROW(),COLUMN())))</formula>
    </cfRule>
  </conditionalFormatting>
  <conditionalFormatting sqref="M82:X86">
    <cfRule type="expression" dxfId="36" priority="34">
      <formula>INDIRECT(ADDRESS(ROW(),COLUMN()))=TRUNC(INDIRECT(ADDRESS(ROW(),COLUMN())))</formula>
    </cfRule>
  </conditionalFormatting>
  <conditionalFormatting sqref="W80:X80 Z80 W89:Z89">
    <cfRule type="expression" dxfId="35" priority="68">
      <formula>OR(#REF!=$B78,#REF!=$B78)</formula>
    </cfRule>
  </conditionalFormatting>
  <conditionalFormatting sqref="W90:Z90">
    <cfRule type="expression" dxfId="34" priority="67">
      <formula>OR(#REF!=$B77,#REF!=$B77)</formula>
    </cfRule>
  </conditionalFormatting>
  <conditionalFormatting sqref="W18:BE18">
    <cfRule type="expression" dxfId="33" priority="64">
      <formula>INDIRECT(ADDRESS(ROW(),COLUMN()))=TRUNC(INDIRECT(ADDRESS(ROW(),COLUMN())))</formula>
    </cfRule>
  </conditionalFormatting>
  <conditionalFormatting sqref="W20:BE20">
    <cfRule type="expression" dxfId="32" priority="29">
      <formula>INDIRECT(ADDRESS(ROW(),COLUMN()))=TRUNC(INDIRECT(ADDRESS(ROW(),COLUMN())))</formula>
    </cfRule>
  </conditionalFormatting>
  <conditionalFormatting sqref="W22:BE22">
    <cfRule type="expression" dxfId="31" priority="28">
      <formula>INDIRECT(ADDRESS(ROW(),COLUMN()))=TRUNC(INDIRECT(ADDRESS(ROW(),COLUMN())))</formula>
    </cfRule>
  </conditionalFormatting>
  <conditionalFormatting sqref="W24:BE24">
    <cfRule type="expression" dxfId="30" priority="27">
      <formula>INDIRECT(ADDRESS(ROW(),COLUMN()))=TRUNC(INDIRECT(ADDRESS(ROW(),COLUMN())))</formula>
    </cfRule>
  </conditionalFormatting>
  <conditionalFormatting sqref="W26:BE26">
    <cfRule type="expression" dxfId="29" priority="26">
      <formula>INDIRECT(ADDRESS(ROW(),COLUMN()))=TRUNC(INDIRECT(ADDRESS(ROW(),COLUMN())))</formula>
    </cfRule>
  </conditionalFormatting>
  <conditionalFormatting sqref="W28:BE28">
    <cfRule type="expression" dxfId="28" priority="25">
      <formula>INDIRECT(ADDRESS(ROW(),COLUMN()))=TRUNC(INDIRECT(ADDRESS(ROW(),COLUMN())))</formula>
    </cfRule>
  </conditionalFormatting>
  <conditionalFormatting sqref="W30:BE30">
    <cfRule type="expression" dxfId="27" priority="24">
      <formula>INDIRECT(ADDRESS(ROW(),COLUMN()))=TRUNC(INDIRECT(ADDRESS(ROW(),COLUMN())))</formula>
    </cfRule>
  </conditionalFormatting>
  <conditionalFormatting sqref="W32:BE32">
    <cfRule type="expression" dxfId="26" priority="23">
      <formula>INDIRECT(ADDRESS(ROW(),COLUMN()))=TRUNC(INDIRECT(ADDRESS(ROW(),COLUMN())))</formula>
    </cfRule>
  </conditionalFormatting>
  <conditionalFormatting sqref="W34:BE34">
    <cfRule type="expression" dxfId="25" priority="22">
      <formula>INDIRECT(ADDRESS(ROW(),COLUMN()))=TRUNC(INDIRECT(ADDRESS(ROW(),COLUMN())))</formula>
    </cfRule>
  </conditionalFormatting>
  <conditionalFormatting sqref="W36:BE36">
    <cfRule type="expression" dxfId="24" priority="21">
      <formula>INDIRECT(ADDRESS(ROW(),COLUMN()))=TRUNC(INDIRECT(ADDRESS(ROW(),COLUMN())))</formula>
    </cfRule>
  </conditionalFormatting>
  <conditionalFormatting sqref="W38:BE38">
    <cfRule type="expression" dxfId="23" priority="20">
      <formula>INDIRECT(ADDRESS(ROW(),COLUMN()))=TRUNC(INDIRECT(ADDRESS(ROW(),COLUMN())))</formula>
    </cfRule>
  </conditionalFormatting>
  <conditionalFormatting sqref="W40:BE40">
    <cfRule type="expression" dxfId="22" priority="19">
      <formula>INDIRECT(ADDRESS(ROW(),COLUMN()))=TRUNC(INDIRECT(ADDRESS(ROW(),COLUMN())))</formula>
    </cfRule>
  </conditionalFormatting>
  <conditionalFormatting sqref="W42:BE42">
    <cfRule type="expression" dxfId="21" priority="18">
      <formula>INDIRECT(ADDRESS(ROW(),COLUMN()))=TRUNC(INDIRECT(ADDRESS(ROW(),COLUMN())))</formula>
    </cfRule>
  </conditionalFormatting>
  <conditionalFormatting sqref="W44:BE44">
    <cfRule type="expression" dxfId="20" priority="17">
      <formula>INDIRECT(ADDRESS(ROW(),COLUMN()))=TRUNC(INDIRECT(ADDRESS(ROW(),COLUMN())))</formula>
    </cfRule>
  </conditionalFormatting>
  <conditionalFormatting sqref="W46:BE46">
    <cfRule type="expression" dxfId="19" priority="16">
      <formula>INDIRECT(ADDRESS(ROW(),COLUMN()))=TRUNC(INDIRECT(ADDRESS(ROW(),COLUMN())))</formula>
    </cfRule>
  </conditionalFormatting>
  <conditionalFormatting sqref="W48:BE48">
    <cfRule type="expression" dxfId="18" priority="15">
      <formula>INDIRECT(ADDRESS(ROW(),COLUMN()))=TRUNC(INDIRECT(ADDRESS(ROW(),COLUMN())))</formula>
    </cfRule>
  </conditionalFormatting>
  <conditionalFormatting sqref="W50:BE50">
    <cfRule type="expression" dxfId="17" priority="14">
      <formula>INDIRECT(ADDRESS(ROW(),COLUMN()))=TRUNC(INDIRECT(ADDRESS(ROW(),COLUMN())))</formula>
    </cfRule>
  </conditionalFormatting>
  <conditionalFormatting sqref="W52:BE52">
    <cfRule type="expression" dxfId="16" priority="13">
      <formula>INDIRECT(ADDRESS(ROW(),COLUMN()))=TRUNC(INDIRECT(ADDRESS(ROW(),COLUMN())))</formula>
    </cfRule>
  </conditionalFormatting>
  <conditionalFormatting sqref="W54:BE54">
    <cfRule type="expression" dxfId="15" priority="12">
      <formula>INDIRECT(ADDRESS(ROW(),COLUMN()))=TRUNC(INDIRECT(ADDRESS(ROW(),COLUMN())))</formula>
    </cfRule>
  </conditionalFormatting>
  <conditionalFormatting sqref="W56:BE56">
    <cfRule type="expression" dxfId="14" priority="11">
      <formula>INDIRECT(ADDRESS(ROW(),COLUMN()))=TRUNC(INDIRECT(ADDRESS(ROW(),COLUMN())))</formula>
    </cfRule>
  </conditionalFormatting>
  <conditionalFormatting sqref="W58:BE58">
    <cfRule type="expression" dxfId="13" priority="10">
      <formula>INDIRECT(ADDRESS(ROW(),COLUMN()))=TRUNC(INDIRECT(ADDRESS(ROW(),COLUMN())))</formula>
    </cfRule>
  </conditionalFormatting>
  <conditionalFormatting sqref="W60:BE60">
    <cfRule type="expression" dxfId="12" priority="9">
      <formula>INDIRECT(ADDRESS(ROW(),COLUMN()))=TRUNC(INDIRECT(ADDRESS(ROW(),COLUMN())))</formula>
    </cfRule>
  </conditionalFormatting>
  <conditionalFormatting sqref="W62:BE62">
    <cfRule type="expression" dxfId="11" priority="8">
      <formula>INDIRECT(ADDRESS(ROW(),COLUMN()))=TRUNC(INDIRECT(ADDRESS(ROW(),COLUMN())))</formula>
    </cfRule>
  </conditionalFormatting>
  <conditionalFormatting sqref="W64:BE64">
    <cfRule type="expression" dxfId="10" priority="7">
      <formula>INDIRECT(ADDRESS(ROW(),COLUMN()))=TRUNC(INDIRECT(ADDRESS(ROW(),COLUMN())))</formula>
    </cfRule>
  </conditionalFormatting>
  <conditionalFormatting sqref="W66:BE66">
    <cfRule type="expression" dxfId="9" priority="6">
      <formula>INDIRECT(ADDRESS(ROW(),COLUMN()))=TRUNC(INDIRECT(ADDRESS(ROW(),COLUMN())))</formula>
    </cfRule>
  </conditionalFormatting>
  <conditionalFormatting sqref="W68:BE68">
    <cfRule type="expression" dxfId="8" priority="5">
      <formula>INDIRECT(ADDRESS(ROW(),COLUMN()))=TRUNC(INDIRECT(ADDRESS(ROW(),COLUMN())))</formula>
    </cfRule>
  </conditionalFormatting>
  <conditionalFormatting sqref="W70:BE70">
    <cfRule type="expression" dxfId="7" priority="4">
      <formula>INDIRECT(ADDRESS(ROW(),COLUMN()))=TRUNC(INDIRECT(ADDRESS(ROW(),COLUMN())))</formula>
    </cfRule>
  </conditionalFormatting>
  <conditionalFormatting sqref="W72:BE72">
    <cfRule type="expression" dxfId="6" priority="3">
      <formula>INDIRECT(ADDRESS(ROW(),COLUMN()))=TRUNC(INDIRECT(ADDRESS(ROW(),COLUMN())))</formula>
    </cfRule>
  </conditionalFormatting>
  <conditionalFormatting sqref="W74:BE74">
    <cfRule type="expression" dxfId="5" priority="2">
      <formula>INDIRECT(ADDRESS(ROW(),COLUMN()))=TRUNC(INDIRECT(ADDRESS(ROW(),COLUMN())))</formula>
    </cfRule>
  </conditionalFormatting>
  <conditionalFormatting sqref="W76:BE76">
    <cfRule type="expression" dxfId="4" priority="1">
      <formula>INDIRECT(ADDRESS(ROW(),COLUMN()))=TRUNC(INDIRECT(ADDRESS(ROW(),COLUMN())))</formula>
    </cfRule>
  </conditionalFormatting>
  <conditionalFormatting sqref="AA91:AD91">
    <cfRule type="expression" dxfId="3" priority="31">
      <formula>INDIRECT(ADDRESS(ROW(),COLUMN()))=TRUNC(INDIRECT(ADDRESS(ROW(),COLUMN())))</formula>
    </cfRule>
  </conditionalFormatting>
  <conditionalFormatting sqref="AC82:AN86">
    <cfRule type="expression" dxfId="2" priority="30">
      <formula>INDIRECT(ADDRESS(ROW(),COLUMN()))=TRUNC(INDIRECT(ADDRESS(ROW(),COLUMN())))</formula>
    </cfRule>
  </conditionalFormatting>
  <conditionalFormatting sqref="AM80:BA80 AM89:BA89">
    <cfRule type="expression" dxfId="1" priority="66">
      <formula>OR(#REF!=$B78,#REF!=$B78)</formula>
    </cfRule>
  </conditionalFormatting>
  <conditionalFormatting sqref="AM90:BA90">
    <cfRule type="expression" dxfId="0" priority="65">
      <formula>OR(#REF!=$B77,#REF!=$B77)</formula>
    </cfRule>
  </conditionalFormatting>
  <dataValidations count="10">
    <dataValidation type="list" allowBlank="1" showInputMessage="1" showErrorMessage="1" sqref="BE4:BH4" xr:uid="{00000000-0002-0000-1500-000000000000}">
      <formula1>"予定,実績,予定・実績"</formula1>
    </dataValidation>
    <dataValidation type="decimal" allowBlank="1" showInputMessage="1" showErrorMessage="1" error="入力可能範囲　32～40" sqref="BA6:BB6" xr:uid="{00000000-0002-0000-1500-000001000000}">
      <formula1>32</formula1>
      <formula2>40</formula2>
    </dataValidation>
    <dataValidation type="list" allowBlank="1" showInputMessage="1" showErrorMessage="1" sqref="AF3:AF4" xr:uid="{00000000-0002-0000-1500-000002000000}">
      <formula1>#REF!</formula1>
    </dataValidation>
    <dataValidation type="list" allowBlank="1" showInputMessage="1" showErrorMessage="1" sqref="BE3:BH3" xr:uid="{00000000-0002-0000-15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1500-000004000000}">
      <formula1>【記載例】シフト記号表</formula1>
    </dataValidation>
    <dataValidation type="list" allowBlank="1" showInputMessage="1" showErrorMessage="1" sqref="R88:S88" xr:uid="{00000000-0002-0000-1500-000005000000}">
      <formula1>"週,暦月"</formula1>
    </dataValidation>
    <dataValidation type="list" allowBlank="1" showInputMessage="1" sqref="C17:D76" xr:uid="{00000000-0002-0000-1500-000006000000}">
      <formula1>職種</formula1>
    </dataValidation>
    <dataValidation type="list" errorStyle="warning" allowBlank="1" showInputMessage="1" error="リストにない場合のみ、入力してください。" sqref="K17:N76" xr:uid="{00000000-0002-0000-1500-000007000000}">
      <formula1>INDIRECT(C17)</formula1>
    </dataValidation>
    <dataValidation type="list" allowBlank="1" showInputMessage="1" sqref="I17:J76" xr:uid="{00000000-0002-0000-1500-000008000000}">
      <formula1>"A, B, C, D"</formula1>
    </dataValidation>
    <dataValidation allowBlank="1" showInputMessage="1" showErrorMessage="1" error="入力可能範囲　32～40" sqref="BE10" xr:uid="{00000000-0002-0000-1500-000009000000}"/>
  </dataValidations>
  <printOptions horizontalCentered="1"/>
  <pageMargins left="0.15748031496062992" right="0.15748031496062992" top="0.59055118110236227" bottom="0.35433070866141736" header="0.15748031496062992" footer="0.15748031496062992"/>
  <pageSetup paperSize="9" scale="29" orientation="portrait" r:id="rId1"/>
  <headerFooter>
    <oddFooter>&amp;R&amp;16&amp;P/&amp;N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7" tint="0.39997558519241921"/>
    <pageSetUpPr fitToPage="1"/>
  </sheetPr>
  <dimension ref="B1:N54"/>
  <sheetViews>
    <sheetView zoomScale="75" zoomScaleNormal="75" workbookViewId="0">
      <selection activeCell="AY19" sqref="AY19"/>
    </sheetView>
  </sheetViews>
  <sheetFormatPr defaultColWidth="6.5" defaultRowHeight="26.4" x14ac:dyDescent="0.45"/>
  <cols>
    <col min="1" max="1" width="1.5" style="286" customWidth="1"/>
    <col min="2" max="2" width="5.19921875" style="285" customWidth="1"/>
    <col min="3" max="3" width="9.8984375" style="285" customWidth="1"/>
    <col min="4" max="4" width="9.8984375" style="285" hidden="1" customWidth="1"/>
    <col min="5" max="5" width="3.09765625" style="285" bestFit="1" customWidth="1"/>
    <col min="6" max="6" width="14.59765625" style="286" customWidth="1"/>
    <col min="7" max="7" width="3.09765625" style="286" bestFit="1" customWidth="1"/>
    <col min="8" max="8" width="14.59765625" style="286" customWidth="1"/>
    <col min="9" max="9" width="3.09765625" style="286" bestFit="1" customWidth="1"/>
    <col min="10" max="10" width="14.59765625" style="285" customWidth="1"/>
    <col min="11" max="11" width="3.09765625" style="286" bestFit="1" customWidth="1"/>
    <col min="12" max="12" width="14.59765625" style="286" customWidth="1"/>
    <col min="13" max="13" width="3.09765625" style="286" customWidth="1"/>
    <col min="14" max="14" width="47.19921875" style="286" customWidth="1"/>
    <col min="15" max="16384" width="6.5" style="286"/>
  </cols>
  <sheetData>
    <row r="1" spans="2:14" x14ac:dyDescent="0.45">
      <c r="B1" s="284" t="s">
        <v>484</v>
      </c>
    </row>
    <row r="2" spans="2:14" x14ac:dyDescent="0.45">
      <c r="B2" s="287" t="s">
        <v>485</v>
      </c>
      <c r="F2" s="288"/>
      <c r="J2" s="289"/>
    </row>
    <row r="3" spans="2:14" x14ac:dyDescent="0.45">
      <c r="B3" s="288" t="s">
        <v>486</v>
      </c>
      <c r="F3" s="289" t="s">
        <v>487</v>
      </c>
      <c r="J3" s="289"/>
    </row>
    <row r="4" spans="2:14" x14ac:dyDescent="0.45">
      <c r="B4" s="287"/>
      <c r="F4" s="1128" t="s">
        <v>488</v>
      </c>
      <c r="G4" s="1128"/>
      <c r="H4" s="1128"/>
      <c r="I4" s="1128"/>
      <c r="J4" s="1128"/>
      <c r="K4" s="1128"/>
      <c r="L4" s="1128"/>
      <c r="N4" s="1128" t="s">
        <v>489</v>
      </c>
    </row>
    <row r="5" spans="2:14" x14ac:dyDescent="0.45">
      <c r="B5" s="285" t="s">
        <v>429</v>
      </c>
      <c r="C5" s="285" t="s">
        <v>466</v>
      </c>
      <c r="F5" s="285" t="s">
        <v>490</v>
      </c>
      <c r="G5" s="285"/>
      <c r="H5" s="285" t="s">
        <v>491</v>
      </c>
      <c r="J5" s="285" t="s">
        <v>492</v>
      </c>
      <c r="L5" s="285" t="s">
        <v>488</v>
      </c>
      <c r="N5" s="1128"/>
    </row>
    <row r="6" spans="2:14" x14ac:dyDescent="0.45">
      <c r="B6" s="290">
        <v>1</v>
      </c>
      <c r="C6" s="291" t="s">
        <v>493</v>
      </c>
      <c r="D6" s="292" t="str">
        <f>C6</f>
        <v>a</v>
      </c>
      <c r="E6" s="290" t="s">
        <v>494</v>
      </c>
      <c r="F6" s="293">
        <v>0.29166666666666669</v>
      </c>
      <c r="G6" s="290" t="s">
        <v>495</v>
      </c>
      <c r="H6" s="293">
        <v>0.66666666666666663</v>
      </c>
      <c r="I6" s="294" t="s">
        <v>14</v>
      </c>
      <c r="J6" s="293">
        <v>4.1666666666666664E-2</v>
      </c>
      <c r="K6" s="295" t="s">
        <v>410</v>
      </c>
      <c r="L6" s="296">
        <f>IF(OR(F6="",H6=""),"",(H6+IF(F6&gt;H6,1,0)-F6-J6)*24)</f>
        <v>7.9999999999999982</v>
      </c>
      <c r="N6" s="297"/>
    </row>
    <row r="7" spans="2:14" x14ac:dyDescent="0.45">
      <c r="B7" s="290">
        <v>2</v>
      </c>
      <c r="C7" s="291" t="s">
        <v>496</v>
      </c>
      <c r="D7" s="292" t="str">
        <f t="shared" ref="D7:D38" si="0">C7</f>
        <v>b</v>
      </c>
      <c r="E7" s="290" t="s">
        <v>494</v>
      </c>
      <c r="F7" s="293">
        <v>0.375</v>
      </c>
      <c r="G7" s="290" t="s">
        <v>495</v>
      </c>
      <c r="H7" s="293">
        <v>0.75</v>
      </c>
      <c r="I7" s="294" t="s">
        <v>14</v>
      </c>
      <c r="J7" s="293">
        <v>4.1666666666666664E-2</v>
      </c>
      <c r="K7" s="295" t="s">
        <v>410</v>
      </c>
      <c r="L7" s="296">
        <f>IF(OR(F7="",H7=""),"",(H7+IF(F7&gt;H7,1,0)-F7-J7)*24)</f>
        <v>8</v>
      </c>
      <c r="N7" s="297"/>
    </row>
    <row r="8" spans="2:14" x14ac:dyDescent="0.45">
      <c r="B8" s="290">
        <v>3</v>
      </c>
      <c r="C8" s="291" t="s">
        <v>497</v>
      </c>
      <c r="D8" s="292" t="str">
        <f t="shared" si="0"/>
        <v>c</v>
      </c>
      <c r="E8" s="290" t="s">
        <v>494</v>
      </c>
      <c r="F8" s="293">
        <v>0.41666666666666669</v>
      </c>
      <c r="G8" s="290" t="s">
        <v>495</v>
      </c>
      <c r="H8" s="293">
        <v>0.79166666666666663</v>
      </c>
      <c r="I8" s="294" t="s">
        <v>14</v>
      </c>
      <c r="J8" s="293">
        <v>4.1666666666666664E-2</v>
      </c>
      <c r="K8" s="295" t="s">
        <v>410</v>
      </c>
      <c r="L8" s="296">
        <f>IF(OR(F8="",H8=""),"",(H8+IF(F8&gt;H8,1,0)-F8-J8)*24)</f>
        <v>7.9999999999999982</v>
      </c>
      <c r="N8" s="297"/>
    </row>
    <row r="9" spans="2:14" x14ac:dyDescent="0.45">
      <c r="B9" s="290">
        <v>4</v>
      </c>
      <c r="C9" s="291" t="s">
        <v>498</v>
      </c>
      <c r="D9" s="292" t="str">
        <f t="shared" si="0"/>
        <v>d</v>
      </c>
      <c r="E9" s="290" t="s">
        <v>494</v>
      </c>
      <c r="F9" s="293">
        <v>0.5</v>
      </c>
      <c r="G9" s="290" t="s">
        <v>495</v>
      </c>
      <c r="H9" s="293">
        <v>0.875</v>
      </c>
      <c r="I9" s="294" t="s">
        <v>14</v>
      </c>
      <c r="J9" s="293">
        <v>4.1666666666666664E-2</v>
      </c>
      <c r="K9" s="295" t="s">
        <v>410</v>
      </c>
      <c r="L9" s="296">
        <f>IF(OR(F9="",H9=""),"",(H9+IF(F9&gt;H9,1,0)-F9-J9)*24)</f>
        <v>8</v>
      </c>
      <c r="N9" s="297"/>
    </row>
    <row r="10" spans="2:14" x14ac:dyDescent="0.45">
      <c r="B10" s="290">
        <v>5</v>
      </c>
      <c r="C10" s="291" t="s">
        <v>499</v>
      </c>
      <c r="D10" s="292" t="str">
        <f t="shared" si="0"/>
        <v>e</v>
      </c>
      <c r="E10" s="290" t="s">
        <v>494</v>
      </c>
      <c r="F10" s="293">
        <v>0.375</v>
      </c>
      <c r="G10" s="290" t="s">
        <v>495</v>
      </c>
      <c r="H10" s="293">
        <v>0.54166666666666663</v>
      </c>
      <c r="I10" s="294" t="s">
        <v>14</v>
      </c>
      <c r="J10" s="293">
        <v>0</v>
      </c>
      <c r="K10" s="295" t="s">
        <v>410</v>
      </c>
      <c r="L10" s="296">
        <f t="shared" ref="L10:L22" si="1">IF(OR(F10="",H10=""),"",(H10+IF(F10&gt;H10,1,0)-F10-J10)*24)</f>
        <v>3.9999999999999991</v>
      </c>
      <c r="N10" s="297"/>
    </row>
    <row r="11" spans="2:14" x14ac:dyDescent="0.45">
      <c r="B11" s="290">
        <v>6</v>
      </c>
      <c r="C11" s="291" t="s">
        <v>500</v>
      </c>
      <c r="D11" s="292" t="str">
        <f t="shared" si="0"/>
        <v>f</v>
      </c>
      <c r="E11" s="290" t="s">
        <v>494</v>
      </c>
      <c r="F11" s="293">
        <v>0.54166666666666663</v>
      </c>
      <c r="G11" s="290" t="s">
        <v>495</v>
      </c>
      <c r="H11" s="293">
        <v>0.75</v>
      </c>
      <c r="I11" s="294" t="s">
        <v>14</v>
      </c>
      <c r="J11" s="293">
        <v>4.1666666666666664E-2</v>
      </c>
      <c r="K11" s="295" t="s">
        <v>410</v>
      </c>
      <c r="L11" s="296">
        <f>IF(OR(F11="",H11=""),"",(H11+IF(F11&gt;H11,1,0)-F11-J11)*24)</f>
        <v>4.0000000000000009</v>
      </c>
      <c r="N11" s="297"/>
    </row>
    <row r="12" spans="2:14" x14ac:dyDescent="0.45">
      <c r="B12" s="290">
        <v>7</v>
      </c>
      <c r="C12" s="291" t="s">
        <v>501</v>
      </c>
      <c r="D12" s="292" t="str">
        <f t="shared" si="0"/>
        <v>g</v>
      </c>
      <c r="E12" s="290" t="s">
        <v>494</v>
      </c>
      <c r="F12" s="293">
        <v>0.58333333333333337</v>
      </c>
      <c r="G12" s="290" t="s">
        <v>495</v>
      </c>
      <c r="H12" s="293">
        <v>0.83333333333333337</v>
      </c>
      <c r="I12" s="294" t="s">
        <v>14</v>
      </c>
      <c r="J12" s="293">
        <v>0</v>
      </c>
      <c r="K12" s="295" t="s">
        <v>410</v>
      </c>
      <c r="L12" s="296">
        <f t="shared" si="1"/>
        <v>6</v>
      </c>
      <c r="N12" s="297"/>
    </row>
    <row r="13" spans="2:14" x14ac:dyDescent="0.45">
      <c r="B13" s="290">
        <v>8</v>
      </c>
      <c r="C13" s="291" t="s">
        <v>502</v>
      </c>
      <c r="D13" s="292" t="str">
        <f t="shared" si="0"/>
        <v>h</v>
      </c>
      <c r="E13" s="290" t="s">
        <v>494</v>
      </c>
      <c r="F13" s="293">
        <v>0.66666666666666663</v>
      </c>
      <c r="G13" s="290" t="s">
        <v>495</v>
      </c>
      <c r="H13" s="293">
        <v>1</v>
      </c>
      <c r="I13" s="294" t="s">
        <v>14</v>
      </c>
      <c r="J13" s="293">
        <v>0</v>
      </c>
      <c r="K13" s="295" t="s">
        <v>410</v>
      </c>
      <c r="L13" s="296">
        <f t="shared" si="1"/>
        <v>8</v>
      </c>
      <c r="N13" s="297" t="s">
        <v>630</v>
      </c>
    </row>
    <row r="14" spans="2:14" x14ac:dyDescent="0.45">
      <c r="B14" s="290">
        <v>9</v>
      </c>
      <c r="C14" s="291" t="s">
        <v>503</v>
      </c>
      <c r="D14" s="292" t="str">
        <f t="shared" si="0"/>
        <v>i</v>
      </c>
      <c r="E14" s="290" t="s">
        <v>494</v>
      </c>
      <c r="F14" s="293">
        <v>0</v>
      </c>
      <c r="G14" s="290" t="s">
        <v>495</v>
      </c>
      <c r="H14" s="293">
        <v>0.375</v>
      </c>
      <c r="I14" s="294" t="s">
        <v>14</v>
      </c>
      <c r="J14" s="293">
        <v>4.1666666666666664E-2</v>
      </c>
      <c r="K14" s="295" t="s">
        <v>410</v>
      </c>
      <c r="L14" s="296">
        <f t="shared" si="1"/>
        <v>8</v>
      </c>
      <c r="N14" s="297" t="s">
        <v>631</v>
      </c>
    </row>
    <row r="15" spans="2:14" x14ac:dyDescent="0.45">
      <c r="B15" s="290">
        <v>10</v>
      </c>
      <c r="C15" s="291" t="s">
        <v>504</v>
      </c>
      <c r="D15" s="292" t="str">
        <f t="shared" si="0"/>
        <v>j</v>
      </c>
      <c r="E15" s="290" t="s">
        <v>494</v>
      </c>
      <c r="F15" s="293"/>
      <c r="G15" s="290" t="s">
        <v>495</v>
      </c>
      <c r="H15" s="293"/>
      <c r="I15" s="294" t="s">
        <v>14</v>
      </c>
      <c r="J15" s="293">
        <v>0</v>
      </c>
      <c r="K15" s="295" t="s">
        <v>410</v>
      </c>
      <c r="L15" s="296" t="str">
        <f t="shared" si="1"/>
        <v/>
      </c>
      <c r="N15" s="297"/>
    </row>
    <row r="16" spans="2:14" x14ac:dyDescent="0.45">
      <c r="B16" s="290">
        <v>11</v>
      </c>
      <c r="C16" s="291" t="s">
        <v>505</v>
      </c>
      <c r="D16" s="292" t="str">
        <f t="shared" si="0"/>
        <v>k</v>
      </c>
      <c r="E16" s="290" t="s">
        <v>494</v>
      </c>
      <c r="F16" s="293"/>
      <c r="G16" s="290" t="s">
        <v>495</v>
      </c>
      <c r="H16" s="293"/>
      <c r="I16" s="294" t="s">
        <v>14</v>
      </c>
      <c r="J16" s="293">
        <v>0</v>
      </c>
      <c r="K16" s="295" t="s">
        <v>410</v>
      </c>
      <c r="L16" s="296" t="str">
        <f t="shared" si="1"/>
        <v/>
      </c>
      <c r="N16" s="297"/>
    </row>
    <row r="17" spans="2:14" x14ac:dyDescent="0.45">
      <c r="B17" s="290">
        <v>12</v>
      </c>
      <c r="C17" s="291" t="s">
        <v>506</v>
      </c>
      <c r="D17" s="292" t="str">
        <f t="shared" si="0"/>
        <v>l</v>
      </c>
      <c r="E17" s="290" t="s">
        <v>494</v>
      </c>
      <c r="F17" s="293"/>
      <c r="G17" s="290" t="s">
        <v>495</v>
      </c>
      <c r="H17" s="293"/>
      <c r="I17" s="294" t="s">
        <v>14</v>
      </c>
      <c r="J17" s="293">
        <v>0</v>
      </c>
      <c r="K17" s="295" t="s">
        <v>410</v>
      </c>
      <c r="L17" s="296" t="str">
        <f t="shared" si="1"/>
        <v/>
      </c>
      <c r="N17" s="297"/>
    </row>
    <row r="18" spans="2:14" x14ac:dyDescent="0.45">
      <c r="B18" s="290">
        <v>13</v>
      </c>
      <c r="C18" s="291" t="s">
        <v>507</v>
      </c>
      <c r="D18" s="292" t="str">
        <f t="shared" si="0"/>
        <v>m</v>
      </c>
      <c r="E18" s="290" t="s">
        <v>494</v>
      </c>
      <c r="F18" s="293"/>
      <c r="G18" s="290" t="s">
        <v>495</v>
      </c>
      <c r="H18" s="293"/>
      <c r="I18" s="294" t="s">
        <v>14</v>
      </c>
      <c r="J18" s="293">
        <v>0</v>
      </c>
      <c r="K18" s="295" t="s">
        <v>410</v>
      </c>
      <c r="L18" s="296" t="str">
        <f t="shared" si="1"/>
        <v/>
      </c>
      <c r="N18" s="297"/>
    </row>
    <row r="19" spans="2:14" x14ac:dyDescent="0.45">
      <c r="B19" s="290">
        <v>14</v>
      </c>
      <c r="C19" s="291" t="s">
        <v>508</v>
      </c>
      <c r="D19" s="292" t="str">
        <f t="shared" si="0"/>
        <v>n</v>
      </c>
      <c r="E19" s="290" t="s">
        <v>494</v>
      </c>
      <c r="F19" s="293"/>
      <c r="G19" s="290" t="s">
        <v>495</v>
      </c>
      <c r="H19" s="293"/>
      <c r="I19" s="294" t="s">
        <v>14</v>
      </c>
      <c r="J19" s="293">
        <v>0</v>
      </c>
      <c r="K19" s="295" t="s">
        <v>410</v>
      </c>
      <c r="L19" s="296" t="str">
        <f t="shared" si="1"/>
        <v/>
      </c>
      <c r="N19" s="297"/>
    </row>
    <row r="20" spans="2:14" x14ac:dyDescent="0.45">
      <c r="B20" s="290">
        <v>15</v>
      </c>
      <c r="C20" s="291" t="s">
        <v>509</v>
      </c>
      <c r="D20" s="292" t="str">
        <f t="shared" si="0"/>
        <v>o</v>
      </c>
      <c r="E20" s="290" t="s">
        <v>494</v>
      </c>
      <c r="F20" s="293"/>
      <c r="G20" s="290" t="s">
        <v>495</v>
      </c>
      <c r="H20" s="293"/>
      <c r="I20" s="294" t="s">
        <v>14</v>
      </c>
      <c r="J20" s="293">
        <v>0</v>
      </c>
      <c r="K20" s="295" t="s">
        <v>410</v>
      </c>
      <c r="L20" s="296" t="str">
        <f t="shared" si="1"/>
        <v/>
      </c>
      <c r="N20" s="297"/>
    </row>
    <row r="21" spans="2:14" x14ac:dyDescent="0.45">
      <c r="B21" s="290">
        <v>16</v>
      </c>
      <c r="C21" s="291" t="s">
        <v>510</v>
      </c>
      <c r="D21" s="292" t="str">
        <f t="shared" si="0"/>
        <v>p</v>
      </c>
      <c r="E21" s="290" t="s">
        <v>494</v>
      </c>
      <c r="F21" s="293"/>
      <c r="G21" s="290" t="s">
        <v>495</v>
      </c>
      <c r="H21" s="293"/>
      <c r="I21" s="294" t="s">
        <v>14</v>
      </c>
      <c r="J21" s="293">
        <v>0</v>
      </c>
      <c r="K21" s="295" t="s">
        <v>410</v>
      </c>
      <c r="L21" s="296" t="str">
        <f t="shared" si="1"/>
        <v/>
      </c>
      <c r="N21" s="297"/>
    </row>
    <row r="22" spans="2:14" x14ac:dyDescent="0.45">
      <c r="B22" s="290">
        <v>17</v>
      </c>
      <c r="C22" s="291" t="s">
        <v>511</v>
      </c>
      <c r="D22" s="292" t="str">
        <f t="shared" si="0"/>
        <v>q</v>
      </c>
      <c r="E22" s="290" t="s">
        <v>494</v>
      </c>
      <c r="F22" s="293"/>
      <c r="G22" s="290" t="s">
        <v>495</v>
      </c>
      <c r="H22" s="293"/>
      <c r="I22" s="294" t="s">
        <v>14</v>
      </c>
      <c r="J22" s="293">
        <v>0</v>
      </c>
      <c r="K22" s="295" t="s">
        <v>410</v>
      </c>
      <c r="L22" s="296" t="str">
        <f t="shared" si="1"/>
        <v/>
      </c>
      <c r="N22" s="297"/>
    </row>
    <row r="23" spans="2:14" x14ac:dyDescent="0.45">
      <c r="B23" s="290">
        <v>18</v>
      </c>
      <c r="C23" s="291" t="s">
        <v>512</v>
      </c>
      <c r="D23" s="292" t="str">
        <f t="shared" si="0"/>
        <v>r</v>
      </c>
      <c r="E23" s="290" t="s">
        <v>494</v>
      </c>
      <c r="F23" s="298"/>
      <c r="G23" s="290" t="s">
        <v>495</v>
      </c>
      <c r="H23" s="298"/>
      <c r="I23" s="294" t="s">
        <v>14</v>
      </c>
      <c r="J23" s="298"/>
      <c r="K23" s="295" t="s">
        <v>410</v>
      </c>
      <c r="L23" s="291">
        <v>1</v>
      </c>
      <c r="N23" s="297"/>
    </row>
    <row r="24" spans="2:14" x14ac:dyDescent="0.45">
      <c r="B24" s="290">
        <v>19</v>
      </c>
      <c r="C24" s="291" t="s">
        <v>513</v>
      </c>
      <c r="D24" s="292" t="str">
        <f t="shared" si="0"/>
        <v>s</v>
      </c>
      <c r="E24" s="290" t="s">
        <v>494</v>
      </c>
      <c r="F24" s="298"/>
      <c r="G24" s="290" t="s">
        <v>495</v>
      </c>
      <c r="H24" s="298"/>
      <c r="I24" s="294" t="s">
        <v>14</v>
      </c>
      <c r="J24" s="298"/>
      <c r="K24" s="295" t="s">
        <v>410</v>
      </c>
      <c r="L24" s="291">
        <v>2</v>
      </c>
      <c r="N24" s="297"/>
    </row>
    <row r="25" spans="2:14" x14ac:dyDescent="0.45">
      <c r="B25" s="290">
        <v>20</v>
      </c>
      <c r="C25" s="291" t="s">
        <v>514</v>
      </c>
      <c r="D25" s="292" t="str">
        <f t="shared" si="0"/>
        <v>t</v>
      </c>
      <c r="E25" s="290" t="s">
        <v>494</v>
      </c>
      <c r="F25" s="298"/>
      <c r="G25" s="290" t="s">
        <v>495</v>
      </c>
      <c r="H25" s="298"/>
      <c r="I25" s="294" t="s">
        <v>14</v>
      </c>
      <c r="J25" s="298"/>
      <c r="K25" s="295" t="s">
        <v>410</v>
      </c>
      <c r="L25" s="291">
        <v>3</v>
      </c>
      <c r="N25" s="297"/>
    </row>
    <row r="26" spans="2:14" x14ac:dyDescent="0.45">
      <c r="B26" s="290">
        <v>21</v>
      </c>
      <c r="C26" s="291" t="s">
        <v>515</v>
      </c>
      <c r="D26" s="292" t="str">
        <f t="shared" si="0"/>
        <v>u</v>
      </c>
      <c r="E26" s="290" t="s">
        <v>494</v>
      </c>
      <c r="F26" s="298"/>
      <c r="G26" s="290" t="s">
        <v>495</v>
      </c>
      <c r="H26" s="298"/>
      <c r="I26" s="294" t="s">
        <v>14</v>
      </c>
      <c r="J26" s="298"/>
      <c r="K26" s="295" t="s">
        <v>410</v>
      </c>
      <c r="L26" s="291">
        <v>4</v>
      </c>
      <c r="N26" s="297"/>
    </row>
    <row r="27" spans="2:14" x14ac:dyDescent="0.45">
      <c r="B27" s="290">
        <v>22</v>
      </c>
      <c r="C27" s="291" t="s">
        <v>516</v>
      </c>
      <c r="D27" s="292" t="str">
        <f t="shared" si="0"/>
        <v>v</v>
      </c>
      <c r="E27" s="290" t="s">
        <v>494</v>
      </c>
      <c r="F27" s="298"/>
      <c r="G27" s="290" t="s">
        <v>495</v>
      </c>
      <c r="H27" s="298"/>
      <c r="I27" s="294" t="s">
        <v>14</v>
      </c>
      <c r="J27" s="298"/>
      <c r="K27" s="295" t="s">
        <v>410</v>
      </c>
      <c r="L27" s="291">
        <v>5</v>
      </c>
      <c r="N27" s="297"/>
    </row>
    <row r="28" spans="2:14" x14ac:dyDescent="0.45">
      <c r="B28" s="290">
        <v>23</v>
      </c>
      <c r="C28" s="291" t="s">
        <v>517</v>
      </c>
      <c r="D28" s="292" t="str">
        <f t="shared" si="0"/>
        <v>w</v>
      </c>
      <c r="E28" s="290" t="s">
        <v>494</v>
      </c>
      <c r="F28" s="298"/>
      <c r="G28" s="290" t="s">
        <v>495</v>
      </c>
      <c r="H28" s="298"/>
      <c r="I28" s="294" t="s">
        <v>14</v>
      </c>
      <c r="J28" s="298"/>
      <c r="K28" s="295" t="s">
        <v>410</v>
      </c>
      <c r="L28" s="291">
        <v>6</v>
      </c>
      <c r="N28" s="297"/>
    </row>
    <row r="29" spans="2:14" x14ac:dyDescent="0.45">
      <c r="B29" s="290">
        <v>24</v>
      </c>
      <c r="C29" s="291" t="s">
        <v>518</v>
      </c>
      <c r="D29" s="292" t="str">
        <f t="shared" si="0"/>
        <v>x</v>
      </c>
      <c r="E29" s="290" t="s">
        <v>494</v>
      </c>
      <c r="F29" s="298"/>
      <c r="G29" s="290" t="s">
        <v>495</v>
      </c>
      <c r="H29" s="298"/>
      <c r="I29" s="294" t="s">
        <v>14</v>
      </c>
      <c r="J29" s="298"/>
      <c r="K29" s="295" t="s">
        <v>410</v>
      </c>
      <c r="L29" s="291">
        <v>7</v>
      </c>
      <c r="N29" s="297"/>
    </row>
    <row r="30" spans="2:14" x14ac:dyDescent="0.45">
      <c r="B30" s="290">
        <v>25</v>
      </c>
      <c r="C30" s="291" t="s">
        <v>519</v>
      </c>
      <c r="D30" s="292" t="str">
        <f t="shared" si="0"/>
        <v>y</v>
      </c>
      <c r="E30" s="290" t="s">
        <v>494</v>
      </c>
      <c r="F30" s="298"/>
      <c r="G30" s="290" t="s">
        <v>495</v>
      </c>
      <c r="H30" s="298"/>
      <c r="I30" s="294" t="s">
        <v>14</v>
      </c>
      <c r="J30" s="298"/>
      <c r="K30" s="295" t="s">
        <v>410</v>
      </c>
      <c r="L30" s="291">
        <v>8</v>
      </c>
      <c r="N30" s="297"/>
    </row>
    <row r="31" spans="2:14" x14ac:dyDescent="0.45">
      <c r="B31" s="290">
        <v>26</v>
      </c>
      <c r="C31" s="291" t="s">
        <v>520</v>
      </c>
      <c r="D31" s="292" t="str">
        <f t="shared" si="0"/>
        <v>z</v>
      </c>
      <c r="E31" s="290" t="s">
        <v>494</v>
      </c>
      <c r="F31" s="298"/>
      <c r="G31" s="290" t="s">
        <v>495</v>
      </c>
      <c r="H31" s="298"/>
      <c r="I31" s="294" t="s">
        <v>14</v>
      </c>
      <c r="J31" s="298"/>
      <c r="K31" s="295" t="s">
        <v>410</v>
      </c>
      <c r="L31" s="291">
        <v>1</v>
      </c>
      <c r="N31" s="297"/>
    </row>
    <row r="32" spans="2:14" x14ac:dyDescent="0.45">
      <c r="B32" s="290">
        <v>27</v>
      </c>
      <c r="C32" s="291" t="s">
        <v>518</v>
      </c>
      <c r="D32" s="292" t="str">
        <f t="shared" si="0"/>
        <v>x</v>
      </c>
      <c r="E32" s="290" t="s">
        <v>494</v>
      </c>
      <c r="F32" s="298"/>
      <c r="G32" s="290" t="s">
        <v>495</v>
      </c>
      <c r="H32" s="298"/>
      <c r="I32" s="294" t="s">
        <v>14</v>
      </c>
      <c r="J32" s="298"/>
      <c r="K32" s="295" t="s">
        <v>410</v>
      </c>
      <c r="L32" s="291">
        <v>2</v>
      </c>
      <c r="N32" s="297"/>
    </row>
    <row r="33" spans="2:14" x14ac:dyDescent="0.45">
      <c r="B33" s="290">
        <v>28</v>
      </c>
      <c r="C33" s="291" t="s">
        <v>521</v>
      </c>
      <c r="D33" s="292" t="str">
        <f t="shared" si="0"/>
        <v>aa</v>
      </c>
      <c r="E33" s="290" t="s">
        <v>494</v>
      </c>
      <c r="F33" s="298"/>
      <c r="G33" s="290" t="s">
        <v>495</v>
      </c>
      <c r="H33" s="298"/>
      <c r="I33" s="294" t="s">
        <v>14</v>
      </c>
      <c r="J33" s="298"/>
      <c r="K33" s="295" t="s">
        <v>410</v>
      </c>
      <c r="L33" s="291">
        <v>3</v>
      </c>
      <c r="N33" s="297"/>
    </row>
    <row r="34" spans="2:14" x14ac:dyDescent="0.45">
      <c r="B34" s="290">
        <v>29</v>
      </c>
      <c r="C34" s="291" t="s">
        <v>522</v>
      </c>
      <c r="D34" s="292" t="str">
        <f t="shared" si="0"/>
        <v>ab</v>
      </c>
      <c r="E34" s="290" t="s">
        <v>494</v>
      </c>
      <c r="F34" s="298"/>
      <c r="G34" s="290" t="s">
        <v>495</v>
      </c>
      <c r="H34" s="298"/>
      <c r="I34" s="294" t="s">
        <v>14</v>
      </c>
      <c r="J34" s="298"/>
      <c r="K34" s="295" t="s">
        <v>410</v>
      </c>
      <c r="L34" s="291">
        <v>4</v>
      </c>
      <c r="N34" s="297"/>
    </row>
    <row r="35" spans="2:14" x14ac:dyDescent="0.45">
      <c r="B35" s="290">
        <v>30</v>
      </c>
      <c r="C35" s="291" t="s">
        <v>523</v>
      </c>
      <c r="D35" s="292" t="str">
        <f t="shared" si="0"/>
        <v>ac</v>
      </c>
      <c r="E35" s="290" t="s">
        <v>494</v>
      </c>
      <c r="F35" s="298"/>
      <c r="G35" s="290" t="s">
        <v>495</v>
      </c>
      <c r="H35" s="298"/>
      <c r="I35" s="294" t="s">
        <v>14</v>
      </c>
      <c r="J35" s="298"/>
      <c r="K35" s="295" t="s">
        <v>410</v>
      </c>
      <c r="L35" s="291">
        <v>5</v>
      </c>
      <c r="N35" s="297"/>
    </row>
    <row r="36" spans="2:14" x14ac:dyDescent="0.45">
      <c r="B36" s="290">
        <v>31</v>
      </c>
      <c r="C36" s="291" t="s">
        <v>524</v>
      </c>
      <c r="D36" s="292" t="str">
        <f t="shared" si="0"/>
        <v>ad</v>
      </c>
      <c r="E36" s="290" t="s">
        <v>494</v>
      </c>
      <c r="F36" s="298"/>
      <c r="G36" s="290" t="s">
        <v>495</v>
      </c>
      <c r="H36" s="298"/>
      <c r="I36" s="294" t="s">
        <v>14</v>
      </c>
      <c r="J36" s="298"/>
      <c r="K36" s="295" t="s">
        <v>410</v>
      </c>
      <c r="L36" s="291">
        <v>6</v>
      </c>
      <c r="N36" s="297"/>
    </row>
    <row r="37" spans="2:14" x14ac:dyDescent="0.45">
      <c r="B37" s="290">
        <v>32</v>
      </c>
      <c r="C37" s="291" t="s">
        <v>525</v>
      </c>
      <c r="D37" s="292" t="str">
        <f t="shared" si="0"/>
        <v>ae</v>
      </c>
      <c r="E37" s="290" t="s">
        <v>494</v>
      </c>
      <c r="F37" s="298"/>
      <c r="G37" s="290" t="s">
        <v>495</v>
      </c>
      <c r="H37" s="298"/>
      <c r="I37" s="294" t="s">
        <v>14</v>
      </c>
      <c r="J37" s="298"/>
      <c r="K37" s="295" t="s">
        <v>410</v>
      </c>
      <c r="L37" s="291">
        <v>7</v>
      </c>
      <c r="N37" s="297"/>
    </row>
    <row r="38" spans="2:14" x14ac:dyDescent="0.45">
      <c r="B38" s="290">
        <v>33</v>
      </c>
      <c r="C38" s="291" t="s">
        <v>526</v>
      </c>
      <c r="D38" s="292" t="str">
        <f t="shared" si="0"/>
        <v>af</v>
      </c>
      <c r="E38" s="290" t="s">
        <v>494</v>
      </c>
      <c r="F38" s="298"/>
      <c r="G38" s="290" t="s">
        <v>495</v>
      </c>
      <c r="H38" s="298"/>
      <c r="I38" s="294" t="s">
        <v>14</v>
      </c>
      <c r="J38" s="298"/>
      <c r="K38" s="295" t="s">
        <v>410</v>
      </c>
      <c r="L38" s="291">
        <v>8</v>
      </c>
      <c r="N38" s="297"/>
    </row>
    <row r="39" spans="2:14" x14ac:dyDescent="0.45">
      <c r="B39" s="290">
        <v>34</v>
      </c>
      <c r="C39" s="299" t="s">
        <v>527</v>
      </c>
      <c r="D39" s="292"/>
      <c r="E39" s="290" t="s">
        <v>494</v>
      </c>
      <c r="F39" s="293">
        <v>0.29166666666666669</v>
      </c>
      <c r="G39" s="290" t="s">
        <v>495</v>
      </c>
      <c r="H39" s="293">
        <v>0.39583333333333331</v>
      </c>
      <c r="I39" s="294" t="s">
        <v>14</v>
      </c>
      <c r="J39" s="293">
        <v>0</v>
      </c>
      <c r="K39" s="295" t="s">
        <v>410</v>
      </c>
      <c r="L39" s="296">
        <f t="shared" ref="L39:L40" si="2">IF(OR(F39="",H39=""),"",(H39+IF(F39&gt;H39,1,0)-F39-J39)*24)</f>
        <v>2.4999999999999991</v>
      </c>
      <c r="N39" s="297"/>
    </row>
    <row r="40" spans="2:14" x14ac:dyDescent="0.45">
      <c r="B40" s="290"/>
      <c r="C40" s="300" t="s">
        <v>463</v>
      </c>
      <c r="D40" s="292"/>
      <c r="E40" s="290" t="s">
        <v>494</v>
      </c>
      <c r="F40" s="293">
        <v>0.6875</v>
      </c>
      <c r="G40" s="290" t="s">
        <v>495</v>
      </c>
      <c r="H40" s="293">
        <v>0.83333333333333337</v>
      </c>
      <c r="I40" s="294" t="s">
        <v>14</v>
      </c>
      <c r="J40" s="293">
        <v>0</v>
      </c>
      <c r="K40" s="295" t="s">
        <v>410</v>
      </c>
      <c r="L40" s="296">
        <f t="shared" si="2"/>
        <v>3.5000000000000009</v>
      </c>
      <c r="N40" s="297"/>
    </row>
    <row r="41" spans="2:14" x14ac:dyDescent="0.45">
      <c r="B41" s="290"/>
      <c r="C41" s="301" t="s">
        <v>463</v>
      </c>
      <c r="D41" s="292" t="str">
        <f>C39</f>
        <v>ag</v>
      </c>
      <c r="E41" s="290" t="s">
        <v>494</v>
      </c>
      <c r="F41" s="293" t="s">
        <v>463</v>
      </c>
      <c r="G41" s="290" t="s">
        <v>495</v>
      </c>
      <c r="H41" s="293" t="s">
        <v>463</v>
      </c>
      <c r="I41" s="294" t="s">
        <v>14</v>
      </c>
      <c r="J41" s="293" t="s">
        <v>463</v>
      </c>
      <c r="K41" s="295" t="s">
        <v>410</v>
      </c>
      <c r="L41" s="296">
        <f>IF(OR(L39="",L40=""),"",L39+L40)</f>
        <v>6</v>
      </c>
      <c r="N41" s="297" t="s">
        <v>632</v>
      </c>
    </row>
    <row r="42" spans="2:14" x14ac:dyDescent="0.45">
      <c r="B42" s="290"/>
      <c r="C42" s="299" t="s">
        <v>528</v>
      </c>
      <c r="D42" s="292"/>
      <c r="E42" s="290" t="s">
        <v>494</v>
      </c>
      <c r="F42" s="293"/>
      <c r="G42" s="290" t="s">
        <v>495</v>
      </c>
      <c r="H42" s="293"/>
      <c r="I42" s="294" t="s">
        <v>14</v>
      </c>
      <c r="J42" s="293">
        <v>0</v>
      </c>
      <c r="K42" s="295" t="s">
        <v>410</v>
      </c>
      <c r="L42" s="296" t="str">
        <f t="shared" ref="L42:L43" si="3">IF(OR(F42="",H42=""),"",(H42+IF(F42&gt;H42,1,0)-F42-J42)*24)</f>
        <v/>
      </c>
      <c r="N42" s="297"/>
    </row>
    <row r="43" spans="2:14" x14ac:dyDescent="0.45">
      <c r="B43" s="290">
        <v>35</v>
      </c>
      <c r="C43" s="300" t="s">
        <v>463</v>
      </c>
      <c r="D43" s="292"/>
      <c r="E43" s="290" t="s">
        <v>494</v>
      </c>
      <c r="F43" s="293"/>
      <c r="G43" s="290" t="s">
        <v>495</v>
      </c>
      <c r="H43" s="293"/>
      <c r="I43" s="294" t="s">
        <v>14</v>
      </c>
      <c r="J43" s="293">
        <v>0</v>
      </c>
      <c r="K43" s="295" t="s">
        <v>410</v>
      </c>
      <c r="L43" s="296" t="str">
        <f t="shared" si="3"/>
        <v/>
      </c>
      <c r="N43" s="297"/>
    </row>
    <row r="44" spans="2:14" x14ac:dyDescent="0.45">
      <c r="B44" s="290"/>
      <c r="C44" s="301" t="s">
        <v>463</v>
      </c>
      <c r="D44" s="292" t="str">
        <f>C42</f>
        <v>ah</v>
      </c>
      <c r="E44" s="290" t="s">
        <v>494</v>
      </c>
      <c r="F44" s="293" t="s">
        <v>463</v>
      </c>
      <c r="G44" s="290" t="s">
        <v>495</v>
      </c>
      <c r="H44" s="293" t="s">
        <v>463</v>
      </c>
      <c r="I44" s="294" t="s">
        <v>14</v>
      </c>
      <c r="J44" s="293" t="s">
        <v>463</v>
      </c>
      <c r="K44" s="295" t="s">
        <v>410</v>
      </c>
      <c r="L44" s="296" t="str">
        <f>IF(OR(L42="",L43=""),"",L42+L43)</f>
        <v/>
      </c>
      <c r="N44" s="297" t="s">
        <v>633</v>
      </c>
    </row>
    <row r="45" spans="2:14" x14ac:dyDescent="0.45">
      <c r="B45" s="290"/>
      <c r="C45" s="299" t="s">
        <v>529</v>
      </c>
      <c r="D45" s="292"/>
      <c r="E45" s="290" t="s">
        <v>494</v>
      </c>
      <c r="F45" s="293"/>
      <c r="G45" s="290" t="s">
        <v>495</v>
      </c>
      <c r="H45" s="293"/>
      <c r="I45" s="294" t="s">
        <v>14</v>
      </c>
      <c r="J45" s="293">
        <v>0</v>
      </c>
      <c r="K45" s="295" t="s">
        <v>410</v>
      </c>
      <c r="L45" s="296" t="str">
        <f t="shared" ref="L45:L46" si="4">IF(OR(F45="",H45=""),"",(H45+IF(F45&gt;H45,1,0)-F45-J45)*24)</f>
        <v/>
      </c>
      <c r="N45" s="297"/>
    </row>
    <row r="46" spans="2:14" x14ac:dyDescent="0.45">
      <c r="B46" s="290">
        <v>36</v>
      </c>
      <c r="C46" s="300" t="s">
        <v>463</v>
      </c>
      <c r="D46" s="292"/>
      <c r="E46" s="290" t="s">
        <v>494</v>
      </c>
      <c r="F46" s="293"/>
      <c r="G46" s="290" t="s">
        <v>495</v>
      </c>
      <c r="H46" s="293"/>
      <c r="I46" s="294" t="s">
        <v>14</v>
      </c>
      <c r="J46" s="293">
        <v>0</v>
      </c>
      <c r="K46" s="295" t="s">
        <v>410</v>
      </c>
      <c r="L46" s="296" t="str">
        <f t="shared" si="4"/>
        <v/>
      </c>
      <c r="N46" s="297"/>
    </row>
    <row r="47" spans="2:14" x14ac:dyDescent="0.45">
      <c r="B47" s="290"/>
      <c r="C47" s="301" t="s">
        <v>463</v>
      </c>
      <c r="D47" s="292" t="str">
        <f>C45</f>
        <v>ai</v>
      </c>
      <c r="E47" s="290" t="s">
        <v>494</v>
      </c>
      <c r="F47" s="293" t="s">
        <v>463</v>
      </c>
      <c r="G47" s="290" t="s">
        <v>495</v>
      </c>
      <c r="H47" s="293" t="s">
        <v>463</v>
      </c>
      <c r="I47" s="294" t="s">
        <v>14</v>
      </c>
      <c r="J47" s="293" t="s">
        <v>463</v>
      </c>
      <c r="K47" s="295" t="s">
        <v>410</v>
      </c>
      <c r="L47" s="296" t="str">
        <f>IF(OR(L45="",L46=""),"",L45+L46)</f>
        <v/>
      </c>
      <c r="N47" s="297" t="s">
        <v>633</v>
      </c>
    </row>
    <row r="49" spans="3:4" x14ac:dyDescent="0.45">
      <c r="C49" s="287" t="s">
        <v>530</v>
      </c>
      <c r="D49" s="287"/>
    </row>
    <row r="50" spans="3:4" x14ac:dyDescent="0.45">
      <c r="C50" s="287" t="s">
        <v>531</v>
      </c>
      <c r="D50" s="287"/>
    </row>
    <row r="51" spans="3:4" x14ac:dyDescent="0.45">
      <c r="C51" s="287" t="s">
        <v>532</v>
      </c>
      <c r="D51" s="287"/>
    </row>
    <row r="52" spans="3:4" x14ac:dyDescent="0.45">
      <c r="C52" s="287" t="s">
        <v>533</v>
      </c>
      <c r="D52" s="287"/>
    </row>
    <row r="53" spans="3:4" x14ac:dyDescent="0.45">
      <c r="C53" s="287" t="s">
        <v>534</v>
      </c>
      <c r="D53" s="287"/>
    </row>
    <row r="54" spans="3:4" x14ac:dyDescent="0.45">
      <c r="C54" s="287" t="s">
        <v>535</v>
      </c>
      <c r="D54" s="287"/>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2:AF123"/>
  <sheetViews>
    <sheetView view="pageBreakPreview" zoomScale="70" zoomScaleNormal="100" zoomScaleSheetLayoutView="70" workbookViewId="0">
      <selection activeCell="AO10" sqref="AO10"/>
    </sheetView>
  </sheetViews>
  <sheetFormatPr defaultColWidth="3.59765625" defaultRowHeight="16.2" x14ac:dyDescent="0.45"/>
  <cols>
    <col min="1" max="1" width="1.296875" style="340" customWidth="1"/>
    <col min="2" max="12" width="2.8984375" style="340" customWidth="1"/>
    <col min="13" max="13" width="11.69921875" style="340" customWidth="1"/>
    <col min="14" max="14" width="3.69921875" style="340" bestFit="1" customWidth="1"/>
    <col min="15" max="32" width="2.8984375" style="340" customWidth="1"/>
    <col min="33" max="33" width="1.296875" style="340" customWidth="1"/>
    <col min="34" max="36" width="2.8984375" style="340" customWidth="1"/>
    <col min="37" max="256" width="3.59765625" style="340"/>
    <col min="257" max="257" width="1.296875" style="340" customWidth="1"/>
    <col min="258" max="268" width="2.8984375" style="340" customWidth="1"/>
    <col min="269" max="269" width="11.69921875" style="340" customWidth="1"/>
    <col min="270" max="270" width="3.69921875" style="340" bestFit="1" customWidth="1"/>
    <col min="271" max="288" width="2.8984375" style="340" customWidth="1"/>
    <col min="289" max="289" width="1.296875" style="340" customWidth="1"/>
    <col min="290" max="292" width="2.8984375" style="340" customWidth="1"/>
    <col min="293" max="512" width="3.59765625" style="340"/>
    <col min="513" max="513" width="1.296875" style="340" customWidth="1"/>
    <col min="514" max="524" width="2.8984375" style="340" customWidth="1"/>
    <col min="525" max="525" width="11.69921875" style="340" customWidth="1"/>
    <col min="526" max="526" width="3.69921875" style="340" bestFit="1" customWidth="1"/>
    <col min="527" max="544" width="2.8984375" style="340" customWidth="1"/>
    <col min="545" max="545" width="1.296875" style="340" customWidth="1"/>
    <col min="546" max="548" width="2.8984375" style="340" customWidth="1"/>
    <col min="549" max="768" width="3.59765625" style="340"/>
    <col min="769" max="769" width="1.296875" style="340" customWidth="1"/>
    <col min="770" max="780" width="2.8984375" style="340" customWidth="1"/>
    <col min="781" max="781" width="11.69921875" style="340" customWidth="1"/>
    <col min="782" max="782" width="3.69921875" style="340" bestFit="1" customWidth="1"/>
    <col min="783" max="800" width="2.8984375" style="340" customWidth="1"/>
    <col min="801" max="801" width="1.296875" style="340" customWidth="1"/>
    <col min="802" max="804" width="2.8984375" style="340" customWidth="1"/>
    <col min="805" max="1024" width="3.59765625" style="340"/>
    <col min="1025" max="1025" width="1.296875" style="340" customWidth="1"/>
    <col min="1026" max="1036" width="2.8984375" style="340" customWidth="1"/>
    <col min="1037" max="1037" width="11.69921875" style="340" customWidth="1"/>
    <col min="1038" max="1038" width="3.69921875" style="340" bestFit="1" customWidth="1"/>
    <col min="1039" max="1056" width="2.8984375" style="340" customWidth="1"/>
    <col min="1057" max="1057" width="1.296875" style="340" customWidth="1"/>
    <col min="1058" max="1060" width="2.8984375" style="340" customWidth="1"/>
    <col min="1061" max="1280" width="3.59765625" style="340"/>
    <col min="1281" max="1281" width="1.296875" style="340" customWidth="1"/>
    <col min="1282" max="1292" width="2.8984375" style="340" customWidth="1"/>
    <col min="1293" max="1293" width="11.69921875" style="340" customWidth="1"/>
    <col min="1294" max="1294" width="3.69921875" style="340" bestFit="1" customWidth="1"/>
    <col min="1295" max="1312" width="2.8984375" style="340" customWidth="1"/>
    <col min="1313" max="1313" width="1.296875" style="340" customWidth="1"/>
    <col min="1314" max="1316" width="2.8984375" style="340" customWidth="1"/>
    <col min="1317" max="1536" width="3.59765625" style="340"/>
    <col min="1537" max="1537" width="1.296875" style="340" customWidth="1"/>
    <col min="1538" max="1548" width="2.8984375" style="340" customWidth="1"/>
    <col min="1549" max="1549" width="11.69921875" style="340" customWidth="1"/>
    <col min="1550" max="1550" width="3.69921875" style="340" bestFit="1" customWidth="1"/>
    <col min="1551" max="1568" width="2.8984375" style="340" customWidth="1"/>
    <col min="1569" max="1569" width="1.296875" style="340" customWidth="1"/>
    <col min="1570" max="1572" width="2.8984375" style="340" customWidth="1"/>
    <col min="1573" max="1792" width="3.59765625" style="340"/>
    <col min="1793" max="1793" width="1.296875" style="340" customWidth="1"/>
    <col min="1794" max="1804" width="2.8984375" style="340" customWidth="1"/>
    <col min="1805" max="1805" width="11.69921875" style="340" customWidth="1"/>
    <col min="1806" max="1806" width="3.69921875" style="340" bestFit="1" customWidth="1"/>
    <col min="1807" max="1824" width="2.8984375" style="340" customWidth="1"/>
    <col min="1825" max="1825" width="1.296875" style="340" customWidth="1"/>
    <col min="1826" max="1828" width="2.8984375" style="340" customWidth="1"/>
    <col min="1829" max="2048" width="3.59765625" style="340"/>
    <col min="2049" max="2049" width="1.296875" style="340" customWidth="1"/>
    <col min="2050" max="2060" width="2.8984375" style="340" customWidth="1"/>
    <col min="2061" max="2061" width="11.69921875" style="340" customWidth="1"/>
    <col min="2062" max="2062" width="3.69921875" style="340" bestFit="1" customWidth="1"/>
    <col min="2063" max="2080" width="2.8984375" style="340" customWidth="1"/>
    <col min="2081" max="2081" width="1.296875" style="340" customWidth="1"/>
    <col min="2082" max="2084" width="2.8984375" style="340" customWidth="1"/>
    <col min="2085" max="2304" width="3.59765625" style="340"/>
    <col min="2305" max="2305" width="1.296875" style="340" customWidth="1"/>
    <col min="2306" max="2316" width="2.8984375" style="340" customWidth="1"/>
    <col min="2317" max="2317" width="11.69921875" style="340" customWidth="1"/>
    <col min="2318" max="2318" width="3.69921875" style="340" bestFit="1" customWidth="1"/>
    <col min="2319" max="2336" width="2.8984375" style="340" customWidth="1"/>
    <col min="2337" max="2337" width="1.296875" style="340" customWidth="1"/>
    <col min="2338" max="2340" width="2.8984375" style="340" customWidth="1"/>
    <col min="2341" max="2560" width="3.59765625" style="340"/>
    <col min="2561" max="2561" width="1.296875" style="340" customWidth="1"/>
    <col min="2562" max="2572" width="2.8984375" style="340" customWidth="1"/>
    <col min="2573" max="2573" width="11.69921875" style="340" customWidth="1"/>
    <col min="2574" max="2574" width="3.69921875" style="340" bestFit="1" customWidth="1"/>
    <col min="2575" max="2592" width="2.8984375" style="340" customWidth="1"/>
    <col min="2593" max="2593" width="1.296875" style="340" customWidth="1"/>
    <col min="2594" max="2596" width="2.8984375" style="340" customWidth="1"/>
    <col min="2597" max="2816" width="3.59765625" style="340"/>
    <col min="2817" max="2817" width="1.296875" style="340" customWidth="1"/>
    <col min="2818" max="2828" width="2.8984375" style="340" customWidth="1"/>
    <col min="2829" max="2829" width="11.69921875" style="340" customWidth="1"/>
    <col min="2830" max="2830" width="3.69921875" style="340" bestFit="1" customWidth="1"/>
    <col min="2831" max="2848" width="2.8984375" style="340" customWidth="1"/>
    <col min="2849" max="2849" width="1.296875" style="340" customWidth="1"/>
    <col min="2850" max="2852" width="2.8984375" style="340" customWidth="1"/>
    <col min="2853" max="3072" width="3.59765625" style="340"/>
    <col min="3073" max="3073" width="1.296875" style="340" customWidth="1"/>
    <col min="3074" max="3084" width="2.8984375" style="340" customWidth="1"/>
    <col min="3085" max="3085" width="11.69921875" style="340" customWidth="1"/>
    <col min="3086" max="3086" width="3.69921875" style="340" bestFit="1" customWidth="1"/>
    <col min="3087" max="3104" width="2.8984375" style="340" customWidth="1"/>
    <col min="3105" max="3105" width="1.296875" style="340" customWidth="1"/>
    <col min="3106" max="3108" width="2.8984375" style="340" customWidth="1"/>
    <col min="3109" max="3328" width="3.59765625" style="340"/>
    <col min="3329" max="3329" width="1.296875" style="340" customWidth="1"/>
    <col min="3330" max="3340" width="2.8984375" style="340" customWidth="1"/>
    <col min="3341" max="3341" width="11.69921875" style="340" customWidth="1"/>
    <col min="3342" max="3342" width="3.69921875" style="340" bestFit="1" customWidth="1"/>
    <col min="3343" max="3360" width="2.8984375" style="340" customWidth="1"/>
    <col min="3361" max="3361" width="1.296875" style="340" customWidth="1"/>
    <col min="3362" max="3364" width="2.8984375" style="340" customWidth="1"/>
    <col min="3365" max="3584" width="3.59765625" style="340"/>
    <col min="3585" max="3585" width="1.296875" style="340" customWidth="1"/>
    <col min="3586" max="3596" width="2.8984375" style="340" customWidth="1"/>
    <col min="3597" max="3597" width="11.69921875" style="340" customWidth="1"/>
    <col min="3598" max="3598" width="3.69921875" style="340" bestFit="1" customWidth="1"/>
    <col min="3599" max="3616" width="2.8984375" style="340" customWidth="1"/>
    <col min="3617" max="3617" width="1.296875" style="340" customWidth="1"/>
    <col min="3618" max="3620" width="2.8984375" style="340" customWidth="1"/>
    <col min="3621" max="3840" width="3.59765625" style="340"/>
    <col min="3841" max="3841" width="1.296875" style="340" customWidth="1"/>
    <col min="3842" max="3852" width="2.8984375" style="340" customWidth="1"/>
    <col min="3853" max="3853" width="11.69921875" style="340" customWidth="1"/>
    <col min="3854" max="3854" width="3.69921875" style="340" bestFit="1" customWidth="1"/>
    <col min="3855" max="3872" width="2.8984375" style="340" customWidth="1"/>
    <col min="3873" max="3873" width="1.296875" style="340" customWidth="1"/>
    <col min="3874" max="3876" width="2.8984375" style="340" customWidth="1"/>
    <col min="3877" max="4096" width="3.59765625" style="340"/>
    <col min="4097" max="4097" width="1.296875" style="340" customWidth="1"/>
    <col min="4098" max="4108" width="2.8984375" style="340" customWidth="1"/>
    <col min="4109" max="4109" width="11.69921875" style="340" customWidth="1"/>
    <col min="4110" max="4110" width="3.69921875" style="340" bestFit="1" customWidth="1"/>
    <col min="4111" max="4128" width="2.8984375" style="340" customWidth="1"/>
    <col min="4129" max="4129" width="1.296875" style="340" customWidth="1"/>
    <col min="4130" max="4132" width="2.8984375" style="340" customWidth="1"/>
    <col min="4133" max="4352" width="3.59765625" style="340"/>
    <col min="4353" max="4353" width="1.296875" style="340" customWidth="1"/>
    <col min="4354" max="4364" width="2.8984375" style="340" customWidth="1"/>
    <col min="4365" max="4365" width="11.69921875" style="340" customWidth="1"/>
    <col min="4366" max="4366" width="3.69921875" style="340" bestFit="1" customWidth="1"/>
    <col min="4367" max="4384" width="2.8984375" style="340" customWidth="1"/>
    <col min="4385" max="4385" width="1.296875" style="340" customWidth="1"/>
    <col min="4386" max="4388" width="2.8984375" style="340" customWidth="1"/>
    <col min="4389" max="4608" width="3.59765625" style="340"/>
    <col min="4609" max="4609" width="1.296875" style="340" customWidth="1"/>
    <col min="4610" max="4620" width="2.8984375" style="340" customWidth="1"/>
    <col min="4621" max="4621" width="11.69921875" style="340" customWidth="1"/>
    <col min="4622" max="4622" width="3.69921875" style="340" bestFit="1" customWidth="1"/>
    <col min="4623" max="4640" width="2.8984375" style="340" customWidth="1"/>
    <col min="4641" max="4641" width="1.296875" style="340" customWidth="1"/>
    <col min="4642" max="4644" width="2.8984375" style="340" customWidth="1"/>
    <col min="4645" max="4864" width="3.59765625" style="340"/>
    <col min="4865" max="4865" width="1.296875" style="340" customWidth="1"/>
    <col min="4866" max="4876" width="2.8984375" style="340" customWidth="1"/>
    <col min="4877" max="4877" width="11.69921875" style="340" customWidth="1"/>
    <col min="4878" max="4878" width="3.69921875" style="340" bestFit="1" customWidth="1"/>
    <col min="4879" max="4896" width="2.8984375" style="340" customWidth="1"/>
    <col min="4897" max="4897" width="1.296875" style="340" customWidth="1"/>
    <col min="4898" max="4900" width="2.8984375" style="340" customWidth="1"/>
    <col min="4901" max="5120" width="3.59765625" style="340"/>
    <col min="5121" max="5121" width="1.296875" style="340" customWidth="1"/>
    <col min="5122" max="5132" width="2.8984375" style="340" customWidth="1"/>
    <col min="5133" max="5133" width="11.69921875" style="340" customWidth="1"/>
    <col min="5134" max="5134" width="3.69921875" style="340" bestFit="1" customWidth="1"/>
    <col min="5135" max="5152" width="2.8984375" style="340" customWidth="1"/>
    <col min="5153" max="5153" width="1.296875" style="340" customWidth="1"/>
    <col min="5154" max="5156" width="2.8984375" style="340" customWidth="1"/>
    <col min="5157" max="5376" width="3.59765625" style="340"/>
    <col min="5377" max="5377" width="1.296875" style="340" customWidth="1"/>
    <col min="5378" max="5388" width="2.8984375" style="340" customWidth="1"/>
    <col min="5389" max="5389" width="11.69921875" style="340" customWidth="1"/>
    <col min="5390" max="5390" width="3.69921875" style="340" bestFit="1" customWidth="1"/>
    <col min="5391" max="5408" width="2.8984375" style="340" customWidth="1"/>
    <col min="5409" max="5409" width="1.296875" style="340" customWidth="1"/>
    <col min="5410" max="5412" width="2.8984375" style="340" customWidth="1"/>
    <col min="5413" max="5632" width="3.59765625" style="340"/>
    <col min="5633" max="5633" width="1.296875" style="340" customWidth="1"/>
    <col min="5634" max="5644" width="2.8984375" style="340" customWidth="1"/>
    <col min="5645" max="5645" width="11.69921875" style="340" customWidth="1"/>
    <col min="5646" max="5646" width="3.69921875" style="340" bestFit="1" customWidth="1"/>
    <col min="5647" max="5664" width="2.8984375" style="340" customWidth="1"/>
    <col min="5665" max="5665" width="1.296875" style="340" customWidth="1"/>
    <col min="5666" max="5668" width="2.8984375" style="340" customWidth="1"/>
    <col min="5669" max="5888" width="3.59765625" style="340"/>
    <col min="5889" max="5889" width="1.296875" style="340" customWidth="1"/>
    <col min="5890" max="5900" width="2.8984375" style="340" customWidth="1"/>
    <col min="5901" max="5901" width="11.69921875" style="340" customWidth="1"/>
    <col min="5902" max="5902" width="3.69921875" style="340" bestFit="1" customWidth="1"/>
    <col min="5903" max="5920" width="2.8984375" style="340" customWidth="1"/>
    <col min="5921" max="5921" width="1.296875" style="340" customWidth="1"/>
    <col min="5922" max="5924" width="2.8984375" style="340" customWidth="1"/>
    <col min="5925" max="6144" width="3.59765625" style="340"/>
    <col min="6145" max="6145" width="1.296875" style="340" customWidth="1"/>
    <col min="6146" max="6156" width="2.8984375" style="340" customWidth="1"/>
    <col min="6157" max="6157" width="11.69921875" style="340" customWidth="1"/>
    <col min="6158" max="6158" width="3.69921875" style="340" bestFit="1" customWidth="1"/>
    <col min="6159" max="6176" width="2.8984375" style="340" customWidth="1"/>
    <col min="6177" max="6177" width="1.296875" style="340" customWidth="1"/>
    <col min="6178" max="6180" width="2.8984375" style="340" customWidth="1"/>
    <col min="6181" max="6400" width="3.59765625" style="340"/>
    <col min="6401" max="6401" width="1.296875" style="340" customWidth="1"/>
    <col min="6402" max="6412" width="2.8984375" style="340" customWidth="1"/>
    <col min="6413" max="6413" width="11.69921875" style="340" customWidth="1"/>
    <col min="6414" max="6414" width="3.69921875" style="340" bestFit="1" customWidth="1"/>
    <col min="6415" max="6432" width="2.8984375" style="340" customWidth="1"/>
    <col min="6433" max="6433" width="1.296875" style="340" customWidth="1"/>
    <col min="6434" max="6436" width="2.8984375" style="340" customWidth="1"/>
    <col min="6437" max="6656" width="3.59765625" style="340"/>
    <col min="6657" max="6657" width="1.296875" style="340" customWidth="1"/>
    <col min="6658" max="6668" width="2.8984375" style="340" customWidth="1"/>
    <col min="6669" max="6669" width="11.69921875" style="340" customWidth="1"/>
    <col min="6670" max="6670" width="3.69921875" style="340" bestFit="1" customWidth="1"/>
    <col min="6671" max="6688" width="2.8984375" style="340" customWidth="1"/>
    <col min="6689" max="6689" width="1.296875" style="340" customWidth="1"/>
    <col min="6690" max="6692" width="2.8984375" style="340" customWidth="1"/>
    <col min="6693" max="6912" width="3.59765625" style="340"/>
    <col min="6913" max="6913" width="1.296875" style="340" customWidth="1"/>
    <col min="6914" max="6924" width="2.8984375" style="340" customWidth="1"/>
    <col min="6925" max="6925" width="11.69921875" style="340" customWidth="1"/>
    <col min="6926" max="6926" width="3.69921875" style="340" bestFit="1" customWidth="1"/>
    <col min="6927" max="6944" width="2.8984375" style="340" customWidth="1"/>
    <col min="6945" max="6945" width="1.296875" style="340" customWidth="1"/>
    <col min="6946" max="6948" width="2.8984375" style="340" customWidth="1"/>
    <col min="6949" max="7168" width="3.59765625" style="340"/>
    <col min="7169" max="7169" width="1.296875" style="340" customWidth="1"/>
    <col min="7170" max="7180" width="2.8984375" style="340" customWidth="1"/>
    <col min="7181" max="7181" width="11.69921875" style="340" customWidth="1"/>
    <col min="7182" max="7182" width="3.69921875" style="340" bestFit="1" customWidth="1"/>
    <col min="7183" max="7200" width="2.8984375" style="340" customWidth="1"/>
    <col min="7201" max="7201" width="1.296875" style="340" customWidth="1"/>
    <col min="7202" max="7204" width="2.8984375" style="340" customWidth="1"/>
    <col min="7205" max="7424" width="3.59765625" style="340"/>
    <col min="7425" max="7425" width="1.296875" style="340" customWidth="1"/>
    <col min="7426" max="7436" width="2.8984375" style="340" customWidth="1"/>
    <col min="7437" max="7437" width="11.69921875" style="340" customWidth="1"/>
    <col min="7438" max="7438" width="3.69921875" style="340" bestFit="1" customWidth="1"/>
    <col min="7439" max="7456" width="2.8984375" style="340" customWidth="1"/>
    <col min="7457" max="7457" width="1.296875" style="340" customWidth="1"/>
    <col min="7458" max="7460" width="2.8984375" style="340" customWidth="1"/>
    <col min="7461" max="7680" width="3.59765625" style="340"/>
    <col min="7681" max="7681" width="1.296875" style="340" customWidth="1"/>
    <col min="7682" max="7692" width="2.8984375" style="340" customWidth="1"/>
    <col min="7693" max="7693" width="11.69921875" style="340" customWidth="1"/>
    <col min="7694" max="7694" width="3.69921875" style="340" bestFit="1" customWidth="1"/>
    <col min="7695" max="7712" width="2.8984375" style="340" customWidth="1"/>
    <col min="7713" max="7713" width="1.296875" style="340" customWidth="1"/>
    <col min="7714" max="7716" width="2.8984375" style="340" customWidth="1"/>
    <col min="7717" max="7936" width="3.59765625" style="340"/>
    <col min="7937" max="7937" width="1.296875" style="340" customWidth="1"/>
    <col min="7938" max="7948" width="2.8984375" style="340" customWidth="1"/>
    <col min="7949" max="7949" width="11.69921875" style="340" customWidth="1"/>
    <col min="7950" max="7950" width="3.69921875" style="340" bestFit="1" customWidth="1"/>
    <col min="7951" max="7968" width="2.8984375" style="340" customWidth="1"/>
    <col min="7969" max="7969" width="1.296875" style="340" customWidth="1"/>
    <col min="7970" max="7972" width="2.8984375" style="340" customWidth="1"/>
    <col min="7973" max="8192" width="3.59765625" style="340"/>
    <col min="8193" max="8193" width="1.296875" style="340" customWidth="1"/>
    <col min="8194" max="8204" width="2.8984375" style="340" customWidth="1"/>
    <col min="8205" max="8205" width="11.69921875" style="340" customWidth="1"/>
    <col min="8206" max="8206" width="3.69921875" style="340" bestFit="1" customWidth="1"/>
    <col min="8207" max="8224" width="2.8984375" style="340" customWidth="1"/>
    <col min="8225" max="8225" width="1.296875" style="340" customWidth="1"/>
    <col min="8226" max="8228" width="2.8984375" style="340" customWidth="1"/>
    <col min="8229" max="8448" width="3.59765625" style="340"/>
    <col min="8449" max="8449" width="1.296875" style="340" customWidth="1"/>
    <col min="8450" max="8460" width="2.8984375" style="340" customWidth="1"/>
    <col min="8461" max="8461" width="11.69921875" style="340" customWidth="1"/>
    <col min="8462" max="8462" width="3.69921875" style="340" bestFit="1" customWidth="1"/>
    <col min="8463" max="8480" width="2.8984375" style="340" customWidth="1"/>
    <col min="8481" max="8481" width="1.296875" style="340" customWidth="1"/>
    <col min="8482" max="8484" width="2.8984375" style="340" customWidth="1"/>
    <col min="8485" max="8704" width="3.59765625" style="340"/>
    <col min="8705" max="8705" width="1.296875" style="340" customWidth="1"/>
    <col min="8706" max="8716" width="2.8984375" style="340" customWidth="1"/>
    <col min="8717" max="8717" width="11.69921875" style="340" customWidth="1"/>
    <col min="8718" max="8718" width="3.69921875" style="340" bestFit="1" customWidth="1"/>
    <col min="8719" max="8736" width="2.8984375" style="340" customWidth="1"/>
    <col min="8737" max="8737" width="1.296875" style="340" customWidth="1"/>
    <col min="8738" max="8740" width="2.8984375" style="340" customWidth="1"/>
    <col min="8741" max="8960" width="3.59765625" style="340"/>
    <col min="8961" max="8961" width="1.296875" style="340" customWidth="1"/>
    <col min="8962" max="8972" width="2.8984375" style="340" customWidth="1"/>
    <col min="8973" max="8973" width="11.69921875" style="340" customWidth="1"/>
    <col min="8974" max="8974" width="3.69921875" style="340" bestFit="1" customWidth="1"/>
    <col min="8975" max="8992" width="2.8984375" style="340" customWidth="1"/>
    <col min="8993" max="8993" width="1.296875" style="340" customWidth="1"/>
    <col min="8994" max="8996" width="2.8984375" style="340" customWidth="1"/>
    <col min="8997" max="9216" width="3.59765625" style="340"/>
    <col min="9217" max="9217" width="1.296875" style="340" customWidth="1"/>
    <col min="9218" max="9228" width="2.8984375" style="340" customWidth="1"/>
    <col min="9229" max="9229" width="11.69921875" style="340" customWidth="1"/>
    <col min="9230" max="9230" width="3.69921875" style="340" bestFit="1" customWidth="1"/>
    <col min="9231" max="9248" width="2.8984375" style="340" customWidth="1"/>
    <col min="9249" max="9249" width="1.296875" style="340" customWidth="1"/>
    <col min="9250" max="9252" width="2.8984375" style="340" customWidth="1"/>
    <col min="9253" max="9472" width="3.59765625" style="340"/>
    <col min="9473" max="9473" width="1.296875" style="340" customWidth="1"/>
    <col min="9474" max="9484" width="2.8984375" style="340" customWidth="1"/>
    <col min="9485" max="9485" width="11.69921875" style="340" customWidth="1"/>
    <col min="9486" max="9486" width="3.69921875" style="340" bestFit="1" customWidth="1"/>
    <col min="9487" max="9504" width="2.8984375" style="340" customWidth="1"/>
    <col min="9505" max="9505" width="1.296875" style="340" customWidth="1"/>
    <col min="9506" max="9508" width="2.8984375" style="340" customWidth="1"/>
    <col min="9509" max="9728" width="3.59765625" style="340"/>
    <col min="9729" max="9729" width="1.296875" style="340" customWidth="1"/>
    <col min="9730" max="9740" width="2.8984375" style="340" customWidth="1"/>
    <col min="9741" max="9741" width="11.69921875" style="340" customWidth="1"/>
    <col min="9742" max="9742" width="3.69921875" style="340" bestFit="1" customWidth="1"/>
    <col min="9743" max="9760" width="2.8984375" style="340" customWidth="1"/>
    <col min="9761" max="9761" width="1.296875" style="340" customWidth="1"/>
    <col min="9762" max="9764" width="2.8984375" style="340" customWidth="1"/>
    <col min="9765" max="9984" width="3.59765625" style="340"/>
    <col min="9985" max="9985" width="1.296875" style="340" customWidth="1"/>
    <col min="9986" max="9996" width="2.8984375" style="340" customWidth="1"/>
    <col min="9997" max="9997" width="11.69921875" style="340" customWidth="1"/>
    <col min="9998" max="9998" width="3.69921875" style="340" bestFit="1" customWidth="1"/>
    <col min="9999" max="10016" width="2.8984375" style="340" customWidth="1"/>
    <col min="10017" max="10017" width="1.296875" style="340" customWidth="1"/>
    <col min="10018" max="10020" width="2.8984375" style="340" customWidth="1"/>
    <col min="10021" max="10240" width="3.59765625" style="340"/>
    <col min="10241" max="10241" width="1.296875" style="340" customWidth="1"/>
    <col min="10242" max="10252" width="2.8984375" style="340" customWidth="1"/>
    <col min="10253" max="10253" width="11.69921875" style="340" customWidth="1"/>
    <col min="10254" max="10254" width="3.69921875" style="340" bestFit="1" customWidth="1"/>
    <col min="10255" max="10272" width="2.8984375" style="340" customWidth="1"/>
    <col min="10273" max="10273" width="1.296875" style="340" customWidth="1"/>
    <col min="10274" max="10276" width="2.8984375" style="340" customWidth="1"/>
    <col min="10277" max="10496" width="3.59765625" style="340"/>
    <col min="10497" max="10497" width="1.296875" style="340" customWidth="1"/>
    <col min="10498" max="10508" width="2.8984375" style="340" customWidth="1"/>
    <col min="10509" max="10509" width="11.69921875" style="340" customWidth="1"/>
    <col min="10510" max="10510" width="3.69921875" style="340" bestFit="1" customWidth="1"/>
    <col min="10511" max="10528" width="2.8984375" style="340" customWidth="1"/>
    <col min="10529" max="10529" width="1.296875" style="340" customWidth="1"/>
    <col min="10530" max="10532" width="2.8984375" style="340" customWidth="1"/>
    <col min="10533" max="10752" width="3.59765625" style="340"/>
    <col min="10753" max="10753" width="1.296875" style="340" customWidth="1"/>
    <col min="10754" max="10764" width="2.8984375" style="340" customWidth="1"/>
    <col min="10765" max="10765" width="11.69921875" style="340" customWidth="1"/>
    <col min="10766" max="10766" width="3.69921875" style="340" bestFit="1" customWidth="1"/>
    <col min="10767" max="10784" width="2.8984375" style="340" customWidth="1"/>
    <col min="10785" max="10785" width="1.296875" style="340" customWidth="1"/>
    <col min="10786" max="10788" width="2.8984375" style="340" customWidth="1"/>
    <col min="10789" max="11008" width="3.59765625" style="340"/>
    <col min="11009" max="11009" width="1.296875" style="340" customWidth="1"/>
    <col min="11010" max="11020" width="2.8984375" style="340" customWidth="1"/>
    <col min="11021" max="11021" width="11.69921875" style="340" customWidth="1"/>
    <col min="11022" max="11022" width="3.69921875" style="340" bestFit="1" customWidth="1"/>
    <col min="11023" max="11040" width="2.8984375" style="340" customWidth="1"/>
    <col min="11041" max="11041" width="1.296875" style="340" customWidth="1"/>
    <col min="11042" max="11044" width="2.8984375" style="340" customWidth="1"/>
    <col min="11045" max="11264" width="3.59765625" style="340"/>
    <col min="11265" max="11265" width="1.296875" style="340" customWidth="1"/>
    <col min="11266" max="11276" width="2.8984375" style="340" customWidth="1"/>
    <col min="11277" max="11277" width="11.69921875" style="340" customWidth="1"/>
    <col min="11278" max="11278" width="3.69921875" style="340" bestFit="1" customWidth="1"/>
    <col min="11279" max="11296" width="2.8984375" style="340" customWidth="1"/>
    <col min="11297" max="11297" width="1.296875" style="340" customWidth="1"/>
    <col min="11298" max="11300" width="2.8984375" style="340" customWidth="1"/>
    <col min="11301" max="11520" width="3.59765625" style="340"/>
    <col min="11521" max="11521" width="1.296875" style="340" customWidth="1"/>
    <col min="11522" max="11532" width="2.8984375" style="340" customWidth="1"/>
    <col min="11533" max="11533" width="11.69921875" style="340" customWidth="1"/>
    <col min="11534" max="11534" width="3.69921875" style="340" bestFit="1" customWidth="1"/>
    <col min="11535" max="11552" width="2.8984375" style="340" customWidth="1"/>
    <col min="11553" max="11553" width="1.296875" style="340" customWidth="1"/>
    <col min="11554" max="11556" width="2.8984375" style="340" customWidth="1"/>
    <col min="11557" max="11776" width="3.59765625" style="340"/>
    <col min="11777" max="11777" width="1.296875" style="340" customWidth="1"/>
    <col min="11778" max="11788" width="2.8984375" style="340" customWidth="1"/>
    <col min="11789" max="11789" width="11.69921875" style="340" customWidth="1"/>
    <col min="11790" max="11790" width="3.69921875" style="340" bestFit="1" customWidth="1"/>
    <col min="11791" max="11808" width="2.8984375" style="340" customWidth="1"/>
    <col min="11809" max="11809" width="1.296875" style="340" customWidth="1"/>
    <col min="11810" max="11812" width="2.8984375" style="340" customWidth="1"/>
    <col min="11813" max="12032" width="3.59765625" style="340"/>
    <col min="12033" max="12033" width="1.296875" style="340" customWidth="1"/>
    <col min="12034" max="12044" width="2.8984375" style="340" customWidth="1"/>
    <col min="12045" max="12045" width="11.69921875" style="340" customWidth="1"/>
    <col min="12046" max="12046" width="3.69921875" style="340" bestFit="1" customWidth="1"/>
    <col min="12047" max="12064" width="2.8984375" style="340" customWidth="1"/>
    <col min="12065" max="12065" width="1.296875" style="340" customWidth="1"/>
    <col min="12066" max="12068" width="2.8984375" style="340" customWidth="1"/>
    <col min="12069" max="12288" width="3.59765625" style="340"/>
    <col min="12289" max="12289" width="1.296875" style="340" customWidth="1"/>
    <col min="12290" max="12300" width="2.8984375" style="340" customWidth="1"/>
    <col min="12301" max="12301" width="11.69921875" style="340" customWidth="1"/>
    <col min="12302" max="12302" width="3.69921875" style="340" bestFit="1" customWidth="1"/>
    <col min="12303" max="12320" width="2.8984375" style="340" customWidth="1"/>
    <col min="12321" max="12321" width="1.296875" style="340" customWidth="1"/>
    <col min="12322" max="12324" width="2.8984375" style="340" customWidth="1"/>
    <col min="12325" max="12544" width="3.59765625" style="340"/>
    <col min="12545" max="12545" width="1.296875" style="340" customWidth="1"/>
    <col min="12546" max="12556" width="2.8984375" style="340" customWidth="1"/>
    <col min="12557" max="12557" width="11.69921875" style="340" customWidth="1"/>
    <col min="12558" max="12558" width="3.69921875" style="340" bestFit="1" customWidth="1"/>
    <col min="12559" max="12576" width="2.8984375" style="340" customWidth="1"/>
    <col min="12577" max="12577" width="1.296875" style="340" customWidth="1"/>
    <col min="12578" max="12580" width="2.8984375" style="340" customWidth="1"/>
    <col min="12581" max="12800" width="3.59765625" style="340"/>
    <col min="12801" max="12801" width="1.296875" style="340" customWidth="1"/>
    <col min="12802" max="12812" width="2.8984375" style="340" customWidth="1"/>
    <col min="12813" max="12813" width="11.69921875" style="340" customWidth="1"/>
    <col min="12814" max="12814" width="3.69921875" style="340" bestFit="1" customWidth="1"/>
    <col min="12815" max="12832" width="2.8984375" style="340" customWidth="1"/>
    <col min="12833" max="12833" width="1.296875" style="340" customWidth="1"/>
    <col min="12834" max="12836" width="2.8984375" style="340" customWidth="1"/>
    <col min="12837" max="13056" width="3.59765625" style="340"/>
    <col min="13057" max="13057" width="1.296875" style="340" customWidth="1"/>
    <col min="13058" max="13068" width="2.8984375" style="340" customWidth="1"/>
    <col min="13069" max="13069" width="11.69921875" style="340" customWidth="1"/>
    <col min="13070" max="13070" width="3.69921875" style="340" bestFit="1" customWidth="1"/>
    <col min="13071" max="13088" width="2.8984375" style="340" customWidth="1"/>
    <col min="13089" max="13089" width="1.296875" style="340" customWidth="1"/>
    <col min="13090" max="13092" width="2.8984375" style="340" customWidth="1"/>
    <col min="13093" max="13312" width="3.59765625" style="340"/>
    <col min="13313" max="13313" width="1.296875" style="340" customWidth="1"/>
    <col min="13314" max="13324" width="2.8984375" style="340" customWidth="1"/>
    <col min="13325" max="13325" width="11.69921875" style="340" customWidth="1"/>
    <col min="13326" max="13326" width="3.69921875" style="340" bestFit="1" customWidth="1"/>
    <col min="13327" max="13344" width="2.8984375" style="340" customWidth="1"/>
    <col min="13345" max="13345" width="1.296875" style="340" customWidth="1"/>
    <col min="13346" max="13348" width="2.8984375" style="340" customWidth="1"/>
    <col min="13349" max="13568" width="3.59765625" style="340"/>
    <col min="13569" max="13569" width="1.296875" style="340" customWidth="1"/>
    <col min="13570" max="13580" width="2.8984375" style="340" customWidth="1"/>
    <col min="13581" max="13581" width="11.69921875" style="340" customWidth="1"/>
    <col min="13582" max="13582" width="3.69921875" style="340" bestFit="1" customWidth="1"/>
    <col min="13583" max="13600" width="2.8984375" style="340" customWidth="1"/>
    <col min="13601" max="13601" width="1.296875" style="340" customWidth="1"/>
    <col min="13602" max="13604" width="2.8984375" style="340" customWidth="1"/>
    <col min="13605" max="13824" width="3.59765625" style="340"/>
    <col min="13825" max="13825" width="1.296875" style="340" customWidth="1"/>
    <col min="13826" max="13836" width="2.8984375" style="340" customWidth="1"/>
    <col min="13837" max="13837" width="11.69921875" style="340" customWidth="1"/>
    <col min="13838" max="13838" width="3.69921875" style="340" bestFit="1" customWidth="1"/>
    <col min="13839" max="13856" width="2.8984375" style="340" customWidth="1"/>
    <col min="13857" max="13857" width="1.296875" style="340" customWidth="1"/>
    <col min="13858" max="13860" width="2.8984375" style="340" customWidth="1"/>
    <col min="13861" max="14080" width="3.59765625" style="340"/>
    <col min="14081" max="14081" width="1.296875" style="340" customWidth="1"/>
    <col min="14082" max="14092" width="2.8984375" style="340" customWidth="1"/>
    <col min="14093" max="14093" width="11.69921875" style="340" customWidth="1"/>
    <col min="14094" max="14094" width="3.69921875" style="340" bestFit="1" customWidth="1"/>
    <col min="14095" max="14112" width="2.8984375" style="340" customWidth="1"/>
    <col min="14113" max="14113" width="1.296875" style="340" customWidth="1"/>
    <col min="14114" max="14116" width="2.8984375" style="340" customWidth="1"/>
    <col min="14117" max="14336" width="3.59765625" style="340"/>
    <col min="14337" max="14337" width="1.296875" style="340" customWidth="1"/>
    <col min="14338" max="14348" width="2.8984375" style="340" customWidth="1"/>
    <col min="14349" max="14349" width="11.69921875" style="340" customWidth="1"/>
    <col min="14350" max="14350" width="3.69921875" style="340" bestFit="1" customWidth="1"/>
    <col min="14351" max="14368" width="2.8984375" style="340" customWidth="1"/>
    <col min="14369" max="14369" width="1.296875" style="340" customWidth="1"/>
    <col min="14370" max="14372" width="2.8984375" style="340" customWidth="1"/>
    <col min="14373" max="14592" width="3.59765625" style="340"/>
    <col min="14593" max="14593" width="1.296875" style="340" customWidth="1"/>
    <col min="14594" max="14604" width="2.8984375" style="340" customWidth="1"/>
    <col min="14605" max="14605" width="11.69921875" style="340" customWidth="1"/>
    <col min="14606" max="14606" width="3.69921875" style="340" bestFit="1" customWidth="1"/>
    <col min="14607" max="14624" width="2.8984375" style="340" customWidth="1"/>
    <col min="14625" max="14625" width="1.296875" style="340" customWidth="1"/>
    <col min="14626" max="14628" width="2.8984375" style="340" customWidth="1"/>
    <col min="14629" max="14848" width="3.59765625" style="340"/>
    <col min="14849" max="14849" width="1.296875" style="340" customWidth="1"/>
    <col min="14850" max="14860" width="2.8984375" style="340" customWidth="1"/>
    <col min="14861" max="14861" width="11.69921875" style="340" customWidth="1"/>
    <col min="14862" max="14862" width="3.69921875" style="340" bestFit="1" customWidth="1"/>
    <col min="14863" max="14880" width="2.8984375" style="340" customWidth="1"/>
    <col min="14881" max="14881" width="1.296875" style="340" customWidth="1"/>
    <col min="14882" max="14884" width="2.8984375" style="340" customWidth="1"/>
    <col min="14885" max="15104" width="3.59765625" style="340"/>
    <col min="15105" max="15105" width="1.296875" style="340" customWidth="1"/>
    <col min="15106" max="15116" width="2.8984375" style="340" customWidth="1"/>
    <col min="15117" max="15117" width="11.69921875" style="340" customWidth="1"/>
    <col min="15118" max="15118" width="3.69921875" style="340" bestFit="1" customWidth="1"/>
    <col min="15119" max="15136" width="2.8984375" style="340" customWidth="1"/>
    <col min="15137" max="15137" width="1.296875" style="340" customWidth="1"/>
    <col min="15138" max="15140" width="2.8984375" style="340" customWidth="1"/>
    <col min="15141" max="15360" width="3.59765625" style="340"/>
    <col min="15361" max="15361" width="1.296875" style="340" customWidth="1"/>
    <col min="15362" max="15372" width="2.8984375" style="340" customWidth="1"/>
    <col min="15373" max="15373" width="11.69921875" style="340" customWidth="1"/>
    <col min="15374" max="15374" width="3.69921875" style="340" bestFit="1" customWidth="1"/>
    <col min="15375" max="15392" width="2.8984375" style="340" customWidth="1"/>
    <col min="15393" max="15393" width="1.296875" style="340" customWidth="1"/>
    <col min="15394" max="15396" width="2.8984375" style="340" customWidth="1"/>
    <col min="15397" max="15616" width="3.59765625" style="340"/>
    <col min="15617" max="15617" width="1.296875" style="340" customWidth="1"/>
    <col min="15618" max="15628" width="2.8984375" style="340" customWidth="1"/>
    <col min="15629" max="15629" width="11.69921875" style="340" customWidth="1"/>
    <col min="15630" max="15630" width="3.69921875" style="340" bestFit="1" customWidth="1"/>
    <col min="15631" max="15648" width="2.8984375" style="340" customWidth="1"/>
    <col min="15649" max="15649" width="1.296875" style="340" customWidth="1"/>
    <col min="15650" max="15652" width="2.8984375" style="340" customWidth="1"/>
    <col min="15653" max="15872" width="3.59765625" style="340"/>
    <col min="15873" max="15873" width="1.296875" style="340" customWidth="1"/>
    <col min="15874" max="15884" width="2.8984375" style="340" customWidth="1"/>
    <col min="15885" max="15885" width="11.69921875" style="340" customWidth="1"/>
    <col min="15886" max="15886" width="3.69921875" style="340" bestFit="1" customWidth="1"/>
    <col min="15887" max="15904" width="2.8984375" style="340" customWidth="1"/>
    <col min="15905" max="15905" width="1.296875" style="340" customWidth="1"/>
    <col min="15906" max="15908" width="2.8984375" style="340" customWidth="1"/>
    <col min="15909" max="16128" width="3.59765625" style="340"/>
    <col min="16129" max="16129" width="1.296875" style="340" customWidth="1"/>
    <col min="16130" max="16140" width="2.8984375" style="340" customWidth="1"/>
    <col min="16141" max="16141" width="11.69921875" style="340" customWidth="1"/>
    <col min="16142" max="16142" width="3.69921875" style="340" bestFit="1" customWidth="1"/>
    <col min="16143" max="16160" width="2.8984375" style="340" customWidth="1"/>
    <col min="16161" max="16161" width="1.296875" style="340" customWidth="1"/>
    <col min="16162" max="16164" width="2.8984375" style="340" customWidth="1"/>
    <col min="16165" max="16384" width="3.59765625" style="340"/>
  </cols>
  <sheetData>
    <row r="2" spans="1:32" x14ac:dyDescent="0.45">
      <c r="B2" s="340" t="s">
        <v>672</v>
      </c>
    </row>
    <row r="4" spans="1:32" x14ac:dyDescent="0.45">
      <c r="W4" s="341" t="s">
        <v>128</v>
      </c>
      <c r="X4" s="1169"/>
      <c r="Y4" s="1169"/>
      <c r="Z4" s="342" t="s">
        <v>129</v>
      </c>
      <c r="AA4" s="1169"/>
      <c r="AB4" s="1169"/>
      <c r="AC4" s="342" t="s">
        <v>130</v>
      </c>
      <c r="AD4" s="1169"/>
      <c r="AE4" s="1169"/>
      <c r="AF4" s="342" t="s">
        <v>131</v>
      </c>
    </row>
    <row r="5" spans="1:32" x14ac:dyDescent="0.45">
      <c r="B5" s="1169"/>
      <c r="C5" s="1169"/>
      <c r="D5" s="1169"/>
      <c r="E5" s="1169"/>
      <c r="F5" s="1169"/>
      <c r="G5" s="1169"/>
      <c r="H5" s="1169" t="s">
        <v>132</v>
      </c>
      <c r="I5" s="1169"/>
      <c r="J5" s="1169"/>
      <c r="K5" s="342" t="s">
        <v>133</v>
      </c>
    </row>
    <row r="7" spans="1:32" x14ac:dyDescent="0.45">
      <c r="S7" s="341" t="s">
        <v>673</v>
      </c>
      <c r="T7" s="1170"/>
      <c r="U7" s="1170"/>
      <c r="V7" s="1170"/>
      <c r="W7" s="1170"/>
      <c r="X7" s="1170"/>
      <c r="Y7" s="1170"/>
      <c r="Z7" s="1170"/>
      <c r="AA7" s="1170"/>
      <c r="AB7" s="1170"/>
      <c r="AC7" s="1170"/>
      <c r="AD7" s="1170"/>
      <c r="AE7" s="1170"/>
      <c r="AF7" s="1170"/>
    </row>
    <row r="8" spans="1:32" x14ac:dyDescent="0.45">
      <c r="S8" s="341"/>
      <c r="T8" s="342"/>
      <c r="U8" s="342"/>
      <c r="V8" s="342"/>
      <c r="W8" s="342"/>
      <c r="X8" s="342"/>
      <c r="Y8" s="342"/>
      <c r="Z8" s="342"/>
      <c r="AA8" s="342"/>
      <c r="AB8" s="342"/>
      <c r="AC8" s="342"/>
      <c r="AD8" s="342"/>
      <c r="AE8" s="342"/>
      <c r="AF8" s="342"/>
    </row>
    <row r="9" spans="1:32" x14ac:dyDescent="0.45">
      <c r="B9" s="1149" t="s">
        <v>674</v>
      </c>
      <c r="C9" s="1149"/>
      <c r="D9" s="1149"/>
      <c r="E9" s="1149"/>
      <c r="F9" s="1149"/>
      <c r="G9" s="1149"/>
      <c r="H9" s="1149"/>
      <c r="I9" s="1149"/>
      <c r="J9" s="1149"/>
      <c r="K9" s="1149"/>
      <c r="L9" s="1149"/>
      <c r="M9" s="1149"/>
      <c r="N9" s="1149"/>
      <c r="O9" s="1149"/>
      <c r="P9" s="1149"/>
      <c r="Q9" s="1149"/>
      <c r="R9" s="1149"/>
      <c r="S9" s="1149"/>
      <c r="T9" s="1149"/>
      <c r="U9" s="1149"/>
      <c r="V9" s="1149"/>
      <c r="W9" s="1149"/>
      <c r="X9" s="1149"/>
      <c r="Y9" s="1149"/>
      <c r="Z9" s="1149"/>
      <c r="AA9" s="1149"/>
    </row>
    <row r="10" spans="1:32" x14ac:dyDescent="0.45">
      <c r="B10" s="343"/>
      <c r="C10" s="343"/>
      <c r="D10" s="343"/>
      <c r="E10" s="343"/>
      <c r="F10" s="343"/>
      <c r="G10" s="343"/>
      <c r="H10" s="343"/>
      <c r="I10" s="343"/>
      <c r="J10" s="343"/>
      <c r="K10" s="343"/>
      <c r="L10" s="343"/>
      <c r="M10" s="343"/>
      <c r="N10" s="343"/>
      <c r="O10" s="343"/>
      <c r="P10" s="343"/>
      <c r="Q10" s="343"/>
      <c r="R10" s="343"/>
      <c r="S10" s="343"/>
      <c r="T10" s="343"/>
      <c r="U10" s="343"/>
      <c r="V10" s="343"/>
      <c r="W10" s="343"/>
      <c r="X10" s="343"/>
      <c r="Y10" s="343"/>
      <c r="Z10" s="343"/>
      <c r="AA10" s="343"/>
    </row>
    <row r="11" spans="1:32" x14ac:dyDescent="0.45">
      <c r="A11" s="340" t="s">
        <v>675</v>
      </c>
    </row>
    <row r="13" spans="1:32" ht="36" customHeight="1" x14ac:dyDescent="0.45">
      <c r="R13" s="1171" t="s">
        <v>676</v>
      </c>
      <c r="S13" s="1172"/>
      <c r="T13" s="1172"/>
      <c r="U13" s="1172"/>
      <c r="V13" s="1173"/>
      <c r="W13" s="344"/>
      <c r="X13" s="345"/>
      <c r="Y13" s="345"/>
      <c r="Z13" s="345"/>
      <c r="AA13" s="345"/>
      <c r="AB13" s="345"/>
      <c r="AC13" s="345"/>
      <c r="AD13" s="345"/>
      <c r="AE13" s="345"/>
      <c r="AF13" s="346"/>
    </row>
    <row r="14" spans="1:32" ht="13.5" customHeight="1" x14ac:dyDescent="0.45"/>
    <row r="15" spans="1:32" s="347" customFormat="1" ht="34.5" customHeight="1" x14ac:dyDescent="0.45">
      <c r="B15" s="1171" t="s">
        <v>677</v>
      </c>
      <c r="C15" s="1172"/>
      <c r="D15" s="1172"/>
      <c r="E15" s="1172"/>
      <c r="F15" s="1172"/>
      <c r="G15" s="1172"/>
      <c r="H15" s="1172"/>
      <c r="I15" s="1172"/>
      <c r="J15" s="1172"/>
      <c r="K15" s="1172"/>
      <c r="L15" s="1173"/>
      <c r="M15" s="1172" t="s">
        <v>678</v>
      </c>
      <c r="N15" s="1173"/>
      <c r="O15" s="1171" t="s">
        <v>679</v>
      </c>
      <c r="P15" s="1172"/>
      <c r="Q15" s="1172"/>
      <c r="R15" s="1172"/>
      <c r="S15" s="1172"/>
      <c r="T15" s="1172"/>
      <c r="U15" s="1172"/>
      <c r="V15" s="1172"/>
      <c r="W15" s="1172"/>
      <c r="X15" s="1172"/>
      <c r="Y15" s="1172"/>
      <c r="Z15" s="1172"/>
      <c r="AA15" s="1172"/>
      <c r="AB15" s="1172"/>
      <c r="AC15" s="1172"/>
      <c r="AD15" s="1172"/>
      <c r="AE15" s="1172"/>
      <c r="AF15" s="1173"/>
    </row>
    <row r="16" spans="1:32" s="347" customFormat="1" x14ac:dyDescent="0.45">
      <c r="B16" s="1134" t="s">
        <v>175</v>
      </c>
      <c r="C16" s="1135"/>
      <c r="D16" s="1135"/>
      <c r="E16" s="1135"/>
      <c r="F16" s="1135"/>
      <c r="G16" s="1135"/>
      <c r="H16" s="1135"/>
      <c r="I16" s="1135"/>
      <c r="J16" s="1135"/>
      <c r="K16" s="1135"/>
      <c r="L16" s="1136"/>
      <c r="M16" s="348" t="s">
        <v>680</v>
      </c>
      <c r="N16" s="349" t="s">
        <v>681</v>
      </c>
      <c r="O16" s="1166" t="s">
        <v>682</v>
      </c>
      <c r="P16" s="1167"/>
      <c r="Q16" s="1167"/>
      <c r="R16" s="1167"/>
      <c r="S16" s="1167"/>
      <c r="T16" s="1167"/>
      <c r="U16" s="1167"/>
      <c r="V16" s="1167"/>
      <c r="W16" s="1167"/>
      <c r="X16" s="1167"/>
      <c r="Y16" s="1167"/>
      <c r="Z16" s="1167"/>
      <c r="AA16" s="1167"/>
      <c r="AB16" s="1167"/>
      <c r="AC16" s="1167"/>
      <c r="AD16" s="1167"/>
      <c r="AE16" s="1167"/>
      <c r="AF16" s="1168"/>
    </row>
    <row r="17" spans="2:32" s="347" customFormat="1" x14ac:dyDescent="0.45">
      <c r="B17" s="1148"/>
      <c r="C17" s="1149"/>
      <c r="D17" s="1149"/>
      <c r="E17" s="1149"/>
      <c r="F17" s="1149"/>
      <c r="G17" s="1149"/>
      <c r="H17" s="1149"/>
      <c r="I17" s="1149"/>
      <c r="J17" s="1149"/>
      <c r="K17" s="1149"/>
      <c r="L17" s="1150"/>
      <c r="M17" s="350"/>
      <c r="N17" s="351" t="s">
        <v>681</v>
      </c>
      <c r="O17" s="1141"/>
      <c r="P17" s="1142"/>
      <c r="Q17" s="1142"/>
      <c r="R17" s="1142"/>
      <c r="S17" s="1142"/>
      <c r="T17" s="1142"/>
      <c r="U17" s="1142"/>
      <c r="V17" s="1142"/>
      <c r="W17" s="1142"/>
      <c r="X17" s="1142"/>
      <c r="Y17" s="1142"/>
      <c r="Z17" s="1142"/>
      <c r="AA17" s="1142"/>
      <c r="AB17" s="1142"/>
      <c r="AC17" s="1142"/>
      <c r="AD17" s="1142"/>
      <c r="AE17" s="1142"/>
      <c r="AF17" s="1143"/>
    </row>
    <row r="18" spans="2:32" s="347" customFormat="1" x14ac:dyDescent="0.45">
      <c r="B18" s="1151"/>
      <c r="C18" s="1152"/>
      <c r="D18" s="1152"/>
      <c r="E18" s="1152"/>
      <c r="F18" s="1152"/>
      <c r="G18" s="1152"/>
      <c r="H18" s="1152"/>
      <c r="I18" s="1152"/>
      <c r="J18" s="1152"/>
      <c r="K18" s="1152"/>
      <c r="L18" s="1153"/>
      <c r="M18" s="350"/>
      <c r="N18" s="351" t="s">
        <v>681</v>
      </c>
      <c r="O18" s="1141"/>
      <c r="P18" s="1142"/>
      <c r="Q18" s="1142"/>
      <c r="R18" s="1142"/>
      <c r="S18" s="1142"/>
      <c r="T18" s="1142"/>
      <c r="U18" s="1142"/>
      <c r="V18" s="1142"/>
      <c r="W18" s="1142"/>
      <c r="X18" s="1142"/>
      <c r="Y18" s="1142"/>
      <c r="Z18" s="1142"/>
      <c r="AA18" s="1142"/>
      <c r="AB18" s="1142"/>
      <c r="AC18" s="1142"/>
      <c r="AD18" s="1142"/>
      <c r="AE18" s="1142"/>
      <c r="AF18" s="1143"/>
    </row>
    <row r="19" spans="2:32" s="347" customFormat="1" x14ac:dyDescent="0.45">
      <c r="B19" s="1134" t="s">
        <v>180</v>
      </c>
      <c r="C19" s="1135"/>
      <c r="D19" s="1135"/>
      <c r="E19" s="1135"/>
      <c r="F19" s="1135"/>
      <c r="G19" s="1135"/>
      <c r="H19" s="1135"/>
      <c r="I19" s="1135"/>
      <c r="J19" s="1135"/>
      <c r="K19" s="1135"/>
      <c r="L19" s="1136"/>
      <c r="M19" s="350"/>
      <c r="N19" s="352" t="s">
        <v>681</v>
      </c>
      <c r="O19" s="1141"/>
      <c r="P19" s="1142"/>
      <c r="Q19" s="1142"/>
      <c r="R19" s="1142"/>
      <c r="S19" s="1142"/>
      <c r="T19" s="1142"/>
      <c r="U19" s="1142"/>
      <c r="V19" s="1142"/>
      <c r="W19" s="1142"/>
      <c r="X19" s="1142"/>
      <c r="Y19" s="1142"/>
      <c r="Z19" s="1142"/>
      <c r="AA19" s="1142"/>
      <c r="AB19" s="1142"/>
      <c r="AC19" s="1142"/>
      <c r="AD19" s="1142"/>
      <c r="AE19" s="1142"/>
      <c r="AF19" s="1143"/>
    </row>
    <row r="20" spans="2:32" s="347" customFormat="1" x14ac:dyDescent="0.45">
      <c r="B20" s="1154"/>
      <c r="C20" s="1155"/>
      <c r="D20" s="1155"/>
      <c r="E20" s="1155"/>
      <c r="F20" s="1155"/>
      <c r="G20" s="1155"/>
      <c r="H20" s="1155"/>
      <c r="I20" s="1155"/>
      <c r="J20" s="1155"/>
      <c r="K20" s="1155"/>
      <c r="L20" s="1156"/>
      <c r="M20" s="350"/>
      <c r="N20" s="352" t="s">
        <v>681</v>
      </c>
      <c r="O20" s="1141"/>
      <c r="P20" s="1142"/>
      <c r="Q20" s="1142"/>
      <c r="R20" s="1142"/>
      <c r="S20" s="1142"/>
      <c r="T20" s="1142"/>
      <c r="U20" s="1142"/>
      <c r="V20" s="1142"/>
      <c r="W20" s="1142"/>
      <c r="X20" s="1142"/>
      <c r="Y20" s="1142"/>
      <c r="Z20" s="1142"/>
      <c r="AA20" s="1142"/>
      <c r="AB20" s="1142"/>
      <c r="AC20" s="1142"/>
      <c r="AD20" s="1142"/>
      <c r="AE20" s="1142"/>
      <c r="AF20" s="1143"/>
    </row>
    <row r="21" spans="2:32" s="347" customFormat="1" x14ac:dyDescent="0.45">
      <c r="B21" s="1137"/>
      <c r="C21" s="1138"/>
      <c r="D21" s="1138"/>
      <c r="E21" s="1138"/>
      <c r="F21" s="1138"/>
      <c r="G21" s="1138"/>
      <c r="H21" s="1138"/>
      <c r="I21" s="1138"/>
      <c r="J21" s="1138"/>
      <c r="K21" s="1138"/>
      <c r="L21" s="1139"/>
      <c r="M21" s="353"/>
      <c r="N21" s="354" t="s">
        <v>681</v>
      </c>
      <c r="O21" s="1141"/>
      <c r="P21" s="1142"/>
      <c r="Q21" s="1142"/>
      <c r="R21" s="1142"/>
      <c r="S21" s="1142"/>
      <c r="T21" s="1142"/>
      <c r="U21" s="1142"/>
      <c r="V21" s="1142"/>
      <c r="W21" s="1142"/>
      <c r="X21" s="1142"/>
      <c r="Y21" s="1142"/>
      <c r="Z21" s="1142"/>
      <c r="AA21" s="1142"/>
      <c r="AB21" s="1142"/>
      <c r="AC21" s="1142"/>
      <c r="AD21" s="1142"/>
      <c r="AE21" s="1142"/>
      <c r="AF21" s="1143"/>
    </row>
    <row r="22" spans="2:32" s="347" customFormat="1" x14ac:dyDescent="0.45">
      <c r="B22" s="1134" t="s">
        <v>184</v>
      </c>
      <c r="C22" s="1135"/>
      <c r="D22" s="1135"/>
      <c r="E22" s="1135"/>
      <c r="F22" s="1135"/>
      <c r="G22" s="1135"/>
      <c r="H22" s="1135"/>
      <c r="I22" s="1135"/>
      <c r="J22" s="1135"/>
      <c r="K22" s="1135"/>
      <c r="L22" s="1136"/>
      <c r="M22" s="350"/>
      <c r="N22" s="351" t="s">
        <v>681</v>
      </c>
      <c r="O22" s="1141"/>
      <c r="P22" s="1142"/>
      <c r="Q22" s="1142"/>
      <c r="R22" s="1142"/>
      <c r="S22" s="1142"/>
      <c r="T22" s="1142"/>
      <c r="U22" s="1142"/>
      <c r="V22" s="1142"/>
      <c r="W22" s="1142"/>
      <c r="X22" s="1142"/>
      <c r="Y22" s="1142"/>
      <c r="Z22" s="1142"/>
      <c r="AA22" s="1142"/>
      <c r="AB22" s="1142"/>
      <c r="AC22" s="1142"/>
      <c r="AD22" s="1142"/>
      <c r="AE22" s="1142"/>
      <c r="AF22" s="1143"/>
    </row>
    <row r="23" spans="2:32" s="347" customFormat="1" x14ac:dyDescent="0.45">
      <c r="B23" s="1154"/>
      <c r="C23" s="1155"/>
      <c r="D23" s="1155"/>
      <c r="E23" s="1155"/>
      <c r="F23" s="1155"/>
      <c r="G23" s="1155"/>
      <c r="H23" s="1155"/>
      <c r="I23" s="1155"/>
      <c r="J23" s="1155"/>
      <c r="K23" s="1155"/>
      <c r="L23" s="1156"/>
      <c r="M23" s="350"/>
      <c r="N23" s="351" t="s">
        <v>681</v>
      </c>
      <c r="O23" s="1141"/>
      <c r="P23" s="1142"/>
      <c r="Q23" s="1142"/>
      <c r="R23" s="1142"/>
      <c r="S23" s="1142"/>
      <c r="T23" s="1142"/>
      <c r="U23" s="1142"/>
      <c r="V23" s="1142"/>
      <c r="W23" s="1142"/>
      <c r="X23" s="1142"/>
      <c r="Y23" s="1142"/>
      <c r="Z23" s="1142"/>
      <c r="AA23" s="1142"/>
      <c r="AB23" s="1142"/>
      <c r="AC23" s="1142"/>
      <c r="AD23" s="1142"/>
      <c r="AE23" s="1142"/>
      <c r="AF23" s="1143"/>
    </row>
    <row r="24" spans="2:32" s="347" customFormat="1" x14ac:dyDescent="0.45">
      <c r="B24" s="1137"/>
      <c r="C24" s="1138"/>
      <c r="D24" s="1138"/>
      <c r="E24" s="1138"/>
      <c r="F24" s="1138"/>
      <c r="G24" s="1138"/>
      <c r="H24" s="1138"/>
      <c r="I24" s="1138"/>
      <c r="J24" s="1138"/>
      <c r="K24" s="1138"/>
      <c r="L24" s="1139"/>
      <c r="M24" s="350"/>
      <c r="N24" s="351" t="s">
        <v>681</v>
      </c>
      <c r="O24" s="1141"/>
      <c r="P24" s="1142"/>
      <c r="Q24" s="1142"/>
      <c r="R24" s="1142"/>
      <c r="S24" s="1142"/>
      <c r="T24" s="1142"/>
      <c r="U24" s="1142"/>
      <c r="V24" s="1142"/>
      <c r="W24" s="1142"/>
      <c r="X24" s="1142"/>
      <c r="Y24" s="1142"/>
      <c r="Z24" s="1142"/>
      <c r="AA24" s="1142"/>
      <c r="AB24" s="1142"/>
      <c r="AC24" s="1142"/>
      <c r="AD24" s="1142"/>
      <c r="AE24" s="1142"/>
      <c r="AF24" s="1143"/>
    </row>
    <row r="25" spans="2:32" s="347" customFormat="1" x14ac:dyDescent="0.45">
      <c r="B25" s="1134" t="s">
        <v>186</v>
      </c>
      <c r="C25" s="1135"/>
      <c r="D25" s="1135"/>
      <c r="E25" s="1135"/>
      <c r="F25" s="1135"/>
      <c r="G25" s="1135"/>
      <c r="H25" s="1135"/>
      <c r="I25" s="1135"/>
      <c r="J25" s="1135"/>
      <c r="K25" s="1135"/>
      <c r="L25" s="1136"/>
      <c r="M25" s="350"/>
      <c r="N25" s="351" t="s">
        <v>681</v>
      </c>
      <c r="O25" s="1141"/>
      <c r="P25" s="1142"/>
      <c r="Q25" s="1142"/>
      <c r="R25" s="1142"/>
      <c r="S25" s="1142"/>
      <c r="T25" s="1142"/>
      <c r="U25" s="1142"/>
      <c r="V25" s="1142"/>
      <c r="W25" s="1142"/>
      <c r="X25" s="1142"/>
      <c r="Y25" s="1142"/>
      <c r="Z25" s="1142"/>
      <c r="AA25" s="1142"/>
      <c r="AB25" s="1142"/>
      <c r="AC25" s="1142"/>
      <c r="AD25" s="1142"/>
      <c r="AE25" s="1142"/>
      <c r="AF25" s="1143"/>
    </row>
    <row r="26" spans="2:32" s="347" customFormat="1" x14ac:dyDescent="0.45">
      <c r="B26" s="1154"/>
      <c r="C26" s="1155"/>
      <c r="D26" s="1155"/>
      <c r="E26" s="1155"/>
      <c r="F26" s="1155"/>
      <c r="G26" s="1155"/>
      <c r="H26" s="1155"/>
      <c r="I26" s="1155"/>
      <c r="J26" s="1155"/>
      <c r="K26" s="1155"/>
      <c r="L26" s="1156"/>
      <c r="M26" s="350"/>
      <c r="N26" s="351" t="s">
        <v>681</v>
      </c>
      <c r="O26" s="1141"/>
      <c r="P26" s="1142"/>
      <c r="Q26" s="1142"/>
      <c r="R26" s="1142"/>
      <c r="S26" s="1142"/>
      <c r="T26" s="1142"/>
      <c r="U26" s="1142"/>
      <c r="V26" s="1142"/>
      <c r="W26" s="1142"/>
      <c r="X26" s="1142"/>
      <c r="Y26" s="1142"/>
      <c r="Z26" s="1142"/>
      <c r="AA26" s="1142"/>
      <c r="AB26" s="1142"/>
      <c r="AC26" s="1142"/>
      <c r="AD26" s="1142"/>
      <c r="AE26" s="1142"/>
      <c r="AF26" s="1143"/>
    </row>
    <row r="27" spans="2:32" s="347" customFormat="1" x14ac:dyDescent="0.45">
      <c r="B27" s="1137"/>
      <c r="C27" s="1138"/>
      <c r="D27" s="1138"/>
      <c r="E27" s="1138"/>
      <c r="F27" s="1138"/>
      <c r="G27" s="1138"/>
      <c r="H27" s="1138"/>
      <c r="I27" s="1138"/>
      <c r="J27" s="1138"/>
      <c r="K27" s="1138"/>
      <c r="L27" s="1139"/>
      <c r="M27" s="350"/>
      <c r="N27" s="351" t="s">
        <v>681</v>
      </c>
      <c r="O27" s="1141"/>
      <c r="P27" s="1142"/>
      <c r="Q27" s="1142"/>
      <c r="R27" s="1142"/>
      <c r="S27" s="1142"/>
      <c r="T27" s="1142"/>
      <c r="U27" s="1142"/>
      <c r="V27" s="1142"/>
      <c r="W27" s="1142"/>
      <c r="X27" s="1142"/>
      <c r="Y27" s="1142"/>
      <c r="Z27" s="1142"/>
      <c r="AA27" s="1142"/>
      <c r="AB27" s="1142"/>
      <c r="AC27" s="1142"/>
      <c r="AD27" s="1142"/>
      <c r="AE27" s="1142"/>
      <c r="AF27" s="1143"/>
    </row>
    <row r="28" spans="2:32" s="347" customFormat="1" x14ac:dyDescent="0.45">
      <c r="B28" s="1134" t="s">
        <v>683</v>
      </c>
      <c r="C28" s="1135"/>
      <c r="D28" s="1135"/>
      <c r="E28" s="1135"/>
      <c r="F28" s="1135"/>
      <c r="G28" s="1135"/>
      <c r="H28" s="1135"/>
      <c r="I28" s="1135"/>
      <c r="J28" s="1135"/>
      <c r="K28" s="1135"/>
      <c r="L28" s="1136"/>
      <c r="M28" s="350"/>
      <c r="N28" s="351" t="s">
        <v>681</v>
      </c>
      <c r="O28" s="1141"/>
      <c r="P28" s="1142"/>
      <c r="Q28" s="1142"/>
      <c r="R28" s="1142"/>
      <c r="S28" s="1142"/>
      <c r="T28" s="1142"/>
      <c r="U28" s="1142"/>
      <c r="V28" s="1142"/>
      <c r="W28" s="1142"/>
      <c r="X28" s="1142"/>
      <c r="Y28" s="1142"/>
      <c r="Z28" s="1142"/>
      <c r="AA28" s="1142"/>
      <c r="AB28" s="1142"/>
      <c r="AC28" s="1142"/>
      <c r="AD28" s="1142"/>
      <c r="AE28" s="1142"/>
      <c r="AF28" s="1143"/>
    </row>
    <row r="29" spans="2:32" s="347" customFormat="1" x14ac:dyDescent="0.45">
      <c r="B29" s="1154"/>
      <c r="C29" s="1155"/>
      <c r="D29" s="1155"/>
      <c r="E29" s="1155"/>
      <c r="F29" s="1155"/>
      <c r="G29" s="1155"/>
      <c r="H29" s="1155"/>
      <c r="I29" s="1155"/>
      <c r="J29" s="1155"/>
      <c r="K29" s="1155"/>
      <c r="L29" s="1156"/>
      <c r="M29" s="350"/>
      <c r="N29" s="351" t="s">
        <v>681</v>
      </c>
      <c r="O29" s="1141"/>
      <c r="P29" s="1142"/>
      <c r="Q29" s="1142"/>
      <c r="R29" s="1142"/>
      <c r="S29" s="1142"/>
      <c r="T29" s="1142"/>
      <c r="U29" s="1142"/>
      <c r="V29" s="1142"/>
      <c r="W29" s="1142"/>
      <c r="X29" s="1142"/>
      <c r="Y29" s="1142"/>
      <c r="Z29" s="1142"/>
      <c r="AA29" s="1142"/>
      <c r="AB29" s="1142"/>
      <c r="AC29" s="1142"/>
      <c r="AD29" s="1142"/>
      <c r="AE29" s="1142"/>
      <c r="AF29" s="1143"/>
    </row>
    <row r="30" spans="2:32" s="347" customFormat="1" x14ac:dyDescent="0.45">
      <c r="B30" s="1137"/>
      <c r="C30" s="1138"/>
      <c r="D30" s="1138"/>
      <c r="E30" s="1138"/>
      <c r="F30" s="1138"/>
      <c r="G30" s="1138"/>
      <c r="H30" s="1138"/>
      <c r="I30" s="1138"/>
      <c r="J30" s="1138"/>
      <c r="K30" s="1138"/>
      <c r="L30" s="1139"/>
      <c r="M30" s="350"/>
      <c r="N30" s="351" t="s">
        <v>681</v>
      </c>
      <c r="O30" s="1141"/>
      <c r="P30" s="1142"/>
      <c r="Q30" s="1142"/>
      <c r="R30" s="1142"/>
      <c r="S30" s="1142"/>
      <c r="T30" s="1142"/>
      <c r="U30" s="1142"/>
      <c r="V30" s="1142"/>
      <c r="W30" s="1142"/>
      <c r="X30" s="1142"/>
      <c r="Y30" s="1142"/>
      <c r="Z30" s="1142"/>
      <c r="AA30" s="1142"/>
      <c r="AB30" s="1142"/>
      <c r="AC30" s="1142"/>
      <c r="AD30" s="1142"/>
      <c r="AE30" s="1142"/>
      <c r="AF30" s="1143"/>
    </row>
    <row r="31" spans="2:32" s="347" customFormat="1" x14ac:dyDescent="0.45">
      <c r="B31" s="1134" t="s">
        <v>684</v>
      </c>
      <c r="C31" s="1135"/>
      <c r="D31" s="1135"/>
      <c r="E31" s="1135"/>
      <c r="F31" s="1135"/>
      <c r="G31" s="1135"/>
      <c r="H31" s="1135"/>
      <c r="I31" s="1135"/>
      <c r="J31" s="1135"/>
      <c r="K31" s="1135"/>
      <c r="L31" s="1136"/>
      <c r="M31" s="355"/>
      <c r="N31" s="352" t="s">
        <v>681</v>
      </c>
      <c r="O31" s="1141"/>
      <c r="P31" s="1142"/>
      <c r="Q31" s="1142"/>
      <c r="R31" s="1142"/>
      <c r="S31" s="1142"/>
      <c r="T31" s="1142"/>
      <c r="U31" s="1142"/>
      <c r="V31" s="1142"/>
      <c r="W31" s="1142"/>
      <c r="X31" s="1142"/>
      <c r="Y31" s="1142"/>
      <c r="Z31" s="1142"/>
      <c r="AA31" s="1142"/>
      <c r="AB31" s="1142"/>
      <c r="AC31" s="1142"/>
      <c r="AD31" s="1142"/>
      <c r="AE31" s="1142"/>
      <c r="AF31" s="1143"/>
    </row>
    <row r="32" spans="2:32" s="347" customFormat="1" x14ac:dyDescent="0.45">
      <c r="B32" s="1154"/>
      <c r="C32" s="1155"/>
      <c r="D32" s="1155"/>
      <c r="E32" s="1155"/>
      <c r="F32" s="1155"/>
      <c r="G32" s="1155"/>
      <c r="H32" s="1155"/>
      <c r="I32" s="1155"/>
      <c r="J32" s="1155"/>
      <c r="K32" s="1155"/>
      <c r="L32" s="1156"/>
      <c r="M32" s="355"/>
      <c r="N32" s="352" t="s">
        <v>681</v>
      </c>
      <c r="O32" s="1141"/>
      <c r="P32" s="1142"/>
      <c r="Q32" s="1142"/>
      <c r="R32" s="1142"/>
      <c r="S32" s="1142"/>
      <c r="T32" s="1142"/>
      <c r="U32" s="1142"/>
      <c r="V32" s="1142"/>
      <c r="W32" s="1142"/>
      <c r="X32" s="1142"/>
      <c r="Y32" s="1142"/>
      <c r="Z32" s="1142"/>
      <c r="AA32" s="1142"/>
      <c r="AB32" s="1142"/>
      <c r="AC32" s="1142"/>
      <c r="AD32" s="1142"/>
      <c r="AE32" s="1142"/>
      <c r="AF32" s="1143"/>
    </row>
    <row r="33" spans="1:32" s="347" customFormat="1" ht="16.8" thickBot="1" x14ac:dyDescent="0.5">
      <c r="B33" s="1157"/>
      <c r="C33" s="1158"/>
      <c r="D33" s="1158"/>
      <c r="E33" s="1158"/>
      <c r="F33" s="1158"/>
      <c r="G33" s="1158"/>
      <c r="H33" s="1158"/>
      <c r="I33" s="1158"/>
      <c r="J33" s="1158"/>
      <c r="K33" s="1158"/>
      <c r="L33" s="1159"/>
      <c r="M33" s="356"/>
      <c r="N33" s="357" t="s">
        <v>681</v>
      </c>
      <c r="O33" s="1160"/>
      <c r="P33" s="1161"/>
      <c r="Q33" s="1161"/>
      <c r="R33" s="1161"/>
      <c r="S33" s="1161"/>
      <c r="T33" s="1161"/>
      <c r="U33" s="1161"/>
      <c r="V33" s="1161"/>
      <c r="W33" s="1161"/>
      <c r="X33" s="1161"/>
      <c r="Y33" s="1161"/>
      <c r="Z33" s="1161"/>
      <c r="AA33" s="1161"/>
      <c r="AB33" s="1161"/>
      <c r="AC33" s="1161"/>
      <c r="AD33" s="1161"/>
      <c r="AE33" s="1161"/>
      <c r="AF33" s="1162"/>
    </row>
    <row r="34" spans="1:32" s="347" customFormat="1" ht="16.8" thickTop="1" x14ac:dyDescent="0.45">
      <c r="B34" s="1134" t="s">
        <v>190</v>
      </c>
      <c r="C34" s="1135"/>
      <c r="D34" s="1135"/>
      <c r="E34" s="1135"/>
      <c r="F34" s="1135"/>
      <c r="G34" s="1135"/>
      <c r="H34" s="1135"/>
      <c r="I34" s="1135"/>
      <c r="J34" s="1135"/>
      <c r="K34" s="1135"/>
      <c r="L34" s="1136"/>
      <c r="M34" s="358"/>
      <c r="N34" s="359" t="s">
        <v>681</v>
      </c>
      <c r="O34" s="1163"/>
      <c r="P34" s="1164"/>
      <c r="Q34" s="1164"/>
      <c r="R34" s="1164"/>
      <c r="S34" s="1164"/>
      <c r="T34" s="1164"/>
      <c r="U34" s="1164"/>
      <c r="V34" s="1164"/>
      <c r="W34" s="1164"/>
      <c r="X34" s="1164"/>
      <c r="Y34" s="1164"/>
      <c r="Z34" s="1164"/>
      <c r="AA34" s="1164"/>
      <c r="AB34" s="1164"/>
      <c r="AC34" s="1164"/>
      <c r="AD34" s="1164"/>
      <c r="AE34" s="1164"/>
      <c r="AF34" s="1165"/>
    </row>
    <row r="35" spans="1:32" s="347" customFormat="1" x14ac:dyDescent="0.45">
      <c r="B35" s="1154"/>
      <c r="C35" s="1155"/>
      <c r="D35" s="1155"/>
      <c r="E35" s="1155"/>
      <c r="F35" s="1155"/>
      <c r="G35" s="1155"/>
      <c r="H35" s="1155"/>
      <c r="I35" s="1155"/>
      <c r="J35" s="1155"/>
      <c r="K35" s="1155"/>
      <c r="L35" s="1156"/>
      <c r="M35" s="350"/>
      <c r="N35" s="352" t="s">
        <v>681</v>
      </c>
      <c r="O35" s="1141"/>
      <c r="P35" s="1142"/>
      <c r="Q35" s="1142"/>
      <c r="R35" s="1142"/>
      <c r="S35" s="1142"/>
      <c r="T35" s="1142"/>
      <c r="U35" s="1142"/>
      <c r="V35" s="1142"/>
      <c r="W35" s="1142"/>
      <c r="X35" s="1142"/>
      <c r="Y35" s="1142"/>
      <c r="Z35" s="1142"/>
      <c r="AA35" s="1142"/>
      <c r="AB35" s="1142"/>
      <c r="AC35" s="1142"/>
      <c r="AD35" s="1142"/>
      <c r="AE35" s="1142"/>
      <c r="AF35" s="1143"/>
    </row>
    <row r="36" spans="1:32" s="347" customFormat="1" x14ac:dyDescent="0.45">
      <c r="B36" s="1137"/>
      <c r="C36" s="1138"/>
      <c r="D36" s="1138"/>
      <c r="E36" s="1138"/>
      <c r="F36" s="1138"/>
      <c r="G36" s="1138"/>
      <c r="H36" s="1138"/>
      <c r="I36" s="1138"/>
      <c r="J36" s="1138"/>
      <c r="K36" s="1138"/>
      <c r="L36" s="1139"/>
      <c r="M36" s="353"/>
      <c r="N36" s="354" t="s">
        <v>681</v>
      </c>
      <c r="O36" s="1141"/>
      <c r="P36" s="1142"/>
      <c r="Q36" s="1142"/>
      <c r="R36" s="1142"/>
      <c r="S36" s="1142"/>
      <c r="T36" s="1142"/>
      <c r="U36" s="1142"/>
      <c r="V36" s="1142"/>
      <c r="W36" s="1142"/>
      <c r="X36" s="1142"/>
      <c r="Y36" s="1142"/>
      <c r="Z36" s="1142"/>
      <c r="AA36" s="1142"/>
      <c r="AB36" s="1142"/>
      <c r="AC36" s="1142"/>
      <c r="AD36" s="1142"/>
      <c r="AE36" s="1142"/>
      <c r="AF36" s="1143"/>
    </row>
    <row r="37" spans="1:32" s="347" customFormat="1" x14ac:dyDescent="0.45">
      <c r="B37" s="1134" t="s">
        <v>195</v>
      </c>
      <c r="C37" s="1135"/>
      <c r="D37" s="1135"/>
      <c r="E37" s="1135"/>
      <c r="F37" s="1135"/>
      <c r="G37" s="1135"/>
      <c r="H37" s="1135"/>
      <c r="I37" s="1135"/>
      <c r="J37" s="1135"/>
      <c r="K37" s="1135"/>
      <c r="L37" s="1136"/>
      <c r="M37" s="350"/>
      <c r="N37" s="351" t="s">
        <v>681</v>
      </c>
      <c r="O37" s="1141"/>
      <c r="P37" s="1142"/>
      <c r="Q37" s="1142"/>
      <c r="R37" s="1142"/>
      <c r="S37" s="1142"/>
      <c r="T37" s="1142"/>
      <c r="U37" s="1142"/>
      <c r="V37" s="1142"/>
      <c r="W37" s="1142"/>
      <c r="X37" s="1142"/>
      <c r="Y37" s="1142"/>
      <c r="Z37" s="1142"/>
      <c r="AA37" s="1142"/>
      <c r="AB37" s="1142"/>
      <c r="AC37" s="1142"/>
      <c r="AD37" s="1142"/>
      <c r="AE37" s="1142"/>
      <c r="AF37" s="1143"/>
    </row>
    <row r="38" spans="1:32" s="347" customFormat="1" x14ac:dyDescent="0.45">
      <c r="B38" s="1137"/>
      <c r="C38" s="1138"/>
      <c r="D38" s="1138"/>
      <c r="E38" s="1138"/>
      <c r="F38" s="1138"/>
      <c r="G38" s="1138"/>
      <c r="H38" s="1138"/>
      <c r="I38" s="1138"/>
      <c r="J38" s="1138"/>
      <c r="K38" s="1138"/>
      <c r="L38" s="1139"/>
      <c r="M38" s="350"/>
      <c r="N38" s="351" t="s">
        <v>681</v>
      </c>
      <c r="O38" s="1141"/>
      <c r="P38" s="1142"/>
      <c r="Q38" s="1142"/>
      <c r="R38" s="1142"/>
      <c r="S38" s="1142"/>
      <c r="T38" s="1142"/>
      <c r="U38" s="1142"/>
      <c r="V38" s="1142"/>
      <c r="W38" s="1142"/>
      <c r="X38" s="1142"/>
      <c r="Y38" s="1142"/>
      <c r="Z38" s="1142"/>
      <c r="AA38" s="1142"/>
      <c r="AB38" s="1142"/>
      <c r="AC38" s="1142"/>
      <c r="AD38" s="1142"/>
      <c r="AE38" s="1142"/>
      <c r="AF38" s="1143"/>
    </row>
    <row r="39" spans="1:32" s="347" customFormat="1" x14ac:dyDescent="0.45">
      <c r="A39" s="360"/>
      <c r="B39" s="1137"/>
      <c r="C39" s="1140"/>
      <c r="D39" s="1138"/>
      <c r="E39" s="1138"/>
      <c r="F39" s="1138"/>
      <c r="G39" s="1138"/>
      <c r="H39" s="1138"/>
      <c r="I39" s="1138"/>
      <c r="J39" s="1138"/>
      <c r="K39" s="1138"/>
      <c r="L39" s="1139"/>
      <c r="M39" s="358"/>
      <c r="N39" s="361" t="s">
        <v>681</v>
      </c>
      <c r="O39" s="1144"/>
      <c r="P39" s="1145"/>
      <c r="Q39" s="1145"/>
      <c r="R39" s="1145"/>
      <c r="S39" s="1145"/>
      <c r="T39" s="1145"/>
      <c r="U39" s="1145"/>
      <c r="V39" s="1145"/>
      <c r="W39" s="1145"/>
      <c r="X39" s="1145"/>
      <c r="Y39" s="1145"/>
      <c r="Z39" s="1145"/>
      <c r="AA39" s="1145"/>
      <c r="AB39" s="1145"/>
      <c r="AC39" s="1145"/>
      <c r="AD39" s="1145"/>
      <c r="AE39" s="1145"/>
      <c r="AF39" s="1146"/>
    </row>
    <row r="40" spans="1:32" s="347" customFormat="1" x14ac:dyDescent="0.45">
      <c r="B40" s="1147" t="s">
        <v>685</v>
      </c>
      <c r="C40" s="1135"/>
      <c r="D40" s="1135"/>
      <c r="E40" s="1135"/>
      <c r="F40" s="1135"/>
      <c r="G40" s="1135"/>
      <c r="H40" s="1135"/>
      <c r="I40" s="1135"/>
      <c r="J40" s="1135"/>
      <c r="K40" s="1135"/>
      <c r="L40" s="1136"/>
      <c r="M40" s="350"/>
      <c r="N40" s="351" t="s">
        <v>681</v>
      </c>
      <c r="O40" s="1141"/>
      <c r="P40" s="1142"/>
      <c r="Q40" s="1142"/>
      <c r="R40" s="1142"/>
      <c r="S40" s="1142"/>
      <c r="T40" s="1142"/>
      <c r="U40" s="1142"/>
      <c r="V40" s="1142"/>
      <c r="W40" s="1142"/>
      <c r="X40" s="1142"/>
      <c r="Y40" s="1142"/>
      <c r="Z40" s="1142"/>
      <c r="AA40" s="1142"/>
      <c r="AB40" s="1142"/>
      <c r="AC40" s="1142"/>
      <c r="AD40" s="1142"/>
      <c r="AE40" s="1142"/>
      <c r="AF40" s="1143"/>
    </row>
    <row r="41" spans="1:32" s="347" customFormat="1" x14ac:dyDescent="0.45">
      <c r="B41" s="1148"/>
      <c r="C41" s="1149"/>
      <c r="D41" s="1149"/>
      <c r="E41" s="1149"/>
      <c r="F41" s="1149"/>
      <c r="G41" s="1149"/>
      <c r="H41" s="1149"/>
      <c r="I41" s="1149"/>
      <c r="J41" s="1149"/>
      <c r="K41" s="1149"/>
      <c r="L41" s="1150"/>
      <c r="M41" s="350"/>
      <c r="N41" s="351" t="s">
        <v>681</v>
      </c>
      <c r="O41" s="1141"/>
      <c r="P41" s="1142"/>
      <c r="Q41" s="1142"/>
      <c r="R41" s="1142"/>
      <c r="S41" s="1142"/>
      <c r="T41" s="1142"/>
      <c r="U41" s="1142"/>
      <c r="V41" s="1142"/>
      <c r="W41" s="1142"/>
      <c r="X41" s="1142"/>
      <c r="Y41" s="1142"/>
      <c r="Z41" s="1142"/>
      <c r="AA41" s="1142"/>
      <c r="AB41" s="1142"/>
      <c r="AC41" s="1142"/>
      <c r="AD41" s="1142"/>
      <c r="AE41" s="1142"/>
      <c r="AF41" s="1143"/>
    </row>
    <row r="42" spans="1:32" s="347" customFormat="1" x14ac:dyDescent="0.45">
      <c r="B42" s="1151"/>
      <c r="C42" s="1152"/>
      <c r="D42" s="1152"/>
      <c r="E42" s="1152"/>
      <c r="F42" s="1152"/>
      <c r="G42" s="1152"/>
      <c r="H42" s="1152"/>
      <c r="I42" s="1152"/>
      <c r="J42" s="1152"/>
      <c r="K42" s="1152"/>
      <c r="L42" s="1153"/>
      <c r="M42" s="350"/>
      <c r="N42" s="351" t="s">
        <v>681</v>
      </c>
      <c r="O42" s="1141"/>
      <c r="P42" s="1142"/>
      <c r="Q42" s="1142"/>
      <c r="R42" s="1142"/>
      <c r="S42" s="1142"/>
      <c r="T42" s="1142"/>
      <c r="U42" s="1142"/>
      <c r="V42" s="1142"/>
      <c r="W42" s="1142"/>
      <c r="X42" s="1142"/>
      <c r="Y42" s="1142"/>
      <c r="Z42" s="1142"/>
      <c r="AA42" s="1142"/>
      <c r="AB42" s="1142"/>
      <c r="AC42" s="1142"/>
      <c r="AD42" s="1142"/>
      <c r="AE42" s="1142"/>
      <c r="AF42" s="1143"/>
    </row>
    <row r="44" spans="1:32" x14ac:dyDescent="0.45">
      <c r="B44" s="340" t="s">
        <v>686</v>
      </c>
    </row>
    <row r="45" spans="1:32" x14ac:dyDescent="0.45">
      <c r="B45" s="340" t="s">
        <v>687</v>
      </c>
    </row>
    <row r="47" spans="1:32" x14ac:dyDescent="0.45">
      <c r="A47" s="340" t="s">
        <v>688</v>
      </c>
      <c r="M47" s="362"/>
      <c r="N47" s="340" t="s">
        <v>129</v>
      </c>
      <c r="O47" s="1133"/>
      <c r="P47" s="1133"/>
      <c r="Q47" s="340" t="s">
        <v>689</v>
      </c>
      <c r="R47" s="1133"/>
      <c r="S47" s="1133"/>
      <c r="T47" s="340" t="s">
        <v>690</v>
      </c>
    </row>
    <row r="122" spans="3:7" x14ac:dyDescent="0.45">
      <c r="C122" s="363"/>
      <c r="D122" s="363"/>
      <c r="E122" s="363"/>
      <c r="F122" s="363"/>
      <c r="G122" s="363"/>
    </row>
    <row r="123" spans="3:7" x14ac:dyDescent="0.45">
      <c r="C123" s="364"/>
    </row>
  </sheetData>
  <mergeCells count="49">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 ref="B19:L21"/>
    <mergeCell ref="O19:AF19"/>
    <mergeCell ref="O20:AF20"/>
    <mergeCell ref="O21:AF21"/>
    <mergeCell ref="B22:L24"/>
    <mergeCell ref="O22:AF22"/>
    <mergeCell ref="O23:AF23"/>
    <mergeCell ref="O24:AF24"/>
    <mergeCell ref="B25:L27"/>
    <mergeCell ref="O25:AF25"/>
    <mergeCell ref="O26:AF26"/>
    <mergeCell ref="O27:AF27"/>
    <mergeCell ref="B28:L30"/>
    <mergeCell ref="O28:AF28"/>
    <mergeCell ref="O29:AF29"/>
    <mergeCell ref="O30:AF30"/>
    <mergeCell ref="B31:L33"/>
    <mergeCell ref="O31:AF31"/>
    <mergeCell ref="O32:AF32"/>
    <mergeCell ref="O33:AF33"/>
    <mergeCell ref="B34:L36"/>
    <mergeCell ref="O34:AF34"/>
    <mergeCell ref="O35:AF35"/>
    <mergeCell ref="O36:AF36"/>
    <mergeCell ref="O47:P47"/>
    <mergeCell ref="R47:S47"/>
    <mergeCell ref="B37:L39"/>
    <mergeCell ref="O37:AF37"/>
    <mergeCell ref="O38:AF38"/>
    <mergeCell ref="O39:AF39"/>
    <mergeCell ref="B40:L42"/>
    <mergeCell ref="O40:AF40"/>
    <mergeCell ref="O41:AF41"/>
    <mergeCell ref="O42:AF42"/>
  </mergeCells>
  <phoneticPr fontId="2"/>
  <printOptions horizontalCentered="1"/>
  <pageMargins left="0.23622047244094491" right="0.23622047244094491" top="0.74803149606299213" bottom="0.74803149606299213" header="0.31496062992125984" footer="0.31496062992125984"/>
  <pageSetup paperSize="9" scale="35" orientation="portrait" r:id="rId1"/>
  <headerFooter alignWithMargins="0"/>
  <rowBreaks count="1" manualBreakCount="1">
    <brk id="159" max="16383" man="1"/>
  </rowBreaks>
  <colBreaks count="1" manualBreakCount="1">
    <brk id="1"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81"/>
  <sheetViews>
    <sheetView showGridLines="0" view="pageBreakPreview" zoomScaleNormal="100" zoomScaleSheetLayoutView="100" workbookViewId="0">
      <selection activeCell="AK17" sqref="AK17"/>
    </sheetView>
  </sheetViews>
  <sheetFormatPr defaultColWidth="3.296875" defaultRowHeight="35.1" customHeight="1" x14ac:dyDescent="0.2"/>
  <cols>
    <col min="1" max="1" width="2.09765625" style="549" customWidth="1"/>
    <col min="2" max="20" width="3.5" style="547" customWidth="1"/>
    <col min="21" max="24" width="3.296875" style="547"/>
    <col min="25" max="25" width="2.09765625" style="547" customWidth="1"/>
    <col min="26" max="16384" width="3.296875" style="547"/>
  </cols>
  <sheetData>
    <row r="1" spans="1:25" s="526" customFormat="1" ht="15" customHeight="1" x14ac:dyDescent="0.45"/>
    <row r="2" spans="1:25" s="526" customFormat="1" ht="15" customHeight="1" x14ac:dyDescent="0.45">
      <c r="S2" s="1187"/>
      <c r="T2" s="1187"/>
      <c r="U2" s="1187"/>
      <c r="V2" s="1187"/>
      <c r="W2" s="1187"/>
      <c r="X2" s="1187"/>
      <c r="Y2" s="1187"/>
    </row>
    <row r="3" spans="1:25" s="526" customFormat="1" ht="15" customHeight="1" x14ac:dyDescent="0.45">
      <c r="S3" s="527"/>
      <c r="T3" s="527"/>
      <c r="U3" s="527"/>
      <c r="V3" s="527"/>
      <c r="W3" s="527"/>
      <c r="X3" s="527"/>
      <c r="Y3" s="527"/>
    </row>
    <row r="4" spans="1:25" s="526" customFormat="1" ht="20.25" customHeight="1" x14ac:dyDescent="0.45">
      <c r="A4" s="528" t="s">
        <v>1025</v>
      </c>
      <c r="B4" s="529"/>
      <c r="C4" s="529"/>
      <c r="D4" s="529"/>
      <c r="E4" s="529"/>
      <c r="F4" s="529"/>
      <c r="G4" s="529"/>
      <c r="H4" s="529"/>
      <c r="I4" s="529"/>
      <c r="J4" s="529"/>
      <c r="K4" s="528"/>
      <c r="L4" s="529"/>
      <c r="M4" s="529"/>
      <c r="N4" s="529"/>
      <c r="O4" s="529"/>
      <c r="P4" s="529"/>
      <c r="Q4" s="529"/>
      <c r="R4" s="529"/>
      <c r="S4" s="529"/>
      <c r="T4" s="529"/>
      <c r="U4" s="529"/>
      <c r="V4" s="529"/>
      <c r="W4" s="529"/>
      <c r="X4" s="529"/>
      <c r="Y4" s="529"/>
    </row>
    <row r="5" spans="1:25" s="526" customFormat="1" ht="30" customHeight="1" x14ac:dyDescent="0.45">
      <c r="A5" s="1188" t="s">
        <v>1026</v>
      </c>
      <c r="B5" s="1188"/>
      <c r="C5" s="1188"/>
      <c r="D5" s="1188"/>
      <c r="E5" s="1188"/>
      <c r="F5" s="1188"/>
      <c r="G5" s="1188"/>
      <c r="H5" s="1188"/>
      <c r="I5" s="1188"/>
      <c r="J5" s="1188"/>
      <c r="K5" s="1188"/>
      <c r="L5" s="1188"/>
      <c r="M5" s="1188"/>
      <c r="N5" s="1188"/>
      <c r="O5" s="1188"/>
      <c r="P5" s="1188"/>
      <c r="Q5" s="1188"/>
      <c r="R5" s="1188"/>
      <c r="S5" s="1188"/>
      <c r="T5" s="1188"/>
      <c r="U5" s="1188"/>
      <c r="V5" s="1188"/>
      <c r="W5" s="1188"/>
      <c r="X5" s="1188"/>
      <c r="Y5" s="1188"/>
    </row>
    <row r="6" spans="1:25" s="530" customFormat="1" ht="40.5" customHeight="1" x14ac:dyDescent="0.2">
      <c r="A6" s="1189"/>
      <c r="B6" s="1189"/>
      <c r="C6" s="1189"/>
      <c r="D6" s="1189"/>
      <c r="E6" s="1189"/>
      <c r="F6" s="1189"/>
      <c r="G6" s="1189"/>
      <c r="H6" s="1189"/>
      <c r="I6" s="1189"/>
      <c r="J6" s="1189"/>
      <c r="K6" s="1189"/>
      <c r="L6" s="1189"/>
      <c r="M6" s="1189"/>
      <c r="N6" s="1189"/>
      <c r="O6" s="1189"/>
      <c r="P6" s="1189"/>
      <c r="Q6" s="1189"/>
      <c r="R6" s="1189"/>
      <c r="S6" s="1189"/>
      <c r="T6" s="1189"/>
      <c r="U6" s="1189"/>
      <c r="V6" s="1189"/>
      <c r="W6" s="1189"/>
      <c r="X6" s="1189"/>
      <c r="Y6" s="1189"/>
    </row>
    <row r="7" spans="1:25" s="530" customFormat="1" ht="18" customHeight="1" x14ac:dyDescent="0.2">
      <c r="S7" s="531"/>
    </row>
    <row r="8" spans="1:25" s="526" customFormat="1" ht="35.1" customHeight="1" x14ac:dyDescent="0.45">
      <c r="A8" s="1190" t="s">
        <v>1027</v>
      </c>
      <c r="B8" s="1191"/>
      <c r="C8" s="1191"/>
      <c r="D8" s="1191"/>
      <c r="E8" s="1192"/>
      <c r="F8" s="1177"/>
      <c r="G8" s="1178"/>
      <c r="H8" s="1178"/>
      <c r="I8" s="1178"/>
      <c r="J8" s="1178"/>
      <c r="K8" s="1178"/>
      <c r="L8" s="1178"/>
      <c r="M8" s="1178"/>
      <c r="N8" s="1178"/>
      <c r="O8" s="1178"/>
      <c r="P8" s="1178"/>
      <c r="Q8" s="1178"/>
      <c r="R8" s="1178"/>
      <c r="S8" s="1178"/>
      <c r="T8" s="1178"/>
      <c r="U8" s="1178"/>
      <c r="V8" s="1178"/>
      <c r="W8" s="1178"/>
      <c r="X8" s="1178"/>
      <c r="Y8" s="1193"/>
    </row>
    <row r="9" spans="1:25" s="526" customFormat="1" ht="35.1" customHeight="1" x14ac:dyDescent="0.45">
      <c r="A9" s="532"/>
      <c r="B9" s="533"/>
      <c r="C9" s="533"/>
      <c r="D9" s="533"/>
      <c r="E9" s="533"/>
      <c r="F9" s="534"/>
      <c r="G9" s="535"/>
      <c r="H9" s="535"/>
      <c r="I9" s="535"/>
      <c r="J9" s="535"/>
      <c r="K9" s="535"/>
      <c r="L9" s="535"/>
      <c r="M9" s="535"/>
      <c r="N9" s="535"/>
      <c r="O9" s="535"/>
      <c r="P9" s="535"/>
      <c r="Q9" s="535"/>
      <c r="R9" s="535"/>
      <c r="S9" s="535"/>
      <c r="T9" s="535"/>
      <c r="U9" s="535"/>
      <c r="V9" s="535"/>
      <c r="W9" s="535"/>
      <c r="X9" s="535"/>
      <c r="Y9" s="536"/>
    </row>
    <row r="10" spans="1:25" s="526" customFormat="1" ht="35.1" customHeight="1" x14ac:dyDescent="0.45">
      <c r="A10" s="1185" t="s">
        <v>1028</v>
      </c>
      <c r="B10" s="1176"/>
      <c r="C10" s="1176"/>
      <c r="D10" s="1176"/>
      <c r="E10" s="1176"/>
      <c r="F10" s="1176"/>
      <c r="G10" s="1176"/>
      <c r="H10" s="1176"/>
      <c r="I10" s="1176"/>
      <c r="J10" s="1176"/>
      <c r="K10" s="1176"/>
      <c r="L10" s="1176"/>
      <c r="M10" s="1176"/>
      <c r="N10" s="1176"/>
      <c r="O10" s="1176"/>
      <c r="P10" s="1176"/>
      <c r="Q10" s="1176"/>
      <c r="R10" s="1176"/>
      <c r="S10" s="1176"/>
      <c r="T10" s="1176"/>
      <c r="U10" s="1176"/>
      <c r="V10" s="1176"/>
      <c r="W10" s="1176"/>
      <c r="X10" s="1176"/>
      <c r="Y10" s="1186"/>
    </row>
    <row r="11" spans="1:25" s="526" customFormat="1" ht="6" customHeight="1" x14ac:dyDescent="0.45">
      <c r="A11" s="537"/>
      <c r="Y11" s="538"/>
    </row>
    <row r="12" spans="1:25" s="526" customFormat="1" ht="35.1" customHeight="1" x14ac:dyDescent="0.45">
      <c r="A12" s="537"/>
      <c r="B12" s="1182" t="s">
        <v>1029</v>
      </c>
      <c r="C12" s="1183"/>
      <c r="D12" s="1183"/>
      <c r="E12" s="1183"/>
      <c r="F12" s="1183"/>
      <c r="G12" s="1183"/>
      <c r="H12" s="1183"/>
      <c r="I12" s="1184"/>
      <c r="J12" s="1179" t="s">
        <v>1038</v>
      </c>
      <c r="K12" s="1180"/>
      <c r="L12" s="1180"/>
      <c r="M12" s="1180"/>
      <c r="N12" s="1180"/>
      <c r="O12" s="551" t="s">
        <v>1039</v>
      </c>
      <c r="Y12" s="538"/>
    </row>
    <row r="13" spans="1:25" s="526" customFormat="1" ht="35.1" customHeight="1" x14ac:dyDescent="0.45">
      <c r="A13" s="537"/>
      <c r="B13" s="1182" t="s">
        <v>1030</v>
      </c>
      <c r="C13" s="1183"/>
      <c r="D13" s="1183"/>
      <c r="E13" s="1183"/>
      <c r="F13" s="1183"/>
      <c r="G13" s="1183"/>
      <c r="H13" s="1183"/>
      <c r="I13" s="1184"/>
      <c r="J13" s="1177"/>
      <c r="K13" s="1178"/>
      <c r="L13" s="1178"/>
      <c r="M13" s="1178"/>
      <c r="N13" s="1178"/>
      <c r="O13" s="551" t="s">
        <v>1039</v>
      </c>
      <c r="Y13" s="538"/>
    </row>
    <row r="14" spans="1:25" s="526" customFormat="1" ht="35.1" customHeight="1" x14ac:dyDescent="0.45">
      <c r="A14" s="537"/>
      <c r="B14" s="539"/>
      <c r="C14" s="539"/>
      <c r="D14" s="539"/>
      <c r="E14" s="539"/>
      <c r="F14" s="539"/>
      <c r="G14" s="539"/>
      <c r="H14" s="539"/>
      <c r="I14" s="539"/>
      <c r="J14" s="539"/>
      <c r="K14" s="539"/>
      <c r="L14" s="539"/>
      <c r="M14" s="539"/>
      <c r="N14" s="539"/>
      <c r="O14" s="539"/>
      <c r="P14" s="539"/>
      <c r="Q14" s="539"/>
      <c r="R14" s="539"/>
      <c r="S14" s="540"/>
      <c r="T14" s="540"/>
      <c r="U14" s="540"/>
      <c r="V14" s="540"/>
      <c r="W14" s="540"/>
      <c r="X14" s="540"/>
      <c r="Y14" s="538"/>
    </row>
    <row r="15" spans="1:25" s="526" customFormat="1" ht="45" customHeight="1" x14ac:dyDescent="0.45">
      <c r="A15" s="537"/>
      <c r="B15" s="1174" t="s">
        <v>1031</v>
      </c>
      <c r="C15" s="1174"/>
      <c r="D15" s="1174"/>
      <c r="E15" s="1174"/>
      <c r="F15" s="1174"/>
      <c r="G15" s="1174"/>
      <c r="H15" s="1174"/>
      <c r="I15" s="1174"/>
      <c r="J15" s="1174"/>
      <c r="K15" s="1174"/>
      <c r="L15" s="1174"/>
      <c r="M15" s="1174"/>
      <c r="N15" s="1174"/>
      <c r="O15" s="1174"/>
      <c r="P15" s="1174"/>
      <c r="Q15" s="1174"/>
      <c r="R15" s="1174"/>
      <c r="S15" s="1174"/>
      <c r="T15" s="1174"/>
      <c r="U15" s="1175" t="s">
        <v>1032</v>
      </c>
      <c r="V15" s="1175"/>
      <c r="W15" s="1175"/>
      <c r="X15" s="1175"/>
      <c r="Y15" s="538"/>
    </row>
    <row r="16" spans="1:25" s="526" customFormat="1" ht="45" customHeight="1" x14ac:dyDescent="0.45">
      <c r="A16" s="537"/>
      <c r="B16" s="1181" t="s">
        <v>1033</v>
      </c>
      <c r="C16" s="1181"/>
      <c r="D16" s="1181"/>
      <c r="E16" s="1181"/>
      <c r="F16" s="1181"/>
      <c r="G16" s="1181"/>
      <c r="H16" s="1181"/>
      <c r="I16" s="1181"/>
      <c r="J16" s="1181"/>
      <c r="K16" s="1181"/>
      <c r="L16" s="1181"/>
      <c r="M16" s="1181"/>
      <c r="N16" s="1181"/>
      <c r="O16" s="1181"/>
      <c r="P16" s="1181"/>
      <c r="Q16" s="1181"/>
      <c r="R16" s="1181"/>
      <c r="S16" s="1181"/>
      <c r="T16" s="1181"/>
      <c r="U16" s="1175" t="s">
        <v>1032</v>
      </c>
      <c r="V16" s="1175"/>
      <c r="W16" s="1175"/>
      <c r="X16" s="1175"/>
      <c r="Y16" s="538"/>
    </row>
    <row r="17" spans="1:25" s="526" customFormat="1" ht="45" customHeight="1" x14ac:dyDescent="0.45">
      <c r="A17" s="537"/>
      <c r="B17" s="1174" t="s">
        <v>1034</v>
      </c>
      <c r="C17" s="1174"/>
      <c r="D17" s="1174"/>
      <c r="E17" s="1174"/>
      <c r="F17" s="1174"/>
      <c r="G17" s="1174"/>
      <c r="H17" s="1174"/>
      <c r="I17" s="1174"/>
      <c r="J17" s="1174"/>
      <c r="K17" s="1174"/>
      <c r="L17" s="1174"/>
      <c r="M17" s="1174"/>
      <c r="N17" s="1174"/>
      <c r="O17" s="1174"/>
      <c r="P17" s="1174"/>
      <c r="Q17" s="1174"/>
      <c r="R17" s="1174"/>
      <c r="S17" s="1174"/>
      <c r="T17" s="1174"/>
      <c r="U17" s="1175" t="s">
        <v>1032</v>
      </c>
      <c r="V17" s="1175"/>
      <c r="W17" s="1175"/>
      <c r="X17" s="1175"/>
      <c r="Y17" s="538"/>
    </row>
    <row r="18" spans="1:25" s="526" customFormat="1" ht="45" customHeight="1" x14ac:dyDescent="0.45">
      <c r="A18" s="537"/>
      <c r="B18" s="1174" t="s">
        <v>1035</v>
      </c>
      <c r="C18" s="1174"/>
      <c r="D18" s="1174"/>
      <c r="E18" s="1174"/>
      <c r="F18" s="1174"/>
      <c r="G18" s="1174"/>
      <c r="H18" s="1174"/>
      <c r="I18" s="1174"/>
      <c r="J18" s="1174"/>
      <c r="K18" s="1174"/>
      <c r="L18" s="1174"/>
      <c r="M18" s="1174"/>
      <c r="N18" s="1174"/>
      <c r="O18" s="1174"/>
      <c r="P18" s="1174"/>
      <c r="Q18" s="1174"/>
      <c r="R18" s="1174"/>
      <c r="S18" s="1174"/>
      <c r="T18" s="1174"/>
      <c r="U18" s="1175" t="s">
        <v>1032</v>
      </c>
      <c r="V18" s="1175"/>
      <c r="W18" s="1175"/>
      <c r="X18" s="1175"/>
      <c r="Y18" s="538"/>
    </row>
    <row r="19" spans="1:25" s="526" customFormat="1" ht="45" customHeight="1" x14ac:dyDescent="0.45">
      <c r="A19" s="537"/>
      <c r="B19" s="1174" t="s">
        <v>1036</v>
      </c>
      <c r="C19" s="1174"/>
      <c r="D19" s="1174"/>
      <c r="E19" s="1174"/>
      <c r="F19" s="1174"/>
      <c r="G19" s="1174"/>
      <c r="H19" s="1174"/>
      <c r="I19" s="1174"/>
      <c r="J19" s="1174"/>
      <c r="K19" s="1174"/>
      <c r="L19" s="1174"/>
      <c r="M19" s="1174"/>
      <c r="N19" s="1174"/>
      <c r="O19" s="1174"/>
      <c r="P19" s="1174"/>
      <c r="Q19" s="1174"/>
      <c r="R19" s="1174"/>
      <c r="S19" s="1174"/>
      <c r="T19" s="1174"/>
      <c r="U19" s="1175" t="s">
        <v>1032</v>
      </c>
      <c r="V19" s="1175"/>
      <c r="W19" s="1175"/>
      <c r="X19" s="1175"/>
      <c r="Y19" s="538"/>
    </row>
    <row r="20" spans="1:25" s="542" customFormat="1" ht="15" customHeight="1" x14ac:dyDescent="0.2">
      <c r="A20" s="541"/>
      <c r="Y20" s="543"/>
    </row>
    <row r="21" spans="1:25" ht="15" customHeight="1" x14ac:dyDescent="0.2">
      <c r="A21" s="544"/>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6"/>
    </row>
    <row r="22" spans="1:25" ht="35.1" customHeight="1" x14ac:dyDescent="0.2">
      <c r="A22" s="1176" t="s">
        <v>1037</v>
      </c>
      <c r="B22" s="1176"/>
      <c r="C22" s="1176"/>
      <c r="D22" s="1176"/>
      <c r="E22" s="1176"/>
      <c r="F22" s="1176"/>
      <c r="G22" s="1176"/>
      <c r="H22" s="1176"/>
      <c r="I22" s="1176"/>
      <c r="J22" s="1176"/>
      <c r="K22" s="1176"/>
      <c r="L22" s="1176"/>
      <c r="M22" s="1176"/>
      <c r="N22" s="1176"/>
      <c r="O22" s="1176"/>
      <c r="P22" s="1176"/>
      <c r="Q22" s="1176"/>
      <c r="R22" s="1176"/>
      <c r="S22" s="1176"/>
      <c r="T22" s="1176"/>
      <c r="U22" s="1176"/>
      <c r="V22" s="1176"/>
      <c r="W22" s="1176"/>
      <c r="X22" s="1176"/>
      <c r="Y22" s="1176"/>
    </row>
    <row r="23" spans="1:25" ht="35.1" customHeight="1" x14ac:dyDescent="0.2">
      <c r="A23" s="548"/>
    </row>
    <row r="31" spans="1:25" s="526" customFormat="1" ht="35.1" customHeight="1" x14ac:dyDescent="0.45"/>
    <row r="81" spans="1:1" ht="35.1" customHeight="1" x14ac:dyDescent="0.2">
      <c r="A81" s="550"/>
    </row>
  </sheetData>
  <mergeCells count="21">
    <mergeCell ref="A10:Y10"/>
    <mergeCell ref="S2:Y2"/>
    <mergeCell ref="A5:Y5"/>
    <mergeCell ref="A6:Y6"/>
    <mergeCell ref="A8:E8"/>
    <mergeCell ref="F8:Y8"/>
    <mergeCell ref="B19:T19"/>
    <mergeCell ref="U19:X19"/>
    <mergeCell ref="A22:Y22"/>
    <mergeCell ref="J13:N13"/>
    <mergeCell ref="J12:N12"/>
    <mergeCell ref="B16:T16"/>
    <mergeCell ref="U16:X16"/>
    <mergeCell ref="B17:T17"/>
    <mergeCell ref="U17:X17"/>
    <mergeCell ref="B18:T18"/>
    <mergeCell ref="U18:X18"/>
    <mergeCell ref="B12:I12"/>
    <mergeCell ref="B13:I13"/>
    <mergeCell ref="B15:T15"/>
    <mergeCell ref="U15:X15"/>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2:AF48"/>
  <sheetViews>
    <sheetView view="pageBreakPreview" zoomScale="70" zoomScaleNormal="70" zoomScaleSheetLayoutView="70" workbookViewId="0">
      <selection activeCell="E34" sqref="E34"/>
    </sheetView>
  </sheetViews>
  <sheetFormatPr defaultColWidth="8.09765625" defaultRowHeight="13.2" x14ac:dyDescent="0.45"/>
  <cols>
    <col min="1" max="2" width="3.796875" style="85" customWidth="1"/>
    <col min="3" max="3" width="22.5" style="96" customWidth="1"/>
    <col min="4" max="4" width="4.3984375" style="96" customWidth="1"/>
    <col min="5" max="5" width="37.5" style="96" customWidth="1"/>
    <col min="6" max="6" width="4.3984375" style="96" customWidth="1"/>
    <col min="7" max="7" width="17.69921875" style="96" customWidth="1"/>
    <col min="8" max="8" width="30.5" style="96" customWidth="1"/>
    <col min="9" max="14" width="4.3984375" style="96" customWidth="1"/>
    <col min="15" max="15" width="5.296875" style="96" customWidth="1"/>
    <col min="16" max="18" width="4.3984375" style="96" customWidth="1"/>
    <col min="19" max="19" width="5.09765625" style="96" customWidth="1"/>
    <col min="20" max="23" width="4.3984375" style="96" customWidth="1"/>
    <col min="24" max="24" width="5.3984375" style="96" customWidth="1"/>
    <col min="25" max="32" width="4.3984375" style="96" customWidth="1"/>
    <col min="33" max="256" width="8.09765625" style="96"/>
    <col min="257" max="258" width="3.796875" style="96" customWidth="1"/>
    <col min="259" max="259" width="22.5" style="96" customWidth="1"/>
    <col min="260" max="260" width="4.3984375" style="96" customWidth="1"/>
    <col min="261" max="261" width="37.5" style="96" customWidth="1"/>
    <col min="262" max="262" width="4.3984375" style="96" customWidth="1"/>
    <col min="263" max="263" width="17.69921875" style="96" customWidth="1"/>
    <col min="264" max="264" width="30.5" style="96" customWidth="1"/>
    <col min="265" max="270" width="4.3984375" style="96" customWidth="1"/>
    <col min="271" max="271" width="5.296875" style="96" customWidth="1"/>
    <col min="272" max="274" width="4.3984375" style="96" customWidth="1"/>
    <col min="275" max="275" width="5.09765625" style="96" customWidth="1"/>
    <col min="276" max="279" width="4.3984375" style="96" customWidth="1"/>
    <col min="280" max="280" width="5.3984375" style="96" customWidth="1"/>
    <col min="281" max="288" width="4.3984375" style="96" customWidth="1"/>
    <col min="289" max="512" width="8.09765625" style="96"/>
    <col min="513" max="514" width="3.796875" style="96" customWidth="1"/>
    <col min="515" max="515" width="22.5" style="96" customWidth="1"/>
    <col min="516" max="516" width="4.3984375" style="96" customWidth="1"/>
    <col min="517" max="517" width="37.5" style="96" customWidth="1"/>
    <col min="518" max="518" width="4.3984375" style="96" customWidth="1"/>
    <col min="519" max="519" width="17.69921875" style="96" customWidth="1"/>
    <col min="520" max="520" width="30.5" style="96" customWidth="1"/>
    <col min="521" max="526" width="4.3984375" style="96" customWidth="1"/>
    <col min="527" max="527" width="5.296875" style="96" customWidth="1"/>
    <col min="528" max="530" width="4.3984375" style="96" customWidth="1"/>
    <col min="531" max="531" width="5.09765625" style="96" customWidth="1"/>
    <col min="532" max="535" width="4.3984375" style="96" customWidth="1"/>
    <col min="536" max="536" width="5.3984375" style="96" customWidth="1"/>
    <col min="537" max="544" width="4.3984375" style="96" customWidth="1"/>
    <col min="545" max="768" width="8.09765625" style="96"/>
    <col min="769" max="770" width="3.796875" style="96" customWidth="1"/>
    <col min="771" max="771" width="22.5" style="96" customWidth="1"/>
    <col min="772" max="772" width="4.3984375" style="96" customWidth="1"/>
    <col min="773" max="773" width="37.5" style="96" customWidth="1"/>
    <col min="774" max="774" width="4.3984375" style="96" customWidth="1"/>
    <col min="775" max="775" width="17.69921875" style="96" customWidth="1"/>
    <col min="776" max="776" width="30.5" style="96" customWidth="1"/>
    <col min="777" max="782" width="4.3984375" style="96" customWidth="1"/>
    <col min="783" max="783" width="5.296875" style="96" customWidth="1"/>
    <col min="784" max="786" width="4.3984375" style="96" customWidth="1"/>
    <col min="787" max="787" width="5.09765625" style="96" customWidth="1"/>
    <col min="788" max="791" width="4.3984375" style="96" customWidth="1"/>
    <col min="792" max="792" width="5.3984375" style="96" customWidth="1"/>
    <col min="793" max="800" width="4.3984375" style="96" customWidth="1"/>
    <col min="801" max="1024" width="8.09765625" style="96"/>
    <col min="1025" max="1026" width="3.796875" style="96" customWidth="1"/>
    <col min="1027" max="1027" width="22.5" style="96" customWidth="1"/>
    <col min="1028" max="1028" width="4.3984375" style="96" customWidth="1"/>
    <col min="1029" max="1029" width="37.5" style="96" customWidth="1"/>
    <col min="1030" max="1030" width="4.3984375" style="96" customWidth="1"/>
    <col min="1031" max="1031" width="17.69921875" style="96" customWidth="1"/>
    <col min="1032" max="1032" width="30.5" style="96" customWidth="1"/>
    <col min="1033" max="1038" width="4.3984375" style="96" customWidth="1"/>
    <col min="1039" max="1039" width="5.296875" style="96" customWidth="1"/>
    <col min="1040" max="1042" width="4.3984375" style="96" customWidth="1"/>
    <col min="1043" max="1043" width="5.09765625" style="96" customWidth="1"/>
    <col min="1044" max="1047" width="4.3984375" style="96" customWidth="1"/>
    <col min="1048" max="1048" width="5.3984375" style="96" customWidth="1"/>
    <col min="1049" max="1056" width="4.3984375" style="96" customWidth="1"/>
    <col min="1057" max="1280" width="8.09765625" style="96"/>
    <col min="1281" max="1282" width="3.796875" style="96" customWidth="1"/>
    <col min="1283" max="1283" width="22.5" style="96" customWidth="1"/>
    <col min="1284" max="1284" width="4.3984375" style="96" customWidth="1"/>
    <col min="1285" max="1285" width="37.5" style="96" customWidth="1"/>
    <col min="1286" max="1286" width="4.3984375" style="96" customWidth="1"/>
    <col min="1287" max="1287" width="17.69921875" style="96" customWidth="1"/>
    <col min="1288" max="1288" width="30.5" style="96" customWidth="1"/>
    <col min="1289" max="1294" width="4.3984375" style="96" customWidth="1"/>
    <col min="1295" max="1295" width="5.296875" style="96" customWidth="1"/>
    <col min="1296" max="1298" width="4.3984375" style="96" customWidth="1"/>
    <col min="1299" max="1299" width="5.09765625" style="96" customWidth="1"/>
    <col min="1300" max="1303" width="4.3984375" style="96" customWidth="1"/>
    <col min="1304" max="1304" width="5.3984375" style="96" customWidth="1"/>
    <col min="1305" max="1312" width="4.3984375" style="96" customWidth="1"/>
    <col min="1313" max="1536" width="8.09765625" style="96"/>
    <col min="1537" max="1538" width="3.796875" style="96" customWidth="1"/>
    <col min="1539" max="1539" width="22.5" style="96" customWidth="1"/>
    <col min="1540" max="1540" width="4.3984375" style="96" customWidth="1"/>
    <col min="1541" max="1541" width="37.5" style="96" customWidth="1"/>
    <col min="1542" max="1542" width="4.3984375" style="96" customWidth="1"/>
    <col min="1543" max="1543" width="17.69921875" style="96" customWidth="1"/>
    <col min="1544" max="1544" width="30.5" style="96" customWidth="1"/>
    <col min="1545" max="1550" width="4.3984375" style="96" customWidth="1"/>
    <col min="1551" max="1551" width="5.296875" style="96" customWidth="1"/>
    <col min="1552" max="1554" width="4.3984375" style="96" customWidth="1"/>
    <col min="1555" max="1555" width="5.09765625" style="96" customWidth="1"/>
    <col min="1556" max="1559" width="4.3984375" style="96" customWidth="1"/>
    <col min="1560" max="1560" width="5.3984375" style="96" customWidth="1"/>
    <col min="1561" max="1568" width="4.3984375" style="96" customWidth="1"/>
    <col min="1569" max="1792" width="8.09765625" style="96"/>
    <col min="1793" max="1794" width="3.796875" style="96" customWidth="1"/>
    <col min="1795" max="1795" width="22.5" style="96" customWidth="1"/>
    <col min="1796" max="1796" width="4.3984375" style="96" customWidth="1"/>
    <col min="1797" max="1797" width="37.5" style="96" customWidth="1"/>
    <col min="1798" max="1798" width="4.3984375" style="96" customWidth="1"/>
    <col min="1799" max="1799" width="17.69921875" style="96" customWidth="1"/>
    <col min="1800" max="1800" width="30.5" style="96" customWidth="1"/>
    <col min="1801" max="1806" width="4.3984375" style="96" customWidth="1"/>
    <col min="1807" max="1807" width="5.296875" style="96" customWidth="1"/>
    <col min="1808" max="1810" width="4.3984375" style="96" customWidth="1"/>
    <col min="1811" max="1811" width="5.09765625" style="96" customWidth="1"/>
    <col min="1812" max="1815" width="4.3984375" style="96" customWidth="1"/>
    <col min="1816" max="1816" width="5.3984375" style="96" customWidth="1"/>
    <col min="1817" max="1824" width="4.3984375" style="96" customWidth="1"/>
    <col min="1825" max="2048" width="8.09765625" style="96"/>
    <col min="2049" max="2050" width="3.796875" style="96" customWidth="1"/>
    <col min="2051" max="2051" width="22.5" style="96" customWidth="1"/>
    <col min="2052" max="2052" width="4.3984375" style="96" customWidth="1"/>
    <col min="2053" max="2053" width="37.5" style="96" customWidth="1"/>
    <col min="2054" max="2054" width="4.3984375" style="96" customWidth="1"/>
    <col min="2055" max="2055" width="17.69921875" style="96" customWidth="1"/>
    <col min="2056" max="2056" width="30.5" style="96" customWidth="1"/>
    <col min="2057" max="2062" width="4.3984375" style="96" customWidth="1"/>
    <col min="2063" max="2063" width="5.296875" style="96" customWidth="1"/>
    <col min="2064" max="2066" width="4.3984375" style="96" customWidth="1"/>
    <col min="2067" max="2067" width="5.09765625" style="96" customWidth="1"/>
    <col min="2068" max="2071" width="4.3984375" style="96" customWidth="1"/>
    <col min="2072" max="2072" width="5.3984375" style="96" customWidth="1"/>
    <col min="2073" max="2080" width="4.3984375" style="96" customWidth="1"/>
    <col min="2081" max="2304" width="8.09765625" style="96"/>
    <col min="2305" max="2306" width="3.796875" style="96" customWidth="1"/>
    <col min="2307" max="2307" width="22.5" style="96" customWidth="1"/>
    <col min="2308" max="2308" width="4.3984375" style="96" customWidth="1"/>
    <col min="2309" max="2309" width="37.5" style="96" customWidth="1"/>
    <col min="2310" max="2310" width="4.3984375" style="96" customWidth="1"/>
    <col min="2311" max="2311" width="17.69921875" style="96" customWidth="1"/>
    <col min="2312" max="2312" width="30.5" style="96" customWidth="1"/>
    <col min="2313" max="2318" width="4.3984375" style="96" customWidth="1"/>
    <col min="2319" max="2319" width="5.296875" style="96" customWidth="1"/>
    <col min="2320" max="2322" width="4.3984375" style="96" customWidth="1"/>
    <col min="2323" max="2323" width="5.09765625" style="96" customWidth="1"/>
    <col min="2324" max="2327" width="4.3984375" style="96" customWidth="1"/>
    <col min="2328" max="2328" width="5.3984375" style="96" customWidth="1"/>
    <col min="2329" max="2336" width="4.3984375" style="96" customWidth="1"/>
    <col min="2337" max="2560" width="8.09765625" style="96"/>
    <col min="2561" max="2562" width="3.796875" style="96" customWidth="1"/>
    <col min="2563" max="2563" width="22.5" style="96" customWidth="1"/>
    <col min="2564" max="2564" width="4.3984375" style="96" customWidth="1"/>
    <col min="2565" max="2565" width="37.5" style="96" customWidth="1"/>
    <col min="2566" max="2566" width="4.3984375" style="96" customWidth="1"/>
    <col min="2567" max="2567" width="17.69921875" style="96" customWidth="1"/>
    <col min="2568" max="2568" width="30.5" style="96" customWidth="1"/>
    <col min="2569" max="2574" width="4.3984375" style="96" customWidth="1"/>
    <col min="2575" max="2575" width="5.296875" style="96" customWidth="1"/>
    <col min="2576" max="2578" width="4.3984375" style="96" customWidth="1"/>
    <col min="2579" max="2579" width="5.09765625" style="96" customWidth="1"/>
    <col min="2580" max="2583" width="4.3984375" style="96" customWidth="1"/>
    <col min="2584" max="2584" width="5.3984375" style="96" customWidth="1"/>
    <col min="2585" max="2592" width="4.3984375" style="96" customWidth="1"/>
    <col min="2593" max="2816" width="8.09765625" style="96"/>
    <col min="2817" max="2818" width="3.796875" style="96" customWidth="1"/>
    <col min="2819" max="2819" width="22.5" style="96" customWidth="1"/>
    <col min="2820" max="2820" width="4.3984375" style="96" customWidth="1"/>
    <col min="2821" max="2821" width="37.5" style="96" customWidth="1"/>
    <col min="2822" max="2822" width="4.3984375" style="96" customWidth="1"/>
    <col min="2823" max="2823" width="17.69921875" style="96" customWidth="1"/>
    <col min="2824" max="2824" width="30.5" style="96" customWidth="1"/>
    <col min="2825" max="2830" width="4.3984375" style="96" customWidth="1"/>
    <col min="2831" max="2831" width="5.296875" style="96" customWidth="1"/>
    <col min="2832" max="2834" width="4.3984375" style="96" customWidth="1"/>
    <col min="2835" max="2835" width="5.09765625" style="96" customWidth="1"/>
    <col min="2836" max="2839" width="4.3984375" style="96" customWidth="1"/>
    <col min="2840" max="2840" width="5.3984375" style="96" customWidth="1"/>
    <col min="2841" max="2848" width="4.3984375" style="96" customWidth="1"/>
    <col min="2849" max="3072" width="8.09765625" style="96"/>
    <col min="3073" max="3074" width="3.796875" style="96" customWidth="1"/>
    <col min="3075" max="3075" width="22.5" style="96" customWidth="1"/>
    <col min="3076" max="3076" width="4.3984375" style="96" customWidth="1"/>
    <col min="3077" max="3077" width="37.5" style="96" customWidth="1"/>
    <col min="3078" max="3078" width="4.3984375" style="96" customWidth="1"/>
    <col min="3079" max="3079" width="17.69921875" style="96" customWidth="1"/>
    <col min="3080" max="3080" width="30.5" style="96" customWidth="1"/>
    <col min="3081" max="3086" width="4.3984375" style="96" customWidth="1"/>
    <col min="3087" max="3087" width="5.296875" style="96" customWidth="1"/>
    <col min="3088" max="3090" width="4.3984375" style="96" customWidth="1"/>
    <col min="3091" max="3091" width="5.09765625" style="96" customWidth="1"/>
    <col min="3092" max="3095" width="4.3984375" style="96" customWidth="1"/>
    <col min="3096" max="3096" width="5.3984375" style="96" customWidth="1"/>
    <col min="3097" max="3104" width="4.3984375" style="96" customWidth="1"/>
    <col min="3105" max="3328" width="8.09765625" style="96"/>
    <col min="3329" max="3330" width="3.796875" style="96" customWidth="1"/>
    <col min="3331" max="3331" width="22.5" style="96" customWidth="1"/>
    <col min="3332" max="3332" width="4.3984375" style="96" customWidth="1"/>
    <col min="3333" max="3333" width="37.5" style="96" customWidth="1"/>
    <col min="3334" max="3334" width="4.3984375" style="96" customWidth="1"/>
    <col min="3335" max="3335" width="17.69921875" style="96" customWidth="1"/>
    <col min="3336" max="3336" width="30.5" style="96" customWidth="1"/>
    <col min="3337" max="3342" width="4.3984375" style="96" customWidth="1"/>
    <col min="3343" max="3343" width="5.296875" style="96" customWidth="1"/>
    <col min="3344" max="3346" width="4.3984375" style="96" customWidth="1"/>
    <col min="3347" max="3347" width="5.09765625" style="96" customWidth="1"/>
    <col min="3348" max="3351" width="4.3984375" style="96" customWidth="1"/>
    <col min="3352" max="3352" width="5.3984375" style="96" customWidth="1"/>
    <col min="3353" max="3360" width="4.3984375" style="96" customWidth="1"/>
    <col min="3361" max="3584" width="8.09765625" style="96"/>
    <col min="3585" max="3586" width="3.796875" style="96" customWidth="1"/>
    <col min="3587" max="3587" width="22.5" style="96" customWidth="1"/>
    <col min="3588" max="3588" width="4.3984375" style="96" customWidth="1"/>
    <col min="3589" max="3589" width="37.5" style="96" customWidth="1"/>
    <col min="3590" max="3590" width="4.3984375" style="96" customWidth="1"/>
    <col min="3591" max="3591" width="17.69921875" style="96" customWidth="1"/>
    <col min="3592" max="3592" width="30.5" style="96" customWidth="1"/>
    <col min="3593" max="3598" width="4.3984375" style="96" customWidth="1"/>
    <col min="3599" max="3599" width="5.296875" style="96" customWidth="1"/>
    <col min="3600" max="3602" width="4.3984375" style="96" customWidth="1"/>
    <col min="3603" max="3603" width="5.09765625" style="96" customWidth="1"/>
    <col min="3604" max="3607" width="4.3984375" style="96" customWidth="1"/>
    <col min="3608" max="3608" width="5.3984375" style="96" customWidth="1"/>
    <col min="3609" max="3616" width="4.3984375" style="96" customWidth="1"/>
    <col min="3617" max="3840" width="8.09765625" style="96"/>
    <col min="3841" max="3842" width="3.796875" style="96" customWidth="1"/>
    <col min="3843" max="3843" width="22.5" style="96" customWidth="1"/>
    <col min="3844" max="3844" width="4.3984375" style="96" customWidth="1"/>
    <col min="3845" max="3845" width="37.5" style="96" customWidth="1"/>
    <col min="3846" max="3846" width="4.3984375" style="96" customWidth="1"/>
    <col min="3847" max="3847" width="17.69921875" style="96" customWidth="1"/>
    <col min="3848" max="3848" width="30.5" style="96" customWidth="1"/>
    <col min="3849" max="3854" width="4.3984375" style="96" customWidth="1"/>
    <col min="3855" max="3855" width="5.296875" style="96" customWidth="1"/>
    <col min="3856" max="3858" width="4.3984375" style="96" customWidth="1"/>
    <col min="3859" max="3859" width="5.09765625" style="96" customWidth="1"/>
    <col min="3860" max="3863" width="4.3984375" style="96" customWidth="1"/>
    <col min="3864" max="3864" width="5.3984375" style="96" customWidth="1"/>
    <col min="3865" max="3872" width="4.3984375" style="96" customWidth="1"/>
    <col min="3873" max="4096" width="8.09765625" style="96"/>
    <col min="4097" max="4098" width="3.796875" style="96" customWidth="1"/>
    <col min="4099" max="4099" width="22.5" style="96" customWidth="1"/>
    <col min="4100" max="4100" width="4.3984375" style="96" customWidth="1"/>
    <col min="4101" max="4101" width="37.5" style="96" customWidth="1"/>
    <col min="4102" max="4102" width="4.3984375" style="96" customWidth="1"/>
    <col min="4103" max="4103" width="17.69921875" style="96" customWidth="1"/>
    <col min="4104" max="4104" width="30.5" style="96" customWidth="1"/>
    <col min="4105" max="4110" width="4.3984375" style="96" customWidth="1"/>
    <col min="4111" max="4111" width="5.296875" style="96" customWidth="1"/>
    <col min="4112" max="4114" width="4.3984375" style="96" customWidth="1"/>
    <col min="4115" max="4115" width="5.09765625" style="96" customWidth="1"/>
    <col min="4116" max="4119" width="4.3984375" style="96" customWidth="1"/>
    <col min="4120" max="4120" width="5.3984375" style="96" customWidth="1"/>
    <col min="4121" max="4128" width="4.3984375" style="96" customWidth="1"/>
    <col min="4129" max="4352" width="8.09765625" style="96"/>
    <col min="4353" max="4354" width="3.796875" style="96" customWidth="1"/>
    <col min="4355" max="4355" width="22.5" style="96" customWidth="1"/>
    <col min="4356" max="4356" width="4.3984375" style="96" customWidth="1"/>
    <col min="4357" max="4357" width="37.5" style="96" customWidth="1"/>
    <col min="4358" max="4358" width="4.3984375" style="96" customWidth="1"/>
    <col min="4359" max="4359" width="17.69921875" style="96" customWidth="1"/>
    <col min="4360" max="4360" width="30.5" style="96" customWidth="1"/>
    <col min="4361" max="4366" width="4.3984375" style="96" customWidth="1"/>
    <col min="4367" max="4367" width="5.296875" style="96" customWidth="1"/>
    <col min="4368" max="4370" width="4.3984375" style="96" customWidth="1"/>
    <col min="4371" max="4371" width="5.09765625" style="96" customWidth="1"/>
    <col min="4372" max="4375" width="4.3984375" style="96" customWidth="1"/>
    <col min="4376" max="4376" width="5.3984375" style="96" customWidth="1"/>
    <col min="4377" max="4384" width="4.3984375" style="96" customWidth="1"/>
    <col min="4385" max="4608" width="8.09765625" style="96"/>
    <col min="4609" max="4610" width="3.796875" style="96" customWidth="1"/>
    <col min="4611" max="4611" width="22.5" style="96" customWidth="1"/>
    <col min="4612" max="4612" width="4.3984375" style="96" customWidth="1"/>
    <col min="4613" max="4613" width="37.5" style="96" customWidth="1"/>
    <col min="4614" max="4614" width="4.3984375" style="96" customWidth="1"/>
    <col min="4615" max="4615" width="17.69921875" style="96" customWidth="1"/>
    <col min="4616" max="4616" width="30.5" style="96" customWidth="1"/>
    <col min="4617" max="4622" width="4.3984375" style="96" customWidth="1"/>
    <col min="4623" max="4623" width="5.296875" style="96" customWidth="1"/>
    <col min="4624" max="4626" width="4.3984375" style="96" customWidth="1"/>
    <col min="4627" max="4627" width="5.09765625" style="96" customWidth="1"/>
    <col min="4628" max="4631" width="4.3984375" style="96" customWidth="1"/>
    <col min="4632" max="4632" width="5.3984375" style="96" customWidth="1"/>
    <col min="4633" max="4640" width="4.3984375" style="96" customWidth="1"/>
    <col min="4641" max="4864" width="8.09765625" style="96"/>
    <col min="4865" max="4866" width="3.796875" style="96" customWidth="1"/>
    <col min="4867" max="4867" width="22.5" style="96" customWidth="1"/>
    <col min="4868" max="4868" width="4.3984375" style="96" customWidth="1"/>
    <col min="4869" max="4869" width="37.5" style="96" customWidth="1"/>
    <col min="4870" max="4870" width="4.3984375" style="96" customWidth="1"/>
    <col min="4871" max="4871" width="17.69921875" style="96" customWidth="1"/>
    <col min="4872" max="4872" width="30.5" style="96" customWidth="1"/>
    <col min="4873" max="4878" width="4.3984375" style="96" customWidth="1"/>
    <col min="4879" max="4879" width="5.296875" style="96" customWidth="1"/>
    <col min="4880" max="4882" width="4.3984375" style="96" customWidth="1"/>
    <col min="4883" max="4883" width="5.09765625" style="96" customWidth="1"/>
    <col min="4884" max="4887" width="4.3984375" style="96" customWidth="1"/>
    <col min="4888" max="4888" width="5.3984375" style="96" customWidth="1"/>
    <col min="4889" max="4896" width="4.3984375" style="96" customWidth="1"/>
    <col min="4897" max="5120" width="8.09765625" style="96"/>
    <col min="5121" max="5122" width="3.796875" style="96" customWidth="1"/>
    <col min="5123" max="5123" width="22.5" style="96" customWidth="1"/>
    <col min="5124" max="5124" width="4.3984375" style="96" customWidth="1"/>
    <col min="5125" max="5125" width="37.5" style="96" customWidth="1"/>
    <col min="5126" max="5126" width="4.3984375" style="96" customWidth="1"/>
    <col min="5127" max="5127" width="17.69921875" style="96" customWidth="1"/>
    <col min="5128" max="5128" width="30.5" style="96" customWidth="1"/>
    <col min="5129" max="5134" width="4.3984375" style="96" customWidth="1"/>
    <col min="5135" max="5135" width="5.296875" style="96" customWidth="1"/>
    <col min="5136" max="5138" width="4.3984375" style="96" customWidth="1"/>
    <col min="5139" max="5139" width="5.09765625" style="96" customWidth="1"/>
    <col min="5140" max="5143" width="4.3984375" style="96" customWidth="1"/>
    <col min="5144" max="5144" width="5.3984375" style="96" customWidth="1"/>
    <col min="5145" max="5152" width="4.3984375" style="96" customWidth="1"/>
    <col min="5153" max="5376" width="8.09765625" style="96"/>
    <col min="5377" max="5378" width="3.796875" style="96" customWidth="1"/>
    <col min="5379" max="5379" width="22.5" style="96" customWidth="1"/>
    <col min="5380" max="5380" width="4.3984375" style="96" customWidth="1"/>
    <col min="5381" max="5381" width="37.5" style="96" customWidth="1"/>
    <col min="5382" max="5382" width="4.3984375" style="96" customWidth="1"/>
    <col min="5383" max="5383" width="17.69921875" style="96" customWidth="1"/>
    <col min="5384" max="5384" width="30.5" style="96" customWidth="1"/>
    <col min="5385" max="5390" width="4.3984375" style="96" customWidth="1"/>
    <col min="5391" max="5391" width="5.296875" style="96" customWidth="1"/>
    <col min="5392" max="5394" width="4.3984375" style="96" customWidth="1"/>
    <col min="5395" max="5395" width="5.09765625" style="96" customWidth="1"/>
    <col min="5396" max="5399" width="4.3984375" style="96" customWidth="1"/>
    <col min="5400" max="5400" width="5.3984375" style="96" customWidth="1"/>
    <col min="5401" max="5408" width="4.3984375" style="96" customWidth="1"/>
    <col min="5409" max="5632" width="8.09765625" style="96"/>
    <col min="5633" max="5634" width="3.796875" style="96" customWidth="1"/>
    <col min="5635" max="5635" width="22.5" style="96" customWidth="1"/>
    <col min="5636" max="5636" width="4.3984375" style="96" customWidth="1"/>
    <col min="5637" max="5637" width="37.5" style="96" customWidth="1"/>
    <col min="5638" max="5638" width="4.3984375" style="96" customWidth="1"/>
    <col min="5639" max="5639" width="17.69921875" style="96" customWidth="1"/>
    <col min="5640" max="5640" width="30.5" style="96" customWidth="1"/>
    <col min="5641" max="5646" width="4.3984375" style="96" customWidth="1"/>
    <col min="5647" max="5647" width="5.296875" style="96" customWidth="1"/>
    <col min="5648" max="5650" width="4.3984375" style="96" customWidth="1"/>
    <col min="5651" max="5651" width="5.09765625" style="96" customWidth="1"/>
    <col min="5652" max="5655" width="4.3984375" style="96" customWidth="1"/>
    <col min="5656" max="5656" width="5.3984375" style="96" customWidth="1"/>
    <col min="5657" max="5664" width="4.3984375" style="96" customWidth="1"/>
    <col min="5665" max="5888" width="8.09765625" style="96"/>
    <col min="5889" max="5890" width="3.796875" style="96" customWidth="1"/>
    <col min="5891" max="5891" width="22.5" style="96" customWidth="1"/>
    <col min="5892" max="5892" width="4.3984375" style="96" customWidth="1"/>
    <col min="5893" max="5893" width="37.5" style="96" customWidth="1"/>
    <col min="5894" max="5894" width="4.3984375" style="96" customWidth="1"/>
    <col min="5895" max="5895" width="17.69921875" style="96" customWidth="1"/>
    <col min="5896" max="5896" width="30.5" style="96" customWidth="1"/>
    <col min="5897" max="5902" width="4.3984375" style="96" customWidth="1"/>
    <col min="5903" max="5903" width="5.296875" style="96" customWidth="1"/>
    <col min="5904" max="5906" width="4.3984375" style="96" customWidth="1"/>
    <col min="5907" max="5907" width="5.09765625" style="96" customWidth="1"/>
    <col min="5908" max="5911" width="4.3984375" style="96" customWidth="1"/>
    <col min="5912" max="5912" width="5.3984375" style="96" customWidth="1"/>
    <col min="5913" max="5920" width="4.3984375" style="96" customWidth="1"/>
    <col min="5921" max="6144" width="8.09765625" style="96"/>
    <col min="6145" max="6146" width="3.796875" style="96" customWidth="1"/>
    <col min="6147" max="6147" width="22.5" style="96" customWidth="1"/>
    <col min="6148" max="6148" width="4.3984375" style="96" customWidth="1"/>
    <col min="6149" max="6149" width="37.5" style="96" customWidth="1"/>
    <col min="6150" max="6150" width="4.3984375" style="96" customWidth="1"/>
    <col min="6151" max="6151" width="17.69921875" style="96" customWidth="1"/>
    <col min="6152" max="6152" width="30.5" style="96" customWidth="1"/>
    <col min="6153" max="6158" width="4.3984375" style="96" customWidth="1"/>
    <col min="6159" max="6159" width="5.296875" style="96" customWidth="1"/>
    <col min="6160" max="6162" width="4.3984375" style="96" customWidth="1"/>
    <col min="6163" max="6163" width="5.09765625" style="96" customWidth="1"/>
    <col min="6164" max="6167" width="4.3984375" style="96" customWidth="1"/>
    <col min="6168" max="6168" width="5.3984375" style="96" customWidth="1"/>
    <col min="6169" max="6176" width="4.3984375" style="96" customWidth="1"/>
    <col min="6177" max="6400" width="8.09765625" style="96"/>
    <col min="6401" max="6402" width="3.796875" style="96" customWidth="1"/>
    <col min="6403" max="6403" width="22.5" style="96" customWidth="1"/>
    <col min="6404" max="6404" width="4.3984375" style="96" customWidth="1"/>
    <col min="6405" max="6405" width="37.5" style="96" customWidth="1"/>
    <col min="6406" max="6406" width="4.3984375" style="96" customWidth="1"/>
    <col min="6407" max="6407" width="17.69921875" style="96" customWidth="1"/>
    <col min="6408" max="6408" width="30.5" style="96" customWidth="1"/>
    <col min="6409" max="6414" width="4.3984375" style="96" customWidth="1"/>
    <col min="6415" max="6415" width="5.296875" style="96" customWidth="1"/>
    <col min="6416" max="6418" width="4.3984375" style="96" customWidth="1"/>
    <col min="6419" max="6419" width="5.09765625" style="96" customWidth="1"/>
    <col min="6420" max="6423" width="4.3984375" style="96" customWidth="1"/>
    <col min="6424" max="6424" width="5.3984375" style="96" customWidth="1"/>
    <col min="6425" max="6432" width="4.3984375" style="96" customWidth="1"/>
    <col min="6433" max="6656" width="8.09765625" style="96"/>
    <col min="6657" max="6658" width="3.796875" style="96" customWidth="1"/>
    <col min="6659" max="6659" width="22.5" style="96" customWidth="1"/>
    <col min="6660" max="6660" width="4.3984375" style="96" customWidth="1"/>
    <col min="6661" max="6661" width="37.5" style="96" customWidth="1"/>
    <col min="6662" max="6662" width="4.3984375" style="96" customWidth="1"/>
    <col min="6663" max="6663" width="17.69921875" style="96" customWidth="1"/>
    <col min="6664" max="6664" width="30.5" style="96" customWidth="1"/>
    <col min="6665" max="6670" width="4.3984375" style="96" customWidth="1"/>
    <col min="6671" max="6671" width="5.296875" style="96" customWidth="1"/>
    <col min="6672" max="6674" width="4.3984375" style="96" customWidth="1"/>
    <col min="6675" max="6675" width="5.09765625" style="96" customWidth="1"/>
    <col min="6676" max="6679" width="4.3984375" style="96" customWidth="1"/>
    <col min="6680" max="6680" width="5.3984375" style="96" customWidth="1"/>
    <col min="6681" max="6688" width="4.3984375" style="96" customWidth="1"/>
    <col min="6689" max="6912" width="8.09765625" style="96"/>
    <col min="6913" max="6914" width="3.796875" style="96" customWidth="1"/>
    <col min="6915" max="6915" width="22.5" style="96" customWidth="1"/>
    <col min="6916" max="6916" width="4.3984375" style="96" customWidth="1"/>
    <col min="6917" max="6917" width="37.5" style="96" customWidth="1"/>
    <col min="6918" max="6918" width="4.3984375" style="96" customWidth="1"/>
    <col min="6919" max="6919" width="17.69921875" style="96" customWidth="1"/>
    <col min="6920" max="6920" width="30.5" style="96" customWidth="1"/>
    <col min="6921" max="6926" width="4.3984375" style="96" customWidth="1"/>
    <col min="6927" max="6927" width="5.296875" style="96" customWidth="1"/>
    <col min="6928" max="6930" width="4.3984375" style="96" customWidth="1"/>
    <col min="6931" max="6931" width="5.09765625" style="96" customWidth="1"/>
    <col min="6932" max="6935" width="4.3984375" style="96" customWidth="1"/>
    <col min="6936" max="6936" width="5.3984375" style="96" customWidth="1"/>
    <col min="6937" max="6944" width="4.3984375" style="96" customWidth="1"/>
    <col min="6945" max="7168" width="8.09765625" style="96"/>
    <col min="7169" max="7170" width="3.796875" style="96" customWidth="1"/>
    <col min="7171" max="7171" width="22.5" style="96" customWidth="1"/>
    <col min="7172" max="7172" width="4.3984375" style="96" customWidth="1"/>
    <col min="7173" max="7173" width="37.5" style="96" customWidth="1"/>
    <col min="7174" max="7174" width="4.3984375" style="96" customWidth="1"/>
    <col min="7175" max="7175" width="17.69921875" style="96" customWidth="1"/>
    <col min="7176" max="7176" width="30.5" style="96" customWidth="1"/>
    <col min="7177" max="7182" width="4.3984375" style="96" customWidth="1"/>
    <col min="7183" max="7183" width="5.296875" style="96" customWidth="1"/>
    <col min="7184" max="7186" width="4.3984375" style="96" customWidth="1"/>
    <col min="7187" max="7187" width="5.09765625" style="96" customWidth="1"/>
    <col min="7188" max="7191" width="4.3984375" style="96" customWidth="1"/>
    <col min="7192" max="7192" width="5.3984375" style="96" customWidth="1"/>
    <col min="7193" max="7200" width="4.3984375" style="96" customWidth="1"/>
    <col min="7201" max="7424" width="8.09765625" style="96"/>
    <col min="7425" max="7426" width="3.796875" style="96" customWidth="1"/>
    <col min="7427" max="7427" width="22.5" style="96" customWidth="1"/>
    <col min="7428" max="7428" width="4.3984375" style="96" customWidth="1"/>
    <col min="7429" max="7429" width="37.5" style="96" customWidth="1"/>
    <col min="7430" max="7430" width="4.3984375" style="96" customWidth="1"/>
    <col min="7431" max="7431" width="17.69921875" style="96" customWidth="1"/>
    <col min="7432" max="7432" width="30.5" style="96" customWidth="1"/>
    <col min="7433" max="7438" width="4.3984375" style="96" customWidth="1"/>
    <col min="7439" max="7439" width="5.296875" style="96" customWidth="1"/>
    <col min="7440" max="7442" width="4.3984375" style="96" customWidth="1"/>
    <col min="7443" max="7443" width="5.09765625" style="96" customWidth="1"/>
    <col min="7444" max="7447" width="4.3984375" style="96" customWidth="1"/>
    <col min="7448" max="7448" width="5.3984375" style="96" customWidth="1"/>
    <col min="7449" max="7456" width="4.3984375" style="96" customWidth="1"/>
    <col min="7457" max="7680" width="8.09765625" style="96"/>
    <col min="7681" max="7682" width="3.796875" style="96" customWidth="1"/>
    <col min="7683" max="7683" width="22.5" style="96" customWidth="1"/>
    <col min="7684" max="7684" width="4.3984375" style="96" customWidth="1"/>
    <col min="7685" max="7685" width="37.5" style="96" customWidth="1"/>
    <col min="7686" max="7686" width="4.3984375" style="96" customWidth="1"/>
    <col min="7687" max="7687" width="17.69921875" style="96" customWidth="1"/>
    <col min="7688" max="7688" width="30.5" style="96" customWidth="1"/>
    <col min="7689" max="7694" width="4.3984375" style="96" customWidth="1"/>
    <col min="7695" max="7695" width="5.296875" style="96" customWidth="1"/>
    <col min="7696" max="7698" width="4.3984375" style="96" customWidth="1"/>
    <col min="7699" max="7699" width="5.09765625" style="96" customWidth="1"/>
    <col min="7700" max="7703" width="4.3984375" style="96" customWidth="1"/>
    <col min="7704" max="7704" width="5.3984375" style="96" customWidth="1"/>
    <col min="7705" max="7712" width="4.3984375" style="96" customWidth="1"/>
    <col min="7713" max="7936" width="8.09765625" style="96"/>
    <col min="7937" max="7938" width="3.796875" style="96" customWidth="1"/>
    <col min="7939" max="7939" width="22.5" style="96" customWidth="1"/>
    <col min="7940" max="7940" width="4.3984375" style="96" customWidth="1"/>
    <col min="7941" max="7941" width="37.5" style="96" customWidth="1"/>
    <col min="7942" max="7942" width="4.3984375" style="96" customWidth="1"/>
    <col min="7943" max="7943" width="17.69921875" style="96" customWidth="1"/>
    <col min="7944" max="7944" width="30.5" style="96" customWidth="1"/>
    <col min="7945" max="7950" width="4.3984375" style="96" customWidth="1"/>
    <col min="7951" max="7951" width="5.296875" style="96" customWidth="1"/>
    <col min="7952" max="7954" width="4.3984375" style="96" customWidth="1"/>
    <col min="7955" max="7955" width="5.09765625" style="96" customWidth="1"/>
    <col min="7956" max="7959" width="4.3984375" style="96" customWidth="1"/>
    <col min="7960" max="7960" width="5.3984375" style="96" customWidth="1"/>
    <col min="7961" max="7968" width="4.3984375" style="96" customWidth="1"/>
    <col min="7969" max="8192" width="8.09765625" style="96"/>
    <col min="8193" max="8194" width="3.796875" style="96" customWidth="1"/>
    <col min="8195" max="8195" width="22.5" style="96" customWidth="1"/>
    <col min="8196" max="8196" width="4.3984375" style="96" customWidth="1"/>
    <col min="8197" max="8197" width="37.5" style="96" customWidth="1"/>
    <col min="8198" max="8198" width="4.3984375" style="96" customWidth="1"/>
    <col min="8199" max="8199" width="17.69921875" style="96" customWidth="1"/>
    <col min="8200" max="8200" width="30.5" style="96" customWidth="1"/>
    <col min="8201" max="8206" width="4.3984375" style="96" customWidth="1"/>
    <col min="8207" max="8207" width="5.296875" style="96" customWidth="1"/>
    <col min="8208" max="8210" width="4.3984375" style="96" customWidth="1"/>
    <col min="8211" max="8211" width="5.09765625" style="96" customWidth="1"/>
    <col min="8212" max="8215" width="4.3984375" style="96" customWidth="1"/>
    <col min="8216" max="8216" width="5.3984375" style="96" customWidth="1"/>
    <col min="8217" max="8224" width="4.3984375" style="96" customWidth="1"/>
    <col min="8225" max="8448" width="8.09765625" style="96"/>
    <col min="8449" max="8450" width="3.796875" style="96" customWidth="1"/>
    <col min="8451" max="8451" width="22.5" style="96" customWidth="1"/>
    <col min="8452" max="8452" width="4.3984375" style="96" customWidth="1"/>
    <col min="8453" max="8453" width="37.5" style="96" customWidth="1"/>
    <col min="8454" max="8454" width="4.3984375" style="96" customWidth="1"/>
    <col min="8455" max="8455" width="17.69921875" style="96" customWidth="1"/>
    <col min="8456" max="8456" width="30.5" style="96" customWidth="1"/>
    <col min="8457" max="8462" width="4.3984375" style="96" customWidth="1"/>
    <col min="8463" max="8463" width="5.296875" style="96" customWidth="1"/>
    <col min="8464" max="8466" width="4.3984375" style="96" customWidth="1"/>
    <col min="8467" max="8467" width="5.09765625" style="96" customWidth="1"/>
    <col min="8468" max="8471" width="4.3984375" style="96" customWidth="1"/>
    <col min="8472" max="8472" width="5.3984375" style="96" customWidth="1"/>
    <col min="8473" max="8480" width="4.3984375" style="96" customWidth="1"/>
    <col min="8481" max="8704" width="8.09765625" style="96"/>
    <col min="8705" max="8706" width="3.796875" style="96" customWidth="1"/>
    <col min="8707" max="8707" width="22.5" style="96" customWidth="1"/>
    <col min="8708" max="8708" width="4.3984375" style="96" customWidth="1"/>
    <col min="8709" max="8709" width="37.5" style="96" customWidth="1"/>
    <col min="8710" max="8710" width="4.3984375" style="96" customWidth="1"/>
    <col min="8711" max="8711" width="17.69921875" style="96" customWidth="1"/>
    <col min="8712" max="8712" width="30.5" style="96" customWidth="1"/>
    <col min="8713" max="8718" width="4.3984375" style="96" customWidth="1"/>
    <col min="8719" max="8719" width="5.296875" style="96" customWidth="1"/>
    <col min="8720" max="8722" width="4.3984375" style="96" customWidth="1"/>
    <col min="8723" max="8723" width="5.09765625" style="96" customWidth="1"/>
    <col min="8724" max="8727" width="4.3984375" style="96" customWidth="1"/>
    <col min="8728" max="8728" width="5.3984375" style="96" customWidth="1"/>
    <col min="8729" max="8736" width="4.3984375" style="96" customWidth="1"/>
    <col min="8737" max="8960" width="8.09765625" style="96"/>
    <col min="8961" max="8962" width="3.796875" style="96" customWidth="1"/>
    <col min="8963" max="8963" width="22.5" style="96" customWidth="1"/>
    <col min="8964" max="8964" width="4.3984375" style="96" customWidth="1"/>
    <col min="8965" max="8965" width="37.5" style="96" customWidth="1"/>
    <col min="8966" max="8966" width="4.3984375" style="96" customWidth="1"/>
    <col min="8967" max="8967" width="17.69921875" style="96" customWidth="1"/>
    <col min="8968" max="8968" width="30.5" style="96" customWidth="1"/>
    <col min="8969" max="8974" width="4.3984375" style="96" customWidth="1"/>
    <col min="8975" max="8975" width="5.296875" style="96" customWidth="1"/>
    <col min="8976" max="8978" width="4.3984375" style="96" customWidth="1"/>
    <col min="8979" max="8979" width="5.09765625" style="96" customWidth="1"/>
    <col min="8980" max="8983" width="4.3984375" style="96" customWidth="1"/>
    <col min="8984" max="8984" width="5.3984375" style="96" customWidth="1"/>
    <col min="8985" max="8992" width="4.3984375" style="96" customWidth="1"/>
    <col min="8993" max="9216" width="8.09765625" style="96"/>
    <col min="9217" max="9218" width="3.796875" style="96" customWidth="1"/>
    <col min="9219" max="9219" width="22.5" style="96" customWidth="1"/>
    <col min="9220" max="9220" width="4.3984375" style="96" customWidth="1"/>
    <col min="9221" max="9221" width="37.5" style="96" customWidth="1"/>
    <col min="9222" max="9222" width="4.3984375" style="96" customWidth="1"/>
    <col min="9223" max="9223" width="17.69921875" style="96" customWidth="1"/>
    <col min="9224" max="9224" width="30.5" style="96" customWidth="1"/>
    <col min="9225" max="9230" width="4.3984375" style="96" customWidth="1"/>
    <col min="9231" max="9231" width="5.296875" style="96" customWidth="1"/>
    <col min="9232" max="9234" width="4.3984375" style="96" customWidth="1"/>
    <col min="9235" max="9235" width="5.09765625" style="96" customWidth="1"/>
    <col min="9236" max="9239" width="4.3984375" style="96" customWidth="1"/>
    <col min="9240" max="9240" width="5.3984375" style="96" customWidth="1"/>
    <col min="9241" max="9248" width="4.3984375" style="96" customWidth="1"/>
    <col min="9249" max="9472" width="8.09765625" style="96"/>
    <col min="9473" max="9474" width="3.796875" style="96" customWidth="1"/>
    <col min="9475" max="9475" width="22.5" style="96" customWidth="1"/>
    <col min="9476" max="9476" width="4.3984375" style="96" customWidth="1"/>
    <col min="9477" max="9477" width="37.5" style="96" customWidth="1"/>
    <col min="9478" max="9478" width="4.3984375" style="96" customWidth="1"/>
    <col min="9479" max="9479" width="17.69921875" style="96" customWidth="1"/>
    <col min="9480" max="9480" width="30.5" style="96" customWidth="1"/>
    <col min="9481" max="9486" width="4.3984375" style="96" customWidth="1"/>
    <col min="9487" max="9487" width="5.296875" style="96" customWidth="1"/>
    <col min="9488" max="9490" width="4.3984375" style="96" customWidth="1"/>
    <col min="9491" max="9491" width="5.09765625" style="96" customWidth="1"/>
    <col min="9492" max="9495" width="4.3984375" style="96" customWidth="1"/>
    <col min="9496" max="9496" width="5.3984375" style="96" customWidth="1"/>
    <col min="9497" max="9504" width="4.3984375" style="96" customWidth="1"/>
    <col min="9505" max="9728" width="8.09765625" style="96"/>
    <col min="9729" max="9730" width="3.796875" style="96" customWidth="1"/>
    <col min="9731" max="9731" width="22.5" style="96" customWidth="1"/>
    <col min="9732" max="9732" width="4.3984375" style="96" customWidth="1"/>
    <col min="9733" max="9733" width="37.5" style="96" customWidth="1"/>
    <col min="9734" max="9734" width="4.3984375" style="96" customWidth="1"/>
    <col min="9735" max="9735" width="17.69921875" style="96" customWidth="1"/>
    <col min="9736" max="9736" width="30.5" style="96" customWidth="1"/>
    <col min="9737" max="9742" width="4.3984375" style="96" customWidth="1"/>
    <col min="9743" max="9743" width="5.296875" style="96" customWidth="1"/>
    <col min="9744" max="9746" width="4.3984375" style="96" customWidth="1"/>
    <col min="9747" max="9747" width="5.09765625" style="96" customWidth="1"/>
    <col min="9748" max="9751" width="4.3984375" style="96" customWidth="1"/>
    <col min="9752" max="9752" width="5.3984375" style="96" customWidth="1"/>
    <col min="9753" max="9760" width="4.3984375" style="96" customWidth="1"/>
    <col min="9761" max="9984" width="8.09765625" style="96"/>
    <col min="9985" max="9986" width="3.796875" style="96" customWidth="1"/>
    <col min="9987" max="9987" width="22.5" style="96" customWidth="1"/>
    <col min="9988" max="9988" width="4.3984375" style="96" customWidth="1"/>
    <col min="9989" max="9989" width="37.5" style="96" customWidth="1"/>
    <col min="9990" max="9990" width="4.3984375" style="96" customWidth="1"/>
    <col min="9991" max="9991" width="17.69921875" style="96" customWidth="1"/>
    <col min="9992" max="9992" width="30.5" style="96" customWidth="1"/>
    <col min="9993" max="9998" width="4.3984375" style="96" customWidth="1"/>
    <col min="9999" max="9999" width="5.296875" style="96" customWidth="1"/>
    <col min="10000" max="10002" width="4.3984375" style="96" customWidth="1"/>
    <col min="10003" max="10003" width="5.09765625" style="96" customWidth="1"/>
    <col min="10004" max="10007" width="4.3984375" style="96" customWidth="1"/>
    <col min="10008" max="10008" width="5.3984375" style="96" customWidth="1"/>
    <col min="10009" max="10016" width="4.3984375" style="96" customWidth="1"/>
    <col min="10017" max="10240" width="8.09765625" style="96"/>
    <col min="10241" max="10242" width="3.796875" style="96" customWidth="1"/>
    <col min="10243" max="10243" width="22.5" style="96" customWidth="1"/>
    <col min="10244" max="10244" width="4.3984375" style="96" customWidth="1"/>
    <col min="10245" max="10245" width="37.5" style="96" customWidth="1"/>
    <col min="10246" max="10246" width="4.3984375" style="96" customWidth="1"/>
    <col min="10247" max="10247" width="17.69921875" style="96" customWidth="1"/>
    <col min="10248" max="10248" width="30.5" style="96" customWidth="1"/>
    <col min="10249" max="10254" width="4.3984375" style="96" customWidth="1"/>
    <col min="10255" max="10255" width="5.296875" style="96" customWidth="1"/>
    <col min="10256" max="10258" width="4.3984375" style="96" customWidth="1"/>
    <col min="10259" max="10259" width="5.09765625" style="96" customWidth="1"/>
    <col min="10260" max="10263" width="4.3984375" style="96" customWidth="1"/>
    <col min="10264" max="10264" width="5.3984375" style="96" customWidth="1"/>
    <col min="10265" max="10272" width="4.3984375" style="96" customWidth="1"/>
    <col min="10273" max="10496" width="8.09765625" style="96"/>
    <col min="10497" max="10498" width="3.796875" style="96" customWidth="1"/>
    <col min="10499" max="10499" width="22.5" style="96" customWidth="1"/>
    <col min="10500" max="10500" width="4.3984375" style="96" customWidth="1"/>
    <col min="10501" max="10501" width="37.5" style="96" customWidth="1"/>
    <col min="10502" max="10502" width="4.3984375" style="96" customWidth="1"/>
    <col min="10503" max="10503" width="17.69921875" style="96" customWidth="1"/>
    <col min="10504" max="10504" width="30.5" style="96" customWidth="1"/>
    <col min="10505" max="10510" width="4.3984375" style="96" customWidth="1"/>
    <col min="10511" max="10511" width="5.296875" style="96" customWidth="1"/>
    <col min="10512" max="10514" width="4.3984375" style="96" customWidth="1"/>
    <col min="10515" max="10515" width="5.09765625" style="96" customWidth="1"/>
    <col min="10516" max="10519" width="4.3984375" style="96" customWidth="1"/>
    <col min="10520" max="10520" width="5.3984375" style="96" customWidth="1"/>
    <col min="10521" max="10528" width="4.3984375" style="96" customWidth="1"/>
    <col min="10529" max="10752" width="8.09765625" style="96"/>
    <col min="10753" max="10754" width="3.796875" style="96" customWidth="1"/>
    <col min="10755" max="10755" width="22.5" style="96" customWidth="1"/>
    <col min="10756" max="10756" width="4.3984375" style="96" customWidth="1"/>
    <col min="10757" max="10757" width="37.5" style="96" customWidth="1"/>
    <col min="10758" max="10758" width="4.3984375" style="96" customWidth="1"/>
    <col min="10759" max="10759" width="17.69921875" style="96" customWidth="1"/>
    <col min="10760" max="10760" width="30.5" style="96" customWidth="1"/>
    <col min="10761" max="10766" width="4.3984375" style="96" customWidth="1"/>
    <col min="10767" max="10767" width="5.296875" style="96" customWidth="1"/>
    <col min="10768" max="10770" width="4.3984375" style="96" customWidth="1"/>
    <col min="10771" max="10771" width="5.09765625" style="96" customWidth="1"/>
    <col min="10772" max="10775" width="4.3984375" style="96" customWidth="1"/>
    <col min="10776" max="10776" width="5.3984375" style="96" customWidth="1"/>
    <col min="10777" max="10784" width="4.3984375" style="96" customWidth="1"/>
    <col min="10785" max="11008" width="8.09765625" style="96"/>
    <col min="11009" max="11010" width="3.796875" style="96" customWidth="1"/>
    <col min="11011" max="11011" width="22.5" style="96" customWidth="1"/>
    <col min="11012" max="11012" width="4.3984375" style="96" customWidth="1"/>
    <col min="11013" max="11013" width="37.5" style="96" customWidth="1"/>
    <col min="11014" max="11014" width="4.3984375" style="96" customWidth="1"/>
    <col min="11015" max="11015" width="17.69921875" style="96" customWidth="1"/>
    <col min="11016" max="11016" width="30.5" style="96" customWidth="1"/>
    <col min="11017" max="11022" width="4.3984375" style="96" customWidth="1"/>
    <col min="11023" max="11023" width="5.296875" style="96" customWidth="1"/>
    <col min="11024" max="11026" width="4.3984375" style="96" customWidth="1"/>
    <col min="11027" max="11027" width="5.09765625" style="96" customWidth="1"/>
    <col min="11028" max="11031" width="4.3984375" style="96" customWidth="1"/>
    <col min="11032" max="11032" width="5.3984375" style="96" customWidth="1"/>
    <col min="11033" max="11040" width="4.3984375" style="96" customWidth="1"/>
    <col min="11041" max="11264" width="8.09765625" style="96"/>
    <col min="11265" max="11266" width="3.796875" style="96" customWidth="1"/>
    <col min="11267" max="11267" width="22.5" style="96" customWidth="1"/>
    <col min="11268" max="11268" width="4.3984375" style="96" customWidth="1"/>
    <col min="11269" max="11269" width="37.5" style="96" customWidth="1"/>
    <col min="11270" max="11270" width="4.3984375" style="96" customWidth="1"/>
    <col min="11271" max="11271" width="17.69921875" style="96" customWidth="1"/>
    <col min="11272" max="11272" width="30.5" style="96" customWidth="1"/>
    <col min="11273" max="11278" width="4.3984375" style="96" customWidth="1"/>
    <col min="11279" max="11279" width="5.296875" style="96" customWidth="1"/>
    <col min="11280" max="11282" width="4.3984375" style="96" customWidth="1"/>
    <col min="11283" max="11283" width="5.09765625" style="96" customWidth="1"/>
    <col min="11284" max="11287" width="4.3984375" style="96" customWidth="1"/>
    <col min="11288" max="11288" width="5.3984375" style="96" customWidth="1"/>
    <col min="11289" max="11296" width="4.3984375" style="96" customWidth="1"/>
    <col min="11297" max="11520" width="8.09765625" style="96"/>
    <col min="11521" max="11522" width="3.796875" style="96" customWidth="1"/>
    <col min="11523" max="11523" width="22.5" style="96" customWidth="1"/>
    <col min="11524" max="11524" width="4.3984375" style="96" customWidth="1"/>
    <col min="11525" max="11525" width="37.5" style="96" customWidth="1"/>
    <col min="11526" max="11526" width="4.3984375" style="96" customWidth="1"/>
    <col min="11527" max="11527" width="17.69921875" style="96" customWidth="1"/>
    <col min="11528" max="11528" width="30.5" style="96" customWidth="1"/>
    <col min="11529" max="11534" width="4.3984375" style="96" customWidth="1"/>
    <col min="11535" max="11535" width="5.296875" style="96" customWidth="1"/>
    <col min="11536" max="11538" width="4.3984375" style="96" customWidth="1"/>
    <col min="11539" max="11539" width="5.09765625" style="96" customWidth="1"/>
    <col min="11540" max="11543" width="4.3984375" style="96" customWidth="1"/>
    <col min="11544" max="11544" width="5.3984375" style="96" customWidth="1"/>
    <col min="11545" max="11552" width="4.3984375" style="96" customWidth="1"/>
    <col min="11553" max="11776" width="8.09765625" style="96"/>
    <col min="11777" max="11778" width="3.796875" style="96" customWidth="1"/>
    <col min="11779" max="11779" width="22.5" style="96" customWidth="1"/>
    <col min="11780" max="11780" width="4.3984375" style="96" customWidth="1"/>
    <col min="11781" max="11781" width="37.5" style="96" customWidth="1"/>
    <col min="11782" max="11782" width="4.3984375" style="96" customWidth="1"/>
    <col min="11783" max="11783" width="17.69921875" style="96" customWidth="1"/>
    <col min="11784" max="11784" width="30.5" style="96" customWidth="1"/>
    <col min="11785" max="11790" width="4.3984375" style="96" customWidth="1"/>
    <col min="11791" max="11791" width="5.296875" style="96" customWidth="1"/>
    <col min="11792" max="11794" width="4.3984375" style="96" customWidth="1"/>
    <col min="11795" max="11795" width="5.09765625" style="96" customWidth="1"/>
    <col min="11796" max="11799" width="4.3984375" style="96" customWidth="1"/>
    <col min="11800" max="11800" width="5.3984375" style="96" customWidth="1"/>
    <col min="11801" max="11808" width="4.3984375" style="96" customWidth="1"/>
    <col min="11809" max="12032" width="8.09765625" style="96"/>
    <col min="12033" max="12034" width="3.796875" style="96" customWidth="1"/>
    <col min="12035" max="12035" width="22.5" style="96" customWidth="1"/>
    <col min="12036" max="12036" width="4.3984375" style="96" customWidth="1"/>
    <col min="12037" max="12037" width="37.5" style="96" customWidth="1"/>
    <col min="12038" max="12038" width="4.3984375" style="96" customWidth="1"/>
    <col min="12039" max="12039" width="17.69921875" style="96" customWidth="1"/>
    <col min="12040" max="12040" width="30.5" style="96" customWidth="1"/>
    <col min="12041" max="12046" width="4.3984375" style="96" customWidth="1"/>
    <col min="12047" max="12047" width="5.296875" style="96" customWidth="1"/>
    <col min="12048" max="12050" width="4.3984375" style="96" customWidth="1"/>
    <col min="12051" max="12051" width="5.09765625" style="96" customWidth="1"/>
    <col min="12052" max="12055" width="4.3984375" style="96" customWidth="1"/>
    <col min="12056" max="12056" width="5.3984375" style="96" customWidth="1"/>
    <col min="12057" max="12064" width="4.3984375" style="96" customWidth="1"/>
    <col min="12065" max="12288" width="8.09765625" style="96"/>
    <col min="12289" max="12290" width="3.796875" style="96" customWidth="1"/>
    <col min="12291" max="12291" width="22.5" style="96" customWidth="1"/>
    <col min="12292" max="12292" width="4.3984375" style="96" customWidth="1"/>
    <col min="12293" max="12293" width="37.5" style="96" customWidth="1"/>
    <col min="12294" max="12294" width="4.3984375" style="96" customWidth="1"/>
    <col min="12295" max="12295" width="17.69921875" style="96" customWidth="1"/>
    <col min="12296" max="12296" width="30.5" style="96" customWidth="1"/>
    <col min="12297" max="12302" width="4.3984375" style="96" customWidth="1"/>
    <col min="12303" max="12303" width="5.296875" style="96" customWidth="1"/>
    <col min="12304" max="12306" width="4.3984375" style="96" customWidth="1"/>
    <col min="12307" max="12307" width="5.09765625" style="96" customWidth="1"/>
    <col min="12308" max="12311" width="4.3984375" style="96" customWidth="1"/>
    <col min="12312" max="12312" width="5.3984375" style="96" customWidth="1"/>
    <col min="12313" max="12320" width="4.3984375" style="96" customWidth="1"/>
    <col min="12321" max="12544" width="8.09765625" style="96"/>
    <col min="12545" max="12546" width="3.796875" style="96" customWidth="1"/>
    <col min="12547" max="12547" width="22.5" style="96" customWidth="1"/>
    <col min="12548" max="12548" width="4.3984375" style="96" customWidth="1"/>
    <col min="12549" max="12549" width="37.5" style="96" customWidth="1"/>
    <col min="12550" max="12550" width="4.3984375" style="96" customWidth="1"/>
    <col min="12551" max="12551" width="17.69921875" style="96" customWidth="1"/>
    <col min="12552" max="12552" width="30.5" style="96" customWidth="1"/>
    <col min="12553" max="12558" width="4.3984375" style="96" customWidth="1"/>
    <col min="12559" max="12559" width="5.296875" style="96" customWidth="1"/>
    <col min="12560" max="12562" width="4.3984375" style="96" customWidth="1"/>
    <col min="12563" max="12563" width="5.09765625" style="96" customWidth="1"/>
    <col min="12564" max="12567" width="4.3984375" style="96" customWidth="1"/>
    <col min="12568" max="12568" width="5.3984375" style="96" customWidth="1"/>
    <col min="12569" max="12576" width="4.3984375" style="96" customWidth="1"/>
    <col min="12577" max="12800" width="8.09765625" style="96"/>
    <col min="12801" max="12802" width="3.796875" style="96" customWidth="1"/>
    <col min="12803" max="12803" width="22.5" style="96" customWidth="1"/>
    <col min="12804" max="12804" width="4.3984375" style="96" customWidth="1"/>
    <col min="12805" max="12805" width="37.5" style="96" customWidth="1"/>
    <col min="12806" max="12806" width="4.3984375" style="96" customWidth="1"/>
    <col min="12807" max="12807" width="17.69921875" style="96" customWidth="1"/>
    <col min="12808" max="12808" width="30.5" style="96" customWidth="1"/>
    <col min="12809" max="12814" width="4.3984375" style="96" customWidth="1"/>
    <col min="12815" max="12815" width="5.296875" style="96" customWidth="1"/>
    <col min="12816" max="12818" width="4.3984375" style="96" customWidth="1"/>
    <col min="12819" max="12819" width="5.09765625" style="96" customWidth="1"/>
    <col min="12820" max="12823" width="4.3984375" style="96" customWidth="1"/>
    <col min="12824" max="12824" width="5.3984375" style="96" customWidth="1"/>
    <col min="12825" max="12832" width="4.3984375" style="96" customWidth="1"/>
    <col min="12833" max="13056" width="8.09765625" style="96"/>
    <col min="13057" max="13058" width="3.796875" style="96" customWidth="1"/>
    <col min="13059" max="13059" width="22.5" style="96" customWidth="1"/>
    <col min="13060" max="13060" width="4.3984375" style="96" customWidth="1"/>
    <col min="13061" max="13061" width="37.5" style="96" customWidth="1"/>
    <col min="13062" max="13062" width="4.3984375" style="96" customWidth="1"/>
    <col min="13063" max="13063" width="17.69921875" style="96" customWidth="1"/>
    <col min="13064" max="13064" width="30.5" style="96" customWidth="1"/>
    <col min="13065" max="13070" width="4.3984375" style="96" customWidth="1"/>
    <col min="13071" max="13071" width="5.296875" style="96" customWidth="1"/>
    <col min="13072" max="13074" width="4.3984375" style="96" customWidth="1"/>
    <col min="13075" max="13075" width="5.09765625" style="96" customWidth="1"/>
    <col min="13076" max="13079" width="4.3984375" style="96" customWidth="1"/>
    <col min="13080" max="13080" width="5.3984375" style="96" customWidth="1"/>
    <col min="13081" max="13088" width="4.3984375" style="96" customWidth="1"/>
    <col min="13089" max="13312" width="8.09765625" style="96"/>
    <col min="13313" max="13314" width="3.796875" style="96" customWidth="1"/>
    <col min="13315" max="13315" width="22.5" style="96" customWidth="1"/>
    <col min="13316" max="13316" width="4.3984375" style="96" customWidth="1"/>
    <col min="13317" max="13317" width="37.5" style="96" customWidth="1"/>
    <col min="13318" max="13318" width="4.3984375" style="96" customWidth="1"/>
    <col min="13319" max="13319" width="17.69921875" style="96" customWidth="1"/>
    <col min="13320" max="13320" width="30.5" style="96" customWidth="1"/>
    <col min="13321" max="13326" width="4.3984375" style="96" customWidth="1"/>
    <col min="13327" max="13327" width="5.296875" style="96" customWidth="1"/>
    <col min="13328" max="13330" width="4.3984375" style="96" customWidth="1"/>
    <col min="13331" max="13331" width="5.09765625" style="96" customWidth="1"/>
    <col min="13332" max="13335" width="4.3984375" style="96" customWidth="1"/>
    <col min="13336" max="13336" width="5.3984375" style="96" customWidth="1"/>
    <col min="13337" max="13344" width="4.3984375" style="96" customWidth="1"/>
    <col min="13345" max="13568" width="8.09765625" style="96"/>
    <col min="13569" max="13570" width="3.796875" style="96" customWidth="1"/>
    <col min="13571" max="13571" width="22.5" style="96" customWidth="1"/>
    <col min="13572" max="13572" width="4.3984375" style="96" customWidth="1"/>
    <col min="13573" max="13573" width="37.5" style="96" customWidth="1"/>
    <col min="13574" max="13574" width="4.3984375" style="96" customWidth="1"/>
    <col min="13575" max="13575" width="17.69921875" style="96" customWidth="1"/>
    <col min="13576" max="13576" width="30.5" style="96" customWidth="1"/>
    <col min="13577" max="13582" width="4.3984375" style="96" customWidth="1"/>
    <col min="13583" max="13583" width="5.296875" style="96" customWidth="1"/>
    <col min="13584" max="13586" width="4.3984375" style="96" customWidth="1"/>
    <col min="13587" max="13587" width="5.09765625" style="96" customWidth="1"/>
    <col min="13588" max="13591" width="4.3984375" style="96" customWidth="1"/>
    <col min="13592" max="13592" width="5.3984375" style="96" customWidth="1"/>
    <col min="13593" max="13600" width="4.3984375" style="96" customWidth="1"/>
    <col min="13601" max="13824" width="8.09765625" style="96"/>
    <col min="13825" max="13826" width="3.796875" style="96" customWidth="1"/>
    <col min="13827" max="13827" width="22.5" style="96" customWidth="1"/>
    <col min="13828" max="13828" width="4.3984375" style="96" customWidth="1"/>
    <col min="13829" max="13829" width="37.5" style="96" customWidth="1"/>
    <col min="13830" max="13830" width="4.3984375" style="96" customWidth="1"/>
    <col min="13831" max="13831" width="17.69921875" style="96" customWidth="1"/>
    <col min="13832" max="13832" width="30.5" style="96" customWidth="1"/>
    <col min="13833" max="13838" width="4.3984375" style="96" customWidth="1"/>
    <col min="13839" max="13839" width="5.296875" style="96" customWidth="1"/>
    <col min="13840" max="13842" width="4.3984375" style="96" customWidth="1"/>
    <col min="13843" max="13843" width="5.09765625" style="96" customWidth="1"/>
    <col min="13844" max="13847" width="4.3984375" style="96" customWidth="1"/>
    <col min="13848" max="13848" width="5.3984375" style="96" customWidth="1"/>
    <col min="13849" max="13856" width="4.3984375" style="96" customWidth="1"/>
    <col min="13857" max="14080" width="8.09765625" style="96"/>
    <col min="14081" max="14082" width="3.796875" style="96" customWidth="1"/>
    <col min="14083" max="14083" width="22.5" style="96" customWidth="1"/>
    <col min="14084" max="14084" width="4.3984375" style="96" customWidth="1"/>
    <col min="14085" max="14085" width="37.5" style="96" customWidth="1"/>
    <col min="14086" max="14086" width="4.3984375" style="96" customWidth="1"/>
    <col min="14087" max="14087" width="17.69921875" style="96" customWidth="1"/>
    <col min="14088" max="14088" width="30.5" style="96" customWidth="1"/>
    <col min="14089" max="14094" width="4.3984375" style="96" customWidth="1"/>
    <col min="14095" max="14095" width="5.296875" style="96" customWidth="1"/>
    <col min="14096" max="14098" width="4.3984375" style="96" customWidth="1"/>
    <col min="14099" max="14099" width="5.09765625" style="96" customWidth="1"/>
    <col min="14100" max="14103" width="4.3984375" style="96" customWidth="1"/>
    <col min="14104" max="14104" width="5.3984375" style="96" customWidth="1"/>
    <col min="14105" max="14112" width="4.3984375" style="96" customWidth="1"/>
    <col min="14113" max="14336" width="8.09765625" style="96"/>
    <col min="14337" max="14338" width="3.796875" style="96" customWidth="1"/>
    <col min="14339" max="14339" width="22.5" style="96" customWidth="1"/>
    <col min="14340" max="14340" width="4.3984375" style="96" customWidth="1"/>
    <col min="14341" max="14341" width="37.5" style="96" customWidth="1"/>
    <col min="14342" max="14342" width="4.3984375" style="96" customWidth="1"/>
    <col min="14343" max="14343" width="17.69921875" style="96" customWidth="1"/>
    <col min="14344" max="14344" width="30.5" style="96" customWidth="1"/>
    <col min="14345" max="14350" width="4.3984375" style="96" customWidth="1"/>
    <col min="14351" max="14351" width="5.296875" style="96" customWidth="1"/>
    <col min="14352" max="14354" width="4.3984375" style="96" customWidth="1"/>
    <col min="14355" max="14355" width="5.09765625" style="96" customWidth="1"/>
    <col min="14356" max="14359" width="4.3984375" style="96" customWidth="1"/>
    <col min="14360" max="14360" width="5.3984375" style="96" customWidth="1"/>
    <col min="14361" max="14368" width="4.3984375" style="96" customWidth="1"/>
    <col min="14369" max="14592" width="8.09765625" style="96"/>
    <col min="14593" max="14594" width="3.796875" style="96" customWidth="1"/>
    <col min="14595" max="14595" width="22.5" style="96" customWidth="1"/>
    <col min="14596" max="14596" width="4.3984375" style="96" customWidth="1"/>
    <col min="14597" max="14597" width="37.5" style="96" customWidth="1"/>
    <col min="14598" max="14598" width="4.3984375" style="96" customWidth="1"/>
    <col min="14599" max="14599" width="17.69921875" style="96" customWidth="1"/>
    <col min="14600" max="14600" width="30.5" style="96" customWidth="1"/>
    <col min="14601" max="14606" width="4.3984375" style="96" customWidth="1"/>
    <col min="14607" max="14607" width="5.296875" style="96" customWidth="1"/>
    <col min="14608" max="14610" width="4.3984375" style="96" customWidth="1"/>
    <col min="14611" max="14611" width="5.09765625" style="96" customWidth="1"/>
    <col min="14612" max="14615" width="4.3984375" style="96" customWidth="1"/>
    <col min="14616" max="14616" width="5.3984375" style="96" customWidth="1"/>
    <col min="14617" max="14624" width="4.3984375" style="96" customWidth="1"/>
    <col min="14625" max="14848" width="8.09765625" style="96"/>
    <col min="14849" max="14850" width="3.796875" style="96" customWidth="1"/>
    <col min="14851" max="14851" width="22.5" style="96" customWidth="1"/>
    <col min="14852" max="14852" width="4.3984375" style="96" customWidth="1"/>
    <col min="14853" max="14853" width="37.5" style="96" customWidth="1"/>
    <col min="14854" max="14854" width="4.3984375" style="96" customWidth="1"/>
    <col min="14855" max="14855" width="17.69921875" style="96" customWidth="1"/>
    <col min="14856" max="14856" width="30.5" style="96" customWidth="1"/>
    <col min="14857" max="14862" width="4.3984375" style="96" customWidth="1"/>
    <col min="14863" max="14863" width="5.296875" style="96" customWidth="1"/>
    <col min="14864" max="14866" width="4.3984375" style="96" customWidth="1"/>
    <col min="14867" max="14867" width="5.09765625" style="96" customWidth="1"/>
    <col min="14868" max="14871" width="4.3984375" style="96" customWidth="1"/>
    <col min="14872" max="14872" width="5.3984375" style="96" customWidth="1"/>
    <col min="14873" max="14880" width="4.3984375" style="96" customWidth="1"/>
    <col min="14881" max="15104" width="8.09765625" style="96"/>
    <col min="15105" max="15106" width="3.796875" style="96" customWidth="1"/>
    <col min="15107" max="15107" width="22.5" style="96" customWidth="1"/>
    <col min="15108" max="15108" width="4.3984375" style="96" customWidth="1"/>
    <col min="15109" max="15109" width="37.5" style="96" customWidth="1"/>
    <col min="15110" max="15110" width="4.3984375" style="96" customWidth="1"/>
    <col min="15111" max="15111" width="17.69921875" style="96" customWidth="1"/>
    <col min="15112" max="15112" width="30.5" style="96" customWidth="1"/>
    <col min="15113" max="15118" width="4.3984375" style="96" customWidth="1"/>
    <col min="15119" max="15119" width="5.296875" style="96" customWidth="1"/>
    <col min="15120" max="15122" width="4.3984375" style="96" customWidth="1"/>
    <col min="15123" max="15123" width="5.09765625" style="96" customWidth="1"/>
    <col min="15124" max="15127" width="4.3984375" style="96" customWidth="1"/>
    <col min="15128" max="15128" width="5.3984375" style="96" customWidth="1"/>
    <col min="15129" max="15136" width="4.3984375" style="96" customWidth="1"/>
    <col min="15137" max="15360" width="8.09765625" style="96"/>
    <col min="15361" max="15362" width="3.796875" style="96" customWidth="1"/>
    <col min="15363" max="15363" width="22.5" style="96" customWidth="1"/>
    <col min="15364" max="15364" width="4.3984375" style="96" customWidth="1"/>
    <col min="15365" max="15365" width="37.5" style="96" customWidth="1"/>
    <col min="15366" max="15366" width="4.3984375" style="96" customWidth="1"/>
    <col min="15367" max="15367" width="17.69921875" style="96" customWidth="1"/>
    <col min="15368" max="15368" width="30.5" style="96" customWidth="1"/>
    <col min="15369" max="15374" width="4.3984375" style="96" customWidth="1"/>
    <col min="15375" max="15375" width="5.296875" style="96" customWidth="1"/>
    <col min="15376" max="15378" width="4.3984375" style="96" customWidth="1"/>
    <col min="15379" max="15379" width="5.09765625" style="96" customWidth="1"/>
    <col min="15380" max="15383" width="4.3984375" style="96" customWidth="1"/>
    <col min="15384" max="15384" width="5.3984375" style="96" customWidth="1"/>
    <col min="15385" max="15392" width="4.3984375" style="96" customWidth="1"/>
    <col min="15393" max="15616" width="8.09765625" style="96"/>
    <col min="15617" max="15618" width="3.796875" style="96" customWidth="1"/>
    <col min="15619" max="15619" width="22.5" style="96" customWidth="1"/>
    <col min="15620" max="15620" width="4.3984375" style="96" customWidth="1"/>
    <col min="15621" max="15621" width="37.5" style="96" customWidth="1"/>
    <col min="15622" max="15622" width="4.3984375" style="96" customWidth="1"/>
    <col min="15623" max="15623" width="17.69921875" style="96" customWidth="1"/>
    <col min="15624" max="15624" width="30.5" style="96" customWidth="1"/>
    <col min="15625" max="15630" width="4.3984375" style="96" customWidth="1"/>
    <col min="15631" max="15631" width="5.296875" style="96" customWidth="1"/>
    <col min="15632" max="15634" width="4.3984375" style="96" customWidth="1"/>
    <col min="15635" max="15635" width="5.09765625" style="96" customWidth="1"/>
    <col min="15636" max="15639" width="4.3984375" style="96" customWidth="1"/>
    <col min="15640" max="15640" width="5.3984375" style="96" customWidth="1"/>
    <col min="15641" max="15648" width="4.3984375" style="96" customWidth="1"/>
    <col min="15649" max="15872" width="8.09765625" style="96"/>
    <col min="15873" max="15874" width="3.796875" style="96" customWidth="1"/>
    <col min="15875" max="15875" width="22.5" style="96" customWidth="1"/>
    <col min="15876" max="15876" width="4.3984375" style="96" customWidth="1"/>
    <col min="15877" max="15877" width="37.5" style="96" customWidth="1"/>
    <col min="15878" max="15878" width="4.3984375" style="96" customWidth="1"/>
    <col min="15879" max="15879" width="17.69921875" style="96" customWidth="1"/>
    <col min="15880" max="15880" width="30.5" style="96" customWidth="1"/>
    <col min="15881" max="15886" width="4.3984375" style="96" customWidth="1"/>
    <col min="15887" max="15887" width="5.296875" style="96" customWidth="1"/>
    <col min="15888" max="15890" width="4.3984375" style="96" customWidth="1"/>
    <col min="15891" max="15891" width="5.09765625" style="96" customWidth="1"/>
    <col min="15892" max="15895" width="4.3984375" style="96" customWidth="1"/>
    <col min="15896" max="15896" width="5.3984375" style="96" customWidth="1"/>
    <col min="15897" max="15904" width="4.3984375" style="96" customWidth="1"/>
    <col min="15905" max="16128" width="8.09765625" style="96"/>
    <col min="16129" max="16130" width="3.796875" style="96" customWidth="1"/>
    <col min="16131" max="16131" width="22.5" style="96" customWidth="1"/>
    <col min="16132" max="16132" width="4.3984375" style="96" customWidth="1"/>
    <col min="16133" max="16133" width="37.5" style="96" customWidth="1"/>
    <col min="16134" max="16134" width="4.3984375" style="96" customWidth="1"/>
    <col min="16135" max="16135" width="17.69921875" style="96" customWidth="1"/>
    <col min="16136" max="16136" width="30.5" style="96" customWidth="1"/>
    <col min="16137" max="16142" width="4.3984375" style="96" customWidth="1"/>
    <col min="16143" max="16143" width="5.296875" style="96" customWidth="1"/>
    <col min="16144" max="16146" width="4.3984375" style="96" customWidth="1"/>
    <col min="16147" max="16147" width="5.09765625" style="96" customWidth="1"/>
    <col min="16148" max="16151" width="4.3984375" style="96" customWidth="1"/>
    <col min="16152" max="16152" width="5.3984375" style="96" customWidth="1"/>
    <col min="16153" max="16160" width="4.3984375" style="96" customWidth="1"/>
    <col min="16161" max="16384" width="8.09765625" style="96"/>
  </cols>
  <sheetData>
    <row r="2" spans="1:32" ht="20.25" customHeight="1" x14ac:dyDescent="0.45">
      <c r="A2" s="94" t="s">
        <v>222</v>
      </c>
      <c r="B2" s="95"/>
    </row>
    <row r="3" spans="1:32" ht="20.25" customHeight="1" x14ac:dyDescent="0.45">
      <c r="A3" s="777" t="s">
        <v>223</v>
      </c>
      <c r="B3" s="777"/>
      <c r="C3" s="777"/>
      <c r="D3" s="777"/>
      <c r="E3" s="777"/>
      <c r="F3" s="777"/>
      <c r="G3" s="777"/>
      <c r="H3" s="777"/>
      <c r="I3" s="777"/>
      <c r="J3" s="777"/>
      <c r="K3" s="777"/>
      <c r="L3" s="777"/>
      <c r="M3" s="777"/>
      <c r="N3" s="777"/>
      <c r="O3" s="777"/>
      <c r="P3" s="777"/>
      <c r="Q3" s="777"/>
      <c r="R3" s="777"/>
      <c r="S3" s="777"/>
      <c r="T3" s="777"/>
      <c r="U3" s="777"/>
      <c r="V3" s="777"/>
      <c r="W3" s="777"/>
      <c r="X3" s="777"/>
      <c r="Y3" s="777"/>
      <c r="Z3" s="777"/>
      <c r="AA3" s="777"/>
      <c r="AB3" s="777"/>
      <c r="AC3" s="777"/>
      <c r="AD3" s="777"/>
      <c r="AE3" s="777"/>
      <c r="AF3" s="777"/>
    </row>
    <row r="4" spans="1:32" ht="20.25" customHeight="1" x14ac:dyDescent="0.45"/>
    <row r="5" spans="1:32" ht="30" customHeight="1" x14ac:dyDescent="0.45">
      <c r="S5" s="768" t="s">
        <v>224</v>
      </c>
      <c r="T5" s="769"/>
      <c r="U5" s="769"/>
      <c r="V5" s="770"/>
      <c r="W5" s="169"/>
      <c r="X5" s="170"/>
      <c r="Y5" s="170"/>
      <c r="Z5" s="170"/>
      <c r="AA5" s="170"/>
      <c r="AB5" s="170"/>
      <c r="AC5" s="170"/>
      <c r="AD5" s="170"/>
      <c r="AE5" s="170"/>
      <c r="AF5" s="171"/>
    </row>
    <row r="6" spans="1:32" ht="20.25" customHeight="1" x14ac:dyDescent="0.45"/>
    <row r="7" spans="1:32" ht="17.25" customHeight="1" x14ac:dyDescent="0.45">
      <c r="A7" s="768" t="s">
        <v>225</v>
      </c>
      <c r="B7" s="769"/>
      <c r="C7" s="770"/>
      <c r="D7" s="768" t="s">
        <v>226</v>
      </c>
      <c r="E7" s="770"/>
      <c r="F7" s="768" t="s">
        <v>227</v>
      </c>
      <c r="G7" s="770"/>
      <c r="H7" s="768" t="s">
        <v>228</v>
      </c>
      <c r="I7" s="769"/>
      <c r="J7" s="769"/>
      <c r="K7" s="769"/>
      <c r="L7" s="769"/>
      <c r="M7" s="769"/>
      <c r="N7" s="769"/>
      <c r="O7" s="769"/>
      <c r="P7" s="769"/>
      <c r="Q7" s="769"/>
      <c r="R7" s="769"/>
      <c r="S7" s="769"/>
      <c r="T7" s="769"/>
      <c r="U7" s="769"/>
      <c r="V7" s="769"/>
      <c r="W7" s="769"/>
      <c r="X7" s="770"/>
      <c r="Y7" s="768" t="s">
        <v>229</v>
      </c>
      <c r="Z7" s="769"/>
      <c r="AA7" s="769"/>
      <c r="AB7" s="770"/>
      <c r="AC7" s="768" t="s">
        <v>230</v>
      </c>
      <c r="AD7" s="769"/>
      <c r="AE7" s="769"/>
      <c r="AF7" s="770"/>
    </row>
    <row r="8" spans="1:32" ht="18.75" customHeight="1" x14ac:dyDescent="0.45">
      <c r="A8" s="778" t="s">
        <v>231</v>
      </c>
      <c r="B8" s="779"/>
      <c r="C8" s="780"/>
      <c r="D8" s="778"/>
      <c r="E8" s="780"/>
      <c r="F8" s="778"/>
      <c r="G8" s="780"/>
      <c r="H8" s="783" t="s">
        <v>232</v>
      </c>
      <c r="I8" s="153" t="s">
        <v>176</v>
      </c>
      <c r="J8" s="112" t="s">
        <v>233</v>
      </c>
      <c r="K8" s="555"/>
      <c r="L8" s="555"/>
      <c r="M8" s="153" t="s">
        <v>176</v>
      </c>
      <c r="N8" s="112" t="s">
        <v>234</v>
      </c>
      <c r="O8" s="555"/>
      <c r="P8" s="555"/>
      <c r="Q8" s="153" t="s">
        <v>176</v>
      </c>
      <c r="R8" s="112" t="s">
        <v>235</v>
      </c>
      <c r="S8" s="555"/>
      <c r="T8" s="555"/>
      <c r="U8" s="153" t="s">
        <v>176</v>
      </c>
      <c r="V8" s="112" t="s">
        <v>236</v>
      </c>
      <c r="W8" s="555"/>
      <c r="X8" s="101"/>
      <c r="Y8" s="771"/>
      <c r="Z8" s="772"/>
      <c r="AA8" s="772"/>
      <c r="AB8" s="773"/>
      <c r="AC8" s="771"/>
      <c r="AD8" s="772"/>
      <c r="AE8" s="772"/>
      <c r="AF8" s="773"/>
    </row>
    <row r="9" spans="1:32" ht="18.75" customHeight="1" x14ac:dyDescent="0.45">
      <c r="A9" s="781"/>
      <c r="B9" s="767"/>
      <c r="C9" s="782"/>
      <c r="D9" s="781"/>
      <c r="E9" s="782"/>
      <c r="F9" s="781"/>
      <c r="G9" s="782"/>
      <c r="H9" s="784"/>
      <c r="I9" s="128" t="s">
        <v>176</v>
      </c>
      <c r="J9" s="86" t="s">
        <v>237</v>
      </c>
      <c r="K9" s="158"/>
      <c r="L9" s="158"/>
      <c r="M9" s="153" t="s">
        <v>176</v>
      </c>
      <c r="N9" s="86" t="s">
        <v>238</v>
      </c>
      <c r="O9" s="158"/>
      <c r="P9" s="158"/>
      <c r="Q9" s="153" t="s">
        <v>176</v>
      </c>
      <c r="R9" s="86" t="s">
        <v>239</v>
      </c>
      <c r="S9" s="158"/>
      <c r="T9" s="158"/>
      <c r="U9" s="153" t="s">
        <v>176</v>
      </c>
      <c r="V9" s="86" t="s">
        <v>240</v>
      </c>
      <c r="W9" s="158"/>
      <c r="X9" s="118"/>
      <c r="Y9" s="774"/>
      <c r="Z9" s="775"/>
      <c r="AA9" s="775"/>
      <c r="AB9" s="776"/>
      <c r="AC9" s="774"/>
      <c r="AD9" s="775"/>
      <c r="AE9" s="775"/>
      <c r="AF9" s="776"/>
    </row>
    <row r="10" spans="1:32" ht="18.75" customHeight="1" x14ac:dyDescent="0.45">
      <c r="A10" s="98"/>
      <c r="B10" s="99"/>
      <c r="C10" s="560"/>
      <c r="D10" s="100"/>
      <c r="E10" s="101"/>
      <c r="F10" s="102"/>
      <c r="G10" s="101"/>
      <c r="H10" s="103" t="s">
        <v>241</v>
      </c>
      <c r="I10" s="104" t="s">
        <v>176</v>
      </c>
      <c r="J10" s="105" t="s">
        <v>242</v>
      </c>
      <c r="K10" s="105"/>
      <c r="L10" s="106"/>
      <c r="M10" s="107" t="s">
        <v>176</v>
      </c>
      <c r="N10" s="105" t="s">
        <v>243</v>
      </c>
      <c r="O10" s="105"/>
      <c r="P10" s="106"/>
      <c r="Q10" s="107" t="s">
        <v>176</v>
      </c>
      <c r="R10" s="108" t="s">
        <v>244</v>
      </c>
      <c r="S10" s="108"/>
      <c r="T10" s="109"/>
      <c r="U10" s="109"/>
      <c r="V10" s="109"/>
      <c r="W10" s="109"/>
      <c r="X10" s="110"/>
      <c r="Y10" s="111" t="s">
        <v>176</v>
      </c>
      <c r="Z10" s="112" t="s">
        <v>245</v>
      </c>
      <c r="AA10" s="112"/>
      <c r="AB10" s="113"/>
      <c r="AC10" s="111" t="s">
        <v>176</v>
      </c>
      <c r="AD10" s="112" t="s">
        <v>245</v>
      </c>
      <c r="AE10" s="112"/>
      <c r="AF10" s="113"/>
    </row>
    <row r="11" spans="1:32" ht="18.75" customHeight="1" x14ac:dyDescent="0.45">
      <c r="A11" s="114"/>
      <c r="B11" s="115"/>
      <c r="C11" s="116"/>
      <c r="D11" s="117"/>
      <c r="E11" s="118"/>
      <c r="F11" s="119"/>
      <c r="G11" s="118"/>
      <c r="H11" s="120" t="s">
        <v>246</v>
      </c>
      <c r="I11" s="121" t="s">
        <v>176</v>
      </c>
      <c r="J11" s="122" t="s">
        <v>247</v>
      </c>
      <c r="K11" s="123"/>
      <c r="L11" s="124"/>
      <c r="M11" s="125" t="s">
        <v>176</v>
      </c>
      <c r="N11" s="122" t="s">
        <v>248</v>
      </c>
      <c r="O11" s="126"/>
      <c r="P11" s="126"/>
      <c r="Q11" s="122"/>
      <c r="R11" s="122"/>
      <c r="S11" s="122"/>
      <c r="T11" s="122"/>
      <c r="U11" s="122"/>
      <c r="V11" s="122"/>
      <c r="W11" s="122"/>
      <c r="X11" s="127"/>
      <c r="Y11" s="128" t="s">
        <v>176</v>
      </c>
      <c r="Z11" s="86" t="s">
        <v>249</v>
      </c>
      <c r="AA11" s="129"/>
      <c r="AB11" s="130"/>
      <c r="AC11" s="128" t="s">
        <v>176</v>
      </c>
      <c r="AD11" s="86" t="s">
        <v>249</v>
      </c>
      <c r="AE11" s="129"/>
      <c r="AF11" s="130"/>
    </row>
    <row r="12" spans="1:32" ht="19.5" customHeight="1" x14ac:dyDescent="0.45">
      <c r="A12" s="114"/>
      <c r="B12" s="115"/>
      <c r="C12" s="116"/>
      <c r="D12" s="117"/>
      <c r="E12" s="118"/>
      <c r="F12" s="119"/>
      <c r="G12" s="131"/>
      <c r="H12" s="162" t="s">
        <v>250</v>
      </c>
      <c r="I12" s="121" t="s">
        <v>176</v>
      </c>
      <c r="J12" s="122" t="s">
        <v>247</v>
      </c>
      <c r="K12" s="123"/>
      <c r="L12" s="124"/>
      <c r="M12" s="125" t="s">
        <v>176</v>
      </c>
      <c r="N12" s="122" t="s">
        <v>251</v>
      </c>
      <c r="O12" s="125"/>
      <c r="P12" s="122"/>
      <c r="Q12" s="126"/>
      <c r="R12" s="126"/>
      <c r="S12" s="126"/>
      <c r="T12" s="126"/>
      <c r="U12" s="126"/>
      <c r="V12" s="126"/>
      <c r="W12" s="126"/>
      <c r="X12" s="163"/>
      <c r="Y12" s="129"/>
      <c r="Z12" s="129"/>
      <c r="AA12" s="129"/>
      <c r="AB12" s="130"/>
      <c r="AC12" s="132"/>
      <c r="AD12" s="129"/>
      <c r="AE12" s="129"/>
      <c r="AF12" s="130"/>
    </row>
    <row r="13" spans="1:32" ht="19.5" customHeight="1" x14ac:dyDescent="0.45">
      <c r="A13" s="114"/>
      <c r="B13" s="115"/>
      <c r="C13" s="116"/>
      <c r="D13" s="117"/>
      <c r="E13" s="118"/>
      <c r="F13" s="119"/>
      <c r="G13" s="131"/>
      <c r="H13" s="162" t="s">
        <v>252</v>
      </c>
      <c r="I13" s="121" t="s">
        <v>176</v>
      </c>
      <c r="J13" s="122" t="s">
        <v>247</v>
      </c>
      <c r="K13" s="123"/>
      <c r="L13" s="124"/>
      <c r="M13" s="125" t="s">
        <v>176</v>
      </c>
      <c r="N13" s="122" t="s">
        <v>251</v>
      </c>
      <c r="O13" s="125"/>
      <c r="P13" s="122"/>
      <c r="Q13" s="126"/>
      <c r="R13" s="126"/>
      <c r="S13" s="126"/>
      <c r="T13" s="126"/>
      <c r="U13" s="126"/>
      <c r="V13" s="126"/>
      <c r="W13" s="126"/>
      <c r="X13" s="163"/>
      <c r="Y13" s="129"/>
      <c r="Z13" s="129"/>
      <c r="AA13" s="129"/>
      <c r="AB13" s="130"/>
      <c r="AC13" s="132"/>
      <c r="AD13" s="129"/>
      <c r="AE13" s="129"/>
      <c r="AF13" s="130"/>
    </row>
    <row r="14" spans="1:32" ht="18.75" customHeight="1" x14ac:dyDescent="0.45">
      <c r="A14" s="114"/>
      <c r="B14" s="115"/>
      <c r="C14" s="116"/>
      <c r="D14" s="117"/>
      <c r="E14" s="118"/>
      <c r="F14" s="119"/>
      <c r="G14" s="118"/>
      <c r="H14" s="120" t="s">
        <v>253</v>
      </c>
      <c r="I14" s="121" t="s">
        <v>176</v>
      </c>
      <c r="J14" s="122" t="s">
        <v>242</v>
      </c>
      <c r="K14" s="122"/>
      <c r="L14" s="125" t="s">
        <v>176</v>
      </c>
      <c r="M14" s="122" t="s">
        <v>254</v>
      </c>
      <c r="N14" s="122"/>
      <c r="O14" s="125" t="s">
        <v>176</v>
      </c>
      <c r="P14" s="122" t="s">
        <v>255</v>
      </c>
      <c r="Q14" s="122"/>
      <c r="R14" s="122"/>
      <c r="S14" s="122"/>
      <c r="T14" s="122"/>
      <c r="U14" s="122"/>
      <c r="V14" s="122"/>
      <c r="W14" s="122"/>
      <c r="X14" s="127"/>
      <c r="Y14" s="132"/>
      <c r="Z14" s="129"/>
      <c r="AA14" s="129"/>
      <c r="AB14" s="130"/>
      <c r="AC14" s="132"/>
      <c r="AD14" s="129"/>
      <c r="AE14" s="129"/>
      <c r="AF14" s="130"/>
    </row>
    <row r="15" spans="1:32" ht="37.5" customHeight="1" x14ac:dyDescent="0.45">
      <c r="A15" s="114"/>
      <c r="B15" s="115"/>
      <c r="C15" s="116"/>
      <c r="D15" s="117"/>
      <c r="E15" s="118"/>
      <c r="F15" s="119"/>
      <c r="G15" s="118"/>
      <c r="H15" s="133" t="s">
        <v>256</v>
      </c>
      <c r="I15" s="121" t="s">
        <v>176</v>
      </c>
      <c r="J15" s="122" t="s">
        <v>242</v>
      </c>
      <c r="K15" s="123"/>
      <c r="L15" s="125" t="s">
        <v>176</v>
      </c>
      <c r="M15" s="122" t="s">
        <v>257</v>
      </c>
      <c r="N15" s="122"/>
      <c r="O15" s="122"/>
      <c r="P15" s="122"/>
      <c r="Q15" s="122"/>
      <c r="R15" s="122"/>
      <c r="S15" s="122"/>
      <c r="T15" s="122"/>
      <c r="U15" s="122"/>
      <c r="V15" s="122"/>
      <c r="W15" s="122"/>
      <c r="X15" s="127"/>
      <c r="Y15" s="132"/>
      <c r="Z15" s="129"/>
      <c r="AA15" s="129"/>
      <c r="AB15" s="130"/>
      <c r="AC15" s="132"/>
      <c r="AD15" s="129"/>
      <c r="AE15" s="129"/>
      <c r="AF15" s="130"/>
    </row>
    <row r="16" spans="1:32" ht="18.75" customHeight="1" x14ac:dyDescent="0.45">
      <c r="A16" s="114"/>
      <c r="B16" s="115"/>
      <c r="C16" s="116"/>
      <c r="D16" s="117"/>
      <c r="E16" s="118"/>
      <c r="F16" s="119"/>
      <c r="G16" s="118"/>
      <c r="H16" s="134" t="s">
        <v>258</v>
      </c>
      <c r="I16" s="121" t="s">
        <v>176</v>
      </c>
      <c r="J16" s="122" t="s">
        <v>242</v>
      </c>
      <c r="K16" s="122"/>
      <c r="L16" s="125" t="s">
        <v>176</v>
      </c>
      <c r="M16" s="122" t="s">
        <v>259</v>
      </c>
      <c r="N16" s="122"/>
      <c r="O16" s="125" t="s">
        <v>176</v>
      </c>
      <c r="P16" s="122" t="s">
        <v>260</v>
      </c>
      <c r="Q16" s="122"/>
      <c r="R16" s="122"/>
      <c r="S16" s="122"/>
      <c r="T16" s="122"/>
      <c r="U16" s="122"/>
      <c r="V16" s="122"/>
      <c r="W16" s="122"/>
      <c r="X16" s="127"/>
      <c r="Y16" s="132"/>
      <c r="Z16" s="129"/>
      <c r="AA16" s="129"/>
      <c r="AB16" s="130"/>
      <c r="AC16" s="132"/>
      <c r="AD16" s="129"/>
      <c r="AE16" s="129"/>
      <c r="AF16" s="130"/>
    </row>
    <row r="17" spans="1:32" ht="18.75" customHeight="1" x14ac:dyDescent="0.45">
      <c r="A17" s="114"/>
      <c r="B17" s="115"/>
      <c r="C17" s="116"/>
      <c r="D17" s="128" t="s">
        <v>176</v>
      </c>
      <c r="E17" s="118" t="s">
        <v>261</v>
      </c>
      <c r="F17" s="119"/>
      <c r="G17" s="118"/>
      <c r="H17" s="134" t="s">
        <v>262</v>
      </c>
      <c r="I17" s="121" t="s">
        <v>176</v>
      </c>
      <c r="J17" s="122" t="s">
        <v>242</v>
      </c>
      <c r="K17" s="123"/>
      <c r="L17" s="125" t="s">
        <v>176</v>
      </c>
      <c r="M17" s="122" t="s">
        <v>257</v>
      </c>
      <c r="N17" s="122"/>
      <c r="O17" s="122"/>
      <c r="P17" s="122"/>
      <c r="Q17" s="122"/>
      <c r="R17" s="122"/>
      <c r="S17" s="122"/>
      <c r="T17" s="122"/>
      <c r="U17" s="122"/>
      <c r="V17" s="122"/>
      <c r="W17" s="122"/>
      <c r="X17" s="127"/>
      <c r="Y17" s="132"/>
      <c r="Z17" s="129"/>
      <c r="AA17" s="129"/>
      <c r="AB17" s="130"/>
      <c r="AC17" s="132"/>
      <c r="AD17" s="129"/>
      <c r="AE17" s="129"/>
      <c r="AF17" s="130"/>
    </row>
    <row r="18" spans="1:32" ht="18.75" customHeight="1" x14ac:dyDescent="0.45">
      <c r="A18" s="114"/>
      <c r="B18" s="115"/>
      <c r="C18" s="116"/>
      <c r="D18" s="1194" t="s">
        <v>176</v>
      </c>
      <c r="E18" s="1195" t="s">
        <v>263</v>
      </c>
      <c r="F18" s="172" t="s">
        <v>176</v>
      </c>
      <c r="G18" s="175" t="s">
        <v>264</v>
      </c>
      <c r="H18" s="134" t="s">
        <v>265</v>
      </c>
      <c r="I18" s="121" t="s">
        <v>176</v>
      </c>
      <c r="J18" s="122" t="s">
        <v>242</v>
      </c>
      <c r="K18" s="123"/>
      <c r="L18" s="125" t="s">
        <v>176</v>
      </c>
      <c r="M18" s="122" t="s">
        <v>257</v>
      </c>
      <c r="N18" s="122"/>
      <c r="O18" s="122"/>
      <c r="P18" s="122"/>
      <c r="Q18" s="122"/>
      <c r="R18" s="122"/>
      <c r="S18" s="122"/>
      <c r="T18" s="122"/>
      <c r="U18" s="122"/>
      <c r="V18" s="122"/>
      <c r="W18" s="122"/>
      <c r="X18" s="127"/>
      <c r="Y18" s="132"/>
      <c r="Z18" s="129"/>
      <c r="AA18" s="129"/>
      <c r="AB18" s="130"/>
      <c r="AC18" s="132"/>
      <c r="AD18" s="129"/>
      <c r="AE18" s="129"/>
      <c r="AF18" s="130"/>
    </row>
    <row r="19" spans="1:32" ht="18.75" customHeight="1" x14ac:dyDescent="0.45">
      <c r="A19" s="172" t="s">
        <v>176</v>
      </c>
      <c r="B19" s="173">
        <v>33</v>
      </c>
      <c r="C19" s="174" t="s">
        <v>266</v>
      </c>
      <c r="D19" s="172" t="s">
        <v>176</v>
      </c>
      <c r="E19" s="175" t="s">
        <v>267</v>
      </c>
      <c r="F19" s="172" t="s">
        <v>176</v>
      </c>
      <c r="G19" s="175" t="s">
        <v>268</v>
      </c>
      <c r="H19" s="120" t="s">
        <v>352</v>
      </c>
      <c r="I19" s="121" t="s">
        <v>176</v>
      </c>
      <c r="J19" s="122" t="s">
        <v>242</v>
      </c>
      <c r="K19" s="122"/>
      <c r="L19" s="125"/>
      <c r="M19" s="125" t="s">
        <v>176</v>
      </c>
      <c r="N19" s="122" t="s">
        <v>269</v>
      </c>
      <c r="O19" s="125"/>
      <c r="P19" s="125" t="s">
        <v>176</v>
      </c>
      <c r="Q19" s="122" t="s">
        <v>353</v>
      </c>
      <c r="R19" s="125"/>
      <c r="S19" s="122"/>
      <c r="T19" s="125"/>
      <c r="U19" s="122"/>
      <c r="V19" s="123"/>
      <c r="W19" s="123"/>
      <c r="X19" s="164"/>
      <c r="Y19" s="132"/>
      <c r="Z19" s="129"/>
      <c r="AA19" s="129"/>
      <c r="AB19" s="130"/>
      <c r="AC19" s="132"/>
      <c r="AD19" s="129"/>
      <c r="AE19" s="129"/>
      <c r="AF19" s="130"/>
    </row>
    <row r="20" spans="1:32" ht="18.75" customHeight="1" x14ac:dyDescent="0.45">
      <c r="A20" s="114"/>
      <c r="B20" s="115"/>
      <c r="C20" s="135"/>
      <c r="D20" s="128" t="s">
        <v>176</v>
      </c>
      <c r="E20" s="118" t="s">
        <v>270</v>
      </c>
      <c r="F20" s="119"/>
      <c r="G20" s="175" t="s">
        <v>271</v>
      </c>
      <c r="H20" s="120" t="s">
        <v>272</v>
      </c>
      <c r="I20" s="121" t="s">
        <v>176</v>
      </c>
      <c r="J20" s="122" t="s">
        <v>242</v>
      </c>
      <c r="K20" s="123"/>
      <c r="L20" s="125" t="s">
        <v>176</v>
      </c>
      <c r="M20" s="122" t="s">
        <v>257</v>
      </c>
      <c r="N20" s="123"/>
      <c r="O20" s="123"/>
      <c r="P20" s="123"/>
      <c r="Q20" s="123"/>
      <c r="R20" s="123"/>
      <c r="S20" s="123"/>
      <c r="T20" s="123"/>
      <c r="U20" s="123"/>
      <c r="V20" s="123"/>
      <c r="W20" s="123"/>
      <c r="X20" s="164"/>
      <c r="Y20" s="132"/>
      <c r="Z20" s="129"/>
      <c r="AA20" s="129"/>
      <c r="AB20" s="130"/>
      <c r="AC20" s="132"/>
      <c r="AD20" s="129"/>
      <c r="AE20" s="129"/>
      <c r="AF20" s="130"/>
    </row>
    <row r="21" spans="1:32" ht="18.75" customHeight="1" x14ac:dyDescent="0.45">
      <c r="A21" s="114"/>
      <c r="B21" s="115"/>
      <c r="C21" s="116"/>
      <c r="D21" s="1194" t="s">
        <v>176</v>
      </c>
      <c r="E21" s="1195" t="s">
        <v>273</v>
      </c>
      <c r="F21" s="119"/>
      <c r="G21" s="118"/>
      <c r="H21" s="134" t="s">
        <v>274</v>
      </c>
      <c r="I21" s="121" t="s">
        <v>176</v>
      </c>
      <c r="J21" s="122" t="s">
        <v>242</v>
      </c>
      <c r="K21" s="123"/>
      <c r="L21" s="125" t="s">
        <v>176</v>
      </c>
      <c r="M21" s="122" t="s">
        <v>257</v>
      </c>
      <c r="N21" s="122"/>
      <c r="O21" s="122"/>
      <c r="P21" s="122"/>
      <c r="Q21" s="122"/>
      <c r="R21" s="122"/>
      <c r="S21" s="122"/>
      <c r="T21" s="122"/>
      <c r="U21" s="122"/>
      <c r="V21" s="122"/>
      <c r="W21" s="122"/>
      <c r="X21" s="127"/>
      <c r="Y21" s="132"/>
      <c r="Z21" s="129"/>
      <c r="AA21" s="129"/>
      <c r="AB21" s="130"/>
      <c r="AC21" s="132"/>
      <c r="AD21" s="129"/>
      <c r="AE21" s="129"/>
      <c r="AF21" s="130"/>
    </row>
    <row r="22" spans="1:32" ht="18.75" customHeight="1" x14ac:dyDescent="0.45">
      <c r="A22" s="114"/>
      <c r="B22" s="115"/>
      <c r="C22" s="116"/>
      <c r="D22" s="172" t="s">
        <v>176</v>
      </c>
      <c r="E22" s="175" t="s">
        <v>275</v>
      </c>
      <c r="F22" s="119"/>
      <c r="G22" s="118"/>
      <c r="H22" s="136" t="s">
        <v>276</v>
      </c>
      <c r="I22" s="121" t="s">
        <v>176</v>
      </c>
      <c r="J22" s="122" t="s">
        <v>242</v>
      </c>
      <c r="K22" s="123"/>
      <c r="L22" s="125" t="s">
        <v>176</v>
      </c>
      <c r="M22" s="122" t="s">
        <v>257</v>
      </c>
      <c r="N22" s="123"/>
      <c r="O22" s="123"/>
      <c r="P22" s="123"/>
      <c r="Q22" s="123"/>
      <c r="R22" s="123"/>
      <c r="S22" s="123"/>
      <c r="T22" s="123"/>
      <c r="U22" s="123"/>
      <c r="V22" s="123"/>
      <c r="W22" s="123"/>
      <c r="X22" s="164"/>
      <c r="Y22" s="132"/>
      <c r="Z22" s="129"/>
      <c r="AA22" s="129"/>
      <c r="AB22" s="130"/>
      <c r="AC22" s="132"/>
      <c r="AD22" s="129"/>
      <c r="AE22" s="129"/>
      <c r="AF22" s="130"/>
    </row>
    <row r="23" spans="1:32" ht="18.75" customHeight="1" x14ac:dyDescent="0.45">
      <c r="A23" s="114"/>
      <c r="B23" s="115"/>
      <c r="C23" s="116"/>
      <c r="D23" s="117"/>
      <c r="E23" s="118"/>
      <c r="F23" s="119"/>
      <c r="G23" s="131"/>
      <c r="H23" s="120" t="s">
        <v>277</v>
      </c>
      <c r="I23" s="121" t="s">
        <v>176</v>
      </c>
      <c r="J23" s="122" t="s">
        <v>242</v>
      </c>
      <c r="K23" s="122"/>
      <c r="L23" s="125" t="s">
        <v>176</v>
      </c>
      <c r="M23" s="122" t="s">
        <v>254</v>
      </c>
      <c r="N23" s="122"/>
      <c r="O23" s="125" t="s">
        <v>176</v>
      </c>
      <c r="P23" s="122" t="s">
        <v>255</v>
      </c>
      <c r="Q23" s="123"/>
      <c r="R23" s="123"/>
      <c r="S23" s="123"/>
      <c r="T23" s="123"/>
      <c r="U23" s="123"/>
      <c r="V23" s="123"/>
      <c r="W23" s="123"/>
      <c r="X23" s="164"/>
      <c r="Y23" s="132"/>
      <c r="Z23" s="129"/>
      <c r="AA23" s="129"/>
      <c r="AB23" s="130"/>
      <c r="AC23" s="132"/>
      <c r="AD23" s="129"/>
      <c r="AE23" s="129"/>
      <c r="AF23" s="130"/>
    </row>
    <row r="24" spans="1:32" ht="18.75" customHeight="1" x14ac:dyDescent="0.45">
      <c r="A24" s="114"/>
      <c r="B24" s="115"/>
      <c r="C24" s="116"/>
      <c r="D24" s="117"/>
      <c r="E24" s="118"/>
      <c r="F24" s="119"/>
      <c r="G24" s="131"/>
      <c r="H24" s="136" t="s">
        <v>354</v>
      </c>
      <c r="I24" s="121" t="s">
        <v>176</v>
      </c>
      <c r="J24" s="122" t="s">
        <v>242</v>
      </c>
      <c r="K24" s="122"/>
      <c r="L24" s="125" t="s">
        <v>176</v>
      </c>
      <c r="M24" s="165" t="s">
        <v>257</v>
      </c>
      <c r="N24" s="122"/>
      <c r="O24" s="122"/>
      <c r="P24" s="122"/>
      <c r="Q24" s="123"/>
      <c r="R24" s="123"/>
      <c r="S24" s="123"/>
      <c r="T24" s="123"/>
      <c r="U24" s="123"/>
      <c r="V24" s="123"/>
      <c r="W24" s="123"/>
      <c r="X24" s="164"/>
      <c r="Y24" s="132"/>
      <c r="Z24" s="129"/>
      <c r="AA24" s="129"/>
      <c r="AB24" s="130"/>
      <c r="AC24" s="132"/>
      <c r="AD24" s="129"/>
      <c r="AE24" s="129"/>
      <c r="AF24" s="130"/>
    </row>
    <row r="25" spans="1:32" ht="18.75" customHeight="1" x14ac:dyDescent="0.45">
      <c r="A25" s="114"/>
      <c r="B25" s="115"/>
      <c r="C25" s="116"/>
      <c r="D25" s="117"/>
      <c r="E25" s="118"/>
      <c r="F25" s="119"/>
      <c r="G25" s="131"/>
      <c r="H25" s="136" t="s">
        <v>355</v>
      </c>
      <c r="I25" s="121" t="s">
        <v>176</v>
      </c>
      <c r="J25" s="122" t="s">
        <v>242</v>
      </c>
      <c r="K25" s="122"/>
      <c r="L25" s="125" t="s">
        <v>176</v>
      </c>
      <c r="M25" s="165" t="s">
        <v>257</v>
      </c>
      <c r="N25" s="122"/>
      <c r="O25" s="122"/>
      <c r="P25" s="122"/>
      <c r="Q25" s="123"/>
      <c r="R25" s="123"/>
      <c r="S25" s="123"/>
      <c r="T25" s="123"/>
      <c r="U25" s="123"/>
      <c r="V25" s="123"/>
      <c r="W25" s="123"/>
      <c r="X25" s="164"/>
      <c r="Y25" s="132"/>
      <c r="Z25" s="129"/>
      <c r="AA25" s="129"/>
      <c r="AB25" s="130"/>
      <c r="AC25" s="132"/>
      <c r="AD25" s="129"/>
      <c r="AE25" s="129"/>
      <c r="AF25" s="130"/>
    </row>
    <row r="26" spans="1:32" ht="18.75" customHeight="1" x14ac:dyDescent="0.45">
      <c r="A26" s="114"/>
      <c r="B26" s="115"/>
      <c r="C26" s="116"/>
      <c r="D26" s="117"/>
      <c r="E26" s="118"/>
      <c r="F26" s="119"/>
      <c r="G26" s="131"/>
      <c r="H26" s="166" t="s">
        <v>278</v>
      </c>
      <c r="I26" s="121" t="s">
        <v>176</v>
      </c>
      <c r="J26" s="122" t="s">
        <v>242</v>
      </c>
      <c r="K26" s="122"/>
      <c r="L26" s="125" t="s">
        <v>176</v>
      </c>
      <c r="M26" s="122" t="s">
        <v>254</v>
      </c>
      <c r="N26" s="122"/>
      <c r="O26" s="125" t="s">
        <v>176</v>
      </c>
      <c r="P26" s="122" t="s">
        <v>255</v>
      </c>
      <c r="Q26" s="126"/>
      <c r="R26" s="126"/>
      <c r="S26" s="126"/>
      <c r="T26" s="126"/>
      <c r="U26" s="167"/>
      <c r="V26" s="167"/>
      <c r="W26" s="167"/>
      <c r="X26" s="168"/>
      <c r="Y26" s="132"/>
      <c r="Z26" s="129"/>
      <c r="AA26" s="129"/>
      <c r="AB26" s="130"/>
      <c r="AC26" s="132"/>
      <c r="AD26" s="129"/>
      <c r="AE26" s="129"/>
      <c r="AF26" s="130"/>
    </row>
    <row r="27" spans="1:32" ht="18.75" customHeight="1" x14ac:dyDescent="0.45">
      <c r="A27" s="114"/>
      <c r="B27" s="115"/>
      <c r="C27" s="116"/>
      <c r="D27" s="117"/>
      <c r="E27" s="118"/>
      <c r="F27" s="119"/>
      <c r="G27" s="131"/>
      <c r="H27" s="133" t="s">
        <v>279</v>
      </c>
      <c r="I27" s="121" t="s">
        <v>176</v>
      </c>
      <c r="J27" s="122" t="s">
        <v>242</v>
      </c>
      <c r="K27" s="122"/>
      <c r="L27" s="125" t="s">
        <v>176</v>
      </c>
      <c r="M27" s="122" t="s">
        <v>280</v>
      </c>
      <c r="N27" s="122"/>
      <c r="O27" s="125" t="s">
        <v>176</v>
      </c>
      <c r="P27" s="122" t="s">
        <v>260</v>
      </c>
      <c r="Q27" s="137"/>
      <c r="R27" s="125" t="s">
        <v>176</v>
      </c>
      <c r="S27" s="122" t="s">
        <v>281</v>
      </c>
      <c r="T27" s="122"/>
      <c r="U27" s="122"/>
      <c r="V27" s="122"/>
      <c r="W27" s="122"/>
      <c r="X27" s="127"/>
      <c r="Y27" s="132"/>
      <c r="Z27" s="129"/>
      <c r="AA27" s="129"/>
      <c r="AB27" s="130"/>
      <c r="AC27" s="132"/>
      <c r="AD27" s="129"/>
      <c r="AE27" s="129"/>
      <c r="AF27" s="130"/>
    </row>
    <row r="28" spans="1:32" ht="18.600000000000001" customHeight="1" x14ac:dyDescent="0.45">
      <c r="A28" s="114"/>
      <c r="B28" s="115"/>
      <c r="C28" s="116"/>
      <c r="D28" s="117"/>
      <c r="E28" s="118"/>
      <c r="F28" s="119"/>
      <c r="G28" s="131"/>
      <c r="H28" s="133" t="s">
        <v>282</v>
      </c>
      <c r="I28" s="121" t="s">
        <v>1050</v>
      </c>
      <c r="J28" s="122" t="s">
        <v>242</v>
      </c>
      <c r="K28" s="122"/>
      <c r="L28" s="125" t="s">
        <v>176</v>
      </c>
      <c r="M28" s="122" t="s">
        <v>1046</v>
      </c>
      <c r="N28" s="122"/>
      <c r="O28" s="125" t="s">
        <v>176</v>
      </c>
      <c r="P28" s="122" t="s">
        <v>1047</v>
      </c>
      <c r="Q28" s="122"/>
      <c r="R28" s="125" t="s">
        <v>176</v>
      </c>
      <c r="S28" s="122" t="s">
        <v>1048</v>
      </c>
      <c r="T28" s="122"/>
      <c r="U28" s="561" t="s">
        <v>176</v>
      </c>
      <c r="V28" s="122" t="s">
        <v>1049</v>
      </c>
      <c r="W28" s="122"/>
      <c r="X28" s="164"/>
      <c r="Y28" s="132"/>
      <c r="Z28" s="129"/>
      <c r="AA28" s="129"/>
      <c r="AB28" s="130"/>
      <c r="AC28" s="132"/>
      <c r="AD28" s="129"/>
      <c r="AE28" s="129"/>
      <c r="AF28" s="130"/>
    </row>
    <row r="29" spans="1:32" ht="20.25" customHeight="1" x14ac:dyDescent="0.45"/>
    <row r="30" spans="1:32" ht="20.25" customHeight="1" x14ac:dyDescent="0.45"/>
    <row r="31" spans="1:32" ht="20.25" customHeight="1" x14ac:dyDescent="0.45"/>
    <row r="32" spans="1:32" ht="20.25" customHeight="1" x14ac:dyDescent="0.45"/>
    <row r="33" ht="20.25" customHeight="1" x14ac:dyDescent="0.45"/>
    <row r="34" ht="20.25" customHeight="1" x14ac:dyDescent="0.45"/>
    <row r="35" s="85" customFormat="1" ht="20.25" customHeight="1" x14ac:dyDescent="0.45"/>
    <row r="36" s="85" customFormat="1" ht="20.25" customHeight="1" x14ac:dyDescent="0.45"/>
    <row r="37" s="85" customFormat="1" ht="20.25" customHeight="1" x14ac:dyDescent="0.45"/>
    <row r="38" s="85" customFormat="1" ht="20.25" customHeight="1" x14ac:dyDescent="0.45"/>
    <row r="39" s="85" customFormat="1" ht="20.25" customHeight="1" x14ac:dyDescent="0.45"/>
    <row r="40" s="85" customFormat="1" ht="20.25" customHeight="1" x14ac:dyDescent="0.45"/>
    <row r="41" s="85" customFormat="1" ht="20.25" customHeight="1" x14ac:dyDescent="0.45"/>
    <row r="42" s="85" customFormat="1" ht="20.25" customHeight="1" x14ac:dyDescent="0.45"/>
    <row r="43" s="85" customFormat="1" ht="20.25" customHeight="1" x14ac:dyDescent="0.45"/>
    <row r="44" s="85" customFormat="1" ht="20.25" customHeight="1" x14ac:dyDescent="0.45"/>
    <row r="45" s="85" customFormat="1" ht="20.25" customHeight="1" x14ac:dyDescent="0.45"/>
    <row r="46" s="85" customFormat="1" ht="20.25" customHeight="1" x14ac:dyDescent="0.45"/>
    <row r="47" s="85" customFormat="1" ht="20.25" customHeight="1" x14ac:dyDescent="0.45"/>
    <row r="48" s="85" customFormat="1" ht="20.25" customHeight="1" x14ac:dyDescent="0.45"/>
  </sheetData>
  <mergeCells count="14">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pageMargins left="0.7" right="0.7" top="0.75" bottom="0.75" header="0.3" footer="0.3"/>
  <pageSetup paperSize="9" scale="34" orientation="portrait" r:id="rId1"/>
  <rowBreaks count="1" manualBreakCount="1">
    <brk id="28"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M8:M13 JI8:JI13 TE8:TE13 ADA8:ADA13 AMW8:AMW13 AWS8:AWS13 BGO8:BGO13 BQK8:BQK13 CAG8:CAG13 CKC8:CKC13 CTY8:CTY13 DDU8:DDU13 DNQ8:DNQ13 DXM8:DXM13 EHI8:EHI13 ERE8:ERE13 FBA8:FBA13 FKW8:FKW13 FUS8:FUS13 GEO8:GEO13 GOK8:GOK13 GYG8:GYG13 HIC8:HIC13 HRY8:HRY13 IBU8:IBU13 ILQ8:ILQ13 IVM8:IVM13 JFI8:JFI13 JPE8:JPE13 JZA8:JZA13 KIW8:KIW13 KSS8:KSS13 LCO8:LCO13 LMK8:LMK13 LWG8:LWG13 MGC8:MGC13 MPY8:MPY13 MZU8:MZU13 NJQ8:NJQ13 NTM8:NTM13 ODI8:ODI13 ONE8:ONE13 OXA8:OXA13 PGW8:PGW13 PQS8:PQS13 QAO8:QAO13 QKK8:QKK13 QUG8:QUG13 REC8:REC13 RNY8:RNY13 RXU8:RXU13 SHQ8:SHQ13 SRM8:SRM13 TBI8:TBI13 TLE8:TLE13 TVA8:TVA13 UEW8:UEW13 UOS8:UOS13 UYO8:UYO13 VIK8:VIK13 VSG8:VSG13 WCC8:WCC13 WLY8:WLY13 WVU8:WVU13 M65530:M65535 JI65530:JI65535 TE65530:TE65535 ADA65530:ADA65535 AMW65530:AMW65535 AWS65530:AWS65535 BGO65530:BGO65535 BQK65530:BQK65535 CAG65530:CAG65535 CKC65530:CKC65535 CTY65530:CTY65535 DDU65530:DDU65535 DNQ65530:DNQ65535 DXM65530:DXM65535 EHI65530:EHI65535 ERE65530:ERE65535 FBA65530:FBA65535 FKW65530:FKW65535 FUS65530:FUS65535 GEO65530:GEO65535 GOK65530:GOK65535 GYG65530:GYG65535 HIC65530:HIC65535 HRY65530:HRY65535 IBU65530:IBU65535 ILQ65530:ILQ65535 IVM65530:IVM65535 JFI65530:JFI65535 JPE65530:JPE65535 JZA65530:JZA65535 KIW65530:KIW65535 KSS65530:KSS65535 LCO65530:LCO65535 LMK65530:LMK65535 LWG65530:LWG65535 MGC65530:MGC65535 MPY65530:MPY65535 MZU65530:MZU65535 NJQ65530:NJQ65535 NTM65530:NTM65535 ODI65530:ODI65535 ONE65530:ONE65535 OXA65530:OXA65535 PGW65530:PGW65535 PQS65530:PQS65535 QAO65530:QAO65535 QKK65530:QKK65535 QUG65530:QUG65535 REC65530:REC65535 RNY65530:RNY65535 RXU65530:RXU65535 SHQ65530:SHQ65535 SRM65530:SRM65535 TBI65530:TBI65535 TLE65530:TLE65535 TVA65530:TVA65535 UEW65530:UEW65535 UOS65530:UOS65535 UYO65530:UYO65535 VIK65530:VIK65535 VSG65530:VSG65535 WCC65530:WCC65535 WLY65530:WLY65535 WVU65530:WVU65535 M131066:M131071 JI131066:JI131071 TE131066:TE131071 ADA131066:ADA131071 AMW131066:AMW131071 AWS131066:AWS131071 BGO131066:BGO131071 BQK131066:BQK131071 CAG131066:CAG131071 CKC131066:CKC131071 CTY131066:CTY131071 DDU131066:DDU131071 DNQ131066:DNQ131071 DXM131066:DXM131071 EHI131066:EHI131071 ERE131066:ERE131071 FBA131066:FBA131071 FKW131066:FKW131071 FUS131066:FUS131071 GEO131066:GEO131071 GOK131066:GOK131071 GYG131066:GYG131071 HIC131066:HIC131071 HRY131066:HRY131071 IBU131066:IBU131071 ILQ131066:ILQ131071 IVM131066:IVM131071 JFI131066:JFI131071 JPE131066:JPE131071 JZA131066:JZA131071 KIW131066:KIW131071 KSS131066:KSS131071 LCO131066:LCO131071 LMK131066:LMK131071 LWG131066:LWG131071 MGC131066:MGC131071 MPY131066:MPY131071 MZU131066:MZU131071 NJQ131066:NJQ131071 NTM131066:NTM131071 ODI131066:ODI131071 ONE131066:ONE131071 OXA131066:OXA131071 PGW131066:PGW131071 PQS131066:PQS131071 QAO131066:QAO131071 QKK131066:QKK131071 QUG131066:QUG131071 REC131066:REC131071 RNY131066:RNY131071 RXU131066:RXU131071 SHQ131066:SHQ131071 SRM131066:SRM131071 TBI131066:TBI131071 TLE131066:TLE131071 TVA131066:TVA131071 UEW131066:UEW131071 UOS131066:UOS131071 UYO131066:UYO131071 VIK131066:VIK131071 VSG131066:VSG131071 WCC131066:WCC131071 WLY131066:WLY131071 WVU131066:WVU131071 M196602:M196607 JI196602:JI196607 TE196602:TE196607 ADA196602:ADA196607 AMW196602:AMW196607 AWS196602:AWS196607 BGO196602:BGO196607 BQK196602:BQK196607 CAG196602:CAG196607 CKC196602:CKC196607 CTY196602:CTY196607 DDU196602:DDU196607 DNQ196602:DNQ196607 DXM196602:DXM196607 EHI196602:EHI196607 ERE196602:ERE196607 FBA196602:FBA196607 FKW196602:FKW196607 FUS196602:FUS196607 GEO196602:GEO196607 GOK196602:GOK196607 GYG196602:GYG196607 HIC196602:HIC196607 HRY196602:HRY196607 IBU196602:IBU196607 ILQ196602:ILQ196607 IVM196602:IVM196607 JFI196602:JFI196607 JPE196602:JPE196607 JZA196602:JZA196607 KIW196602:KIW196607 KSS196602:KSS196607 LCO196602:LCO196607 LMK196602:LMK196607 LWG196602:LWG196607 MGC196602:MGC196607 MPY196602:MPY196607 MZU196602:MZU196607 NJQ196602:NJQ196607 NTM196602:NTM196607 ODI196602:ODI196607 ONE196602:ONE196607 OXA196602:OXA196607 PGW196602:PGW196607 PQS196602:PQS196607 QAO196602:QAO196607 QKK196602:QKK196607 QUG196602:QUG196607 REC196602:REC196607 RNY196602:RNY196607 RXU196602:RXU196607 SHQ196602:SHQ196607 SRM196602:SRM196607 TBI196602:TBI196607 TLE196602:TLE196607 TVA196602:TVA196607 UEW196602:UEW196607 UOS196602:UOS196607 UYO196602:UYO196607 VIK196602:VIK196607 VSG196602:VSG196607 WCC196602:WCC196607 WLY196602:WLY196607 WVU196602:WVU196607 M262138:M262143 JI262138:JI262143 TE262138:TE262143 ADA262138:ADA262143 AMW262138:AMW262143 AWS262138:AWS262143 BGO262138:BGO262143 BQK262138:BQK262143 CAG262138:CAG262143 CKC262138:CKC262143 CTY262138:CTY262143 DDU262138:DDU262143 DNQ262138:DNQ262143 DXM262138:DXM262143 EHI262138:EHI262143 ERE262138:ERE262143 FBA262138:FBA262143 FKW262138:FKW262143 FUS262138:FUS262143 GEO262138:GEO262143 GOK262138:GOK262143 GYG262138:GYG262143 HIC262138:HIC262143 HRY262138:HRY262143 IBU262138:IBU262143 ILQ262138:ILQ262143 IVM262138:IVM262143 JFI262138:JFI262143 JPE262138:JPE262143 JZA262138:JZA262143 KIW262138:KIW262143 KSS262138:KSS262143 LCO262138:LCO262143 LMK262138:LMK262143 LWG262138:LWG262143 MGC262138:MGC262143 MPY262138:MPY262143 MZU262138:MZU262143 NJQ262138:NJQ262143 NTM262138:NTM262143 ODI262138:ODI262143 ONE262138:ONE262143 OXA262138:OXA262143 PGW262138:PGW262143 PQS262138:PQS262143 QAO262138:QAO262143 QKK262138:QKK262143 QUG262138:QUG262143 REC262138:REC262143 RNY262138:RNY262143 RXU262138:RXU262143 SHQ262138:SHQ262143 SRM262138:SRM262143 TBI262138:TBI262143 TLE262138:TLE262143 TVA262138:TVA262143 UEW262138:UEW262143 UOS262138:UOS262143 UYO262138:UYO262143 VIK262138:VIK262143 VSG262138:VSG262143 WCC262138:WCC262143 WLY262138:WLY262143 WVU262138:WVU262143 M327674:M327679 JI327674:JI327679 TE327674:TE327679 ADA327674:ADA327679 AMW327674:AMW327679 AWS327674:AWS327679 BGO327674:BGO327679 BQK327674:BQK327679 CAG327674:CAG327679 CKC327674:CKC327679 CTY327674:CTY327679 DDU327674:DDU327679 DNQ327674:DNQ327679 DXM327674:DXM327679 EHI327674:EHI327679 ERE327674:ERE327679 FBA327674:FBA327679 FKW327674:FKW327679 FUS327674:FUS327679 GEO327674:GEO327679 GOK327674:GOK327679 GYG327674:GYG327679 HIC327674:HIC327679 HRY327674:HRY327679 IBU327674:IBU327679 ILQ327674:ILQ327679 IVM327674:IVM327679 JFI327674:JFI327679 JPE327674:JPE327679 JZA327674:JZA327679 KIW327674:KIW327679 KSS327674:KSS327679 LCO327674:LCO327679 LMK327674:LMK327679 LWG327674:LWG327679 MGC327674:MGC327679 MPY327674:MPY327679 MZU327674:MZU327679 NJQ327674:NJQ327679 NTM327674:NTM327679 ODI327674:ODI327679 ONE327674:ONE327679 OXA327674:OXA327679 PGW327674:PGW327679 PQS327674:PQS327679 QAO327674:QAO327679 QKK327674:QKK327679 QUG327674:QUG327679 REC327674:REC327679 RNY327674:RNY327679 RXU327674:RXU327679 SHQ327674:SHQ327679 SRM327674:SRM327679 TBI327674:TBI327679 TLE327674:TLE327679 TVA327674:TVA327679 UEW327674:UEW327679 UOS327674:UOS327679 UYO327674:UYO327679 VIK327674:VIK327679 VSG327674:VSG327679 WCC327674:WCC327679 WLY327674:WLY327679 WVU327674:WVU327679 M393210:M393215 JI393210:JI393215 TE393210:TE393215 ADA393210:ADA393215 AMW393210:AMW393215 AWS393210:AWS393215 BGO393210:BGO393215 BQK393210:BQK393215 CAG393210:CAG393215 CKC393210:CKC393215 CTY393210:CTY393215 DDU393210:DDU393215 DNQ393210:DNQ393215 DXM393210:DXM393215 EHI393210:EHI393215 ERE393210:ERE393215 FBA393210:FBA393215 FKW393210:FKW393215 FUS393210:FUS393215 GEO393210:GEO393215 GOK393210:GOK393215 GYG393210:GYG393215 HIC393210:HIC393215 HRY393210:HRY393215 IBU393210:IBU393215 ILQ393210:ILQ393215 IVM393210:IVM393215 JFI393210:JFI393215 JPE393210:JPE393215 JZA393210:JZA393215 KIW393210:KIW393215 KSS393210:KSS393215 LCO393210:LCO393215 LMK393210:LMK393215 LWG393210:LWG393215 MGC393210:MGC393215 MPY393210:MPY393215 MZU393210:MZU393215 NJQ393210:NJQ393215 NTM393210:NTM393215 ODI393210:ODI393215 ONE393210:ONE393215 OXA393210:OXA393215 PGW393210:PGW393215 PQS393210:PQS393215 QAO393210:QAO393215 QKK393210:QKK393215 QUG393210:QUG393215 REC393210:REC393215 RNY393210:RNY393215 RXU393210:RXU393215 SHQ393210:SHQ393215 SRM393210:SRM393215 TBI393210:TBI393215 TLE393210:TLE393215 TVA393210:TVA393215 UEW393210:UEW393215 UOS393210:UOS393215 UYO393210:UYO393215 VIK393210:VIK393215 VSG393210:VSG393215 WCC393210:WCC393215 WLY393210:WLY393215 WVU393210:WVU393215 M458746:M458751 JI458746:JI458751 TE458746:TE458751 ADA458746:ADA458751 AMW458746:AMW458751 AWS458746:AWS458751 BGO458746:BGO458751 BQK458746:BQK458751 CAG458746:CAG458751 CKC458746:CKC458751 CTY458746:CTY458751 DDU458746:DDU458751 DNQ458746:DNQ458751 DXM458746:DXM458751 EHI458746:EHI458751 ERE458746:ERE458751 FBA458746:FBA458751 FKW458746:FKW458751 FUS458746:FUS458751 GEO458746:GEO458751 GOK458746:GOK458751 GYG458746:GYG458751 HIC458746:HIC458751 HRY458746:HRY458751 IBU458746:IBU458751 ILQ458746:ILQ458751 IVM458746:IVM458751 JFI458746:JFI458751 JPE458746:JPE458751 JZA458746:JZA458751 KIW458746:KIW458751 KSS458746:KSS458751 LCO458746:LCO458751 LMK458746:LMK458751 LWG458746:LWG458751 MGC458746:MGC458751 MPY458746:MPY458751 MZU458746:MZU458751 NJQ458746:NJQ458751 NTM458746:NTM458751 ODI458746:ODI458751 ONE458746:ONE458751 OXA458746:OXA458751 PGW458746:PGW458751 PQS458746:PQS458751 QAO458746:QAO458751 QKK458746:QKK458751 QUG458746:QUG458751 REC458746:REC458751 RNY458746:RNY458751 RXU458746:RXU458751 SHQ458746:SHQ458751 SRM458746:SRM458751 TBI458746:TBI458751 TLE458746:TLE458751 TVA458746:TVA458751 UEW458746:UEW458751 UOS458746:UOS458751 UYO458746:UYO458751 VIK458746:VIK458751 VSG458746:VSG458751 WCC458746:WCC458751 WLY458746:WLY458751 WVU458746:WVU458751 M524282:M524287 JI524282:JI524287 TE524282:TE524287 ADA524282:ADA524287 AMW524282:AMW524287 AWS524282:AWS524287 BGO524282:BGO524287 BQK524282:BQK524287 CAG524282:CAG524287 CKC524282:CKC524287 CTY524282:CTY524287 DDU524282:DDU524287 DNQ524282:DNQ524287 DXM524282:DXM524287 EHI524282:EHI524287 ERE524282:ERE524287 FBA524282:FBA524287 FKW524282:FKW524287 FUS524282:FUS524287 GEO524282:GEO524287 GOK524282:GOK524287 GYG524282:GYG524287 HIC524282:HIC524287 HRY524282:HRY524287 IBU524282:IBU524287 ILQ524282:ILQ524287 IVM524282:IVM524287 JFI524282:JFI524287 JPE524282:JPE524287 JZA524282:JZA524287 KIW524282:KIW524287 KSS524282:KSS524287 LCO524282:LCO524287 LMK524282:LMK524287 LWG524282:LWG524287 MGC524282:MGC524287 MPY524282:MPY524287 MZU524282:MZU524287 NJQ524282:NJQ524287 NTM524282:NTM524287 ODI524282:ODI524287 ONE524282:ONE524287 OXA524282:OXA524287 PGW524282:PGW524287 PQS524282:PQS524287 QAO524282:QAO524287 QKK524282:QKK524287 QUG524282:QUG524287 REC524282:REC524287 RNY524282:RNY524287 RXU524282:RXU524287 SHQ524282:SHQ524287 SRM524282:SRM524287 TBI524282:TBI524287 TLE524282:TLE524287 TVA524282:TVA524287 UEW524282:UEW524287 UOS524282:UOS524287 UYO524282:UYO524287 VIK524282:VIK524287 VSG524282:VSG524287 WCC524282:WCC524287 WLY524282:WLY524287 WVU524282:WVU524287 M589818:M589823 JI589818:JI589823 TE589818:TE589823 ADA589818:ADA589823 AMW589818:AMW589823 AWS589818:AWS589823 BGO589818:BGO589823 BQK589818:BQK589823 CAG589818:CAG589823 CKC589818:CKC589823 CTY589818:CTY589823 DDU589818:DDU589823 DNQ589818:DNQ589823 DXM589818:DXM589823 EHI589818:EHI589823 ERE589818:ERE589823 FBA589818:FBA589823 FKW589818:FKW589823 FUS589818:FUS589823 GEO589818:GEO589823 GOK589818:GOK589823 GYG589818:GYG589823 HIC589818:HIC589823 HRY589818:HRY589823 IBU589818:IBU589823 ILQ589818:ILQ589823 IVM589818:IVM589823 JFI589818:JFI589823 JPE589818:JPE589823 JZA589818:JZA589823 KIW589818:KIW589823 KSS589818:KSS589823 LCO589818:LCO589823 LMK589818:LMK589823 LWG589818:LWG589823 MGC589818:MGC589823 MPY589818:MPY589823 MZU589818:MZU589823 NJQ589818:NJQ589823 NTM589818:NTM589823 ODI589818:ODI589823 ONE589818:ONE589823 OXA589818:OXA589823 PGW589818:PGW589823 PQS589818:PQS589823 QAO589818:QAO589823 QKK589818:QKK589823 QUG589818:QUG589823 REC589818:REC589823 RNY589818:RNY589823 RXU589818:RXU589823 SHQ589818:SHQ589823 SRM589818:SRM589823 TBI589818:TBI589823 TLE589818:TLE589823 TVA589818:TVA589823 UEW589818:UEW589823 UOS589818:UOS589823 UYO589818:UYO589823 VIK589818:VIK589823 VSG589818:VSG589823 WCC589818:WCC589823 WLY589818:WLY589823 WVU589818:WVU589823 M655354:M655359 JI655354:JI655359 TE655354:TE655359 ADA655354:ADA655359 AMW655354:AMW655359 AWS655354:AWS655359 BGO655354:BGO655359 BQK655354:BQK655359 CAG655354:CAG655359 CKC655354:CKC655359 CTY655354:CTY655359 DDU655354:DDU655359 DNQ655354:DNQ655359 DXM655354:DXM655359 EHI655354:EHI655359 ERE655354:ERE655359 FBA655354:FBA655359 FKW655354:FKW655359 FUS655354:FUS655359 GEO655354:GEO655359 GOK655354:GOK655359 GYG655354:GYG655359 HIC655354:HIC655359 HRY655354:HRY655359 IBU655354:IBU655359 ILQ655354:ILQ655359 IVM655354:IVM655359 JFI655354:JFI655359 JPE655354:JPE655359 JZA655354:JZA655359 KIW655354:KIW655359 KSS655354:KSS655359 LCO655354:LCO655359 LMK655354:LMK655359 LWG655354:LWG655359 MGC655354:MGC655359 MPY655354:MPY655359 MZU655354:MZU655359 NJQ655354:NJQ655359 NTM655354:NTM655359 ODI655354:ODI655359 ONE655354:ONE655359 OXA655354:OXA655359 PGW655354:PGW655359 PQS655354:PQS655359 QAO655354:QAO655359 QKK655354:QKK655359 QUG655354:QUG655359 REC655354:REC655359 RNY655354:RNY655359 RXU655354:RXU655359 SHQ655354:SHQ655359 SRM655354:SRM655359 TBI655354:TBI655359 TLE655354:TLE655359 TVA655354:TVA655359 UEW655354:UEW655359 UOS655354:UOS655359 UYO655354:UYO655359 VIK655354:VIK655359 VSG655354:VSG655359 WCC655354:WCC655359 WLY655354:WLY655359 WVU655354:WVU655359 M720890:M720895 JI720890:JI720895 TE720890:TE720895 ADA720890:ADA720895 AMW720890:AMW720895 AWS720890:AWS720895 BGO720890:BGO720895 BQK720890:BQK720895 CAG720890:CAG720895 CKC720890:CKC720895 CTY720890:CTY720895 DDU720890:DDU720895 DNQ720890:DNQ720895 DXM720890:DXM720895 EHI720890:EHI720895 ERE720890:ERE720895 FBA720890:FBA720895 FKW720890:FKW720895 FUS720890:FUS720895 GEO720890:GEO720895 GOK720890:GOK720895 GYG720890:GYG720895 HIC720890:HIC720895 HRY720890:HRY720895 IBU720890:IBU720895 ILQ720890:ILQ720895 IVM720890:IVM720895 JFI720890:JFI720895 JPE720890:JPE720895 JZA720890:JZA720895 KIW720890:KIW720895 KSS720890:KSS720895 LCO720890:LCO720895 LMK720890:LMK720895 LWG720890:LWG720895 MGC720890:MGC720895 MPY720890:MPY720895 MZU720890:MZU720895 NJQ720890:NJQ720895 NTM720890:NTM720895 ODI720890:ODI720895 ONE720890:ONE720895 OXA720890:OXA720895 PGW720890:PGW720895 PQS720890:PQS720895 QAO720890:QAO720895 QKK720890:QKK720895 QUG720890:QUG720895 REC720890:REC720895 RNY720890:RNY720895 RXU720890:RXU720895 SHQ720890:SHQ720895 SRM720890:SRM720895 TBI720890:TBI720895 TLE720890:TLE720895 TVA720890:TVA720895 UEW720890:UEW720895 UOS720890:UOS720895 UYO720890:UYO720895 VIK720890:VIK720895 VSG720890:VSG720895 WCC720890:WCC720895 WLY720890:WLY720895 WVU720890:WVU720895 M786426:M786431 JI786426:JI786431 TE786426:TE786431 ADA786426:ADA786431 AMW786426:AMW786431 AWS786426:AWS786431 BGO786426:BGO786431 BQK786426:BQK786431 CAG786426:CAG786431 CKC786426:CKC786431 CTY786426:CTY786431 DDU786426:DDU786431 DNQ786426:DNQ786431 DXM786426:DXM786431 EHI786426:EHI786431 ERE786426:ERE786431 FBA786426:FBA786431 FKW786426:FKW786431 FUS786426:FUS786431 GEO786426:GEO786431 GOK786426:GOK786431 GYG786426:GYG786431 HIC786426:HIC786431 HRY786426:HRY786431 IBU786426:IBU786431 ILQ786426:ILQ786431 IVM786426:IVM786431 JFI786426:JFI786431 JPE786426:JPE786431 JZA786426:JZA786431 KIW786426:KIW786431 KSS786426:KSS786431 LCO786426:LCO786431 LMK786426:LMK786431 LWG786426:LWG786431 MGC786426:MGC786431 MPY786426:MPY786431 MZU786426:MZU786431 NJQ786426:NJQ786431 NTM786426:NTM786431 ODI786426:ODI786431 ONE786426:ONE786431 OXA786426:OXA786431 PGW786426:PGW786431 PQS786426:PQS786431 QAO786426:QAO786431 QKK786426:QKK786431 QUG786426:QUG786431 REC786426:REC786431 RNY786426:RNY786431 RXU786426:RXU786431 SHQ786426:SHQ786431 SRM786426:SRM786431 TBI786426:TBI786431 TLE786426:TLE786431 TVA786426:TVA786431 UEW786426:UEW786431 UOS786426:UOS786431 UYO786426:UYO786431 VIK786426:VIK786431 VSG786426:VSG786431 WCC786426:WCC786431 WLY786426:WLY786431 WVU786426:WVU786431 M851962:M851967 JI851962:JI851967 TE851962:TE851967 ADA851962:ADA851967 AMW851962:AMW851967 AWS851962:AWS851967 BGO851962:BGO851967 BQK851962:BQK851967 CAG851962:CAG851967 CKC851962:CKC851967 CTY851962:CTY851967 DDU851962:DDU851967 DNQ851962:DNQ851967 DXM851962:DXM851967 EHI851962:EHI851967 ERE851962:ERE851967 FBA851962:FBA851967 FKW851962:FKW851967 FUS851962:FUS851967 GEO851962:GEO851967 GOK851962:GOK851967 GYG851962:GYG851967 HIC851962:HIC851967 HRY851962:HRY851967 IBU851962:IBU851967 ILQ851962:ILQ851967 IVM851962:IVM851967 JFI851962:JFI851967 JPE851962:JPE851967 JZA851962:JZA851967 KIW851962:KIW851967 KSS851962:KSS851967 LCO851962:LCO851967 LMK851962:LMK851967 LWG851962:LWG851967 MGC851962:MGC851967 MPY851962:MPY851967 MZU851962:MZU851967 NJQ851962:NJQ851967 NTM851962:NTM851967 ODI851962:ODI851967 ONE851962:ONE851967 OXA851962:OXA851967 PGW851962:PGW851967 PQS851962:PQS851967 QAO851962:QAO851967 QKK851962:QKK851967 QUG851962:QUG851967 REC851962:REC851967 RNY851962:RNY851967 RXU851962:RXU851967 SHQ851962:SHQ851967 SRM851962:SRM851967 TBI851962:TBI851967 TLE851962:TLE851967 TVA851962:TVA851967 UEW851962:UEW851967 UOS851962:UOS851967 UYO851962:UYO851967 VIK851962:VIK851967 VSG851962:VSG851967 WCC851962:WCC851967 WLY851962:WLY851967 WVU851962:WVU851967 M917498:M917503 JI917498:JI917503 TE917498:TE917503 ADA917498:ADA917503 AMW917498:AMW917503 AWS917498:AWS917503 BGO917498:BGO917503 BQK917498:BQK917503 CAG917498:CAG917503 CKC917498:CKC917503 CTY917498:CTY917503 DDU917498:DDU917503 DNQ917498:DNQ917503 DXM917498:DXM917503 EHI917498:EHI917503 ERE917498:ERE917503 FBA917498:FBA917503 FKW917498:FKW917503 FUS917498:FUS917503 GEO917498:GEO917503 GOK917498:GOK917503 GYG917498:GYG917503 HIC917498:HIC917503 HRY917498:HRY917503 IBU917498:IBU917503 ILQ917498:ILQ917503 IVM917498:IVM917503 JFI917498:JFI917503 JPE917498:JPE917503 JZA917498:JZA917503 KIW917498:KIW917503 KSS917498:KSS917503 LCO917498:LCO917503 LMK917498:LMK917503 LWG917498:LWG917503 MGC917498:MGC917503 MPY917498:MPY917503 MZU917498:MZU917503 NJQ917498:NJQ917503 NTM917498:NTM917503 ODI917498:ODI917503 ONE917498:ONE917503 OXA917498:OXA917503 PGW917498:PGW917503 PQS917498:PQS917503 QAO917498:QAO917503 QKK917498:QKK917503 QUG917498:QUG917503 REC917498:REC917503 RNY917498:RNY917503 RXU917498:RXU917503 SHQ917498:SHQ917503 SRM917498:SRM917503 TBI917498:TBI917503 TLE917498:TLE917503 TVA917498:TVA917503 UEW917498:UEW917503 UOS917498:UOS917503 UYO917498:UYO917503 VIK917498:VIK917503 VSG917498:VSG917503 WCC917498:WCC917503 WLY917498:WLY917503 WVU917498:WVU917503 M983034:M983039 JI983034:JI983039 TE983034:TE983039 ADA983034:ADA983039 AMW983034:AMW983039 AWS983034:AWS983039 BGO983034:BGO983039 BQK983034:BQK983039 CAG983034:CAG983039 CKC983034:CKC983039 CTY983034:CTY983039 DDU983034:DDU983039 DNQ983034:DNQ983039 DXM983034:DXM983039 EHI983034:EHI983039 ERE983034:ERE983039 FBA983034:FBA983039 FKW983034:FKW983039 FUS983034:FUS983039 GEO983034:GEO983039 GOK983034:GOK983039 GYG983034:GYG983039 HIC983034:HIC983039 HRY983034:HRY983039 IBU983034:IBU983039 ILQ983034:ILQ983039 IVM983034:IVM983039 JFI983034:JFI983039 JPE983034:JPE983039 JZA983034:JZA983039 KIW983034:KIW983039 KSS983034:KSS983039 LCO983034:LCO983039 LMK983034:LMK983039 LWG983034:LWG983039 MGC983034:MGC983039 MPY983034:MPY983039 MZU983034:MZU983039 NJQ983034:NJQ983039 NTM983034:NTM983039 ODI983034:ODI983039 ONE983034:ONE983039 OXA983034:OXA983039 PGW983034:PGW983039 PQS983034:PQS983039 QAO983034:QAO983039 QKK983034:QKK983039 QUG983034:QUG983039 REC983034:REC983039 RNY983034:RNY983039 RXU983034:RXU983039 SHQ983034:SHQ983039 SRM983034:SRM983039 TBI983034:TBI983039 TLE983034:TLE983039 TVA983034:TVA983039 UEW983034:UEW983039 UOS983034:UOS983039 UYO983034:UYO983039 VIK983034:VIK983039 VSG983034:VSG983039 WCC983034:WCC983039 WLY983034:WLY983039 WVU983034:WVU983039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Q65530:Q65532 JM65530:JM65532 TI65530:TI65532 ADE65530:ADE65532 ANA65530:ANA65532 AWW65530:AWW65532 BGS65530:BGS65532 BQO65530:BQO65532 CAK65530:CAK65532 CKG65530:CKG65532 CUC65530:CUC65532 DDY65530:DDY65532 DNU65530:DNU65532 DXQ65530:DXQ65532 EHM65530:EHM65532 ERI65530:ERI65532 FBE65530:FBE65532 FLA65530:FLA65532 FUW65530:FUW65532 GES65530:GES65532 GOO65530:GOO65532 GYK65530:GYK65532 HIG65530:HIG65532 HSC65530:HSC65532 IBY65530:IBY65532 ILU65530:ILU65532 IVQ65530:IVQ65532 JFM65530:JFM65532 JPI65530:JPI65532 JZE65530:JZE65532 KJA65530:KJA65532 KSW65530:KSW65532 LCS65530:LCS65532 LMO65530:LMO65532 LWK65530:LWK65532 MGG65530:MGG65532 MQC65530:MQC65532 MZY65530:MZY65532 NJU65530:NJU65532 NTQ65530:NTQ65532 ODM65530:ODM65532 ONI65530:ONI65532 OXE65530:OXE65532 PHA65530:PHA65532 PQW65530:PQW65532 QAS65530:QAS65532 QKO65530:QKO65532 QUK65530:QUK65532 REG65530:REG65532 ROC65530:ROC65532 RXY65530:RXY65532 SHU65530:SHU65532 SRQ65530:SRQ65532 TBM65530:TBM65532 TLI65530:TLI65532 TVE65530:TVE65532 UFA65530:UFA65532 UOW65530:UOW65532 UYS65530:UYS65532 VIO65530:VIO65532 VSK65530:VSK65532 WCG65530:WCG65532 WMC65530:WMC65532 WVY65530:WVY65532 Q131066:Q131068 JM131066:JM131068 TI131066:TI131068 ADE131066:ADE131068 ANA131066:ANA131068 AWW131066:AWW131068 BGS131066:BGS131068 BQO131066:BQO131068 CAK131066:CAK131068 CKG131066:CKG131068 CUC131066:CUC131068 DDY131066:DDY131068 DNU131066:DNU131068 DXQ131066:DXQ131068 EHM131066:EHM131068 ERI131066:ERI131068 FBE131066:FBE131068 FLA131066:FLA131068 FUW131066:FUW131068 GES131066:GES131068 GOO131066:GOO131068 GYK131066:GYK131068 HIG131066:HIG131068 HSC131066:HSC131068 IBY131066:IBY131068 ILU131066:ILU131068 IVQ131066:IVQ131068 JFM131066:JFM131068 JPI131066:JPI131068 JZE131066:JZE131068 KJA131066:KJA131068 KSW131066:KSW131068 LCS131066:LCS131068 LMO131066:LMO131068 LWK131066:LWK131068 MGG131066:MGG131068 MQC131066:MQC131068 MZY131066:MZY131068 NJU131066:NJU131068 NTQ131066:NTQ131068 ODM131066:ODM131068 ONI131066:ONI131068 OXE131066:OXE131068 PHA131066:PHA131068 PQW131066:PQW131068 QAS131066:QAS131068 QKO131066:QKO131068 QUK131066:QUK131068 REG131066:REG131068 ROC131066:ROC131068 RXY131066:RXY131068 SHU131066:SHU131068 SRQ131066:SRQ131068 TBM131066:TBM131068 TLI131066:TLI131068 TVE131066:TVE131068 UFA131066:UFA131068 UOW131066:UOW131068 UYS131066:UYS131068 VIO131066:VIO131068 VSK131066:VSK131068 WCG131066:WCG131068 WMC131066:WMC131068 WVY131066:WVY131068 Q196602:Q196604 JM196602:JM196604 TI196602:TI196604 ADE196602:ADE196604 ANA196602:ANA196604 AWW196602:AWW196604 BGS196602:BGS196604 BQO196602:BQO196604 CAK196602:CAK196604 CKG196602:CKG196604 CUC196602:CUC196604 DDY196602:DDY196604 DNU196602:DNU196604 DXQ196602:DXQ196604 EHM196602:EHM196604 ERI196602:ERI196604 FBE196602:FBE196604 FLA196602:FLA196604 FUW196602:FUW196604 GES196602:GES196604 GOO196602:GOO196604 GYK196602:GYK196604 HIG196602:HIG196604 HSC196602:HSC196604 IBY196602:IBY196604 ILU196602:ILU196604 IVQ196602:IVQ196604 JFM196602:JFM196604 JPI196602:JPI196604 JZE196602:JZE196604 KJA196602:KJA196604 KSW196602:KSW196604 LCS196602:LCS196604 LMO196602:LMO196604 LWK196602:LWK196604 MGG196602:MGG196604 MQC196602:MQC196604 MZY196602:MZY196604 NJU196602:NJU196604 NTQ196602:NTQ196604 ODM196602:ODM196604 ONI196602:ONI196604 OXE196602:OXE196604 PHA196602:PHA196604 PQW196602:PQW196604 QAS196602:QAS196604 QKO196602:QKO196604 QUK196602:QUK196604 REG196602:REG196604 ROC196602:ROC196604 RXY196602:RXY196604 SHU196602:SHU196604 SRQ196602:SRQ196604 TBM196602:TBM196604 TLI196602:TLI196604 TVE196602:TVE196604 UFA196602:UFA196604 UOW196602:UOW196604 UYS196602:UYS196604 VIO196602:VIO196604 VSK196602:VSK196604 WCG196602:WCG196604 WMC196602:WMC196604 WVY196602:WVY196604 Q262138:Q262140 JM262138:JM262140 TI262138:TI262140 ADE262138:ADE262140 ANA262138:ANA262140 AWW262138:AWW262140 BGS262138:BGS262140 BQO262138:BQO262140 CAK262138:CAK262140 CKG262138:CKG262140 CUC262138:CUC262140 DDY262138:DDY262140 DNU262138:DNU262140 DXQ262138:DXQ262140 EHM262138:EHM262140 ERI262138:ERI262140 FBE262138:FBE262140 FLA262138:FLA262140 FUW262138:FUW262140 GES262138:GES262140 GOO262138:GOO262140 GYK262138:GYK262140 HIG262138:HIG262140 HSC262138:HSC262140 IBY262138:IBY262140 ILU262138:ILU262140 IVQ262138:IVQ262140 JFM262138:JFM262140 JPI262138:JPI262140 JZE262138:JZE262140 KJA262138:KJA262140 KSW262138:KSW262140 LCS262138:LCS262140 LMO262138:LMO262140 LWK262138:LWK262140 MGG262138:MGG262140 MQC262138:MQC262140 MZY262138:MZY262140 NJU262138:NJU262140 NTQ262138:NTQ262140 ODM262138:ODM262140 ONI262138:ONI262140 OXE262138:OXE262140 PHA262138:PHA262140 PQW262138:PQW262140 QAS262138:QAS262140 QKO262138:QKO262140 QUK262138:QUK262140 REG262138:REG262140 ROC262138:ROC262140 RXY262138:RXY262140 SHU262138:SHU262140 SRQ262138:SRQ262140 TBM262138:TBM262140 TLI262138:TLI262140 TVE262138:TVE262140 UFA262138:UFA262140 UOW262138:UOW262140 UYS262138:UYS262140 VIO262138:VIO262140 VSK262138:VSK262140 WCG262138:WCG262140 WMC262138:WMC262140 WVY262138:WVY262140 Q327674:Q327676 JM327674:JM327676 TI327674:TI327676 ADE327674:ADE327676 ANA327674:ANA327676 AWW327674:AWW327676 BGS327674:BGS327676 BQO327674:BQO327676 CAK327674:CAK327676 CKG327674:CKG327676 CUC327674:CUC327676 DDY327674:DDY327676 DNU327674:DNU327676 DXQ327674:DXQ327676 EHM327674:EHM327676 ERI327674:ERI327676 FBE327674:FBE327676 FLA327674:FLA327676 FUW327674:FUW327676 GES327674:GES327676 GOO327674:GOO327676 GYK327674:GYK327676 HIG327674:HIG327676 HSC327674:HSC327676 IBY327674:IBY327676 ILU327674:ILU327676 IVQ327674:IVQ327676 JFM327674:JFM327676 JPI327674:JPI327676 JZE327674:JZE327676 KJA327674:KJA327676 KSW327674:KSW327676 LCS327674:LCS327676 LMO327674:LMO327676 LWK327674:LWK327676 MGG327674:MGG327676 MQC327674:MQC327676 MZY327674:MZY327676 NJU327674:NJU327676 NTQ327674:NTQ327676 ODM327674:ODM327676 ONI327674:ONI327676 OXE327674:OXE327676 PHA327674:PHA327676 PQW327674:PQW327676 QAS327674:QAS327676 QKO327674:QKO327676 QUK327674:QUK327676 REG327674:REG327676 ROC327674:ROC327676 RXY327674:RXY327676 SHU327674:SHU327676 SRQ327674:SRQ327676 TBM327674:TBM327676 TLI327674:TLI327676 TVE327674:TVE327676 UFA327674:UFA327676 UOW327674:UOW327676 UYS327674:UYS327676 VIO327674:VIO327676 VSK327674:VSK327676 WCG327674:WCG327676 WMC327674:WMC327676 WVY327674:WVY327676 Q393210:Q393212 JM393210:JM393212 TI393210:TI393212 ADE393210:ADE393212 ANA393210:ANA393212 AWW393210:AWW393212 BGS393210:BGS393212 BQO393210:BQO393212 CAK393210:CAK393212 CKG393210:CKG393212 CUC393210:CUC393212 DDY393210:DDY393212 DNU393210:DNU393212 DXQ393210:DXQ393212 EHM393210:EHM393212 ERI393210:ERI393212 FBE393210:FBE393212 FLA393210:FLA393212 FUW393210:FUW393212 GES393210:GES393212 GOO393210:GOO393212 GYK393210:GYK393212 HIG393210:HIG393212 HSC393210:HSC393212 IBY393210:IBY393212 ILU393210:ILU393212 IVQ393210:IVQ393212 JFM393210:JFM393212 JPI393210:JPI393212 JZE393210:JZE393212 KJA393210:KJA393212 KSW393210:KSW393212 LCS393210:LCS393212 LMO393210:LMO393212 LWK393210:LWK393212 MGG393210:MGG393212 MQC393210:MQC393212 MZY393210:MZY393212 NJU393210:NJU393212 NTQ393210:NTQ393212 ODM393210:ODM393212 ONI393210:ONI393212 OXE393210:OXE393212 PHA393210:PHA393212 PQW393210:PQW393212 QAS393210:QAS393212 QKO393210:QKO393212 QUK393210:QUK393212 REG393210:REG393212 ROC393210:ROC393212 RXY393210:RXY393212 SHU393210:SHU393212 SRQ393210:SRQ393212 TBM393210:TBM393212 TLI393210:TLI393212 TVE393210:TVE393212 UFA393210:UFA393212 UOW393210:UOW393212 UYS393210:UYS393212 VIO393210:VIO393212 VSK393210:VSK393212 WCG393210:WCG393212 WMC393210:WMC393212 WVY393210:WVY393212 Q458746:Q458748 JM458746:JM458748 TI458746:TI458748 ADE458746:ADE458748 ANA458746:ANA458748 AWW458746:AWW458748 BGS458746:BGS458748 BQO458746:BQO458748 CAK458746:CAK458748 CKG458746:CKG458748 CUC458746:CUC458748 DDY458746:DDY458748 DNU458746:DNU458748 DXQ458746:DXQ458748 EHM458746:EHM458748 ERI458746:ERI458748 FBE458746:FBE458748 FLA458746:FLA458748 FUW458746:FUW458748 GES458746:GES458748 GOO458746:GOO458748 GYK458746:GYK458748 HIG458746:HIG458748 HSC458746:HSC458748 IBY458746:IBY458748 ILU458746:ILU458748 IVQ458746:IVQ458748 JFM458746:JFM458748 JPI458746:JPI458748 JZE458746:JZE458748 KJA458746:KJA458748 KSW458746:KSW458748 LCS458746:LCS458748 LMO458746:LMO458748 LWK458746:LWK458748 MGG458746:MGG458748 MQC458746:MQC458748 MZY458746:MZY458748 NJU458746:NJU458748 NTQ458746:NTQ458748 ODM458746:ODM458748 ONI458746:ONI458748 OXE458746:OXE458748 PHA458746:PHA458748 PQW458746:PQW458748 QAS458746:QAS458748 QKO458746:QKO458748 QUK458746:QUK458748 REG458746:REG458748 ROC458746:ROC458748 RXY458746:RXY458748 SHU458746:SHU458748 SRQ458746:SRQ458748 TBM458746:TBM458748 TLI458746:TLI458748 TVE458746:TVE458748 UFA458746:UFA458748 UOW458746:UOW458748 UYS458746:UYS458748 VIO458746:VIO458748 VSK458746:VSK458748 WCG458746:WCG458748 WMC458746:WMC458748 WVY458746:WVY458748 Q524282:Q524284 JM524282:JM524284 TI524282:TI524284 ADE524282:ADE524284 ANA524282:ANA524284 AWW524282:AWW524284 BGS524282:BGS524284 BQO524282:BQO524284 CAK524282:CAK524284 CKG524282:CKG524284 CUC524282:CUC524284 DDY524282:DDY524284 DNU524282:DNU524284 DXQ524282:DXQ524284 EHM524282:EHM524284 ERI524282:ERI524284 FBE524282:FBE524284 FLA524282:FLA524284 FUW524282:FUW524284 GES524282:GES524284 GOO524282:GOO524284 GYK524282:GYK524284 HIG524282:HIG524284 HSC524282:HSC524284 IBY524282:IBY524284 ILU524282:ILU524284 IVQ524282:IVQ524284 JFM524282:JFM524284 JPI524282:JPI524284 JZE524282:JZE524284 KJA524282:KJA524284 KSW524282:KSW524284 LCS524282:LCS524284 LMO524282:LMO524284 LWK524282:LWK524284 MGG524282:MGG524284 MQC524282:MQC524284 MZY524282:MZY524284 NJU524282:NJU524284 NTQ524282:NTQ524284 ODM524282:ODM524284 ONI524282:ONI524284 OXE524282:OXE524284 PHA524282:PHA524284 PQW524282:PQW524284 QAS524282:QAS524284 QKO524282:QKO524284 QUK524282:QUK524284 REG524282:REG524284 ROC524282:ROC524284 RXY524282:RXY524284 SHU524282:SHU524284 SRQ524282:SRQ524284 TBM524282:TBM524284 TLI524282:TLI524284 TVE524282:TVE524284 UFA524282:UFA524284 UOW524282:UOW524284 UYS524282:UYS524284 VIO524282:VIO524284 VSK524282:VSK524284 WCG524282:WCG524284 WMC524282:WMC524284 WVY524282:WVY524284 Q589818:Q589820 JM589818:JM589820 TI589818:TI589820 ADE589818:ADE589820 ANA589818:ANA589820 AWW589818:AWW589820 BGS589818:BGS589820 BQO589818:BQO589820 CAK589818:CAK589820 CKG589818:CKG589820 CUC589818:CUC589820 DDY589818:DDY589820 DNU589818:DNU589820 DXQ589818:DXQ589820 EHM589818:EHM589820 ERI589818:ERI589820 FBE589818:FBE589820 FLA589818:FLA589820 FUW589818:FUW589820 GES589818:GES589820 GOO589818:GOO589820 GYK589818:GYK589820 HIG589818:HIG589820 HSC589818:HSC589820 IBY589818:IBY589820 ILU589818:ILU589820 IVQ589818:IVQ589820 JFM589818:JFM589820 JPI589818:JPI589820 JZE589818:JZE589820 KJA589818:KJA589820 KSW589818:KSW589820 LCS589818:LCS589820 LMO589818:LMO589820 LWK589818:LWK589820 MGG589818:MGG589820 MQC589818:MQC589820 MZY589818:MZY589820 NJU589818:NJU589820 NTQ589818:NTQ589820 ODM589818:ODM589820 ONI589818:ONI589820 OXE589818:OXE589820 PHA589818:PHA589820 PQW589818:PQW589820 QAS589818:QAS589820 QKO589818:QKO589820 QUK589818:QUK589820 REG589818:REG589820 ROC589818:ROC589820 RXY589818:RXY589820 SHU589818:SHU589820 SRQ589818:SRQ589820 TBM589818:TBM589820 TLI589818:TLI589820 TVE589818:TVE589820 UFA589818:UFA589820 UOW589818:UOW589820 UYS589818:UYS589820 VIO589818:VIO589820 VSK589818:VSK589820 WCG589818:WCG589820 WMC589818:WMC589820 WVY589818:WVY589820 Q655354:Q655356 JM655354:JM655356 TI655354:TI655356 ADE655354:ADE655356 ANA655354:ANA655356 AWW655354:AWW655356 BGS655354:BGS655356 BQO655354:BQO655356 CAK655354:CAK655356 CKG655354:CKG655356 CUC655354:CUC655356 DDY655354:DDY655356 DNU655354:DNU655356 DXQ655354:DXQ655356 EHM655354:EHM655356 ERI655354:ERI655356 FBE655354:FBE655356 FLA655354:FLA655356 FUW655354:FUW655356 GES655354:GES655356 GOO655354:GOO655356 GYK655354:GYK655356 HIG655354:HIG655356 HSC655354:HSC655356 IBY655354:IBY655356 ILU655354:ILU655356 IVQ655354:IVQ655356 JFM655354:JFM655356 JPI655354:JPI655356 JZE655354:JZE655356 KJA655354:KJA655356 KSW655354:KSW655356 LCS655354:LCS655356 LMO655354:LMO655356 LWK655354:LWK655356 MGG655354:MGG655356 MQC655354:MQC655356 MZY655354:MZY655356 NJU655354:NJU655356 NTQ655354:NTQ655356 ODM655354:ODM655356 ONI655354:ONI655356 OXE655354:OXE655356 PHA655354:PHA655356 PQW655354:PQW655356 QAS655354:QAS655356 QKO655354:QKO655356 QUK655354:QUK655356 REG655354:REG655356 ROC655354:ROC655356 RXY655354:RXY655356 SHU655354:SHU655356 SRQ655354:SRQ655356 TBM655354:TBM655356 TLI655354:TLI655356 TVE655354:TVE655356 UFA655354:UFA655356 UOW655354:UOW655356 UYS655354:UYS655356 VIO655354:VIO655356 VSK655354:VSK655356 WCG655354:WCG655356 WMC655354:WMC655356 WVY655354:WVY655356 Q720890:Q720892 JM720890:JM720892 TI720890:TI720892 ADE720890:ADE720892 ANA720890:ANA720892 AWW720890:AWW720892 BGS720890:BGS720892 BQO720890:BQO720892 CAK720890:CAK720892 CKG720890:CKG720892 CUC720890:CUC720892 DDY720890:DDY720892 DNU720890:DNU720892 DXQ720890:DXQ720892 EHM720890:EHM720892 ERI720890:ERI720892 FBE720890:FBE720892 FLA720890:FLA720892 FUW720890:FUW720892 GES720890:GES720892 GOO720890:GOO720892 GYK720890:GYK720892 HIG720890:HIG720892 HSC720890:HSC720892 IBY720890:IBY720892 ILU720890:ILU720892 IVQ720890:IVQ720892 JFM720890:JFM720892 JPI720890:JPI720892 JZE720890:JZE720892 KJA720890:KJA720892 KSW720890:KSW720892 LCS720890:LCS720892 LMO720890:LMO720892 LWK720890:LWK720892 MGG720890:MGG720892 MQC720890:MQC720892 MZY720890:MZY720892 NJU720890:NJU720892 NTQ720890:NTQ720892 ODM720890:ODM720892 ONI720890:ONI720892 OXE720890:OXE720892 PHA720890:PHA720892 PQW720890:PQW720892 QAS720890:QAS720892 QKO720890:QKO720892 QUK720890:QUK720892 REG720890:REG720892 ROC720890:ROC720892 RXY720890:RXY720892 SHU720890:SHU720892 SRQ720890:SRQ720892 TBM720890:TBM720892 TLI720890:TLI720892 TVE720890:TVE720892 UFA720890:UFA720892 UOW720890:UOW720892 UYS720890:UYS720892 VIO720890:VIO720892 VSK720890:VSK720892 WCG720890:WCG720892 WMC720890:WMC720892 WVY720890:WVY720892 Q786426:Q786428 JM786426:JM786428 TI786426:TI786428 ADE786426:ADE786428 ANA786426:ANA786428 AWW786426:AWW786428 BGS786426:BGS786428 BQO786426:BQO786428 CAK786426:CAK786428 CKG786426:CKG786428 CUC786426:CUC786428 DDY786426:DDY786428 DNU786426:DNU786428 DXQ786426:DXQ786428 EHM786426:EHM786428 ERI786426:ERI786428 FBE786426:FBE786428 FLA786426:FLA786428 FUW786426:FUW786428 GES786426:GES786428 GOO786426:GOO786428 GYK786426:GYK786428 HIG786426:HIG786428 HSC786426:HSC786428 IBY786426:IBY786428 ILU786426:ILU786428 IVQ786426:IVQ786428 JFM786426:JFM786428 JPI786426:JPI786428 JZE786426:JZE786428 KJA786426:KJA786428 KSW786426:KSW786428 LCS786426:LCS786428 LMO786426:LMO786428 LWK786426:LWK786428 MGG786426:MGG786428 MQC786426:MQC786428 MZY786426:MZY786428 NJU786426:NJU786428 NTQ786426:NTQ786428 ODM786426:ODM786428 ONI786426:ONI786428 OXE786426:OXE786428 PHA786426:PHA786428 PQW786426:PQW786428 QAS786426:QAS786428 QKO786426:QKO786428 QUK786426:QUK786428 REG786426:REG786428 ROC786426:ROC786428 RXY786426:RXY786428 SHU786426:SHU786428 SRQ786426:SRQ786428 TBM786426:TBM786428 TLI786426:TLI786428 TVE786426:TVE786428 UFA786426:UFA786428 UOW786426:UOW786428 UYS786426:UYS786428 VIO786426:VIO786428 VSK786426:VSK786428 WCG786426:WCG786428 WMC786426:WMC786428 WVY786426:WVY786428 Q851962:Q851964 JM851962:JM851964 TI851962:TI851964 ADE851962:ADE851964 ANA851962:ANA851964 AWW851962:AWW851964 BGS851962:BGS851964 BQO851962:BQO851964 CAK851962:CAK851964 CKG851962:CKG851964 CUC851962:CUC851964 DDY851962:DDY851964 DNU851962:DNU851964 DXQ851962:DXQ851964 EHM851962:EHM851964 ERI851962:ERI851964 FBE851962:FBE851964 FLA851962:FLA851964 FUW851962:FUW851964 GES851962:GES851964 GOO851962:GOO851964 GYK851962:GYK851964 HIG851962:HIG851964 HSC851962:HSC851964 IBY851962:IBY851964 ILU851962:ILU851964 IVQ851962:IVQ851964 JFM851962:JFM851964 JPI851962:JPI851964 JZE851962:JZE851964 KJA851962:KJA851964 KSW851962:KSW851964 LCS851962:LCS851964 LMO851962:LMO851964 LWK851962:LWK851964 MGG851962:MGG851964 MQC851962:MQC851964 MZY851962:MZY851964 NJU851962:NJU851964 NTQ851962:NTQ851964 ODM851962:ODM851964 ONI851962:ONI851964 OXE851962:OXE851964 PHA851962:PHA851964 PQW851962:PQW851964 QAS851962:QAS851964 QKO851962:QKO851964 QUK851962:QUK851964 REG851962:REG851964 ROC851962:ROC851964 RXY851962:RXY851964 SHU851962:SHU851964 SRQ851962:SRQ851964 TBM851962:TBM851964 TLI851962:TLI851964 TVE851962:TVE851964 UFA851962:UFA851964 UOW851962:UOW851964 UYS851962:UYS851964 VIO851962:VIO851964 VSK851962:VSK851964 WCG851962:WCG851964 WMC851962:WMC851964 WVY851962:WVY851964 Q917498:Q917500 JM917498:JM917500 TI917498:TI917500 ADE917498:ADE917500 ANA917498:ANA917500 AWW917498:AWW917500 BGS917498:BGS917500 BQO917498:BQO917500 CAK917498:CAK917500 CKG917498:CKG917500 CUC917498:CUC917500 DDY917498:DDY917500 DNU917498:DNU917500 DXQ917498:DXQ917500 EHM917498:EHM917500 ERI917498:ERI917500 FBE917498:FBE917500 FLA917498:FLA917500 FUW917498:FUW917500 GES917498:GES917500 GOO917498:GOO917500 GYK917498:GYK917500 HIG917498:HIG917500 HSC917498:HSC917500 IBY917498:IBY917500 ILU917498:ILU917500 IVQ917498:IVQ917500 JFM917498:JFM917500 JPI917498:JPI917500 JZE917498:JZE917500 KJA917498:KJA917500 KSW917498:KSW917500 LCS917498:LCS917500 LMO917498:LMO917500 LWK917498:LWK917500 MGG917498:MGG917500 MQC917498:MQC917500 MZY917498:MZY917500 NJU917498:NJU917500 NTQ917498:NTQ917500 ODM917498:ODM917500 ONI917498:ONI917500 OXE917498:OXE917500 PHA917498:PHA917500 PQW917498:PQW917500 QAS917498:QAS917500 QKO917498:QKO917500 QUK917498:QUK917500 REG917498:REG917500 ROC917498:ROC917500 RXY917498:RXY917500 SHU917498:SHU917500 SRQ917498:SRQ917500 TBM917498:TBM917500 TLI917498:TLI917500 TVE917498:TVE917500 UFA917498:UFA917500 UOW917498:UOW917500 UYS917498:UYS917500 VIO917498:VIO917500 VSK917498:VSK917500 WCG917498:WCG917500 WMC917498:WMC917500 WVY917498:WVY917500 Q983034:Q983036 JM983034:JM983036 TI983034:TI983036 ADE983034:ADE983036 ANA983034:ANA983036 AWW983034:AWW983036 BGS983034:BGS983036 BQO983034:BQO983036 CAK983034:CAK983036 CKG983034:CKG983036 CUC983034:CUC983036 DDY983034:DDY983036 DNU983034:DNU983036 DXQ983034:DXQ983036 EHM983034:EHM983036 ERI983034:ERI983036 FBE983034:FBE983036 FLA983034:FLA983036 FUW983034:FUW983036 GES983034:GES983036 GOO983034:GOO983036 GYK983034:GYK983036 HIG983034:HIG983036 HSC983034:HSC983036 IBY983034:IBY983036 ILU983034:ILU983036 IVQ983034:IVQ983036 JFM983034:JFM983036 JPI983034:JPI983036 JZE983034:JZE983036 KJA983034:KJA983036 KSW983034:KSW983036 LCS983034:LCS983036 LMO983034:LMO983036 LWK983034:LWK983036 MGG983034:MGG983036 MQC983034:MQC983036 MZY983034:MZY983036 NJU983034:NJU983036 NTQ983034:NTQ983036 ODM983034:ODM983036 ONI983034:ONI983036 OXE983034:OXE983036 PHA983034:PHA983036 PQW983034:PQW983036 QAS983034:QAS983036 QKO983034:QKO983036 QUK983034:QUK983036 REG983034:REG983036 ROC983034:ROC983036 RXY983034:RXY983036 SHU983034:SHU983036 SRQ983034:SRQ983036 TBM983034:TBM983036 TLI983034:TLI983036 TVE983034:TVE983036 UFA983034:UFA983036 UOW983034:UOW983036 UYS983034:UYS983036 VIO983034:VIO983036 VSK983034:VSK983036 WCG983034:WCG983036 WMC983034:WMC983036 WVY983034:WVY983036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U65530:U65531 JQ65530:JQ65531 TM65530:TM65531 ADI65530:ADI65531 ANE65530:ANE65531 AXA65530:AXA65531 BGW65530:BGW65531 BQS65530:BQS65531 CAO65530:CAO65531 CKK65530:CKK65531 CUG65530:CUG65531 DEC65530:DEC65531 DNY65530:DNY65531 DXU65530:DXU65531 EHQ65530:EHQ65531 ERM65530:ERM65531 FBI65530:FBI65531 FLE65530:FLE65531 FVA65530:FVA65531 GEW65530:GEW65531 GOS65530:GOS65531 GYO65530:GYO65531 HIK65530:HIK65531 HSG65530:HSG65531 ICC65530:ICC65531 ILY65530:ILY65531 IVU65530:IVU65531 JFQ65530:JFQ65531 JPM65530:JPM65531 JZI65530:JZI65531 KJE65530:KJE65531 KTA65530:KTA65531 LCW65530:LCW65531 LMS65530:LMS65531 LWO65530:LWO65531 MGK65530:MGK65531 MQG65530:MQG65531 NAC65530:NAC65531 NJY65530:NJY65531 NTU65530:NTU65531 ODQ65530:ODQ65531 ONM65530:ONM65531 OXI65530:OXI65531 PHE65530:PHE65531 PRA65530:PRA65531 QAW65530:QAW65531 QKS65530:QKS65531 QUO65530:QUO65531 REK65530:REK65531 ROG65530:ROG65531 RYC65530:RYC65531 SHY65530:SHY65531 SRU65530:SRU65531 TBQ65530:TBQ65531 TLM65530:TLM65531 TVI65530:TVI65531 UFE65530:UFE65531 UPA65530:UPA65531 UYW65530:UYW65531 VIS65530:VIS65531 VSO65530:VSO65531 WCK65530:WCK65531 WMG65530:WMG65531 WWC65530:WWC65531 U131066:U131067 JQ131066:JQ131067 TM131066:TM131067 ADI131066:ADI131067 ANE131066:ANE131067 AXA131066:AXA131067 BGW131066:BGW131067 BQS131066:BQS131067 CAO131066:CAO131067 CKK131066:CKK131067 CUG131066:CUG131067 DEC131066:DEC131067 DNY131066:DNY131067 DXU131066:DXU131067 EHQ131066:EHQ131067 ERM131066:ERM131067 FBI131066:FBI131067 FLE131066:FLE131067 FVA131066:FVA131067 GEW131066:GEW131067 GOS131066:GOS131067 GYO131066:GYO131067 HIK131066:HIK131067 HSG131066:HSG131067 ICC131066:ICC131067 ILY131066:ILY131067 IVU131066:IVU131067 JFQ131066:JFQ131067 JPM131066:JPM131067 JZI131066:JZI131067 KJE131066:KJE131067 KTA131066:KTA131067 LCW131066:LCW131067 LMS131066:LMS131067 LWO131066:LWO131067 MGK131066:MGK131067 MQG131066:MQG131067 NAC131066:NAC131067 NJY131066:NJY131067 NTU131066:NTU131067 ODQ131066:ODQ131067 ONM131066:ONM131067 OXI131066:OXI131067 PHE131066:PHE131067 PRA131066:PRA131067 QAW131066:QAW131067 QKS131066:QKS131067 QUO131066:QUO131067 REK131066:REK131067 ROG131066:ROG131067 RYC131066:RYC131067 SHY131066:SHY131067 SRU131066:SRU131067 TBQ131066:TBQ131067 TLM131066:TLM131067 TVI131066:TVI131067 UFE131066:UFE131067 UPA131066:UPA131067 UYW131066:UYW131067 VIS131066:VIS131067 VSO131066:VSO131067 WCK131066:WCK131067 WMG131066:WMG131067 WWC131066:WWC131067 U196602:U196603 JQ196602:JQ196603 TM196602:TM196603 ADI196602:ADI196603 ANE196602:ANE196603 AXA196602:AXA196603 BGW196602:BGW196603 BQS196602:BQS196603 CAO196602:CAO196603 CKK196602:CKK196603 CUG196602:CUG196603 DEC196602:DEC196603 DNY196602:DNY196603 DXU196602:DXU196603 EHQ196602:EHQ196603 ERM196602:ERM196603 FBI196602:FBI196603 FLE196602:FLE196603 FVA196602:FVA196603 GEW196602:GEW196603 GOS196602:GOS196603 GYO196602:GYO196603 HIK196602:HIK196603 HSG196602:HSG196603 ICC196602:ICC196603 ILY196602:ILY196603 IVU196602:IVU196603 JFQ196602:JFQ196603 JPM196602:JPM196603 JZI196602:JZI196603 KJE196602:KJE196603 KTA196602:KTA196603 LCW196602:LCW196603 LMS196602:LMS196603 LWO196602:LWO196603 MGK196602:MGK196603 MQG196602:MQG196603 NAC196602:NAC196603 NJY196602:NJY196603 NTU196602:NTU196603 ODQ196602:ODQ196603 ONM196602:ONM196603 OXI196602:OXI196603 PHE196602:PHE196603 PRA196602:PRA196603 QAW196602:QAW196603 QKS196602:QKS196603 QUO196602:QUO196603 REK196602:REK196603 ROG196602:ROG196603 RYC196602:RYC196603 SHY196602:SHY196603 SRU196602:SRU196603 TBQ196602:TBQ196603 TLM196602:TLM196603 TVI196602:TVI196603 UFE196602:UFE196603 UPA196602:UPA196603 UYW196602:UYW196603 VIS196602:VIS196603 VSO196602:VSO196603 WCK196602:WCK196603 WMG196602:WMG196603 WWC196602:WWC196603 U262138:U262139 JQ262138:JQ262139 TM262138:TM262139 ADI262138:ADI262139 ANE262138:ANE262139 AXA262138:AXA262139 BGW262138:BGW262139 BQS262138:BQS262139 CAO262138:CAO262139 CKK262138:CKK262139 CUG262138:CUG262139 DEC262138:DEC262139 DNY262138:DNY262139 DXU262138:DXU262139 EHQ262138:EHQ262139 ERM262138:ERM262139 FBI262138:FBI262139 FLE262138:FLE262139 FVA262138:FVA262139 GEW262138:GEW262139 GOS262138:GOS262139 GYO262138:GYO262139 HIK262138:HIK262139 HSG262138:HSG262139 ICC262138:ICC262139 ILY262138:ILY262139 IVU262138:IVU262139 JFQ262138:JFQ262139 JPM262138:JPM262139 JZI262138:JZI262139 KJE262138:KJE262139 KTA262138:KTA262139 LCW262138:LCW262139 LMS262138:LMS262139 LWO262138:LWO262139 MGK262138:MGK262139 MQG262138:MQG262139 NAC262138:NAC262139 NJY262138:NJY262139 NTU262138:NTU262139 ODQ262138:ODQ262139 ONM262138:ONM262139 OXI262138:OXI262139 PHE262138:PHE262139 PRA262138:PRA262139 QAW262138:QAW262139 QKS262138:QKS262139 QUO262138:QUO262139 REK262138:REK262139 ROG262138:ROG262139 RYC262138:RYC262139 SHY262138:SHY262139 SRU262138:SRU262139 TBQ262138:TBQ262139 TLM262138:TLM262139 TVI262138:TVI262139 UFE262138:UFE262139 UPA262138:UPA262139 UYW262138:UYW262139 VIS262138:VIS262139 VSO262138:VSO262139 WCK262138:WCK262139 WMG262138:WMG262139 WWC262138:WWC262139 U327674:U327675 JQ327674:JQ327675 TM327674:TM327675 ADI327674:ADI327675 ANE327674:ANE327675 AXA327674:AXA327675 BGW327674:BGW327675 BQS327674:BQS327675 CAO327674:CAO327675 CKK327674:CKK327675 CUG327674:CUG327675 DEC327674:DEC327675 DNY327674:DNY327675 DXU327674:DXU327675 EHQ327674:EHQ327675 ERM327674:ERM327675 FBI327674:FBI327675 FLE327674:FLE327675 FVA327674:FVA327675 GEW327674:GEW327675 GOS327674:GOS327675 GYO327674:GYO327675 HIK327674:HIK327675 HSG327674:HSG327675 ICC327674:ICC327675 ILY327674:ILY327675 IVU327674:IVU327675 JFQ327674:JFQ327675 JPM327674:JPM327675 JZI327674:JZI327675 KJE327674:KJE327675 KTA327674:KTA327675 LCW327674:LCW327675 LMS327674:LMS327675 LWO327674:LWO327675 MGK327674:MGK327675 MQG327674:MQG327675 NAC327674:NAC327675 NJY327674:NJY327675 NTU327674:NTU327675 ODQ327674:ODQ327675 ONM327674:ONM327675 OXI327674:OXI327675 PHE327674:PHE327675 PRA327674:PRA327675 QAW327674:QAW327675 QKS327674:QKS327675 QUO327674:QUO327675 REK327674:REK327675 ROG327674:ROG327675 RYC327674:RYC327675 SHY327674:SHY327675 SRU327674:SRU327675 TBQ327674:TBQ327675 TLM327674:TLM327675 TVI327674:TVI327675 UFE327674:UFE327675 UPA327674:UPA327675 UYW327674:UYW327675 VIS327674:VIS327675 VSO327674:VSO327675 WCK327674:WCK327675 WMG327674:WMG327675 WWC327674:WWC327675 U393210:U393211 JQ393210:JQ393211 TM393210:TM393211 ADI393210:ADI393211 ANE393210:ANE393211 AXA393210:AXA393211 BGW393210:BGW393211 BQS393210:BQS393211 CAO393210:CAO393211 CKK393210:CKK393211 CUG393210:CUG393211 DEC393210:DEC393211 DNY393210:DNY393211 DXU393210:DXU393211 EHQ393210:EHQ393211 ERM393210:ERM393211 FBI393210:FBI393211 FLE393210:FLE393211 FVA393210:FVA393211 GEW393210:GEW393211 GOS393210:GOS393211 GYO393210:GYO393211 HIK393210:HIK393211 HSG393210:HSG393211 ICC393210:ICC393211 ILY393210:ILY393211 IVU393210:IVU393211 JFQ393210:JFQ393211 JPM393210:JPM393211 JZI393210:JZI393211 KJE393210:KJE393211 KTA393210:KTA393211 LCW393210:LCW393211 LMS393210:LMS393211 LWO393210:LWO393211 MGK393210:MGK393211 MQG393210:MQG393211 NAC393210:NAC393211 NJY393210:NJY393211 NTU393210:NTU393211 ODQ393210:ODQ393211 ONM393210:ONM393211 OXI393210:OXI393211 PHE393210:PHE393211 PRA393210:PRA393211 QAW393210:QAW393211 QKS393210:QKS393211 QUO393210:QUO393211 REK393210:REK393211 ROG393210:ROG393211 RYC393210:RYC393211 SHY393210:SHY393211 SRU393210:SRU393211 TBQ393210:TBQ393211 TLM393210:TLM393211 TVI393210:TVI393211 UFE393210:UFE393211 UPA393210:UPA393211 UYW393210:UYW393211 VIS393210:VIS393211 VSO393210:VSO393211 WCK393210:WCK393211 WMG393210:WMG393211 WWC393210:WWC393211 U458746:U458747 JQ458746:JQ458747 TM458746:TM458747 ADI458746:ADI458747 ANE458746:ANE458747 AXA458746:AXA458747 BGW458746:BGW458747 BQS458746:BQS458747 CAO458746:CAO458747 CKK458746:CKK458747 CUG458746:CUG458747 DEC458746:DEC458747 DNY458746:DNY458747 DXU458746:DXU458747 EHQ458746:EHQ458747 ERM458746:ERM458747 FBI458746:FBI458747 FLE458746:FLE458747 FVA458746:FVA458747 GEW458746:GEW458747 GOS458746:GOS458747 GYO458746:GYO458747 HIK458746:HIK458747 HSG458746:HSG458747 ICC458746:ICC458747 ILY458746:ILY458747 IVU458746:IVU458747 JFQ458746:JFQ458747 JPM458746:JPM458747 JZI458746:JZI458747 KJE458746:KJE458747 KTA458746:KTA458747 LCW458746:LCW458747 LMS458746:LMS458747 LWO458746:LWO458747 MGK458746:MGK458747 MQG458746:MQG458747 NAC458746:NAC458747 NJY458746:NJY458747 NTU458746:NTU458747 ODQ458746:ODQ458747 ONM458746:ONM458747 OXI458746:OXI458747 PHE458746:PHE458747 PRA458746:PRA458747 QAW458746:QAW458747 QKS458746:QKS458747 QUO458746:QUO458747 REK458746:REK458747 ROG458746:ROG458747 RYC458746:RYC458747 SHY458746:SHY458747 SRU458746:SRU458747 TBQ458746:TBQ458747 TLM458746:TLM458747 TVI458746:TVI458747 UFE458746:UFE458747 UPA458746:UPA458747 UYW458746:UYW458747 VIS458746:VIS458747 VSO458746:VSO458747 WCK458746:WCK458747 WMG458746:WMG458747 WWC458746:WWC458747 U524282:U524283 JQ524282:JQ524283 TM524282:TM524283 ADI524282:ADI524283 ANE524282:ANE524283 AXA524282:AXA524283 BGW524282:BGW524283 BQS524282:BQS524283 CAO524282:CAO524283 CKK524282:CKK524283 CUG524282:CUG524283 DEC524282:DEC524283 DNY524282:DNY524283 DXU524282:DXU524283 EHQ524282:EHQ524283 ERM524282:ERM524283 FBI524282:FBI524283 FLE524282:FLE524283 FVA524282:FVA524283 GEW524282:GEW524283 GOS524282:GOS524283 GYO524282:GYO524283 HIK524282:HIK524283 HSG524282:HSG524283 ICC524282:ICC524283 ILY524282:ILY524283 IVU524282:IVU524283 JFQ524282:JFQ524283 JPM524282:JPM524283 JZI524282:JZI524283 KJE524282:KJE524283 KTA524282:KTA524283 LCW524282:LCW524283 LMS524282:LMS524283 LWO524282:LWO524283 MGK524282:MGK524283 MQG524282:MQG524283 NAC524282:NAC524283 NJY524282:NJY524283 NTU524282:NTU524283 ODQ524282:ODQ524283 ONM524282:ONM524283 OXI524282:OXI524283 PHE524282:PHE524283 PRA524282:PRA524283 QAW524282:QAW524283 QKS524282:QKS524283 QUO524282:QUO524283 REK524282:REK524283 ROG524282:ROG524283 RYC524282:RYC524283 SHY524282:SHY524283 SRU524282:SRU524283 TBQ524282:TBQ524283 TLM524282:TLM524283 TVI524282:TVI524283 UFE524282:UFE524283 UPA524282:UPA524283 UYW524282:UYW524283 VIS524282:VIS524283 VSO524282:VSO524283 WCK524282:WCK524283 WMG524282:WMG524283 WWC524282:WWC524283 U589818:U589819 JQ589818:JQ589819 TM589818:TM589819 ADI589818:ADI589819 ANE589818:ANE589819 AXA589818:AXA589819 BGW589818:BGW589819 BQS589818:BQS589819 CAO589818:CAO589819 CKK589818:CKK589819 CUG589818:CUG589819 DEC589818:DEC589819 DNY589818:DNY589819 DXU589818:DXU589819 EHQ589818:EHQ589819 ERM589818:ERM589819 FBI589818:FBI589819 FLE589818:FLE589819 FVA589818:FVA589819 GEW589818:GEW589819 GOS589818:GOS589819 GYO589818:GYO589819 HIK589818:HIK589819 HSG589818:HSG589819 ICC589818:ICC589819 ILY589818:ILY589819 IVU589818:IVU589819 JFQ589818:JFQ589819 JPM589818:JPM589819 JZI589818:JZI589819 KJE589818:KJE589819 KTA589818:KTA589819 LCW589818:LCW589819 LMS589818:LMS589819 LWO589818:LWO589819 MGK589818:MGK589819 MQG589818:MQG589819 NAC589818:NAC589819 NJY589818:NJY589819 NTU589818:NTU589819 ODQ589818:ODQ589819 ONM589818:ONM589819 OXI589818:OXI589819 PHE589818:PHE589819 PRA589818:PRA589819 QAW589818:QAW589819 QKS589818:QKS589819 QUO589818:QUO589819 REK589818:REK589819 ROG589818:ROG589819 RYC589818:RYC589819 SHY589818:SHY589819 SRU589818:SRU589819 TBQ589818:TBQ589819 TLM589818:TLM589819 TVI589818:TVI589819 UFE589818:UFE589819 UPA589818:UPA589819 UYW589818:UYW589819 VIS589818:VIS589819 VSO589818:VSO589819 WCK589818:WCK589819 WMG589818:WMG589819 WWC589818:WWC589819 U655354:U655355 JQ655354:JQ655355 TM655354:TM655355 ADI655354:ADI655355 ANE655354:ANE655355 AXA655354:AXA655355 BGW655354:BGW655355 BQS655354:BQS655355 CAO655354:CAO655355 CKK655354:CKK655355 CUG655354:CUG655355 DEC655354:DEC655355 DNY655354:DNY655355 DXU655354:DXU655355 EHQ655354:EHQ655355 ERM655354:ERM655355 FBI655354:FBI655355 FLE655354:FLE655355 FVA655354:FVA655355 GEW655354:GEW655355 GOS655354:GOS655355 GYO655354:GYO655355 HIK655354:HIK655355 HSG655354:HSG655355 ICC655354:ICC655355 ILY655354:ILY655355 IVU655354:IVU655355 JFQ655354:JFQ655355 JPM655354:JPM655355 JZI655354:JZI655355 KJE655354:KJE655355 KTA655354:KTA655355 LCW655354:LCW655355 LMS655354:LMS655355 LWO655354:LWO655355 MGK655354:MGK655355 MQG655354:MQG655355 NAC655354:NAC655355 NJY655354:NJY655355 NTU655354:NTU655355 ODQ655354:ODQ655355 ONM655354:ONM655355 OXI655354:OXI655355 PHE655354:PHE655355 PRA655354:PRA655355 QAW655354:QAW655355 QKS655354:QKS655355 QUO655354:QUO655355 REK655354:REK655355 ROG655354:ROG655355 RYC655354:RYC655355 SHY655354:SHY655355 SRU655354:SRU655355 TBQ655354:TBQ655355 TLM655354:TLM655355 TVI655354:TVI655355 UFE655354:UFE655355 UPA655354:UPA655355 UYW655354:UYW655355 VIS655354:VIS655355 VSO655354:VSO655355 WCK655354:WCK655355 WMG655354:WMG655355 WWC655354:WWC655355 U720890:U720891 JQ720890:JQ720891 TM720890:TM720891 ADI720890:ADI720891 ANE720890:ANE720891 AXA720890:AXA720891 BGW720890:BGW720891 BQS720890:BQS720891 CAO720890:CAO720891 CKK720890:CKK720891 CUG720890:CUG720891 DEC720890:DEC720891 DNY720890:DNY720891 DXU720890:DXU720891 EHQ720890:EHQ720891 ERM720890:ERM720891 FBI720890:FBI720891 FLE720890:FLE720891 FVA720890:FVA720891 GEW720890:GEW720891 GOS720890:GOS720891 GYO720890:GYO720891 HIK720890:HIK720891 HSG720890:HSG720891 ICC720890:ICC720891 ILY720890:ILY720891 IVU720890:IVU720891 JFQ720890:JFQ720891 JPM720890:JPM720891 JZI720890:JZI720891 KJE720890:KJE720891 KTA720890:KTA720891 LCW720890:LCW720891 LMS720890:LMS720891 LWO720890:LWO720891 MGK720890:MGK720891 MQG720890:MQG720891 NAC720890:NAC720891 NJY720890:NJY720891 NTU720890:NTU720891 ODQ720890:ODQ720891 ONM720890:ONM720891 OXI720890:OXI720891 PHE720890:PHE720891 PRA720890:PRA720891 QAW720890:QAW720891 QKS720890:QKS720891 QUO720890:QUO720891 REK720890:REK720891 ROG720890:ROG720891 RYC720890:RYC720891 SHY720890:SHY720891 SRU720890:SRU720891 TBQ720890:TBQ720891 TLM720890:TLM720891 TVI720890:TVI720891 UFE720890:UFE720891 UPA720890:UPA720891 UYW720890:UYW720891 VIS720890:VIS720891 VSO720890:VSO720891 WCK720890:WCK720891 WMG720890:WMG720891 WWC720890:WWC720891 U786426:U786427 JQ786426:JQ786427 TM786426:TM786427 ADI786426:ADI786427 ANE786426:ANE786427 AXA786426:AXA786427 BGW786426:BGW786427 BQS786426:BQS786427 CAO786426:CAO786427 CKK786426:CKK786427 CUG786426:CUG786427 DEC786426:DEC786427 DNY786426:DNY786427 DXU786426:DXU786427 EHQ786426:EHQ786427 ERM786426:ERM786427 FBI786426:FBI786427 FLE786426:FLE786427 FVA786426:FVA786427 GEW786426:GEW786427 GOS786426:GOS786427 GYO786426:GYO786427 HIK786426:HIK786427 HSG786426:HSG786427 ICC786426:ICC786427 ILY786426:ILY786427 IVU786426:IVU786427 JFQ786426:JFQ786427 JPM786426:JPM786427 JZI786426:JZI786427 KJE786426:KJE786427 KTA786426:KTA786427 LCW786426:LCW786427 LMS786426:LMS786427 LWO786426:LWO786427 MGK786426:MGK786427 MQG786426:MQG786427 NAC786426:NAC786427 NJY786426:NJY786427 NTU786426:NTU786427 ODQ786426:ODQ786427 ONM786426:ONM786427 OXI786426:OXI786427 PHE786426:PHE786427 PRA786426:PRA786427 QAW786426:QAW786427 QKS786426:QKS786427 QUO786426:QUO786427 REK786426:REK786427 ROG786426:ROG786427 RYC786426:RYC786427 SHY786426:SHY786427 SRU786426:SRU786427 TBQ786426:TBQ786427 TLM786426:TLM786427 TVI786426:TVI786427 UFE786426:UFE786427 UPA786426:UPA786427 UYW786426:UYW786427 VIS786426:VIS786427 VSO786426:VSO786427 WCK786426:WCK786427 WMG786426:WMG786427 WWC786426:WWC786427 U851962:U851963 JQ851962:JQ851963 TM851962:TM851963 ADI851962:ADI851963 ANE851962:ANE851963 AXA851962:AXA851963 BGW851962:BGW851963 BQS851962:BQS851963 CAO851962:CAO851963 CKK851962:CKK851963 CUG851962:CUG851963 DEC851962:DEC851963 DNY851962:DNY851963 DXU851962:DXU851963 EHQ851962:EHQ851963 ERM851962:ERM851963 FBI851962:FBI851963 FLE851962:FLE851963 FVA851962:FVA851963 GEW851962:GEW851963 GOS851962:GOS851963 GYO851962:GYO851963 HIK851962:HIK851963 HSG851962:HSG851963 ICC851962:ICC851963 ILY851962:ILY851963 IVU851962:IVU851963 JFQ851962:JFQ851963 JPM851962:JPM851963 JZI851962:JZI851963 KJE851962:KJE851963 KTA851962:KTA851963 LCW851962:LCW851963 LMS851962:LMS851963 LWO851962:LWO851963 MGK851962:MGK851963 MQG851962:MQG851963 NAC851962:NAC851963 NJY851962:NJY851963 NTU851962:NTU851963 ODQ851962:ODQ851963 ONM851962:ONM851963 OXI851962:OXI851963 PHE851962:PHE851963 PRA851962:PRA851963 QAW851962:QAW851963 QKS851962:QKS851963 QUO851962:QUO851963 REK851962:REK851963 ROG851962:ROG851963 RYC851962:RYC851963 SHY851962:SHY851963 SRU851962:SRU851963 TBQ851962:TBQ851963 TLM851962:TLM851963 TVI851962:TVI851963 UFE851962:UFE851963 UPA851962:UPA851963 UYW851962:UYW851963 VIS851962:VIS851963 VSO851962:VSO851963 WCK851962:WCK851963 WMG851962:WMG851963 WWC851962:WWC851963 U917498:U917499 JQ917498:JQ917499 TM917498:TM917499 ADI917498:ADI917499 ANE917498:ANE917499 AXA917498:AXA917499 BGW917498:BGW917499 BQS917498:BQS917499 CAO917498:CAO917499 CKK917498:CKK917499 CUG917498:CUG917499 DEC917498:DEC917499 DNY917498:DNY917499 DXU917498:DXU917499 EHQ917498:EHQ917499 ERM917498:ERM917499 FBI917498:FBI917499 FLE917498:FLE917499 FVA917498:FVA917499 GEW917498:GEW917499 GOS917498:GOS917499 GYO917498:GYO917499 HIK917498:HIK917499 HSG917498:HSG917499 ICC917498:ICC917499 ILY917498:ILY917499 IVU917498:IVU917499 JFQ917498:JFQ917499 JPM917498:JPM917499 JZI917498:JZI917499 KJE917498:KJE917499 KTA917498:KTA917499 LCW917498:LCW917499 LMS917498:LMS917499 LWO917498:LWO917499 MGK917498:MGK917499 MQG917498:MQG917499 NAC917498:NAC917499 NJY917498:NJY917499 NTU917498:NTU917499 ODQ917498:ODQ917499 ONM917498:ONM917499 OXI917498:OXI917499 PHE917498:PHE917499 PRA917498:PRA917499 QAW917498:QAW917499 QKS917498:QKS917499 QUO917498:QUO917499 REK917498:REK917499 ROG917498:ROG917499 RYC917498:RYC917499 SHY917498:SHY917499 SRU917498:SRU917499 TBQ917498:TBQ917499 TLM917498:TLM917499 TVI917498:TVI917499 UFE917498:UFE917499 UPA917498:UPA917499 UYW917498:UYW917499 VIS917498:VIS917499 VSO917498:VSO917499 WCK917498:WCK917499 WMG917498:WMG917499 WWC917498:WWC917499 U983034:U983035 JQ983034:JQ983035 TM983034:TM983035 ADI983034:ADI983035 ANE983034:ANE983035 AXA983034:AXA983035 BGW983034:BGW983035 BQS983034:BQS983035 CAO983034:CAO983035 CKK983034:CKK983035 CUG983034:CUG983035 DEC983034:DEC983035 DNY983034:DNY983035 DXU983034:DXU983035 EHQ983034:EHQ983035 ERM983034:ERM983035 FBI983034:FBI983035 FLE983034:FLE983035 FVA983034:FVA983035 GEW983034:GEW983035 GOS983034:GOS983035 GYO983034:GYO983035 HIK983034:HIK983035 HSG983034:HSG983035 ICC983034:ICC983035 ILY983034:ILY983035 IVU983034:IVU983035 JFQ983034:JFQ983035 JPM983034:JPM983035 JZI983034:JZI983035 KJE983034:KJE983035 KTA983034:KTA983035 LCW983034:LCW983035 LMS983034:LMS983035 LWO983034:LWO983035 MGK983034:MGK983035 MQG983034:MQG983035 NAC983034:NAC983035 NJY983034:NJY983035 NTU983034:NTU983035 ODQ983034:ODQ983035 ONM983034:ONM983035 OXI983034:OXI983035 PHE983034:PHE983035 PRA983034:PRA983035 QAW983034:QAW983035 QKS983034:QKS983035 QUO983034:QUO983035 REK983034:REK983035 ROG983034:ROG983035 RYC983034:RYC983035 SHY983034:SHY983035 SRU983034:SRU983035 TBQ983034:TBQ983035 TLM983034:TLM983035 TVI983034:TVI983035 UFE983034:UFE983035 UPA983034:UPA983035 UYW983034:UYW983035 VIS983034:VIS983035 VSO983034:VSO983035 WCK983034:WCK983035 WMG983034:WMG983035 WWC983034:WWC983035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F18:F19 JB18:JB19 SX18:SX19 ACT18:ACT19 AMP18:AMP19 AWL18:AWL19 BGH18:BGH19 BQD18:BQD19 BZZ18:BZZ19 CJV18:CJV19 CTR18:CTR19 DDN18:DDN19 DNJ18:DNJ19 DXF18:DXF19 EHB18:EHB19 EQX18:EQX19 FAT18:FAT19 FKP18:FKP19 FUL18:FUL19 GEH18:GEH19 GOD18:GOD19 GXZ18:GXZ19 HHV18:HHV19 HRR18:HRR19 IBN18:IBN19 ILJ18:ILJ19 IVF18:IVF19 JFB18:JFB19 JOX18:JOX19 JYT18:JYT19 KIP18:KIP19 KSL18:KSL19 LCH18:LCH19 LMD18:LMD19 LVZ18:LVZ19 MFV18:MFV19 MPR18:MPR19 MZN18:MZN19 NJJ18:NJJ19 NTF18:NTF19 ODB18:ODB19 OMX18:OMX19 OWT18:OWT19 PGP18:PGP19 PQL18:PQL19 QAH18:QAH19 QKD18:QKD19 QTZ18:QTZ19 RDV18:RDV19 RNR18:RNR19 RXN18:RXN19 SHJ18:SHJ19 SRF18:SRF19 TBB18:TBB19 TKX18:TKX19 TUT18:TUT19 UEP18:UEP19 UOL18:UOL19 UYH18:UYH19 VID18:VID19 VRZ18:VRZ19 WBV18:WBV19 WLR18:WLR19 WVN18:WVN19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Y65532:Y65533 JU65532:JU65533 TQ65532:TQ65533 ADM65532:ADM65533 ANI65532:ANI65533 AXE65532:AXE65533 BHA65532:BHA65533 BQW65532:BQW65533 CAS65532:CAS65533 CKO65532:CKO65533 CUK65532:CUK65533 DEG65532:DEG65533 DOC65532:DOC65533 DXY65532:DXY65533 EHU65532:EHU65533 ERQ65532:ERQ65533 FBM65532:FBM65533 FLI65532:FLI65533 FVE65532:FVE65533 GFA65532:GFA65533 GOW65532:GOW65533 GYS65532:GYS65533 HIO65532:HIO65533 HSK65532:HSK65533 ICG65532:ICG65533 IMC65532:IMC65533 IVY65532:IVY65533 JFU65532:JFU65533 JPQ65532:JPQ65533 JZM65532:JZM65533 KJI65532:KJI65533 KTE65532:KTE65533 LDA65532:LDA65533 LMW65532:LMW65533 LWS65532:LWS65533 MGO65532:MGO65533 MQK65532:MQK65533 NAG65532:NAG65533 NKC65532:NKC65533 NTY65532:NTY65533 ODU65532:ODU65533 ONQ65532:ONQ65533 OXM65532:OXM65533 PHI65532:PHI65533 PRE65532:PRE65533 QBA65532:QBA65533 QKW65532:QKW65533 QUS65532:QUS65533 REO65532:REO65533 ROK65532:ROK65533 RYG65532:RYG65533 SIC65532:SIC65533 SRY65532:SRY65533 TBU65532:TBU65533 TLQ65532:TLQ65533 TVM65532:TVM65533 UFI65532:UFI65533 UPE65532:UPE65533 UZA65532:UZA65533 VIW65532:VIW65533 VSS65532:VSS65533 WCO65532:WCO65533 WMK65532:WMK65533 WWG65532:WWG65533 Y131068:Y131069 JU131068:JU131069 TQ131068:TQ131069 ADM131068:ADM131069 ANI131068:ANI131069 AXE131068:AXE131069 BHA131068:BHA131069 BQW131068:BQW131069 CAS131068:CAS131069 CKO131068:CKO131069 CUK131068:CUK131069 DEG131068:DEG131069 DOC131068:DOC131069 DXY131068:DXY131069 EHU131068:EHU131069 ERQ131068:ERQ131069 FBM131068:FBM131069 FLI131068:FLI131069 FVE131068:FVE131069 GFA131068:GFA131069 GOW131068:GOW131069 GYS131068:GYS131069 HIO131068:HIO131069 HSK131068:HSK131069 ICG131068:ICG131069 IMC131068:IMC131069 IVY131068:IVY131069 JFU131068:JFU131069 JPQ131068:JPQ131069 JZM131068:JZM131069 KJI131068:KJI131069 KTE131068:KTE131069 LDA131068:LDA131069 LMW131068:LMW131069 LWS131068:LWS131069 MGO131068:MGO131069 MQK131068:MQK131069 NAG131068:NAG131069 NKC131068:NKC131069 NTY131068:NTY131069 ODU131068:ODU131069 ONQ131068:ONQ131069 OXM131068:OXM131069 PHI131068:PHI131069 PRE131068:PRE131069 QBA131068:QBA131069 QKW131068:QKW131069 QUS131068:QUS131069 REO131068:REO131069 ROK131068:ROK131069 RYG131068:RYG131069 SIC131068:SIC131069 SRY131068:SRY131069 TBU131068:TBU131069 TLQ131068:TLQ131069 TVM131068:TVM131069 UFI131068:UFI131069 UPE131068:UPE131069 UZA131068:UZA131069 VIW131068:VIW131069 VSS131068:VSS131069 WCO131068:WCO131069 WMK131068:WMK131069 WWG131068:WWG131069 Y196604:Y196605 JU196604:JU196605 TQ196604:TQ196605 ADM196604:ADM196605 ANI196604:ANI196605 AXE196604:AXE196605 BHA196604:BHA196605 BQW196604:BQW196605 CAS196604:CAS196605 CKO196604:CKO196605 CUK196604:CUK196605 DEG196604:DEG196605 DOC196604:DOC196605 DXY196604:DXY196605 EHU196604:EHU196605 ERQ196604:ERQ196605 FBM196604:FBM196605 FLI196604:FLI196605 FVE196604:FVE196605 GFA196604:GFA196605 GOW196604:GOW196605 GYS196604:GYS196605 HIO196604:HIO196605 HSK196604:HSK196605 ICG196604:ICG196605 IMC196604:IMC196605 IVY196604:IVY196605 JFU196604:JFU196605 JPQ196604:JPQ196605 JZM196604:JZM196605 KJI196604:KJI196605 KTE196604:KTE196605 LDA196604:LDA196605 LMW196604:LMW196605 LWS196604:LWS196605 MGO196604:MGO196605 MQK196604:MQK196605 NAG196604:NAG196605 NKC196604:NKC196605 NTY196604:NTY196605 ODU196604:ODU196605 ONQ196604:ONQ196605 OXM196604:OXM196605 PHI196604:PHI196605 PRE196604:PRE196605 QBA196604:QBA196605 QKW196604:QKW196605 QUS196604:QUS196605 REO196604:REO196605 ROK196604:ROK196605 RYG196604:RYG196605 SIC196604:SIC196605 SRY196604:SRY196605 TBU196604:TBU196605 TLQ196604:TLQ196605 TVM196604:TVM196605 UFI196604:UFI196605 UPE196604:UPE196605 UZA196604:UZA196605 VIW196604:VIW196605 VSS196604:VSS196605 WCO196604:WCO196605 WMK196604:WMK196605 WWG196604:WWG196605 Y262140:Y262141 JU262140:JU262141 TQ262140:TQ262141 ADM262140:ADM262141 ANI262140:ANI262141 AXE262140:AXE262141 BHA262140:BHA262141 BQW262140:BQW262141 CAS262140:CAS262141 CKO262140:CKO262141 CUK262140:CUK262141 DEG262140:DEG262141 DOC262140:DOC262141 DXY262140:DXY262141 EHU262140:EHU262141 ERQ262140:ERQ262141 FBM262140:FBM262141 FLI262140:FLI262141 FVE262140:FVE262141 GFA262140:GFA262141 GOW262140:GOW262141 GYS262140:GYS262141 HIO262140:HIO262141 HSK262140:HSK262141 ICG262140:ICG262141 IMC262140:IMC262141 IVY262140:IVY262141 JFU262140:JFU262141 JPQ262140:JPQ262141 JZM262140:JZM262141 KJI262140:KJI262141 KTE262140:KTE262141 LDA262140:LDA262141 LMW262140:LMW262141 LWS262140:LWS262141 MGO262140:MGO262141 MQK262140:MQK262141 NAG262140:NAG262141 NKC262140:NKC262141 NTY262140:NTY262141 ODU262140:ODU262141 ONQ262140:ONQ262141 OXM262140:OXM262141 PHI262140:PHI262141 PRE262140:PRE262141 QBA262140:QBA262141 QKW262140:QKW262141 QUS262140:QUS262141 REO262140:REO262141 ROK262140:ROK262141 RYG262140:RYG262141 SIC262140:SIC262141 SRY262140:SRY262141 TBU262140:TBU262141 TLQ262140:TLQ262141 TVM262140:TVM262141 UFI262140:UFI262141 UPE262140:UPE262141 UZA262140:UZA262141 VIW262140:VIW262141 VSS262140:VSS262141 WCO262140:WCO262141 WMK262140:WMK262141 WWG262140:WWG262141 Y327676:Y327677 JU327676:JU327677 TQ327676:TQ327677 ADM327676:ADM327677 ANI327676:ANI327677 AXE327676:AXE327677 BHA327676:BHA327677 BQW327676:BQW327677 CAS327676:CAS327677 CKO327676:CKO327677 CUK327676:CUK327677 DEG327676:DEG327677 DOC327676:DOC327677 DXY327676:DXY327677 EHU327676:EHU327677 ERQ327676:ERQ327677 FBM327676:FBM327677 FLI327676:FLI327677 FVE327676:FVE327677 GFA327676:GFA327677 GOW327676:GOW327677 GYS327676:GYS327677 HIO327676:HIO327677 HSK327676:HSK327677 ICG327676:ICG327677 IMC327676:IMC327677 IVY327676:IVY327677 JFU327676:JFU327677 JPQ327676:JPQ327677 JZM327676:JZM327677 KJI327676:KJI327677 KTE327676:KTE327677 LDA327676:LDA327677 LMW327676:LMW327677 LWS327676:LWS327677 MGO327676:MGO327677 MQK327676:MQK327677 NAG327676:NAG327677 NKC327676:NKC327677 NTY327676:NTY327677 ODU327676:ODU327677 ONQ327676:ONQ327677 OXM327676:OXM327677 PHI327676:PHI327677 PRE327676:PRE327677 QBA327676:QBA327677 QKW327676:QKW327677 QUS327676:QUS327677 REO327676:REO327677 ROK327676:ROK327677 RYG327676:RYG327677 SIC327676:SIC327677 SRY327676:SRY327677 TBU327676:TBU327677 TLQ327676:TLQ327677 TVM327676:TVM327677 UFI327676:UFI327677 UPE327676:UPE327677 UZA327676:UZA327677 VIW327676:VIW327677 VSS327676:VSS327677 WCO327676:WCO327677 WMK327676:WMK327677 WWG327676:WWG327677 Y393212:Y393213 JU393212:JU393213 TQ393212:TQ393213 ADM393212:ADM393213 ANI393212:ANI393213 AXE393212:AXE393213 BHA393212:BHA393213 BQW393212:BQW393213 CAS393212:CAS393213 CKO393212:CKO393213 CUK393212:CUK393213 DEG393212:DEG393213 DOC393212:DOC393213 DXY393212:DXY393213 EHU393212:EHU393213 ERQ393212:ERQ393213 FBM393212:FBM393213 FLI393212:FLI393213 FVE393212:FVE393213 GFA393212:GFA393213 GOW393212:GOW393213 GYS393212:GYS393213 HIO393212:HIO393213 HSK393212:HSK393213 ICG393212:ICG393213 IMC393212:IMC393213 IVY393212:IVY393213 JFU393212:JFU393213 JPQ393212:JPQ393213 JZM393212:JZM393213 KJI393212:KJI393213 KTE393212:KTE393213 LDA393212:LDA393213 LMW393212:LMW393213 LWS393212:LWS393213 MGO393212:MGO393213 MQK393212:MQK393213 NAG393212:NAG393213 NKC393212:NKC393213 NTY393212:NTY393213 ODU393212:ODU393213 ONQ393212:ONQ393213 OXM393212:OXM393213 PHI393212:PHI393213 PRE393212:PRE393213 QBA393212:QBA393213 QKW393212:QKW393213 QUS393212:QUS393213 REO393212:REO393213 ROK393212:ROK393213 RYG393212:RYG393213 SIC393212:SIC393213 SRY393212:SRY393213 TBU393212:TBU393213 TLQ393212:TLQ393213 TVM393212:TVM393213 UFI393212:UFI393213 UPE393212:UPE393213 UZA393212:UZA393213 VIW393212:VIW393213 VSS393212:VSS393213 WCO393212:WCO393213 WMK393212:WMK393213 WWG393212:WWG393213 Y458748:Y458749 JU458748:JU458749 TQ458748:TQ458749 ADM458748:ADM458749 ANI458748:ANI458749 AXE458748:AXE458749 BHA458748:BHA458749 BQW458748:BQW458749 CAS458748:CAS458749 CKO458748:CKO458749 CUK458748:CUK458749 DEG458748:DEG458749 DOC458748:DOC458749 DXY458748:DXY458749 EHU458748:EHU458749 ERQ458748:ERQ458749 FBM458748:FBM458749 FLI458748:FLI458749 FVE458748:FVE458749 GFA458748:GFA458749 GOW458748:GOW458749 GYS458748:GYS458749 HIO458748:HIO458749 HSK458748:HSK458749 ICG458748:ICG458749 IMC458748:IMC458749 IVY458748:IVY458749 JFU458748:JFU458749 JPQ458748:JPQ458749 JZM458748:JZM458749 KJI458748:KJI458749 KTE458748:KTE458749 LDA458748:LDA458749 LMW458748:LMW458749 LWS458748:LWS458749 MGO458748:MGO458749 MQK458748:MQK458749 NAG458748:NAG458749 NKC458748:NKC458749 NTY458748:NTY458749 ODU458748:ODU458749 ONQ458748:ONQ458749 OXM458748:OXM458749 PHI458748:PHI458749 PRE458748:PRE458749 QBA458748:QBA458749 QKW458748:QKW458749 QUS458748:QUS458749 REO458748:REO458749 ROK458748:ROK458749 RYG458748:RYG458749 SIC458748:SIC458749 SRY458748:SRY458749 TBU458748:TBU458749 TLQ458748:TLQ458749 TVM458748:TVM458749 UFI458748:UFI458749 UPE458748:UPE458749 UZA458748:UZA458749 VIW458748:VIW458749 VSS458748:VSS458749 WCO458748:WCO458749 WMK458748:WMK458749 WWG458748:WWG458749 Y524284:Y524285 JU524284:JU524285 TQ524284:TQ524285 ADM524284:ADM524285 ANI524284:ANI524285 AXE524284:AXE524285 BHA524284:BHA524285 BQW524284:BQW524285 CAS524284:CAS524285 CKO524284:CKO524285 CUK524284:CUK524285 DEG524284:DEG524285 DOC524284:DOC524285 DXY524284:DXY524285 EHU524284:EHU524285 ERQ524284:ERQ524285 FBM524284:FBM524285 FLI524284:FLI524285 FVE524284:FVE524285 GFA524284:GFA524285 GOW524284:GOW524285 GYS524284:GYS524285 HIO524284:HIO524285 HSK524284:HSK524285 ICG524284:ICG524285 IMC524284:IMC524285 IVY524284:IVY524285 JFU524284:JFU524285 JPQ524284:JPQ524285 JZM524284:JZM524285 KJI524284:KJI524285 KTE524284:KTE524285 LDA524284:LDA524285 LMW524284:LMW524285 LWS524284:LWS524285 MGO524284:MGO524285 MQK524284:MQK524285 NAG524284:NAG524285 NKC524284:NKC524285 NTY524284:NTY524285 ODU524284:ODU524285 ONQ524284:ONQ524285 OXM524284:OXM524285 PHI524284:PHI524285 PRE524284:PRE524285 QBA524284:QBA524285 QKW524284:QKW524285 QUS524284:QUS524285 REO524284:REO524285 ROK524284:ROK524285 RYG524284:RYG524285 SIC524284:SIC524285 SRY524284:SRY524285 TBU524284:TBU524285 TLQ524284:TLQ524285 TVM524284:TVM524285 UFI524284:UFI524285 UPE524284:UPE524285 UZA524284:UZA524285 VIW524284:VIW524285 VSS524284:VSS524285 WCO524284:WCO524285 WMK524284:WMK524285 WWG524284:WWG524285 Y589820:Y589821 JU589820:JU589821 TQ589820:TQ589821 ADM589820:ADM589821 ANI589820:ANI589821 AXE589820:AXE589821 BHA589820:BHA589821 BQW589820:BQW589821 CAS589820:CAS589821 CKO589820:CKO589821 CUK589820:CUK589821 DEG589820:DEG589821 DOC589820:DOC589821 DXY589820:DXY589821 EHU589820:EHU589821 ERQ589820:ERQ589821 FBM589820:FBM589821 FLI589820:FLI589821 FVE589820:FVE589821 GFA589820:GFA589821 GOW589820:GOW589821 GYS589820:GYS589821 HIO589820:HIO589821 HSK589820:HSK589821 ICG589820:ICG589821 IMC589820:IMC589821 IVY589820:IVY589821 JFU589820:JFU589821 JPQ589820:JPQ589821 JZM589820:JZM589821 KJI589820:KJI589821 KTE589820:KTE589821 LDA589820:LDA589821 LMW589820:LMW589821 LWS589820:LWS589821 MGO589820:MGO589821 MQK589820:MQK589821 NAG589820:NAG589821 NKC589820:NKC589821 NTY589820:NTY589821 ODU589820:ODU589821 ONQ589820:ONQ589821 OXM589820:OXM589821 PHI589820:PHI589821 PRE589820:PRE589821 QBA589820:QBA589821 QKW589820:QKW589821 QUS589820:QUS589821 REO589820:REO589821 ROK589820:ROK589821 RYG589820:RYG589821 SIC589820:SIC589821 SRY589820:SRY589821 TBU589820:TBU589821 TLQ589820:TLQ589821 TVM589820:TVM589821 UFI589820:UFI589821 UPE589820:UPE589821 UZA589820:UZA589821 VIW589820:VIW589821 VSS589820:VSS589821 WCO589820:WCO589821 WMK589820:WMK589821 WWG589820:WWG589821 Y655356:Y655357 JU655356:JU655357 TQ655356:TQ655357 ADM655356:ADM655357 ANI655356:ANI655357 AXE655356:AXE655357 BHA655356:BHA655357 BQW655356:BQW655357 CAS655356:CAS655357 CKO655356:CKO655357 CUK655356:CUK655357 DEG655356:DEG655357 DOC655356:DOC655357 DXY655356:DXY655357 EHU655356:EHU655357 ERQ655356:ERQ655357 FBM655356:FBM655357 FLI655356:FLI655357 FVE655356:FVE655357 GFA655356:GFA655357 GOW655356:GOW655357 GYS655356:GYS655357 HIO655356:HIO655357 HSK655356:HSK655357 ICG655356:ICG655357 IMC655356:IMC655357 IVY655356:IVY655357 JFU655356:JFU655357 JPQ655356:JPQ655357 JZM655356:JZM655357 KJI655356:KJI655357 KTE655356:KTE655357 LDA655356:LDA655357 LMW655356:LMW655357 LWS655356:LWS655357 MGO655356:MGO655357 MQK655356:MQK655357 NAG655356:NAG655357 NKC655356:NKC655357 NTY655356:NTY655357 ODU655356:ODU655357 ONQ655356:ONQ655357 OXM655356:OXM655357 PHI655356:PHI655357 PRE655356:PRE655357 QBA655356:QBA655357 QKW655356:QKW655357 QUS655356:QUS655357 REO655356:REO655357 ROK655356:ROK655357 RYG655356:RYG655357 SIC655356:SIC655357 SRY655356:SRY655357 TBU655356:TBU655357 TLQ655356:TLQ655357 TVM655356:TVM655357 UFI655356:UFI655357 UPE655356:UPE655357 UZA655356:UZA655357 VIW655356:VIW655357 VSS655356:VSS655357 WCO655356:WCO655357 WMK655356:WMK655357 WWG655356:WWG655357 Y720892:Y720893 JU720892:JU720893 TQ720892:TQ720893 ADM720892:ADM720893 ANI720892:ANI720893 AXE720892:AXE720893 BHA720892:BHA720893 BQW720892:BQW720893 CAS720892:CAS720893 CKO720892:CKO720893 CUK720892:CUK720893 DEG720892:DEG720893 DOC720892:DOC720893 DXY720892:DXY720893 EHU720892:EHU720893 ERQ720892:ERQ720893 FBM720892:FBM720893 FLI720892:FLI720893 FVE720892:FVE720893 GFA720892:GFA720893 GOW720892:GOW720893 GYS720892:GYS720893 HIO720892:HIO720893 HSK720892:HSK720893 ICG720892:ICG720893 IMC720892:IMC720893 IVY720892:IVY720893 JFU720892:JFU720893 JPQ720892:JPQ720893 JZM720892:JZM720893 KJI720892:KJI720893 KTE720892:KTE720893 LDA720892:LDA720893 LMW720892:LMW720893 LWS720892:LWS720893 MGO720892:MGO720893 MQK720892:MQK720893 NAG720892:NAG720893 NKC720892:NKC720893 NTY720892:NTY720893 ODU720892:ODU720893 ONQ720892:ONQ720893 OXM720892:OXM720893 PHI720892:PHI720893 PRE720892:PRE720893 QBA720892:QBA720893 QKW720892:QKW720893 QUS720892:QUS720893 REO720892:REO720893 ROK720892:ROK720893 RYG720892:RYG720893 SIC720892:SIC720893 SRY720892:SRY720893 TBU720892:TBU720893 TLQ720892:TLQ720893 TVM720892:TVM720893 UFI720892:UFI720893 UPE720892:UPE720893 UZA720892:UZA720893 VIW720892:VIW720893 VSS720892:VSS720893 WCO720892:WCO720893 WMK720892:WMK720893 WWG720892:WWG720893 Y786428:Y786429 JU786428:JU786429 TQ786428:TQ786429 ADM786428:ADM786429 ANI786428:ANI786429 AXE786428:AXE786429 BHA786428:BHA786429 BQW786428:BQW786429 CAS786428:CAS786429 CKO786428:CKO786429 CUK786428:CUK786429 DEG786428:DEG786429 DOC786428:DOC786429 DXY786428:DXY786429 EHU786428:EHU786429 ERQ786428:ERQ786429 FBM786428:FBM786429 FLI786428:FLI786429 FVE786428:FVE786429 GFA786428:GFA786429 GOW786428:GOW786429 GYS786428:GYS786429 HIO786428:HIO786429 HSK786428:HSK786429 ICG786428:ICG786429 IMC786428:IMC786429 IVY786428:IVY786429 JFU786428:JFU786429 JPQ786428:JPQ786429 JZM786428:JZM786429 KJI786428:KJI786429 KTE786428:KTE786429 LDA786428:LDA786429 LMW786428:LMW786429 LWS786428:LWS786429 MGO786428:MGO786429 MQK786428:MQK786429 NAG786428:NAG786429 NKC786428:NKC786429 NTY786428:NTY786429 ODU786428:ODU786429 ONQ786428:ONQ786429 OXM786428:OXM786429 PHI786428:PHI786429 PRE786428:PRE786429 QBA786428:QBA786429 QKW786428:QKW786429 QUS786428:QUS786429 REO786428:REO786429 ROK786428:ROK786429 RYG786428:RYG786429 SIC786428:SIC786429 SRY786428:SRY786429 TBU786428:TBU786429 TLQ786428:TLQ786429 TVM786428:TVM786429 UFI786428:UFI786429 UPE786428:UPE786429 UZA786428:UZA786429 VIW786428:VIW786429 VSS786428:VSS786429 WCO786428:WCO786429 WMK786428:WMK786429 WWG786428:WWG786429 Y851964:Y851965 JU851964:JU851965 TQ851964:TQ851965 ADM851964:ADM851965 ANI851964:ANI851965 AXE851964:AXE851965 BHA851964:BHA851965 BQW851964:BQW851965 CAS851964:CAS851965 CKO851964:CKO851965 CUK851964:CUK851965 DEG851964:DEG851965 DOC851964:DOC851965 DXY851964:DXY851965 EHU851964:EHU851965 ERQ851964:ERQ851965 FBM851964:FBM851965 FLI851964:FLI851965 FVE851964:FVE851965 GFA851964:GFA851965 GOW851964:GOW851965 GYS851964:GYS851965 HIO851964:HIO851965 HSK851964:HSK851965 ICG851964:ICG851965 IMC851964:IMC851965 IVY851964:IVY851965 JFU851964:JFU851965 JPQ851964:JPQ851965 JZM851964:JZM851965 KJI851964:KJI851965 KTE851964:KTE851965 LDA851964:LDA851965 LMW851964:LMW851965 LWS851964:LWS851965 MGO851964:MGO851965 MQK851964:MQK851965 NAG851964:NAG851965 NKC851964:NKC851965 NTY851964:NTY851965 ODU851964:ODU851965 ONQ851964:ONQ851965 OXM851964:OXM851965 PHI851964:PHI851965 PRE851964:PRE851965 QBA851964:QBA851965 QKW851964:QKW851965 QUS851964:QUS851965 REO851964:REO851965 ROK851964:ROK851965 RYG851964:RYG851965 SIC851964:SIC851965 SRY851964:SRY851965 TBU851964:TBU851965 TLQ851964:TLQ851965 TVM851964:TVM851965 UFI851964:UFI851965 UPE851964:UPE851965 UZA851964:UZA851965 VIW851964:VIW851965 VSS851964:VSS851965 WCO851964:WCO851965 WMK851964:WMK851965 WWG851964:WWG851965 Y917500:Y917501 JU917500:JU917501 TQ917500:TQ917501 ADM917500:ADM917501 ANI917500:ANI917501 AXE917500:AXE917501 BHA917500:BHA917501 BQW917500:BQW917501 CAS917500:CAS917501 CKO917500:CKO917501 CUK917500:CUK917501 DEG917500:DEG917501 DOC917500:DOC917501 DXY917500:DXY917501 EHU917500:EHU917501 ERQ917500:ERQ917501 FBM917500:FBM917501 FLI917500:FLI917501 FVE917500:FVE917501 GFA917500:GFA917501 GOW917500:GOW917501 GYS917500:GYS917501 HIO917500:HIO917501 HSK917500:HSK917501 ICG917500:ICG917501 IMC917500:IMC917501 IVY917500:IVY917501 JFU917500:JFU917501 JPQ917500:JPQ917501 JZM917500:JZM917501 KJI917500:KJI917501 KTE917500:KTE917501 LDA917500:LDA917501 LMW917500:LMW917501 LWS917500:LWS917501 MGO917500:MGO917501 MQK917500:MQK917501 NAG917500:NAG917501 NKC917500:NKC917501 NTY917500:NTY917501 ODU917500:ODU917501 ONQ917500:ONQ917501 OXM917500:OXM917501 PHI917500:PHI917501 PRE917500:PRE917501 QBA917500:QBA917501 QKW917500:QKW917501 QUS917500:QUS917501 REO917500:REO917501 ROK917500:ROK917501 RYG917500:RYG917501 SIC917500:SIC917501 SRY917500:SRY917501 TBU917500:TBU917501 TLQ917500:TLQ917501 TVM917500:TVM917501 UFI917500:UFI917501 UPE917500:UPE917501 UZA917500:UZA917501 VIW917500:VIW917501 VSS917500:VSS917501 WCO917500:WCO917501 WMK917500:WMK917501 WWG917500:WWG917501 Y983036:Y983037 JU983036:JU983037 TQ983036:TQ983037 ADM983036:ADM983037 ANI983036:ANI983037 AXE983036:AXE983037 BHA983036:BHA983037 BQW983036:BQW983037 CAS983036:CAS983037 CKO983036:CKO983037 CUK983036:CUK983037 DEG983036:DEG983037 DOC983036:DOC983037 DXY983036:DXY983037 EHU983036:EHU983037 ERQ983036:ERQ983037 FBM983036:FBM983037 FLI983036:FLI983037 FVE983036:FVE983037 GFA983036:GFA983037 GOW983036:GOW983037 GYS983036:GYS983037 HIO983036:HIO983037 HSK983036:HSK983037 ICG983036:ICG983037 IMC983036:IMC983037 IVY983036:IVY983037 JFU983036:JFU983037 JPQ983036:JPQ983037 JZM983036:JZM983037 KJI983036:KJI983037 KTE983036:KTE983037 LDA983036:LDA983037 LMW983036:LMW983037 LWS983036:LWS983037 MGO983036:MGO983037 MQK983036:MQK983037 NAG983036:NAG983037 NKC983036:NKC983037 NTY983036:NTY983037 ODU983036:ODU983037 ONQ983036:ONQ983037 OXM983036:OXM983037 PHI983036:PHI983037 PRE983036:PRE983037 QBA983036:QBA983037 QKW983036:QKW983037 QUS983036:QUS983037 REO983036:REO983037 ROK983036:ROK983037 RYG983036:RYG983037 SIC983036:SIC983037 SRY983036:SRY983037 TBU983036:TBU983037 TLQ983036:TLQ983037 TVM983036:TVM983037 UFI983036:UFI983037 UPE983036:UPE983037 UZA983036:UZA983037 VIW983036:VIW983037 VSS983036:VSS983037 WCO983036:WCO983037 WMK983036:WMK983037 WWG983036:WWG983037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O65538 JK65538 TG65538 ADC65538 AMY65538 AWU65538 BGQ65538 BQM65538 CAI65538 CKE65538 CUA65538 DDW65538 DNS65538 DXO65538 EHK65538 ERG65538 FBC65538 FKY65538 FUU65538 GEQ65538 GOM65538 GYI65538 HIE65538 HSA65538 IBW65538 ILS65538 IVO65538 JFK65538 JPG65538 JZC65538 KIY65538 KSU65538 LCQ65538 LMM65538 LWI65538 MGE65538 MQA65538 MZW65538 NJS65538 NTO65538 ODK65538 ONG65538 OXC65538 PGY65538 PQU65538 QAQ65538 QKM65538 QUI65538 REE65538 ROA65538 RXW65538 SHS65538 SRO65538 TBK65538 TLG65538 TVC65538 UEY65538 UOU65538 UYQ65538 VIM65538 VSI65538 WCE65538 WMA65538 WVW65538 O131074 JK131074 TG131074 ADC131074 AMY131074 AWU131074 BGQ131074 BQM131074 CAI131074 CKE131074 CUA131074 DDW131074 DNS131074 DXO131074 EHK131074 ERG131074 FBC131074 FKY131074 FUU131074 GEQ131074 GOM131074 GYI131074 HIE131074 HSA131074 IBW131074 ILS131074 IVO131074 JFK131074 JPG131074 JZC131074 KIY131074 KSU131074 LCQ131074 LMM131074 LWI131074 MGE131074 MQA131074 MZW131074 NJS131074 NTO131074 ODK131074 ONG131074 OXC131074 PGY131074 PQU131074 QAQ131074 QKM131074 QUI131074 REE131074 ROA131074 RXW131074 SHS131074 SRO131074 TBK131074 TLG131074 TVC131074 UEY131074 UOU131074 UYQ131074 VIM131074 VSI131074 WCE131074 WMA131074 WVW131074 O196610 JK196610 TG196610 ADC196610 AMY196610 AWU196610 BGQ196610 BQM196610 CAI196610 CKE196610 CUA196610 DDW196610 DNS196610 DXO196610 EHK196610 ERG196610 FBC196610 FKY196610 FUU196610 GEQ196610 GOM196610 GYI196610 HIE196610 HSA196610 IBW196610 ILS196610 IVO196610 JFK196610 JPG196610 JZC196610 KIY196610 KSU196610 LCQ196610 LMM196610 LWI196610 MGE196610 MQA196610 MZW196610 NJS196610 NTO196610 ODK196610 ONG196610 OXC196610 PGY196610 PQU196610 QAQ196610 QKM196610 QUI196610 REE196610 ROA196610 RXW196610 SHS196610 SRO196610 TBK196610 TLG196610 TVC196610 UEY196610 UOU196610 UYQ196610 VIM196610 VSI196610 WCE196610 WMA196610 WVW196610 O262146 JK262146 TG262146 ADC262146 AMY262146 AWU262146 BGQ262146 BQM262146 CAI262146 CKE262146 CUA262146 DDW262146 DNS262146 DXO262146 EHK262146 ERG262146 FBC262146 FKY262146 FUU262146 GEQ262146 GOM262146 GYI262146 HIE262146 HSA262146 IBW262146 ILS262146 IVO262146 JFK262146 JPG262146 JZC262146 KIY262146 KSU262146 LCQ262146 LMM262146 LWI262146 MGE262146 MQA262146 MZW262146 NJS262146 NTO262146 ODK262146 ONG262146 OXC262146 PGY262146 PQU262146 QAQ262146 QKM262146 QUI262146 REE262146 ROA262146 RXW262146 SHS262146 SRO262146 TBK262146 TLG262146 TVC262146 UEY262146 UOU262146 UYQ262146 VIM262146 VSI262146 WCE262146 WMA262146 WVW262146 O327682 JK327682 TG327682 ADC327682 AMY327682 AWU327682 BGQ327682 BQM327682 CAI327682 CKE327682 CUA327682 DDW327682 DNS327682 DXO327682 EHK327682 ERG327682 FBC327682 FKY327682 FUU327682 GEQ327682 GOM327682 GYI327682 HIE327682 HSA327682 IBW327682 ILS327682 IVO327682 JFK327682 JPG327682 JZC327682 KIY327682 KSU327682 LCQ327682 LMM327682 LWI327682 MGE327682 MQA327682 MZW327682 NJS327682 NTO327682 ODK327682 ONG327682 OXC327682 PGY327682 PQU327682 QAQ327682 QKM327682 QUI327682 REE327682 ROA327682 RXW327682 SHS327682 SRO327682 TBK327682 TLG327682 TVC327682 UEY327682 UOU327682 UYQ327682 VIM327682 VSI327682 WCE327682 WMA327682 WVW327682 O393218 JK393218 TG393218 ADC393218 AMY393218 AWU393218 BGQ393218 BQM393218 CAI393218 CKE393218 CUA393218 DDW393218 DNS393218 DXO393218 EHK393218 ERG393218 FBC393218 FKY393218 FUU393218 GEQ393218 GOM393218 GYI393218 HIE393218 HSA393218 IBW393218 ILS393218 IVO393218 JFK393218 JPG393218 JZC393218 KIY393218 KSU393218 LCQ393218 LMM393218 LWI393218 MGE393218 MQA393218 MZW393218 NJS393218 NTO393218 ODK393218 ONG393218 OXC393218 PGY393218 PQU393218 QAQ393218 QKM393218 QUI393218 REE393218 ROA393218 RXW393218 SHS393218 SRO393218 TBK393218 TLG393218 TVC393218 UEY393218 UOU393218 UYQ393218 VIM393218 VSI393218 WCE393218 WMA393218 WVW393218 O458754 JK458754 TG458754 ADC458754 AMY458754 AWU458754 BGQ458754 BQM458754 CAI458754 CKE458754 CUA458754 DDW458754 DNS458754 DXO458754 EHK458754 ERG458754 FBC458754 FKY458754 FUU458754 GEQ458754 GOM458754 GYI458754 HIE458754 HSA458754 IBW458754 ILS458754 IVO458754 JFK458754 JPG458754 JZC458754 KIY458754 KSU458754 LCQ458754 LMM458754 LWI458754 MGE458754 MQA458754 MZW458754 NJS458754 NTO458754 ODK458754 ONG458754 OXC458754 PGY458754 PQU458754 QAQ458754 QKM458754 QUI458754 REE458754 ROA458754 RXW458754 SHS458754 SRO458754 TBK458754 TLG458754 TVC458754 UEY458754 UOU458754 UYQ458754 VIM458754 VSI458754 WCE458754 WMA458754 WVW458754 O524290 JK524290 TG524290 ADC524290 AMY524290 AWU524290 BGQ524290 BQM524290 CAI524290 CKE524290 CUA524290 DDW524290 DNS524290 DXO524290 EHK524290 ERG524290 FBC524290 FKY524290 FUU524290 GEQ524290 GOM524290 GYI524290 HIE524290 HSA524290 IBW524290 ILS524290 IVO524290 JFK524290 JPG524290 JZC524290 KIY524290 KSU524290 LCQ524290 LMM524290 LWI524290 MGE524290 MQA524290 MZW524290 NJS524290 NTO524290 ODK524290 ONG524290 OXC524290 PGY524290 PQU524290 QAQ524290 QKM524290 QUI524290 REE524290 ROA524290 RXW524290 SHS524290 SRO524290 TBK524290 TLG524290 TVC524290 UEY524290 UOU524290 UYQ524290 VIM524290 VSI524290 WCE524290 WMA524290 WVW524290 O589826 JK589826 TG589826 ADC589826 AMY589826 AWU589826 BGQ589826 BQM589826 CAI589826 CKE589826 CUA589826 DDW589826 DNS589826 DXO589826 EHK589826 ERG589826 FBC589826 FKY589826 FUU589826 GEQ589826 GOM589826 GYI589826 HIE589826 HSA589826 IBW589826 ILS589826 IVO589826 JFK589826 JPG589826 JZC589826 KIY589826 KSU589826 LCQ589826 LMM589826 LWI589826 MGE589826 MQA589826 MZW589826 NJS589826 NTO589826 ODK589826 ONG589826 OXC589826 PGY589826 PQU589826 QAQ589826 QKM589826 QUI589826 REE589826 ROA589826 RXW589826 SHS589826 SRO589826 TBK589826 TLG589826 TVC589826 UEY589826 UOU589826 UYQ589826 VIM589826 VSI589826 WCE589826 WMA589826 WVW589826 O655362 JK655362 TG655362 ADC655362 AMY655362 AWU655362 BGQ655362 BQM655362 CAI655362 CKE655362 CUA655362 DDW655362 DNS655362 DXO655362 EHK655362 ERG655362 FBC655362 FKY655362 FUU655362 GEQ655362 GOM655362 GYI655362 HIE655362 HSA655362 IBW655362 ILS655362 IVO655362 JFK655362 JPG655362 JZC655362 KIY655362 KSU655362 LCQ655362 LMM655362 LWI655362 MGE655362 MQA655362 MZW655362 NJS655362 NTO655362 ODK655362 ONG655362 OXC655362 PGY655362 PQU655362 QAQ655362 QKM655362 QUI655362 REE655362 ROA655362 RXW655362 SHS655362 SRO655362 TBK655362 TLG655362 TVC655362 UEY655362 UOU655362 UYQ655362 VIM655362 VSI655362 WCE655362 WMA655362 WVW655362 O720898 JK720898 TG720898 ADC720898 AMY720898 AWU720898 BGQ720898 BQM720898 CAI720898 CKE720898 CUA720898 DDW720898 DNS720898 DXO720898 EHK720898 ERG720898 FBC720898 FKY720898 FUU720898 GEQ720898 GOM720898 GYI720898 HIE720898 HSA720898 IBW720898 ILS720898 IVO720898 JFK720898 JPG720898 JZC720898 KIY720898 KSU720898 LCQ720898 LMM720898 LWI720898 MGE720898 MQA720898 MZW720898 NJS720898 NTO720898 ODK720898 ONG720898 OXC720898 PGY720898 PQU720898 QAQ720898 QKM720898 QUI720898 REE720898 ROA720898 RXW720898 SHS720898 SRO720898 TBK720898 TLG720898 TVC720898 UEY720898 UOU720898 UYQ720898 VIM720898 VSI720898 WCE720898 WMA720898 WVW720898 O786434 JK786434 TG786434 ADC786434 AMY786434 AWU786434 BGQ786434 BQM786434 CAI786434 CKE786434 CUA786434 DDW786434 DNS786434 DXO786434 EHK786434 ERG786434 FBC786434 FKY786434 FUU786434 GEQ786434 GOM786434 GYI786434 HIE786434 HSA786434 IBW786434 ILS786434 IVO786434 JFK786434 JPG786434 JZC786434 KIY786434 KSU786434 LCQ786434 LMM786434 LWI786434 MGE786434 MQA786434 MZW786434 NJS786434 NTO786434 ODK786434 ONG786434 OXC786434 PGY786434 PQU786434 QAQ786434 QKM786434 QUI786434 REE786434 ROA786434 RXW786434 SHS786434 SRO786434 TBK786434 TLG786434 TVC786434 UEY786434 UOU786434 UYQ786434 VIM786434 VSI786434 WCE786434 WMA786434 WVW786434 O851970 JK851970 TG851970 ADC851970 AMY851970 AWU851970 BGQ851970 BQM851970 CAI851970 CKE851970 CUA851970 DDW851970 DNS851970 DXO851970 EHK851970 ERG851970 FBC851970 FKY851970 FUU851970 GEQ851970 GOM851970 GYI851970 HIE851970 HSA851970 IBW851970 ILS851970 IVO851970 JFK851970 JPG851970 JZC851970 KIY851970 KSU851970 LCQ851970 LMM851970 LWI851970 MGE851970 MQA851970 MZW851970 NJS851970 NTO851970 ODK851970 ONG851970 OXC851970 PGY851970 PQU851970 QAQ851970 QKM851970 QUI851970 REE851970 ROA851970 RXW851970 SHS851970 SRO851970 TBK851970 TLG851970 TVC851970 UEY851970 UOU851970 UYQ851970 VIM851970 VSI851970 WCE851970 WMA851970 WVW851970 O917506 JK917506 TG917506 ADC917506 AMY917506 AWU917506 BGQ917506 BQM917506 CAI917506 CKE917506 CUA917506 DDW917506 DNS917506 DXO917506 EHK917506 ERG917506 FBC917506 FKY917506 FUU917506 GEQ917506 GOM917506 GYI917506 HIE917506 HSA917506 IBW917506 ILS917506 IVO917506 JFK917506 JPG917506 JZC917506 KIY917506 KSU917506 LCQ917506 LMM917506 LWI917506 MGE917506 MQA917506 MZW917506 NJS917506 NTO917506 ODK917506 ONG917506 OXC917506 PGY917506 PQU917506 QAQ917506 QKM917506 QUI917506 REE917506 ROA917506 RXW917506 SHS917506 SRO917506 TBK917506 TLG917506 TVC917506 UEY917506 UOU917506 UYQ917506 VIM917506 VSI917506 WCE917506 WMA917506 WVW917506 O983042 JK983042 TG983042 ADC983042 AMY983042 AWU983042 BGQ983042 BQM983042 CAI983042 CKE983042 CUA983042 DDW983042 DNS983042 DXO983042 EHK983042 ERG983042 FBC983042 FKY983042 FUU983042 GEQ983042 GOM983042 GYI983042 HIE983042 HSA983042 IBW983042 ILS983042 IVO983042 JFK983042 JPG983042 JZC983042 KIY983042 KSU983042 LCQ983042 LMM983042 LWI983042 MGE983042 MQA983042 MZW983042 NJS983042 NTO983042 ODK983042 ONG983042 OXC983042 PGY983042 PQU983042 QAQ983042 QKM983042 QUI983042 REE983042 ROA983042 RXW983042 SHS983042 SRO983042 TBK983042 TLG983042 TVC983042 UEY983042 UOU983042 UYQ983042 VIM983042 VSI983042 WCE983042 WMA983042 WVW983042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AC65532:AC65533 JY65532:JY65533 TU65532:TU65533 ADQ65532:ADQ65533 ANM65532:ANM65533 AXI65532:AXI65533 BHE65532:BHE65533 BRA65532:BRA65533 CAW65532:CAW65533 CKS65532:CKS65533 CUO65532:CUO65533 DEK65532:DEK65533 DOG65532:DOG65533 DYC65532:DYC65533 EHY65532:EHY65533 ERU65532:ERU65533 FBQ65532:FBQ65533 FLM65532:FLM65533 FVI65532:FVI65533 GFE65532:GFE65533 GPA65532:GPA65533 GYW65532:GYW65533 HIS65532:HIS65533 HSO65532:HSO65533 ICK65532:ICK65533 IMG65532:IMG65533 IWC65532:IWC65533 JFY65532:JFY65533 JPU65532:JPU65533 JZQ65532:JZQ65533 KJM65532:KJM65533 KTI65532:KTI65533 LDE65532:LDE65533 LNA65532:LNA65533 LWW65532:LWW65533 MGS65532:MGS65533 MQO65532:MQO65533 NAK65532:NAK65533 NKG65532:NKG65533 NUC65532:NUC65533 ODY65532:ODY65533 ONU65532:ONU65533 OXQ65532:OXQ65533 PHM65532:PHM65533 PRI65532:PRI65533 QBE65532:QBE65533 QLA65532:QLA65533 QUW65532:QUW65533 RES65532:RES65533 ROO65532:ROO65533 RYK65532:RYK65533 SIG65532:SIG65533 SSC65532:SSC65533 TBY65532:TBY65533 TLU65532:TLU65533 TVQ65532:TVQ65533 UFM65532:UFM65533 UPI65532:UPI65533 UZE65532:UZE65533 VJA65532:VJA65533 VSW65532:VSW65533 WCS65532:WCS65533 WMO65532:WMO65533 WWK65532:WWK65533 AC131068:AC131069 JY131068:JY131069 TU131068:TU131069 ADQ131068:ADQ131069 ANM131068:ANM131069 AXI131068:AXI131069 BHE131068:BHE131069 BRA131068:BRA131069 CAW131068:CAW131069 CKS131068:CKS131069 CUO131068:CUO131069 DEK131068:DEK131069 DOG131068:DOG131069 DYC131068:DYC131069 EHY131068:EHY131069 ERU131068:ERU131069 FBQ131068:FBQ131069 FLM131068:FLM131069 FVI131068:FVI131069 GFE131068:GFE131069 GPA131068:GPA131069 GYW131068:GYW131069 HIS131068:HIS131069 HSO131068:HSO131069 ICK131068:ICK131069 IMG131068:IMG131069 IWC131068:IWC131069 JFY131068:JFY131069 JPU131068:JPU131069 JZQ131068:JZQ131069 KJM131068:KJM131069 KTI131068:KTI131069 LDE131068:LDE131069 LNA131068:LNA131069 LWW131068:LWW131069 MGS131068:MGS131069 MQO131068:MQO131069 NAK131068:NAK131069 NKG131068:NKG131069 NUC131068:NUC131069 ODY131068:ODY131069 ONU131068:ONU131069 OXQ131068:OXQ131069 PHM131068:PHM131069 PRI131068:PRI131069 QBE131068:QBE131069 QLA131068:QLA131069 QUW131068:QUW131069 RES131068:RES131069 ROO131068:ROO131069 RYK131068:RYK131069 SIG131068:SIG131069 SSC131068:SSC131069 TBY131068:TBY131069 TLU131068:TLU131069 TVQ131068:TVQ131069 UFM131068:UFM131069 UPI131068:UPI131069 UZE131068:UZE131069 VJA131068:VJA131069 VSW131068:VSW131069 WCS131068:WCS131069 WMO131068:WMO131069 WWK131068:WWK131069 AC196604:AC196605 JY196604:JY196605 TU196604:TU196605 ADQ196604:ADQ196605 ANM196604:ANM196605 AXI196604:AXI196605 BHE196604:BHE196605 BRA196604:BRA196605 CAW196604:CAW196605 CKS196604:CKS196605 CUO196604:CUO196605 DEK196604:DEK196605 DOG196604:DOG196605 DYC196604:DYC196605 EHY196604:EHY196605 ERU196604:ERU196605 FBQ196604:FBQ196605 FLM196604:FLM196605 FVI196604:FVI196605 GFE196604:GFE196605 GPA196604:GPA196605 GYW196604:GYW196605 HIS196604:HIS196605 HSO196604:HSO196605 ICK196604:ICK196605 IMG196604:IMG196605 IWC196604:IWC196605 JFY196604:JFY196605 JPU196604:JPU196605 JZQ196604:JZQ196605 KJM196604:KJM196605 KTI196604:KTI196605 LDE196604:LDE196605 LNA196604:LNA196605 LWW196604:LWW196605 MGS196604:MGS196605 MQO196604:MQO196605 NAK196604:NAK196605 NKG196604:NKG196605 NUC196604:NUC196605 ODY196604:ODY196605 ONU196604:ONU196605 OXQ196604:OXQ196605 PHM196604:PHM196605 PRI196604:PRI196605 QBE196604:QBE196605 QLA196604:QLA196605 QUW196604:QUW196605 RES196604:RES196605 ROO196604:ROO196605 RYK196604:RYK196605 SIG196604:SIG196605 SSC196604:SSC196605 TBY196604:TBY196605 TLU196604:TLU196605 TVQ196604:TVQ196605 UFM196604:UFM196605 UPI196604:UPI196605 UZE196604:UZE196605 VJA196604:VJA196605 VSW196604:VSW196605 WCS196604:WCS196605 WMO196604:WMO196605 WWK196604:WWK196605 AC262140:AC262141 JY262140:JY262141 TU262140:TU262141 ADQ262140:ADQ262141 ANM262140:ANM262141 AXI262140:AXI262141 BHE262140:BHE262141 BRA262140:BRA262141 CAW262140:CAW262141 CKS262140:CKS262141 CUO262140:CUO262141 DEK262140:DEK262141 DOG262140:DOG262141 DYC262140:DYC262141 EHY262140:EHY262141 ERU262140:ERU262141 FBQ262140:FBQ262141 FLM262140:FLM262141 FVI262140:FVI262141 GFE262140:GFE262141 GPA262140:GPA262141 GYW262140:GYW262141 HIS262140:HIS262141 HSO262140:HSO262141 ICK262140:ICK262141 IMG262140:IMG262141 IWC262140:IWC262141 JFY262140:JFY262141 JPU262140:JPU262141 JZQ262140:JZQ262141 KJM262140:KJM262141 KTI262140:KTI262141 LDE262140:LDE262141 LNA262140:LNA262141 LWW262140:LWW262141 MGS262140:MGS262141 MQO262140:MQO262141 NAK262140:NAK262141 NKG262140:NKG262141 NUC262140:NUC262141 ODY262140:ODY262141 ONU262140:ONU262141 OXQ262140:OXQ262141 PHM262140:PHM262141 PRI262140:PRI262141 QBE262140:QBE262141 QLA262140:QLA262141 QUW262140:QUW262141 RES262140:RES262141 ROO262140:ROO262141 RYK262140:RYK262141 SIG262140:SIG262141 SSC262140:SSC262141 TBY262140:TBY262141 TLU262140:TLU262141 TVQ262140:TVQ262141 UFM262140:UFM262141 UPI262140:UPI262141 UZE262140:UZE262141 VJA262140:VJA262141 VSW262140:VSW262141 WCS262140:WCS262141 WMO262140:WMO262141 WWK262140:WWK262141 AC327676:AC327677 JY327676:JY327677 TU327676:TU327677 ADQ327676:ADQ327677 ANM327676:ANM327677 AXI327676:AXI327677 BHE327676:BHE327677 BRA327676:BRA327677 CAW327676:CAW327677 CKS327676:CKS327677 CUO327676:CUO327677 DEK327676:DEK327677 DOG327676:DOG327677 DYC327676:DYC327677 EHY327676:EHY327677 ERU327676:ERU327677 FBQ327676:FBQ327677 FLM327676:FLM327677 FVI327676:FVI327677 GFE327676:GFE327677 GPA327676:GPA327677 GYW327676:GYW327677 HIS327676:HIS327677 HSO327676:HSO327677 ICK327676:ICK327677 IMG327676:IMG327677 IWC327676:IWC327677 JFY327676:JFY327677 JPU327676:JPU327677 JZQ327676:JZQ327677 KJM327676:KJM327677 KTI327676:KTI327677 LDE327676:LDE327677 LNA327676:LNA327677 LWW327676:LWW327677 MGS327676:MGS327677 MQO327676:MQO327677 NAK327676:NAK327677 NKG327676:NKG327677 NUC327676:NUC327677 ODY327676:ODY327677 ONU327676:ONU327677 OXQ327676:OXQ327677 PHM327676:PHM327677 PRI327676:PRI327677 QBE327676:QBE327677 QLA327676:QLA327677 QUW327676:QUW327677 RES327676:RES327677 ROO327676:ROO327677 RYK327676:RYK327677 SIG327676:SIG327677 SSC327676:SSC327677 TBY327676:TBY327677 TLU327676:TLU327677 TVQ327676:TVQ327677 UFM327676:UFM327677 UPI327676:UPI327677 UZE327676:UZE327677 VJA327676:VJA327677 VSW327676:VSW327677 WCS327676:WCS327677 WMO327676:WMO327677 WWK327676:WWK327677 AC393212:AC393213 JY393212:JY393213 TU393212:TU393213 ADQ393212:ADQ393213 ANM393212:ANM393213 AXI393212:AXI393213 BHE393212:BHE393213 BRA393212:BRA393213 CAW393212:CAW393213 CKS393212:CKS393213 CUO393212:CUO393213 DEK393212:DEK393213 DOG393212:DOG393213 DYC393212:DYC393213 EHY393212:EHY393213 ERU393212:ERU393213 FBQ393212:FBQ393213 FLM393212:FLM393213 FVI393212:FVI393213 GFE393212:GFE393213 GPA393212:GPA393213 GYW393212:GYW393213 HIS393212:HIS393213 HSO393212:HSO393213 ICK393212:ICK393213 IMG393212:IMG393213 IWC393212:IWC393213 JFY393212:JFY393213 JPU393212:JPU393213 JZQ393212:JZQ393213 KJM393212:KJM393213 KTI393212:KTI393213 LDE393212:LDE393213 LNA393212:LNA393213 LWW393212:LWW393213 MGS393212:MGS393213 MQO393212:MQO393213 NAK393212:NAK393213 NKG393212:NKG393213 NUC393212:NUC393213 ODY393212:ODY393213 ONU393212:ONU393213 OXQ393212:OXQ393213 PHM393212:PHM393213 PRI393212:PRI393213 QBE393212:QBE393213 QLA393212:QLA393213 QUW393212:QUW393213 RES393212:RES393213 ROO393212:ROO393213 RYK393212:RYK393213 SIG393212:SIG393213 SSC393212:SSC393213 TBY393212:TBY393213 TLU393212:TLU393213 TVQ393212:TVQ393213 UFM393212:UFM393213 UPI393212:UPI393213 UZE393212:UZE393213 VJA393212:VJA393213 VSW393212:VSW393213 WCS393212:WCS393213 WMO393212:WMO393213 WWK393212:WWK393213 AC458748:AC458749 JY458748:JY458749 TU458748:TU458749 ADQ458748:ADQ458749 ANM458748:ANM458749 AXI458748:AXI458749 BHE458748:BHE458749 BRA458748:BRA458749 CAW458748:CAW458749 CKS458748:CKS458749 CUO458748:CUO458749 DEK458748:DEK458749 DOG458748:DOG458749 DYC458748:DYC458749 EHY458748:EHY458749 ERU458748:ERU458749 FBQ458748:FBQ458749 FLM458748:FLM458749 FVI458748:FVI458749 GFE458748:GFE458749 GPA458748:GPA458749 GYW458748:GYW458749 HIS458748:HIS458749 HSO458748:HSO458749 ICK458748:ICK458749 IMG458748:IMG458749 IWC458748:IWC458749 JFY458748:JFY458749 JPU458748:JPU458749 JZQ458748:JZQ458749 KJM458748:KJM458749 KTI458748:KTI458749 LDE458748:LDE458749 LNA458748:LNA458749 LWW458748:LWW458749 MGS458748:MGS458749 MQO458748:MQO458749 NAK458748:NAK458749 NKG458748:NKG458749 NUC458748:NUC458749 ODY458748:ODY458749 ONU458748:ONU458749 OXQ458748:OXQ458749 PHM458748:PHM458749 PRI458748:PRI458749 QBE458748:QBE458749 QLA458748:QLA458749 QUW458748:QUW458749 RES458748:RES458749 ROO458748:ROO458749 RYK458748:RYK458749 SIG458748:SIG458749 SSC458748:SSC458749 TBY458748:TBY458749 TLU458748:TLU458749 TVQ458748:TVQ458749 UFM458748:UFM458749 UPI458748:UPI458749 UZE458748:UZE458749 VJA458748:VJA458749 VSW458748:VSW458749 WCS458748:WCS458749 WMO458748:WMO458749 WWK458748:WWK458749 AC524284:AC524285 JY524284:JY524285 TU524284:TU524285 ADQ524284:ADQ524285 ANM524284:ANM524285 AXI524284:AXI524285 BHE524284:BHE524285 BRA524284:BRA524285 CAW524284:CAW524285 CKS524284:CKS524285 CUO524284:CUO524285 DEK524284:DEK524285 DOG524284:DOG524285 DYC524284:DYC524285 EHY524284:EHY524285 ERU524284:ERU524285 FBQ524284:FBQ524285 FLM524284:FLM524285 FVI524284:FVI524285 GFE524284:GFE524285 GPA524284:GPA524285 GYW524284:GYW524285 HIS524284:HIS524285 HSO524284:HSO524285 ICK524284:ICK524285 IMG524284:IMG524285 IWC524284:IWC524285 JFY524284:JFY524285 JPU524284:JPU524285 JZQ524284:JZQ524285 KJM524284:KJM524285 KTI524284:KTI524285 LDE524284:LDE524285 LNA524284:LNA524285 LWW524284:LWW524285 MGS524284:MGS524285 MQO524284:MQO524285 NAK524284:NAK524285 NKG524284:NKG524285 NUC524284:NUC524285 ODY524284:ODY524285 ONU524284:ONU524285 OXQ524284:OXQ524285 PHM524284:PHM524285 PRI524284:PRI524285 QBE524284:QBE524285 QLA524284:QLA524285 QUW524284:QUW524285 RES524284:RES524285 ROO524284:ROO524285 RYK524284:RYK524285 SIG524284:SIG524285 SSC524284:SSC524285 TBY524284:TBY524285 TLU524284:TLU524285 TVQ524284:TVQ524285 UFM524284:UFM524285 UPI524284:UPI524285 UZE524284:UZE524285 VJA524284:VJA524285 VSW524284:VSW524285 WCS524284:WCS524285 WMO524284:WMO524285 WWK524284:WWK524285 AC589820:AC589821 JY589820:JY589821 TU589820:TU589821 ADQ589820:ADQ589821 ANM589820:ANM589821 AXI589820:AXI589821 BHE589820:BHE589821 BRA589820:BRA589821 CAW589820:CAW589821 CKS589820:CKS589821 CUO589820:CUO589821 DEK589820:DEK589821 DOG589820:DOG589821 DYC589820:DYC589821 EHY589820:EHY589821 ERU589820:ERU589821 FBQ589820:FBQ589821 FLM589820:FLM589821 FVI589820:FVI589821 GFE589820:GFE589821 GPA589820:GPA589821 GYW589820:GYW589821 HIS589820:HIS589821 HSO589820:HSO589821 ICK589820:ICK589821 IMG589820:IMG589821 IWC589820:IWC589821 JFY589820:JFY589821 JPU589820:JPU589821 JZQ589820:JZQ589821 KJM589820:KJM589821 KTI589820:KTI589821 LDE589820:LDE589821 LNA589820:LNA589821 LWW589820:LWW589821 MGS589820:MGS589821 MQO589820:MQO589821 NAK589820:NAK589821 NKG589820:NKG589821 NUC589820:NUC589821 ODY589820:ODY589821 ONU589820:ONU589821 OXQ589820:OXQ589821 PHM589820:PHM589821 PRI589820:PRI589821 QBE589820:QBE589821 QLA589820:QLA589821 QUW589820:QUW589821 RES589820:RES589821 ROO589820:ROO589821 RYK589820:RYK589821 SIG589820:SIG589821 SSC589820:SSC589821 TBY589820:TBY589821 TLU589820:TLU589821 TVQ589820:TVQ589821 UFM589820:UFM589821 UPI589820:UPI589821 UZE589820:UZE589821 VJA589820:VJA589821 VSW589820:VSW589821 WCS589820:WCS589821 WMO589820:WMO589821 WWK589820:WWK589821 AC655356:AC655357 JY655356:JY655357 TU655356:TU655357 ADQ655356:ADQ655357 ANM655356:ANM655357 AXI655356:AXI655357 BHE655356:BHE655357 BRA655356:BRA655357 CAW655356:CAW655357 CKS655356:CKS655357 CUO655356:CUO655357 DEK655356:DEK655357 DOG655356:DOG655357 DYC655356:DYC655357 EHY655356:EHY655357 ERU655356:ERU655357 FBQ655356:FBQ655357 FLM655356:FLM655357 FVI655356:FVI655357 GFE655356:GFE655357 GPA655356:GPA655357 GYW655356:GYW655357 HIS655356:HIS655357 HSO655356:HSO655357 ICK655356:ICK655357 IMG655356:IMG655357 IWC655356:IWC655357 JFY655356:JFY655357 JPU655356:JPU655357 JZQ655356:JZQ655357 KJM655356:KJM655357 KTI655356:KTI655357 LDE655356:LDE655357 LNA655356:LNA655357 LWW655356:LWW655357 MGS655356:MGS655357 MQO655356:MQO655357 NAK655356:NAK655357 NKG655356:NKG655357 NUC655356:NUC655357 ODY655356:ODY655357 ONU655356:ONU655357 OXQ655356:OXQ655357 PHM655356:PHM655357 PRI655356:PRI655357 QBE655356:QBE655357 QLA655356:QLA655357 QUW655356:QUW655357 RES655356:RES655357 ROO655356:ROO655357 RYK655356:RYK655357 SIG655356:SIG655357 SSC655356:SSC655357 TBY655356:TBY655357 TLU655356:TLU655357 TVQ655356:TVQ655357 UFM655356:UFM655357 UPI655356:UPI655357 UZE655356:UZE655357 VJA655356:VJA655357 VSW655356:VSW655357 WCS655356:WCS655357 WMO655356:WMO655357 WWK655356:WWK655357 AC720892:AC720893 JY720892:JY720893 TU720892:TU720893 ADQ720892:ADQ720893 ANM720892:ANM720893 AXI720892:AXI720893 BHE720892:BHE720893 BRA720892:BRA720893 CAW720892:CAW720893 CKS720892:CKS720893 CUO720892:CUO720893 DEK720892:DEK720893 DOG720892:DOG720893 DYC720892:DYC720893 EHY720892:EHY720893 ERU720892:ERU720893 FBQ720892:FBQ720893 FLM720892:FLM720893 FVI720892:FVI720893 GFE720892:GFE720893 GPA720892:GPA720893 GYW720892:GYW720893 HIS720892:HIS720893 HSO720892:HSO720893 ICK720892:ICK720893 IMG720892:IMG720893 IWC720892:IWC720893 JFY720892:JFY720893 JPU720892:JPU720893 JZQ720892:JZQ720893 KJM720892:KJM720893 KTI720892:KTI720893 LDE720892:LDE720893 LNA720892:LNA720893 LWW720892:LWW720893 MGS720892:MGS720893 MQO720892:MQO720893 NAK720892:NAK720893 NKG720892:NKG720893 NUC720892:NUC720893 ODY720892:ODY720893 ONU720892:ONU720893 OXQ720892:OXQ720893 PHM720892:PHM720893 PRI720892:PRI720893 QBE720892:QBE720893 QLA720892:QLA720893 QUW720892:QUW720893 RES720892:RES720893 ROO720892:ROO720893 RYK720892:RYK720893 SIG720892:SIG720893 SSC720892:SSC720893 TBY720892:TBY720893 TLU720892:TLU720893 TVQ720892:TVQ720893 UFM720892:UFM720893 UPI720892:UPI720893 UZE720892:UZE720893 VJA720892:VJA720893 VSW720892:VSW720893 WCS720892:WCS720893 WMO720892:WMO720893 WWK720892:WWK720893 AC786428:AC786429 JY786428:JY786429 TU786428:TU786429 ADQ786428:ADQ786429 ANM786428:ANM786429 AXI786428:AXI786429 BHE786428:BHE786429 BRA786428:BRA786429 CAW786428:CAW786429 CKS786428:CKS786429 CUO786428:CUO786429 DEK786428:DEK786429 DOG786428:DOG786429 DYC786428:DYC786429 EHY786428:EHY786429 ERU786428:ERU786429 FBQ786428:FBQ786429 FLM786428:FLM786429 FVI786428:FVI786429 GFE786428:GFE786429 GPA786428:GPA786429 GYW786428:GYW786429 HIS786428:HIS786429 HSO786428:HSO786429 ICK786428:ICK786429 IMG786428:IMG786429 IWC786428:IWC786429 JFY786428:JFY786429 JPU786428:JPU786429 JZQ786428:JZQ786429 KJM786428:KJM786429 KTI786428:KTI786429 LDE786428:LDE786429 LNA786428:LNA786429 LWW786428:LWW786429 MGS786428:MGS786429 MQO786428:MQO786429 NAK786428:NAK786429 NKG786428:NKG786429 NUC786428:NUC786429 ODY786428:ODY786429 ONU786428:ONU786429 OXQ786428:OXQ786429 PHM786428:PHM786429 PRI786428:PRI786429 QBE786428:QBE786429 QLA786428:QLA786429 QUW786428:QUW786429 RES786428:RES786429 ROO786428:ROO786429 RYK786428:RYK786429 SIG786428:SIG786429 SSC786428:SSC786429 TBY786428:TBY786429 TLU786428:TLU786429 TVQ786428:TVQ786429 UFM786428:UFM786429 UPI786428:UPI786429 UZE786428:UZE786429 VJA786428:VJA786429 VSW786428:VSW786429 WCS786428:WCS786429 WMO786428:WMO786429 WWK786428:WWK786429 AC851964:AC851965 JY851964:JY851965 TU851964:TU851965 ADQ851964:ADQ851965 ANM851964:ANM851965 AXI851964:AXI851965 BHE851964:BHE851965 BRA851964:BRA851965 CAW851964:CAW851965 CKS851964:CKS851965 CUO851964:CUO851965 DEK851964:DEK851965 DOG851964:DOG851965 DYC851964:DYC851965 EHY851964:EHY851965 ERU851964:ERU851965 FBQ851964:FBQ851965 FLM851964:FLM851965 FVI851964:FVI851965 GFE851964:GFE851965 GPA851964:GPA851965 GYW851964:GYW851965 HIS851964:HIS851965 HSO851964:HSO851965 ICK851964:ICK851965 IMG851964:IMG851965 IWC851964:IWC851965 JFY851964:JFY851965 JPU851964:JPU851965 JZQ851964:JZQ851965 KJM851964:KJM851965 KTI851964:KTI851965 LDE851964:LDE851965 LNA851964:LNA851965 LWW851964:LWW851965 MGS851964:MGS851965 MQO851964:MQO851965 NAK851964:NAK851965 NKG851964:NKG851965 NUC851964:NUC851965 ODY851964:ODY851965 ONU851964:ONU851965 OXQ851964:OXQ851965 PHM851964:PHM851965 PRI851964:PRI851965 QBE851964:QBE851965 QLA851964:QLA851965 QUW851964:QUW851965 RES851964:RES851965 ROO851964:ROO851965 RYK851964:RYK851965 SIG851964:SIG851965 SSC851964:SSC851965 TBY851964:TBY851965 TLU851964:TLU851965 TVQ851964:TVQ851965 UFM851964:UFM851965 UPI851964:UPI851965 UZE851964:UZE851965 VJA851964:VJA851965 VSW851964:VSW851965 WCS851964:WCS851965 WMO851964:WMO851965 WWK851964:WWK851965 AC917500:AC917501 JY917500:JY917501 TU917500:TU917501 ADQ917500:ADQ917501 ANM917500:ANM917501 AXI917500:AXI917501 BHE917500:BHE917501 BRA917500:BRA917501 CAW917500:CAW917501 CKS917500:CKS917501 CUO917500:CUO917501 DEK917500:DEK917501 DOG917500:DOG917501 DYC917500:DYC917501 EHY917500:EHY917501 ERU917500:ERU917501 FBQ917500:FBQ917501 FLM917500:FLM917501 FVI917500:FVI917501 GFE917500:GFE917501 GPA917500:GPA917501 GYW917500:GYW917501 HIS917500:HIS917501 HSO917500:HSO917501 ICK917500:ICK917501 IMG917500:IMG917501 IWC917500:IWC917501 JFY917500:JFY917501 JPU917500:JPU917501 JZQ917500:JZQ917501 KJM917500:KJM917501 KTI917500:KTI917501 LDE917500:LDE917501 LNA917500:LNA917501 LWW917500:LWW917501 MGS917500:MGS917501 MQO917500:MQO917501 NAK917500:NAK917501 NKG917500:NKG917501 NUC917500:NUC917501 ODY917500:ODY917501 ONU917500:ONU917501 OXQ917500:OXQ917501 PHM917500:PHM917501 PRI917500:PRI917501 QBE917500:QBE917501 QLA917500:QLA917501 QUW917500:QUW917501 RES917500:RES917501 ROO917500:ROO917501 RYK917500:RYK917501 SIG917500:SIG917501 SSC917500:SSC917501 TBY917500:TBY917501 TLU917500:TLU917501 TVQ917500:TVQ917501 UFM917500:UFM917501 UPI917500:UPI917501 UZE917500:UZE917501 VJA917500:VJA917501 VSW917500:VSW917501 WCS917500:WCS917501 WMO917500:WMO917501 WWK917500:WWK917501 AC983036:AC983037 JY983036:JY983037 TU983036:TU983037 ADQ983036:ADQ983037 ANM983036:ANM983037 AXI983036:AXI983037 BHE983036:BHE983037 BRA983036:BRA983037 CAW983036:CAW983037 CKS983036:CKS983037 CUO983036:CUO983037 DEK983036:DEK983037 DOG983036:DOG983037 DYC983036:DYC983037 EHY983036:EHY983037 ERU983036:ERU983037 FBQ983036:FBQ983037 FLM983036:FLM983037 FVI983036:FVI983037 GFE983036:GFE983037 GPA983036:GPA983037 GYW983036:GYW983037 HIS983036:HIS983037 HSO983036:HSO983037 ICK983036:ICK983037 IMG983036:IMG983037 IWC983036:IWC983037 JFY983036:JFY983037 JPU983036:JPU983037 JZQ983036:JZQ983037 KJM983036:KJM983037 KTI983036:KTI983037 LDE983036:LDE983037 LNA983036:LNA983037 LWW983036:LWW983037 MGS983036:MGS983037 MQO983036:MQO983037 NAK983036:NAK983037 NKG983036:NKG983037 NUC983036:NUC983037 ODY983036:ODY983037 ONU983036:ONU983037 OXQ983036:OXQ983037 PHM983036:PHM983037 PRI983036:PRI983037 QBE983036:QBE983037 QLA983036:QLA983037 QUW983036:QUW983037 RES983036:RES983037 ROO983036:ROO983037 RYK983036:RYK983037 SIG983036:SIG983037 SSC983036:SSC983037 TBY983036:TBY983037 TLU983036:TLU983037 TVQ983036:TVQ983037 UFM983036:UFM983037 UPI983036:UPI983037 UZE983036:UZE983037 VJA983036:VJA983037 VSW983036:VSW983037 WCS983036:WCS983037 WMO983036:WMO983037 WWK983036:WWK983037 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T19 JP19 TL19 ADH19 AND19 AWZ19 BGV19 BQR19 CAN19 CKJ19 CUF19 DEB19 DNX19 DXT19 EHP19 ERL19 FBH19 FLD19 FUZ19 GEV19 GOR19 GYN19 HIJ19 HSF19 ICB19 ILX19 IVT19 JFP19 JPL19 JZH19 KJD19 KSZ19 LCV19 LMR19 LWN19 MGJ19 MQF19 NAB19 NJX19 NTT19 ODP19 ONL19 OXH19 PHD19 PQZ19 QAV19 QKR19 QUN19 REJ19 ROF19 RYB19 SHX19 SRT19 TBP19 TLL19 TVH19 UFD19 UOZ19 UYV19 VIR19 VSN19 WCJ19 WMF19 WWB19 T65541 JP65541 TL65541 ADH65541 AND65541 AWZ65541 BGV65541 BQR65541 CAN65541 CKJ65541 CUF65541 DEB65541 DNX65541 DXT65541 EHP65541 ERL65541 FBH65541 FLD65541 FUZ65541 GEV65541 GOR65541 GYN65541 HIJ65541 HSF65541 ICB65541 ILX65541 IVT65541 JFP65541 JPL65541 JZH65541 KJD65541 KSZ65541 LCV65541 LMR65541 LWN65541 MGJ65541 MQF65541 NAB65541 NJX65541 NTT65541 ODP65541 ONL65541 OXH65541 PHD65541 PQZ65541 QAV65541 QKR65541 QUN65541 REJ65541 ROF65541 RYB65541 SHX65541 SRT65541 TBP65541 TLL65541 TVH65541 UFD65541 UOZ65541 UYV65541 VIR65541 VSN65541 WCJ65541 WMF65541 WWB65541 T131077 JP131077 TL131077 ADH131077 AND131077 AWZ131077 BGV131077 BQR131077 CAN131077 CKJ131077 CUF131077 DEB131077 DNX131077 DXT131077 EHP131077 ERL131077 FBH131077 FLD131077 FUZ131077 GEV131077 GOR131077 GYN131077 HIJ131077 HSF131077 ICB131077 ILX131077 IVT131077 JFP131077 JPL131077 JZH131077 KJD131077 KSZ131077 LCV131077 LMR131077 LWN131077 MGJ131077 MQF131077 NAB131077 NJX131077 NTT131077 ODP131077 ONL131077 OXH131077 PHD131077 PQZ131077 QAV131077 QKR131077 QUN131077 REJ131077 ROF131077 RYB131077 SHX131077 SRT131077 TBP131077 TLL131077 TVH131077 UFD131077 UOZ131077 UYV131077 VIR131077 VSN131077 WCJ131077 WMF131077 WWB131077 T196613 JP196613 TL196613 ADH196613 AND196613 AWZ196613 BGV196613 BQR196613 CAN196613 CKJ196613 CUF196613 DEB196613 DNX196613 DXT196613 EHP196613 ERL196613 FBH196613 FLD196613 FUZ196613 GEV196613 GOR196613 GYN196613 HIJ196613 HSF196613 ICB196613 ILX196613 IVT196613 JFP196613 JPL196613 JZH196613 KJD196613 KSZ196613 LCV196613 LMR196613 LWN196613 MGJ196613 MQF196613 NAB196613 NJX196613 NTT196613 ODP196613 ONL196613 OXH196613 PHD196613 PQZ196613 QAV196613 QKR196613 QUN196613 REJ196613 ROF196613 RYB196613 SHX196613 SRT196613 TBP196613 TLL196613 TVH196613 UFD196613 UOZ196613 UYV196613 VIR196613 VSN196613 WCJ196613 WMF196613 WWB196613 T262149 JP262149 TL262149 ADH262149 AND262149 AWZ262149 BGV262149 BQR262149 CAN262149 CKJ262149 CUF262149 DEB262149 DNX262149 DXT262149 EHP262149 ERL262149 FBH262149 FLD262149 FUZ262149 GEV262149 GOR262149 GYN262149 HIJ262149 HSF262149 ICB262149 ILX262149 IVT262149 JFP262149 JPL262149 JZH262149 KJD262149 KSZ262149 LCV262149 LMR262149 LWN262149 MGJ262149 MQF262149 NAB262149 NJX262149 NTT262149 ODP262149 ONL262149 OXH262149 PHD262149 PQZ262149 QAV262149 QKR262149 QUN262149 REJ262149 ROF262149 RYB262149 SHX262149 SRT262149 TBP262149 TLL262149 TVH262149 UFD262149 UOZ262149 UYV262149 VIR262149 VSN262149 WCJ262149 WMF262149 WWB262149 T327685 JP327685 TL327685 ADH327685 AND327685 AWZ327685 BGV327685 BQR327685 CAN327685 CKJ327685 CUF327685 DEB327685 DNX327685 DXT327685 EHP327685 ERL327685 FBH327685 FLD327685 FUZ327685 GEV327685 GOR327685 GYN327685 HIJ327685 HSF327685 ICB327685 ILX327685 IVT327685 JFP327685 JPL327685 JZH327685 KJD327685 KSZ327685 LCV327685 LMR327685 LWN327685 MGJ327685 MQF327685 NAB327685 NJX327685 NTT327685 ODP327685 ONL327685 OXH327685 PHD327685 PQZ327685 QAV327685 QKR327685 QUN327685 REJ327685 ROF327685 RYB327685 SHX327685 SRT327685 TBP327685 TLL327685 TVH327685 UFD327685 UOZ327685 UYV327685 VIR327685 VSN327685 WCJ327685 WMF327685 WWB327685 T393221 JP393221 TL393221 ADH393221 AND393221 AWZ393221 BGV393221 BQR393221 CAN393221 CKJ393221 CUF393221 DEB393221 DNX393221 DXT393221 EHP393221 ERL393221 FBH393221 FLD393221 FUZ393221 GEV393221 GOR393221 GYN393221 HIJ393221 HSF393221 ICB393221 ILX393221 IVT393221 JFP393221 JPL393221 JZH393221 KJD393221 KSZ393221 LCV393221 LMR393221 LWN393221 MGJ393221 MQF393221 NAB393221 NJX393221 NTT393221 ODP393221 ONL393221 OXH393221 PHD393221 PQZ393221 QAV393221 QKR393221 QUN393221 REJ393221 ROF393221 RYB393221 SHX393221 SRT393221 TBP393221 TLL393221 TVH393221 UFD393221 UOZ393221 UYV393221 VIR393221 VSN393221 WCJ393221 WMF393221 WWB393221 T458757 JP458757 TL458757 ADH458757 AND458757 AWZ458757 BGV458757 BQR458757 CAN458757 CKJ458757 CUF458757 DEB458757 DNX458757 DXT458757 EHP458757 ERL458757 FBH458757 FLD458757 FUZ458757 GEV458757 GOR458757 GYN458757 HIJ458757 HSF458757 ICB458757 ILX458757 IVT458757 JFP458757 JPL458757 JZH458757 KJD458757 KSZ458757 LCV458757 LMR458757 LWN458757 MGJ458757 MQF458757 NAB458757 NJX458757 NTT458757 ODP458757 ONL458757 OXH458757 PHD458757 PQZ458757 QAV458757 QKR458757 QUN458757 REJ458757 ROF458757 RYB458757 SHX458757 SRT458757 TBP458757 TLL458757 TVH458757 UFD458757 UOZ458757 UYV458757 VIR458757 VSN458757 WCJ458757 WMF458757 WWB458757 T524293 JP524293 TL524293 ADH524293 AND524293 AWZ524293 BGV524293 BQR524293 CAN524293 CKJ524293 CUF524293 DEB524293 DNX524293 DXT524293 EHP524293 ERL524293 FBH524293 FLD524293 FUZ524293 GEV524293 GOR524293 GYN524293 HIJ524293 HSF524293 ICB524293 ILX524293 IVT524293 JFP524293 JPL524293 JZH524293 KJD524293 KSZ524293 LCV524293 LMR524293 LWN524293 MGJ524293 MQF524293 NAB524293 NJX524293 NTT524293 ODP524293 ONL524293 OXH524293 PHD524293 PQZ524293 QAV524293 QKR524293 QUN524293 REJ524293 ROF524293 RYB524293 SHX524293 SRT524293 TBP524293 TLL524293 TVH524293 UFD524293 UOZ524293 UYV524293 VIR524293 VSN524293 WCJ524293 WMF524293 WWB524293 T589829 JP589829 TL589829 ADH589829 AND589829 AWZ589829 BGV589829 BQR589829 CAN589829 CKJ589829 CUF589829 DEB589829 DNX589829 DXT589829 EHP589829 ERL589829 FBH589829 FLD589829 FUZ589829 GEV589829 GOR589829 GYN589829 HIJ589829 HSF589829 ICB589829 ILX589829 IVT589829 JFP589829 JPL589829 JZH589829 KJD589829 KSZ589829 LCV589829 LMR589829 LWN589829 MGJ589829 MQF589829 NAB589829 NJX589829 NTT589829 ODP589829 ONL589829 OXH589829 PHD589829 PQZ589829 QAV589829 QKR589829 QUN589829 REJ589829 ROF589829 RYB589829 SHX589829 SRT589829 TBP589829 TLL589829 TVH589829 UFD589829 UOZ589829 UYV589829 VIR589829 VSN589829 WCJ589829 WMF589829 WWB589829 T655365 JP655365 TL655365 ADH655365 AND655365 AWZ655365 BGV655365 BQR655365 CAN655365 CKJ655365 CUF655365 DEB655365 DNX655365 DXT655365 EHP655365 ERL655365 FBH655365 FLD655365 FUZ655365 GEV655365 GOR655365 GYN655365 HIJ655365 HSF655365 ICB655365 ILX655365 IVT655365 JFP655365 JPL655365 JZH655365 KJD655365 KSZ655365 LCV655365 LMR655365 LWN655365 MGJ655365 MQF655365 NAB655365 NJX655365 NTT655365 ODP655365 ONL655365 OXH655365 PHD655365 PQZ655365 QAV655365 QKR655365 QUN655365 REJ655365 ROF655365 RYB655365 SHX655365 SRT655365 TBP655365 TLL655365 TVH655365 UFD655365 UOZ655365 UYV655365 VIR655365 VSN655365 WCJ655365 WMF655365 WWB655365 T720901 JP720901 TL720901 ADH720901 AND720901 AWZ720901 BGV720901 BQR720901 CAN720901 CKJ720901 CUF720901 DEB720901 DNX720901 DXT720901 EHP720901 ERL720901 FBH720901 FLD720901 FUZ720901 GEV720901 GOR720901 GYN720901 HIJ720901 HSF720901 ICB720901 ILX720901 IVT720901 JFP720901 JPL720901 JZH720901 KJD720901 KSZ720901 LCV720901 LMR720901 LWN720901 MGJ720901 MQF720901 NAB720901 NJX720901 NTT720901 ODP720901 ONL720901 OXH720901 PHD720901 PQZ720901 QAV720901 QKR720901 QUN720901 REJ720901 ROF720901 RYB720901 SHX720901 SRT720901 TBP720901 TLL720901 TVH720901 UFD720901 UOZ720901 UYV720901 VIR720901 VSN720901 WCJ720901 WMF720901 WWB720901 T786437 JP786437 TL786437 ADH786437 AND786437 AWZ786437 BGV786437 BQR786437 CAN786437 CKJ786437 CUF786437 DEB786437 DNX786437 DXT786437 EHP786437 ERL786437 FBH786437 FLD786437 FUZ786437 GEV786437 GOR786437 GYN786437 HIJ786437 HSF786437 ICB786437 ILX786437 IVT786437 JFP786437 JPL786437 JZH786437 KJD786437 KSZ786437 LCV786437 LMR786437 LWN786437 MGJ786437 MQF786437 NAB786437 NJX786437 NTT786437 ODP786437 ONL786437 OXH786437 PHD786437 PQZ786437 QAV786437 QKR786437 QUN786437 REJ786437 ROF786437 RYB786437 SHX786437 SRT786437 TBP786437 TLL786437 TVH786437 UFD786437 UOZ786437 UYV786437 VIR786437 VSN786437 WCJ786437 WMF786437 WWB786437 T851973 JP851973 TL851973 ADH851973 AND851973 AWZ851973 BGV851973 BQR851973 CAN851973 CKJ851973 CUF851973 DEB851973 DNX851973 DXT851973 EHP851973 ERL851973 FBH851973 FLD851973 FUZ851973 GEV851973 GOR851973 GYN851973 HIJ851973 HSF851973 ICB851973 ILX851973 IVT851973 JFP851973 JPL851973 JZH851973 KJD851973 KSZ851973 LCV851973 LMR851973 LWN851973 MGJ851973 MQF851973 NAB851973 NJX851973 NTT851973 ODP851973 ONL851973 OXH851973 PHD851973 PQZ851973 QAV851973 QKR851973 QUN851973 REJ851973 ROF851973 RYB851973 SHX851973 SRT851973 TBP851973 TLL851973 TVH851973 UFD851973 UOZ851973 UYV851973 VIR851973 VSN851973 WCJ851973 WMF851973 WWB851973 T917509 JP917509 TL917509 ADH917509 AND917509 AWZ917509 BGV917509 BQR917509 CAN917509 CKJ917509 CUF917509 DEB917509 DNX917509 DXT917509 EHP917509 ERL917509 FBH917509 FLD917509 FUZ917509 GEV917509 GOR917509 GYN917509 HIJ917509 HSF917509 ICB917509 ILX917509 IVT917509 JFP917509 JPL917509 JZH917509 KJD917509 KSZ917509 LCV917509 LMR917509 LWN917509 MGJ917509 MQF917509 NAB917509 NJX917509 NTT917509 ODP917509 ONL917509 OXH917509 PHD917509 PQZ917509 QAV917509 QKR917509 QUN917509 REJ917509 ROF917509 RYB917509 SHX917509 SRT917509 TBP917509 TLL917509 TVH917509 UFD917509 UOZ917509 UYV917509 VIR917509 VSN917509 WCJ917509 WMF917509 WWB917509 T983045 JP983045 TL983045 ADH983045 AND983045 AWZ983045 BGV983045 BQR983045 CAN983045 CKJ983045 CUF983045 DEB983045 DNX983045 DXT983045 EHP983045 ERL983045 FBH983045 FLD983045 FUZ983045 GEV983045 GOR983045 GYN983045 HIJ983045 HSF983045 ICB983045 ILX983045 IVT983045 JFP983045 JPL983045 JZH983045 KJD983045 KSZ983045 LCV983045 LMR983045 LWN983045 MGJ983045 MQF983045 NAB983045 NJX983045 NTT983045 ODP983045 ONL983045 OXH983045 PHD983045 PQZ983045 QAV983045 QKR983045 QUN983045 REJ983045 ROF983045 RYB983045 SHX983045 SRT983045 TBP983045 TLL983045 TVH983045 UFD983045 UOZ983045 UYV983045 VIR983045 VSN983045 WCJ983045 WMF983045 WWB983045 O19:P19 JK19:JL19 TG19:TH19 ADC19:ADD19 AMY19:AMZ19 AWU19:AWV19 BGQ19:BGR19 BQM19:BQN19 CAI19:CAJ19 CKE19:CKF19 CUA19:CUB19 DDW19:DDX19 DNS19:DNT19 DXO19:DXP19 EHK19:EHL19 ERG19:ERH19 FBC19:FBD19 FKY19:FKZ19 FUU19:FUV19 GEQ19:GER19 GOM19:GON19 GYI19:GYJ19 HIE19:HIF19 HSA19:HSB19 IBW19:IBX19 ILS19:ILT19 IVO19:IVP19 JFK19:JFL19 JPG19:JPH19 JZC19:JZD19 KIY19:KIZ19 KSU19:KSV19 LCQ19:LCR19 LMM19:LMN19 LWI19:LWJ19 MGE19:MGF19 MQA19:MQB19 MZW19:MZX19 NJS19:NJT19 NTO19:NTP19 ODK19:ODL19 ONG19:ONH19 OXC19:OXD19 PGY19:PGZ19 PQU19:PQV19 QAQ19:QAR19 QKM19:QKN19 QUI19:QUJ19 REE19:REF19 ROA19:ROB19 RXW19:RXX19 SHS19:SHT19 SRO19:SRP19 TBK19:TBL19 TLG19:TLH19 TVC19:TVD19 UEY19:UEZ19 UOU19:UOV19 UYQ19:UYR19 VIM19:VIN19 VSI19:VSJ19 WCE19:WCF19 WMA19:WMB19 WVW19:WVX19 O65541:P65541 JK65541:JL65541 TG65541:TH65541 ADC65541:ADD65541 AMY65541:AMZ65541 AWU65541:AWV65541 BGQ65541:BGR65541 BQM65541:BQN65541 CAI65541:CAJ65541 CKE65541:CKF65541 CUA65541:CUB65541 DDW65541:DDX65541 DNS65541:DNT65541 DXO65541:DXP65541 EHK65541:EHL65541 ERG65541:ERH65541 FBC65541:FBD65541 FKY65541:FKZ65541 FUU65541:FUV65541 GEQ65541:GER65541 GOM65541:GON65541 GYI65541:GYJ65541 HIE65541:HIF65541 HSA65541:HSB65541 IBW65541:IBX65541 ILS65541:ILT65541 IVO65541:IVP65541 JFK65541:JFL65541 JPG65541:JPH65541 JZC65541:JZD65541 KIY65541:KIZ65541 KSU65541:KSV65541 LCQ65541:LCR65541 LMM65541:LMN65541 LWI65541:LWJ65541 MGE65541:MGF65541 MQA65541:MQB65541 MZW65541:MZX65541 NJS65541:NJT65541 NTO65541:NTP65541 ODK65541:ODL65541 ONG65541:ONH65541 OXC65541:OXD65541 PGY65541:PGZ65541 PQU65541:PQV65541 QAQ65541:QAR65541 QKM65541:QKN65541 QUI65541:QUJ65541 REE65541:REF65541 ROA65541:ROB65541 RXW65541:RXX65541 SHS65541:SHT65541 SRO65541:SRP65541 TBK65541:TBL65541 TLG65541:TLH65541 TVC65541:TVD65541 UEY65541:UEZ65541 UOU65541:UOV65541 UYQ65541:UYR65541 VIM65541:VIN65541 VSI65541:VSJ65541 WCE65541:WCF65541 WMA65541:WMB65541 WVW65541:WVX65541 O131077:P131077 JK131077:JL131077 TG131077:TH131077 ADC131077:ADD131077 AMY131077:AMZ131077 AWU131077:AWV131077 BGQ131077:BGR131077 BQM131077:BQN131077 CAI131077:CAJ131077 CKE131077:CKF131077 CUA131077:CUB131077 DDW131077:DDX131077 DNS131077:DNT131077 DXO131077:DXP131077 EHK131077:EHL131077 ERG131077:ERH131077 FBC131077:FBD131077 FKY131077:FKZ131077 FUU131077:FUV131077 GEQ131077:GER131077 GOM131077:GON131077 GYI131077:GYJ131077 HIE131077:HIF131077 HSA131077:HSB131077 IBW131077:IBX131077 ILS131077:ILT131077 IVO131077:IVP131077 JFK131077:JFL131077 JPG131077:JPH131077 JZC131077:JZD131077 KIY131077:KIZ131077 KSU131077:KSV131077 LCQ131077:LCR131077 LMM131077:LMN131077 LWI131077:LWJ131077 MGE131077:MGF131077 MQA131077:MQB131077 MZW131077:MZX131077 NJS131077:NJT131077 NTO131077:NTP131077 ODK131077:ODL131077 ONG131077:ONH131077 OXC131077:OXD131077 PGY131077:PGZ131077 PQU131077:PQV131077 QAQ131077:QAR131077 QKM131077:QKN131077 QUI131077:QUJ131077 REE131077:REF131077 ROA131077:ROB131077 RXW131077:RXX131077 SHS131077:SHT131077 SRO131077:SRP131077 TBK131077:TBL131077 TLG131077:TLH131077 TVC131077:TVD131077 UEY131077:UEZ131077 UOU131077:UOV131077 UYQ131077:UYR131077 VIM131077:VIN131077 VSI131077:VSJ131077 WCE131077:WCF131077 WMA131077:WMB131077 WVW131077:WVX131077 O196613:P196613 JK196613:JL196613 TG196613:TH196613 ADC196613:ADD196613 AMY196613:AMZ196613 AWU196613:AWV196613 BGQ196613:BGR196613 BQM196613:BQN196613 CAI196613:CAJ196613 CKE196613:CKF196613 CUA196613:CUB196613 DDW196613:DDX196613 DNS196613:DNT196613 DXO196613:DXP196613 EHK196613:EHL196613 ERG196613:ERH196613 FBC196613:FBD196613 FKY196613:FKZ196613 FUU196613:FUV196613 GEQ196613:GER196613 GOM196613:GON196613 GYI196613:GYJ196613 HIE196613:HIF196613 HSA196613:HSB196613 IBW196613:IBX196613 ILS196613:ILT196613 IVO196613:IVP196613 JFK196613:JFL196613 JPG196613:JPH196613 JZC196613:JZD196613 KIY196613:KIZ196613 KSU196613:KSV196613 LCQ196613:LCR196613 LMM196613:LMN196613 LWI196613:LWJ196613 MGE196613:MGF196613 MQA196613:MQB196613 MZW196613:MZX196613 NJS196613:NJT196613 NTO196613:NTP196613 ODK196613:ODL196613 ONG196613:ONH196613 OXC196613:OXD196613 PGY196613:PGZ196613 PQU196613:PQV196613 QAQ196613:QAR196613 QKM196613:QKN196613 QUI196613:QUJ196613 REE196613:REF196613 ROA196613:ROB196613 RXW196613:RXX196613 SHS196613:SHT196613 SRO196613:SRP196613 TBK196613:TBL196613 TLG196613:TLH196613 TVC196613:TVD196613 UEY196613:UEZ196613 UOU196613:UOV196613 UYQ196613:UYR196613 VIM196613:VIN196613 VSI196613:VSJ196613 WCE196613:WCF196613 WMA196613:WMB196613 WVW196613:WVX196613 O262149:P262149 JK262149:JL262149 TG262149:TH262149 ADC262149:ADD262149 AMY262149:AMZ262149 AWU262149:AWV262149 BGQ262149:BGR262149 BQM262149:BQN262149 CAI262149:CAJ262149 CKE262149:CKF262149 CUA262149:CUB262149 DDW262149:DDX262149 DNS262149:DNT262149 DXO262149:DXP262149 EHK262149:EHL262149 ERG262149:ERH262149 FBC262149:FBD262149 FKY262149:FKZ262149 FUU262149:FUV262149 GEQ262149:GER262149 GOM262149:GON262149 GYI262149:GYJ262149 HIE262149:HIF262149 HSA262149:HSB262149 IBW262149:IBX262149 ILS262149:ILT262149 IVO262149:IVP262149 JFK262149:JFL262149 JPG262149:JPH262149 JZC262149:JZD262149 KIY262149:KIZ262149 KSU262149:KSV262149 LCQ262149:LCR262149 LMM262149:LMN262149 LWI262149:LWJ262149 MGE262149:MGF262149 MQA262149:MQB262149 MZW262149:MZX262149 NJS262149:NJT262149 NTO262149:NTP262149 ODK262149:ODL262149 ONG262149:ONH262149 OXC262149:OXD262149 PGY262149:PGZ262149 PQU262149:PQV262149 QAQ262149:QAR262149 QKM262149:QKN262149 QUI262149:QUJ262149 REE262149:REF262149 ROA262149:ROB262149 RXW262149:RXX262149 SHS262149:SHT262149 SRO262149:SRP262149 TBK262149:TBL262149 TLG262149:TLH262149 TVC262149:TVD262149 UEY262149:UEZ262149 UOU262149:UOV262149 UYQ262149:UYR262149 VIM262149:VIN262149 VSI262149:VSJ262149 WCE262149:WCF262149 WMA262149:WMB262149 WVW262149:WVX262149 O327685:P327685 JK327685:JL327685 TG327685:TH327685 ADC327685:ADD327685 AMY327685:AMZ327685 AWU327685:AWV327685 BGQ327685:BGR327685 BQM327685:BQN327685 CAI327685:CAJ327685 CKE327685:CKF327685 CUA327685:CUB327685 DDW327685:DDX327685 DNS327685:DNT327685 DXO327685:DXP327685 EHK327685:EHL327685 ERG327685:ERH327685 FBC327685:FBD327685 FKY327685:FKZ327685 FUU327685:FUV327685 GEQ327685:GER327685 GOM327685:GON327685 GYI327685:GYJ327685 HIE327685:HIF327685 HSA327685:HSB327685 IBW327685:IBX327685 ILS327685:ILT327685 IVO327685:IVP327685 JFK327685:JFL327685 JPG327685:JPH327685 JZC327685:JZD327685 KIY327685:KIZ327685 KSU327685:KSV327685 LCQ327685:LCR327685 LMM327685:LMN327685 LWI327685:LWJ327685 MGE327685:MGF327685 MQA327685:MQB327685 MZW327685:MZX327685 NJS327685:NJT327685 NTO327685:NTP327685 ODK327685:ODL327685 ONG327685:ONH327685 OXC327685:OXD327685 PGY327685:PGZ327685 PQU327685:PQV327685 QAQ327685:QAR327685 QKM327685:QKN327685 QUI327685:QUJ327685 REE327685:REF327685 ROA327685:ROB327685 RXW327685:RXX327685 SHS327685:SHT327685 SRO327685:SRP327685 TBK327685:TBL327685 TLG327685:TLH327685 TVC327685:TVD327685 UEY327685:UEZ327685 UOU327685:UOV327685 UYQ327685:UYR327685 VIM327685:VIN327685 VSI327685:VSJ327685 WCE327685:WCF327685 WMA327685:WMB327685 WVW327685:WVX327685 O393221:P393221 JK393221:JL393221 TG393221:TH393221 ADC393221:ADD393221 AMY393221:AMZ393221 AWU393221:AWV393221 BGQ393221:BGR393221 BQM393221:BQN393221 CAI393221:CAJ393221 CKE393221:CKF393221 CUA393221:CUB393221 DDW393221:DDX393221 DNS393221:DNT393221 DXO393221:DXP393221 EHK393221:EHL393221 ERG393221:ERH393221 FBC393221:FBD393221 FKY393221:FKZ393221 FUU393221:FUV393221 GEQ393221:GER393221 GOM393221:GON393221 GYI393221:GYJ393221 HIE393221:HIF393221 HSA393221:HSB393221 IBW393221:IBX393221 ILS393221:ILT393221 IVO393221:IVP393221 JFK393221:JFL393221 JPG393221:JPH393221 JZC393221:JZD393221 KIY393221:KIZ393221 KSU393221:KSV393221 LCQ393221:LCR393221 LMM393221:LMN393221 LWI393221:LWJ393221 MGE393221:MGF393221 MQA393221:MQB393221 MZW393221:MZX393221 NJS393221:NJT393221 NTO393221:NTP393221 ODK393221:ODL393221 ONG393221:ONH393221 OXC393221:OXD393221 PGY393221:PGZ393221 PQU393221:PQV393221 QAQ393221:QAR393221 QKM393221:QKN393221 QUI393221:QUJ393221 REE393221:REF393221 ROA393221:ROB393221 RXW393221:RXX393221 SHS393221:SHT393221 SRO393221:SRP393221 TBK393221:TBL393221 TLG393221:TLH393221 TVC393221:TVD393221 UEY393221:UEZ393221 UOU393221:UOV393221 UYQ393221:UYR393221 VIM393221:VIN393221 VSI393221:VSJ393221 WCE393221:WCF393221 WMA393221:WMB393221 WVW393221:WVX393221 O458757:P458757 JK458757:JL458757 TG458757:TH458757 ADC458757:ADD458757 AMY458757:AMZ458757 AWU458757:AWV458757 BGQ458757:BGR458757 BQM458757:BQN458757 CAI458757:CAJ458757 CKE458757:CKF458757 CUA458757:CUB458757 DDW458757:DDX458757 DNS458757:DNT458757 DXO458757:DXP458757 EHK458757:EHL458757 ERG458757:ERH458757 FBC458757:FBD458757 FKY458757:FKZ458757 FUU458757:FUV458757 GEQ458757:GER458757 GOM458757:GON458757 GYI458757:GYJ458757 HIE458757:HIF458757 HSA458757:HSB458757 IBW458757:IBX458757 ILS458757:ILT458757 IVO458757:IVP458757 JFK458757:JFL458757 JPG458757:JPH458757 JZC458757:JZD458757 KIY458757:KIZ458757 KSU458757:KSV458757 LCQ458757:LCR458757 LMM458757:LMN458757 LWI458757:LWJ458757 MGE458757:MGF458757 MQA458757:MQB458757 MZW458757:MZX458757 NJS458757:NJT458757 NTO458757:NTP458757 ODK458757:ODL458757 ONG458757:ONH458757 OXC458757:OXD458757 PGY458757:PGZ458757 PQU458757:PQV458757 QAQ458757:QAR458757 QKM458757:QKN458757 QUI458757:QUJ458757 REE458757:REF458757 ROA458757:ROB458757 RXW458757:RXX458757 SHS458757:SHT458757 SRO458757:SRP458757 TBK458757:TBL458757 TLG458757:TLH458757 TVC458757:TVD458757 UEY458757:UEZ458757 UOU458757:UOV458757 UYQ458757:UYR458757 VIM458757:VIN458757 VSI458757:VSJ458757 WCE458757:WCF458757 WMA458757:WMB458757 WVW458757:WVX458757 O524293:P524293 JK524293:JL524293 TG524293:TH524293 ADC524293:ADD524293 AMY524293:AMZ524293 AWU524293:AWV524293 BGQ524293:BGR524293 BQM524293:BQN524293 CAI524293:CAJ524293 CKE524293:CKF524293 CUA524293:CUB524293 DDW524293:DDX524293 DNS524293:DNT524293 DXO524293:DXP524293 EHK524293:EHL524293 ERG524293:ERH524293 FBC524293:FBD524293 FKY524293:FKZ524293 FUU524293:FUV524293 GEQ524293:GER524293 GOM524293:GON524293 GYI524293:GYJ524293 HIE524293:HIF524293 HSA524293:HSB524293 IBW524293:IBX524293 ILS524293:ILT524293 IVO524293:IVP524293 JFK524293:JFL524293 JPG524293:JPH524293 JZC524293:JZD524293 KIY524293:KIZ524293 KSU524293:KSV524293 LCQ524293:LCR524293 LMM524293:LMN524293 LWI524293:LWJ524293 MGE524293:MGF524293 MQA524293:MQB524293 MZW524293:MZX524293 NJS524293:NJT524293 NTO524293:NTP524293 ODK524293:ODL524293 ONG524293:ONH524293 OXC524293:OXD524293 PGY524293:PGZ524293 PQU524293:PQV524293 QAQ524293:QAR524293 QKM524293:QKN524293 QUI524293:QUJ524293 REE524293:REF524293 ROA524293:ROB524293 RXW524293:RXX524293 SHS524293:SHT524293 SRO524293:SRP524293 TBK524293:TBL524293 TLG524293:TLH524293 TVC524293:TVD524293 UEY524293:UEZ524293 UOU524293:UOV524293 UYQ524293:UYR524293 VIM524293:VIN524293 VSI524293:VSJ524293 WCE524293:WCF524293 WMA524293:WMB524293 WVW524293:WVX524293 O589829:P589829 JK589829:JL589829 TG589829:TH589829 ADC589829:ADD589829 AMY589829:AMZ589829 AWU589829:AWV589829 BGQ589829:BGR589829 BQM589829:BQN589829 CAI589829:CAJ589829 CKE589829:CKF589829 CUA589829:CUB589829 DDW589829:DDX589829 DNS589829:DNT589829 DXO589829:DXP589829 EHK589829:EHL589829 ERG589829:ERH589829 FBC589829:FBD589829 FKY589829:FKZ589829 FUU589829:FUV589829 GEQ589829:GER589829 GOM589829:GON589829 GYI589829:GYJ589829 HIE589829:HIF589829 HSA589829:HSB589829 IBW589829:IBX589829 ILS589829:ILT589829 IVO589829:IVP589829 JFK589829:JFL589829 JPG589829:JPH589829 JZC589829:JZD589829 KIY589829:KIZ589829 KSU589829:KSV589829 LCQ589829:LCR589829 LMM589829:LMN589829 LWI589829:LWJ589829 MGE589829:MGF589829 MQA589829:MQB589829 MZW589829:MZX589829 NJS589829:NJT589829 NTO589829:NTP589829 ODK589829:ODL589829 ONG589829:ONH589829 OXC589829:OXD589829 PGY589829:PGZ589829 PQU589829:PQV589829 QAQ589829:QAR589829 QKM589829:QKN589829 QUI589829:QUJ589829 REE589829:REF589829 ROA589829:ROB589829 RXW589829:RXX589829 SHS589829:SHT589829 SRO589829:SRP589829 TBK589829:TBL589829 TLG589829:TLH589829 TVC589829:TVD589829 UEY589829:UEZ589829 UOU589829:UOV589829 UYQ589829:UYR589829 VIM589829:VIN589829 VSI589829:VSJ589829 WCE589829:WCF589829 WMA589829:WMB589829 WVW589829:WVX589829 O655365:P655365 JK655365:JL655365 TG655365:TH655365 ADC655365:ADD655365 AMY655365:AMZ655365 AWU655365:AWV655365 BGQ655365:BGR655365 BQM655365:BQN655365 CAI655365:CAJ655365 CKE655365:CKF655365 CUA655365:CUB655365 DDW655365:DDX655365 DNS655365:DNT655365 DXO655365:DXP655365 EHK655365:EHL655365 ERG655365:ERH655365 FBC655365:FBD655365 FKY655365:FKZ655365 FUU655365:FUV655365 GEQ655365:GER655365 GOM655365:GON655365 GYI655365:GYJ655365 HIE655365:HIF655365 HSA655365:HSB655365 IBW655365:IBX655365 ILS655365:ILT655365 IVO655365:IVP655365 JFK655365:JFL655365 JPG655365:JPH655365 JZC655365:JZD655365 KIY655365:KIZ655365 KSU655365:KSV655365 LCQ655365:LCR655365 LMM655365:LMN655365 LWI655365:LWJ655365 MGE655365:MGF655365 MQA655365:MQB655365 MZW655365:MZX655365 NJS655365:NJT655365 NTO655365:NTP655365 ODK655365:ODL655365 ONG655365:ONH655365 OXC655365:OXD655365 PGY655365:PGZ655365 PQU655365:PQV655365 QAQ655365:QAR655365 QKM655365:QKN655365 QUI655365:QUJ655365 REE655365:REF655365 ROA655365:ROB655365 RXW655365:RXX655365 SHS655365:SHT655365 SRO655365:SRP655365 TBK655365:TBL655365 TLG655365:TLH655365 TVC655365:TVD655365 UEY655365:UEZ655365 UOU655365:UOV655365 UYQ655365:UYR655365 VIM655365:VIN655365 VSI655365:VSJ655365 WCE655365:WCF655365 WMA655365:WMB655365 WVW655365:WVX655365 O720901:P720901 JK720901:JL720901 TG720901:TH720901 ADC720901:ADD720901 AMY720901:AMZ720901 AWU720901:AWV720901 BGQ720901:BGR720901 BQM720901:BQN720901 CAI720901:CAJ720901 CKE720901:CKF720901 CUA720901:CUB720901 DDW720901:DDX720901 DNS720901:DNT720901 DXO720901:DXP720901 EHK720901:EHL720901 ERG720901:ERH720901 FBC720901:FBD720901 FKY720901:FKZ720901 FUU720901:FUV720901 GEQ720901:GER720901 GOM720901:GON720901 GYI720901:GYJ720901 HIE720901:HIF720901 HSA720901:HSB720901 IBW720901:IBX720901 ILS720901:ILT720901 IVO720901:IVP720901 JFK720901:JFL720901 JPG720901:JPH720901 JZC720901:JZD720901 KIY720901:KIZ720901 KSU720901:KSV720901 LCQ720901:LCR720901 LMM720901:LMN720901 LWI720901:LWJ720901 MGE720901:MGF720901 MQA720901:MQB720901 MZW720901:MZX720901 NJS720901:NJT720901 NTO720901:NTP720901 ODK720901:ODL720901 ONG720901:ONH720901 OXC720901:OXD720901 PGY720901:PGZ720901 PQU720901:PQV720901 QAQ720901:QAR720901 QKM720901:QKN720901 QUI720901:QUJ720901 REE720901:REF720901 ROA720901:ROB720901 RXW720901:RXX720901 SHS720901:SHT720901 SRO720901:SRP720901 TBK720901:TBL720901 TLG720901:TLH720901 TVC720901:TVD720901 UEY720901:UEZ720901 UOU720901:UOV720901 UYQ720901:UYR720901 VIM720901:VIN720901 VSI720901:VSJ720901 WCE720901:WCF720901 WMA720901:WMB720901 WVW720901:WVX720901 O786437:P786437 JK786437:JL786437 TG786437:TH786437 ADC786437:ADD786437 AMY786437:AMZ786437 AWU786437:AWV786437 BGQ786437:BGR786437 BQM786437:BQN786437 CAI786437:CAJ786437 CKE786437:CKF786437 CUA786437:CUB786437 DDW786437:DDX786437 DNS786437:DNT786437 DXO786437:DXP786437 EHK786437:EHL786437 ERG786437:ERH786437 FBC786437:FBD786437 FKY786437:FKZ786437 FUU786437:FUV786437 GEQ786437:GER786437 GOM786437:GON786437 GYI786437:GYJ786437 HIE786437:HIF786437 HSA786437:HSB786437 IBW786437:IBX786437 ILS786437:ILT786437 IVO786437:IVP786437 JFK786437:JFL786437 JPG786437:JPH786437 JZC786437:JZD786437 KIY786437:KIZ786437 KSU786437:KSV786437 LCQ786437:LCR786437 LMM786437:LMN786437 LWI786437:LWJ786437 MGE786437:MGF786437 MQA786437:MQB786437 MZW786437:MZX786437 NJS786437:NJT786437 NTO786437:NTP786437 ODK786437:ODL786437 ONG786437:ONH786437 OXC786437:OXD786437 PGY786437:PGZ786437 PQU786437:PQV786437 QAQ786437:QAR786437 QKM786437:QKN786437 QUI786437:QUJ786437 REE786437:REF786437 ROA786437:ROB786437 RXW786437:RXX786437 SHS786437:SHT786437 SRO786437:SRP786437 TBK786437:TBL786437 TLG786437:TLH786437 TVC786437:TVD786437 UEY786437:UEZ786437 UOU786437:UOV786437 UYQ786437:UYR786437 VIM786437:VIN786437 VSI786437:VSJ786437 WCE786437:WCF786437 WMA786437:WMB786437 WVW786437:WVX786437 O851973:P851973 JK851973:JL851973 TG851973:TH851973 ADC851973:ADD851973 AMY851973:AMZ851973 AWU851973:AWV851973 BGQ851973:BGR851973 BQM851973:BQN851973 CAI851973:CAJ851973 CKE851973:CKF851973 CUA851973:CUB851973 DDW851973:DDX851973 DNS851973:DNT851973 DXO851973:DXP851973 EHK851973:EHL851973 ERG851973:ERH851973 FBC851973:FBD851973 FKY851973:FKZ851973 FUU851973:FUV851973 GEQ851973:GER851973 GOM851973:GON851973 GYI851973:GYJ851973 HIE851973:HIF851973 HSA851973:HSB851973 IBW851973:IBX851973 ILS851973:ILT851973 IVO851973:IVP851973 JFK851973:JFL851973 JPG851973:JPH851973 JZC851973:JZD851973 KIY851973:KIZ851973 KSU851973:KSV851973 LCQ851973:LCR851973 LMM851973:LMN851973 LWI851973:LWJ851973 MGE851973:MGF851973 MQA851973:MQB851973 MZW851973:MZX851973 NJS851973:NJT851973 NTO851973:NTP851973 ODK851973:ODL851973 ONG851973:ONH851973 OXC851973:OXD851973 PGY851973:PGZ851973 PQU851973:PQV851973 QAQ851973:QAR851973 QKM851973:QKN851973 QUI851973:QUJ851973 REE851973:REF851973 ROA851973:ROB851973 RXW851973:RXX851973 SHS851973:SHT851973 SRO851973:SRP851973 TBK851973:TBL851973 TLG851973:TLH851973 TVC851973:TVD851973 UEY851973:UEZ851973 UOU851973:UOV851973 UYQ851973:UYR851973 VIM851973:VIN851973 VSI851973:VSJ851973 WCE851973:WCF851973 WMA851973:WMB851973 WVW851973:WVX851973 O917509:P917509 JK917509:JL917509 TG917509:TH917509 ADC917509:ADD917509 AMY917509:AMZ917509 AWU917509:AWV917509 BGQ917509:BGR917509 BQM917509:BQN917509 CAI917509:CAJ917509 CKE917509:CKF917509 CUA917509:CUB917509 DDW917509:DDX917509 DNS917509:DNT917509 DXO917509:DXP917509 EHK917509:EHL917509 ERG917509:ERH917509 FBC917509:FBD917509 FKY917509:FKZ917509 FUU917509:FUV917509 GEQ917509:GER917509 GOM917509:GON917509 GYI917509:GYJ917509 HIE917509:HIF917509 HSA917509:HSB917509 IBW917509:IBX917509 ILS917509:ILT917509 IVO917509:IVP917509 JFK917509:JFL917509 JPG917509:JPH917509 JZC917509:JZD917509 KIY917509:KIZ917509 KSU917509:KSV917509 LCQ917509:LCR917509 LMM917509:LMN917509 LWI917509:LWJ917509 MGE917509:MGF917509 MQA917509:MQB917509 MZW917509:MZX917509 NJS917509:NJT917509 NTO917509:NTP917509 ODK917509:ODL917509 ONG917509:ONH917509 OXC917509:OXD917509 PGY917509:PGZ917509 PQU917509:PQV917509 QAQ917509:QAR917509 QKM917509:QKN917509 QUI917509:QUJ917509 REE917509:REF917509 ROA917509:ROB917509 RXW917509:RXX917509 SHS917509:SHT917509 SRO917509:SRP917509 TBK917509:TBL917509 TLG917509:TLH917509 TVC917509:TVD917509 UEY917509:UEZ917509 UOU917509:UOV917509 UYQ917509:UYR917509 VIM917509:VIN917509 VSI917509:VSJ917509 WCE917509:WCF917509 WMA917509:WMB917509 WVW917509:WVX917509 O983045:P983045 JK983045:JL983045 TG983045:TH983045 ADC983045:ADD983045 AMY983045:AMZ983045 AWU983045:AWV983045 BGQ983045:BGR983045 BQM983045:BQN983045 CAI983045:CAJ983045 CKE983045:CKF983045 CUA983045:CUB983045 DDW983045:DDX983045 DNS983045:DNT983045 DXO983045:DXP983045 EHK983045:EHL983045 ERG983045:ERH983045 FBC983045:FBD983045 FKY983045:FKZ983045 FUU983045:FUV983045 GEQ983045:GER983045 GOM983045:GON983045 GYI983045:GYJ983045 HIE983045:HIF983045 HSA983045:HSB983045 IBW983045:IBX983045 ILS983045:ILT983045 IVO983045:IVP983045 JFK983045:JFL983045 JPG983045:JPH983045 JZC983045:JZD983045 KIY983045:KIZ983045 KSU983045:KSV983045 LCQ983045:LCR983045 LMM983045:LMN983045 LWI983045:LWJ983045 MGE983045:MGF983045 MQA983045:MQB983045 MZW983045:MZX983045 NJS983045:NJT983045 NTO983045:NTP983045 ODK983045:ODL983045 ONG983045:ONH983045 OXC983045:OXD983045 PGY983045:PGZ983045 PQU983045:PQV983045 QAQ983045:QAR983045 QKM983045:QKN983045 QUI983045:QUJ983045 REE983045:REF983045 ROA983045:ROB983045 RXW983045:RXX983045 SHS983045:SHT983045 SRO983045:SRP983045 TBK983045:TBL983045 TLG983045:TLH983045 TVC983045:TVD983045 UEY983045:UEZ983045 UOU983045:UOV983045 UYQ983045:UYR983045 VIM983045:VIN983045 VSI983045:VSJ983045 WCE983045:WCF983045 WMA983045:WMB983045 WVW983045:WVX983045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R65541 JN65541 TJ65541 ADF65541 ANB65541 AWX65541 BGT65541 BQP65541 CAL65541 CKH65541 CUD65541 DDZ65541 DNV65541 DXR65541 EHN65541 ERJ65541 FBF65541 FLB65541 FUX65541 GET65541 GOP65541 GYL65541 HIH65541 HSD65541 IBZ65541 ILV65541 IVR65541 JFN65541 JPJ65541 JZF65541 KJB65541 KSX65541 LCT65541 LMP65541 LWL65541 MGH65541 MQD65541 MZZ65541 NJV65541 NTR65541 ODN65541 ONJ65541 OXF65541 PHB65541 PQX65541 QAT65541 QKP65541 QUL65541 REH65541 ROD65541 RXZ65541 SHV65541 SRR65541 TBN65541 TLJ65541 TVF65541 UFB65541 UOX65541 UYT65541 VIP65541 VSL65541 WCH65541 WMD65541 WVZ65541 R131077 JN131077 TJ131077 ADF131077 ANB131077 AWX131077 BGT131077 BQP131077 CAL131077 CKH131077 CUD131077 DDZ131077 DNV131077 DXR131077 EHN131077 ERJ131077 FBF131077 FLB131077 FUX131077 GET131077 GOP131077 GYL131077 HIH131077 HSD131077 IBZ131077 ILV131077 IVR131077 JFN131077 JPJ131077 JZF131077 KJB131077 KSX131077 LCT131077 LMP131077 LWL131077 MGH131077 MQD131077 MZZ131077 NJV131077 NTR131077 ODN131077 ONJ131077 OXF131077 PHB131077 PQX131077 QAT131077 QKP131077 QUL131077 REH131077 ROD131077 RXZ131077 SHV131077 SRR131077 TBN131077 TLJ131077 TVF131077 UFB131077 UOX131077 UYT131077 VIP131077 VSL131077 WCH131077 WMD131077 WVZ131077 R196613 JN196613 TJ196613 ADF196613 ANB196613 AWX196613 BGT196613 BQP196613 CAL196613 CKH196613 CUD196613 DDZ196613 DNV196613 DXR196613 EHN196613 ERJ196613 FBF196613 FLB196613 FUX196613 GET196613 GOP196613 GYL196613 HIH196613 HSD196613 IBZ196613 ILV196613 IVR196613 JFN196613 JPJ196613 JZF196613 KJB196613 KSX196613 LCT196613 LMP196613 LWL196613 MGH196613 MQD196613 MZZ196613 NJV196613 NTR196613 ODN196613 ONJ196613 OXF196613 PHB196613 PQX196613 QAT196613 QKP196613 QUL196613 REH196613 ROD196613 RXZ196613 SHV196613 SRR196613 TBN196613 TLJ196613 TVF196613 UFB196613 UOX196613 UYT196613 VIP196613 VSL196613 WCH196613 WMD196613 WVZ196613 R262149 JN262149 TJ262149 ADF262149 ANB262149 AWX262149 BGT262149 BQP262149 CAL262149 CKH262149 CUD262149 DDZ262149 DNV262149 DXR262149 EHN262149 ERJ262149 FBF262149 FLB262149 FUX262149 GET262149 GOP262149 GYL262149 HIH262149 HSD262149 IBZ262149 ILV262149 IVR262149 JFN262149 JPJ262149 JZF262149 KJB262149 KSX262149 LCT262149 LMP262149 LWL262149 MGH262149 MQD262149 MZZ262149 NJV262149 NTR262149 ODN262149 ONJ262149 OXF262149 PHB262149 PQX262149 QAT262149 QKP262149 QUL262149 REH262149 ROD262149 RXZ262149 SHV262149 SRR262149 TBN262149 TLJ262149 TVF262149 UFB262149 UOX262149 UYT262149 VIP262149 VSL262149 WCH262149 WMD262149 WVZ262149 R327685 JN327685 TJ327685 ADF327685 ANB327685 AWX327685 BGT327685 BQP327685 CAL327685 CKH327685 CUD327685 DDZ327685 DNV327685 DXR327685 EHN327685 ERJ327685 FBF327685 FLB327685 FUX327685 GET327685 GOP327685 GYL327685 HIH327685 HSD327685 IBZ327685 ILV327685 IVR327685 JFN327685 JPJ327685 JZF327685 KJB327685 KSX327685 LCT327685 LMP327685 LWL327685 MGH327685 MQD327685 MZZ327685 NJV327685 NTR327685 ODN327685 ONJ327685 OXF327685 PHB327685 PQX327685 QAT327685 QKP327685 QUL327685 REH327685 ROD327685 RXZ327685 SHV327685 SRR327685 TBN327685 TLJ327685 TVF327685 UFB327685 UOX327685 UYT327685 VIP327685 VSL327685 WCH327685 WMD327685 WVZ327685 R393221 JN393221 TJ393221 ADF393221 ANB393221 AWX393221 BGT393221 BQP393221 CAL393221 CKH393221 CUD393221 DDZ393221 DNV393221 DXR393221 EHN393221 ERJ393221 FBF393221 FLB393221 FUX393221 GET393221 GOP393221 GYL393221 HIH393221 HSD393221 IBZ393221 ILV393221 IVR393221 JFN393221 JPJ393221 JZF393221 KJB393221 KSX393221 LCT393221 LMP393221 LWL393221 MGH393221 MQD393221 MZZ393221 NJV393221 NTR393221 ODN393221 ONJ393221 OXF393221 PHB393221 PQX393221 QAT393221 QKP393221 QUL393221 REH393221 ROD393221 RXZ393221 SHV393221 SRR393221 TBN393221 TLJ393221 TVF393221 UFB393221 UOX393221 UYT393221 VIP393221 VSL393221 WCH393221 WMD393221 WVZ393221 R458757 JN458757 TJ458757 ADF458757 ANB458757 AWX458757 BGT458757 BQP458757 CAL458757 CKH458757 CUD458757 DDZ458757 DNV458757 DXR458757 EHN458757 ERJ458757 FBF458757 FLB458757 FUX458757 GET458757 GOP458757 GYL458757 HIH458757 HSD458757 IBZ458757 ILV458757 IVR458757 JFN458757 JPJ458757 JZF458757 KJB458757 KSX458757 LCT458757 LMP458757 LWL458757 MGH458757 MQD458757 MZZ458757 NJV458757 NTR458757 ODN458757 ONJ458757 OXF458757 PHB458757 PQX458757 QAT458757 QKP458757 QUL458757 REH458757 ROD458757 RXZ458757 SHV458757 SRR458757 TBN458757 TLJ458757 TVF458757 UFB458757 UOX458757 UYT458757 VIP458757 VSL458757 WCH458757 WMD458757 WVZ458757 R524293 JN524293 TJ524293 ADF524293 ANB524293 AWX524293 BGT524293 BQP524293 CAL524293 CKH524293 CUD524293 DDZ524293 DNV524293 DXR524293 EHN524293 ERJ524293 FBF524293 FLB524293 FUX524293 GET524293 GOP524293 GYL524293 HIH524293 HSD524293 IBZ524293 ILV524293 IVR524293 JFN524293 JPJ524293 JZF524293 KJB524293 KSX524293 LCT524293 LMP524293 LWL524293 MGH524293 MQD524293 MZZ524293 NJV524293 NTR524293 ODN524293 ONJ524293 OXF524293 PHB524293 PQX524293 QAT524293 QKP524293 QUL524293 REH524293 ROD524293 RXZ524293 SHV524293 SRR524293 TBN524293 TLJ524293 TVF524293 UFB524293 UOX524293 UYT524293 VIP524293 VSL524293 WCH524293 WMD524293 WVZ524293 R589829 JN589829 TJ589829 ADF589829 ANB589829 AWX589829 BGT589829 BQP589829 CAL589829 CKH589829 CUD589829 DDZ589829 DNV589829 DXR589829 EHN589829 ERJ589829 FBF589829 FLB589829 FUX589829 GET589829 GOP589829 GYL589829 HIH589829 HSD589829 IBZ589829 ILV589829 IVR589829 JFN589829 JPJ589829 JZF589829 KJB589829 KSX589829 LCT589829 LMP589829 LWL589829 MGH589829 MQD589829 MZZ589829 NJV589829 NTR589829 ODN589829 ONJ589829 OXF589829 PHB589829 PQX589829 QAT589829 QKP589829 QUL589829 REH589829 ROD589829 RXZ589829 SHV589829 SRR589829 TBN589829 TLJ589829 TVF589829 UFB589829 UOX589829 UYT589829 VIP589829 VSL589829 WCH589829 WMD589829 WVZ589829 R655365 JN655365 TJ655365 ADF655365 ANB655365 AWX655365 BGT655365 BQP655365 CAL655365 CKH655365 CUD655365 DDZ655365 DNV655365 DXR655365 EHN655365 ERJ655365 FBF655365 FLB655365 FUX655365 GET655365 GOP655365 GYL655365 HIH655365 HSD655365 IBZ655365 ILV655365 IVR655365 JFN655365 JPJ655365 JZF655365 KJB655365 KSX655365 LCT655365 LMP655365 LWL655365 MGH655365 MQD655365 MZZ655365 NJV655365 NTR655365 ODN655365 ONJ655365 OXF655365 PHB655365 PQX655365 QAT655365 QKP655365 QUL655365 REH655365 ROD655365 RXZ655365 SHV655365 SRR655365 TBN655365 TLJ655365 TVF655365 UFB655365 UOX655365 UYT655365 VIP655365 VSL655365 WCH655365 WMD655365 WVZ655365 R720901 JN720901 TJ720901 ADF720901 ANB720901 AWX720901 BGT720901 BQP720901 CAL720901 CKH720901 CUD720901 DDZ720901 DNV720901 DXR720901 EHN720901 ERJ720901 FBF720901 FLB720901 FUX720901 GET720901 GOP720901 GYL720901 HIH720901 HSD720901 IBZ720901 ILV720901 IVR720901 JFN720901 JPJ720901 JZF720901 KJB720901 KSX720901 LCT720901 LMP720901 LWL720901 MGH720901 MQD720901 MZZ720901 NJV720901 NTR720901 ODN720901 ONJ720901 OXF720901 PHB720901 PQX720901 QAT720901 QKP720901 QUL720901 REH720901 ROD720901 RXZ720901 SHV720901 SRR720901 TBN720901 TLJ720901 TVF720901 UFB720901 UOX720901 UYT720901 VIP720901 VSL720901 WCH720901 WMD720901 WVZ720901 R786437 JN786437 TJ786437 ADF786437 ANB786437 AWX786437 BGT786437 BQP786437 CAL786437 CKH786437 CUD786437 DDZ786437 DNV786437 DXR786437 EHN786437 ERJ786437 FBF786437 FLB786437 FUX786437 GET786437 GOP786437 GYL786437 HIH786437 HSD786437 IBZ786437 ILV786437 IVR786437 JFN786437 JPJ786437 JZF786437 KJB786437 KSX786437 LCT786437 LMP786437 LWL786437 MGH786437 MQD786437 MZZ786437 NJV786437 NTR786437 ODN786437 ONJ786437 OXF786437 PHB786437 PQX786437 QAT786437 QKP786437 QUL786437 REH786437 ROD786437 RXZ786437 SHV786437 SRR786437 TBN786437 TLJ786437 TVF786437 UFB786437 UOX786437 UYT786437 VIP786437 VSL786437 WCH786437 WMD786437 WVZ786437 R851973 JN851973 TJ851973 ADF851973 ANB851973 AWX851973 BGT851973 BQP851973 CAL851973 CKH851973 CUD851973 DDZ851973 DNV851973 DXR851973 EHN851973 ERJ851973 FBF851973 FLB851973 FUX851973 GET851973 GOP851973 GYL851973 HIH851973 HSD851973 IBZ851973 ILV851973 IVR851973 JFN851973 JPJ851973 JZF851973 KJB851973 KSX851973 LCT851973 LMP851973 LWL851973 MGH851973 MQD851973 MZZ851973 NJV851973 NTR851973 ODN851973 ONJ851973 OXF851973 PHB851973 PQX851973 QAT851973 QKP851973 QUL851973 REH851973 ROD851973 RXZ851973 SHV851973 SRR851973 TBN851973 TLJ851973 TVF851973 UFB851973 UOX851973 UYT851973 VIP851973 VSL851973 WCH851973 WMD851973 WVZ851973 R917509 JN917509 TJ917509 ADF917509 ANB917509 AWX917509 BGT917509 BQP917509 CAL917509 CKH917509 CUD917509 DDZ917509 DNV917509 DXR917509 EHN917509 ERJ917509 FBF917509 FLB917509 FUX917509 GET917509 GOP917509 GYL917509 HIH917509 HSD917509 IBZ917509 ILV917509 IVR917509 JFN917509 JPJ917509 JZF917509 KJB917509 KSX917509 LCT917509 LMP917509 LWL917509 MGH917509 MQD917509 MZZ917509 NJV917509 NTR917509 ODN917509 ONJ917509 OXF917509 PHB917509 PQX917509 QAT917509 QKP917509 QUL917509 REH917509 ROD917509 RXZ917509 SHV917509 SRR917509 TBN917509 TLJ917509 TVF917509 UFB917509 UOX917509 UYT917509 VIP917509 VSL917509 WCH917509 WMD917509 WVZ917509 R983045 JN983045 TJ983045 ADF983045 ANB983045 AWX983045 BGT983045 BQP983045 CAL983045 CKH983045 CUD983045 DDZ983045 DNV983045 DXR983045 EHN983045 ERJ983045 FBF983045 FLB983045 FUX983045 GET983045 GOP983045 GYL983045 HIH983045 HSD983045 IBZ983045 ILV983045 IVR983045 JFN983045 JPJ983045 JZF983045 KJB983045 KSX983045 LCT983045 LMP983045 LWL983045 MGH983045 MQD983045 MZZ983045 NJV983045 NTR983045 ODN983045 ONJ983045 OXF983045 PHB983045 PQX983045 QAT983045 QKP983045 QUL983045 REH983045 ROD983045 RXZ983045 SHV983045 SRR983045 TBN983045 TLJ983045 TVF983045 UFB983045 UOX983045 UYT983045 VIP983045 VSL983045 WCH983045 WMD983045 WVZ983045 R65556 JN65556 TJ65556 ADF65556 ANB65556 AWX65556 BGT65556 BQP65556 CAL65556 CKH65556 CUD65556 DDZ65556 DNV65556 DXR65556 EHN65556 ERJ65556 FBF65556 FLB65556 FUX65556 GET65556 GOP65556 GYL65556 HIH65556 HSD65556 IBZ65556 ILV65556 IVR65556 JFN65556 JPJ65556 JZF65556 KJB65556 KSX65556 LCT65556 LMP65556 LWL65556 MGH65556 MQD65556 MZZ65556 NJV65556 NTR65556 ODN65556 ONJ65556 OXF65556 PHB65556 PQX65556 QAT65556 QKP65556 QUL65556 REH65556 ROD65556 RXZ65556 SHV65556 SRR65556 TBN65556 TLJ65556 TVF65556 UFB65556 UOX65556 UYT65556 VIP65556 VSL65556 WCH65556 WMD65556 WVZ65556 R131092 JN131092 TJ131092 ADF131092 ANB131092 AWX131092 BGT131092 BQP131092 CAL131092 CKH131092 CUD131092 DDZ131092 DNV131092 DXR131092 EHN131092 ERJ131092 FBF131092 FLB131092 FUX131092 GET131092 GOP131092 GYL131092 HIH131092 HSD131092 IBZ131092 ILV131092 IVR131092 JFN131092 JPJ131092 JZF131092 KJB131092 KSX131092 LCT131092 LMP131092 LWL131092 MGH131092 MQD131092 MZZ131092 NJV131092 NTR131092 ODN131092 ONJ131092 OXF131092 PHB131092 PQX131092 QAT131092 QKP131092 QUL131092 REH131092 ROD131092 RXZ131092 SHV131092 SRR131092 TBN131092 TLJ131092 TVF131092 UFB131092 UOX131092 UYT131092 VIP131092 VSL131092 WCH131092 WMD131092 WVZ131092 R196628 JN196628 TJ196628 ADF196628 ANB196628 AWX196628 BGT196628 BQP196628 CAL196628 CKH196628 CUD196628 DDZ196628 DNV196628 DXR196628 EHN196628 ERJ196628 FBF196628 FLB196628 FUX196628 GET196628 GOP196628 GYL196628 HIH196628 HSD196628 IBZ196628 ILV196628 IVR196628 JFN196628 JPJ196628 JZF196628 KJB196628 KSX196628 LCT196628 LMP196628 LWL196628 MGH196628 MQD196628 MZZ196628 NJV196628 NTR196628 ODN196628 ONJ196628 OXF196628 PHB196628 PQX196628 QAT196628 QKP196628 QUL196628 REH196628 ROD196628 RXZ196628 SHV196628 SRR196628 TBN196628 TLJ196628 TVF196628 UFB196628 UOX196628 UYT196628 VIP196628 VSL196628 WCH196628 WMD196628 WVZ196628 R262164 JN262164 TJ262164 ADF262164 ANB262164 AWX262164 BGT262164 BQP262164 CAL262164 CKH262164 CUD262164 DDZ262164 DNV262164 DXR262164 EHN262164 ERJ262164 FBF262164 FLB262164 FUX262164 GET262164 GOP262164 GYL262164 HIH262164 HSD262164 IBZ262164 ILV262164 IVR262164 JFN262164 JPJ262164 JZF262164 KJB262164 KSX262164 LCT262164 LMP262164 LWL262164 MGH262164 MQD262164 MZZ262164 NJV262164 NTR262164 ODN262164 ONJ262164 OXF262164 PHB262164 PQX262164 QAT262164 QKP262164 QUL262164 REH262164 ROD262164 RXZ262164 SHV262164 SRR262164 TBN262164 TLJ262164 TVF262164 UFB262164 UOX262164 UYT262164 VIP262164 VSL262164 WCH262164 WMD262164 WVZ262164 R327700 JN327700 TJ327700 ADF327700 ANB327700 AWX327700 BGT327700 BQP327700 CAL327700 CKH327700 CUD327700 DDZ327700 DNV327700 DXR327700 EHN327700 ERJ327700 FBF327700 FLB327700 FUX327700 GET327700 GOP327700 GYL327700 HIH327700 HSD327700 IBZ327700 ILV327700 IVR327700 JFN327700 JPJ327700 JZF327700 KJB327700 KSX327700 LCT327700 LMP327700 LWL327700 MGH327700 MQD327700 MZZ327700 NJV327700 NTR327700 ODN327700 ONJ327700 OXF327700 PHB327700 PQX327700 QAT327700 QKP327700 QUL327700 REH327700 ROD327700 RXZ327700 SHV327700 SRR327700 TBN327700 TLJ327700 TVF327700 UFB327700 UOX327700 UYT327700 VIP327700 VSL327700 WCH327700 WMD327700 WVZ327700 R393236 JN393236 TJ393236 ADF393236 ANB393236 AWX393236 BGT393236 BQP393236 CAL393236 CKH393236 CUD393236 DDZ393236 DNV393236 DXR393236 EHN393236 ERJ393236 FBF393236 FLB393236 FUX393236 GET393236 GOP393236 GYL393236 HIH393236 HSD393236 IBZ393236 ILV393236 IVR393236 JFN393236 JPJ393236 JZF393236 KJB393236 KSX393236 LCT393236 LMP393236 LWL393236 MGH393236 MQD393236 MZZ393236 NJV393236 NTR393236 ODN393236 ONJ393236 OXF393236 PHB393236 PQX393236 QAT393236 QKP393236 QUL393236 REH393236 ROD393236 RXZ393236 SHV393236 SRR393236 TBN393236 TLJ393236 TVF393236 UFB393236 UOX393236 UYT393236 VIP393236 VSL393236 WCH393236 WMD393236 WVZ393236 R458772 JN458772 TJ458772 ADF458772 ANB458772 AWX458772 BGT458772 BQP458772 CAL458772 CKH458772 CUD458772 DDZ458772 DNV458772 DXR458772 EHN458772 ERJ458772 FBF458772 FLB458772 FUX458772 GET458772 GOP458772 GYL458772 HIH458772 HSD458772 IBZ458772 ILV458772 IVR458772 JFN458772 JPJ458772 JZF458772 KJB458772 KSX458772 LCT458772 LMP458772 LWL458772 MGH458772 MQD458772 MZZ458772 NJV458772 NTR458772 ODN458772 ONJ458772 OXF458772 PHB458772 PQX458772 QAT458772 QKP458772 QUL458772 REH458772 ROD458772 RXZ458772 SHV458772 SRR458772 TBN458772 TLJ458772 TVF458772 UFB458772 UOX458772 UYT458772 VIP458772 VSL458772 WCH458772 WMD458772 WVZ458772 R524308 JN524308 TJ524308 ADF524308 ANB524308 AWX524308 BGT524308 BQP524308 CAL524308 CKH524308 CUD524308 DDZ524308 DNV524308 DXR524308 EHN524308 ERJ524308 FBF524308 FLB524308 FUX524308 GET524308 GOP524308 GYL524308 HIH524308 HSD524308 IBZ524308 ILV524308 IVR524308 JFN524308 JPJ524308 JZF524308 KJB524308 KSX524308 LCT524308 LMP524308 LWL524308 MGH524308 MQD524308 MZZ524308 NJV524308 NTR524308 ODN524308 ONJ524308 OXF524308 PHB524308 PQX524308 QAT524308 QKP524308 QUL524308 REH524308 ROD524308 RXZ524308 SHV524308 SRR524308 TBN524308 TLJ524308 TVF524308 UFB524308 UOX524308 UYT524308 VIP524308 VSL524308 WCH524308 WMD524308 WVZ524308 R589844 JN589844 TJ589844 ADF589844 ANB589844 AWX589844 BGT589844 BQP589844 CAL589844 CKH589844 CUD589844 DDZ589844 DNV589844 DXR589844 EHN589844 ERJ589844 FBF589844 FLB589844 FUX589844 GET589844 GOP589844 GYL589844 HIH589844 HSD589844 IBZ589844 ILV589844 IVR589844 JFN589844 JPJ589844 JZF589844 KJB589844 KSX589844 LCT589844 LMP589844 LWL589844 MGH589844 MQD589844 MZZ589844 NJV589844 NTR589844 ODN589844 ONJ589844 OXF589844 PHB589844 PQX589844 QAT589844 QKP589844 QUL589844 REH589844 ROD589844 RXZ589844 SHV589844 SRR589844 TBN589844 TLJ589844 TVF589844 UFB589844 UOX589844 UYT589844 VIP589844 VSL589844 WCH589844 WMD589844 WVZ589844 R655380 JN655380 TJ655380 ADF655380 ANB655380 AWX655380 BGT655380 BQP655380 CAL655380 CKH655380 CUD655380 DDZ655380 DNV655380 DXR655380 EHN655380 ERJ655380 FBF655380 FLB655380 FUX655380 GET655380 GOP655380 GYL655380 HIH655380 HSD655380 IBZ655380 ILV655380 IVR655380 JFN655380 JPJ655380 JZF655380 KJB655380 KSX655380 LCT655380 LMP655380 LWL655380 MGH655380 MQD655380 MZZ655380 NJV655380 NTR655380 ODN655380 ONJ655380 OXF655380 PHB655380 PQX655380 QAT655380 QKP655380 QUL655380 REH655380 ROD655380 RXZ655380 SHV655380 SRR655380 TBN655380 TLJ655380 TVF655380 UFB655380 UOX655380 UYT655380 VIP655380 VSL655380 WCH655380 WMD655380 WVZ655380 R720916 JN720916 TJ720916 ADF720916 ANB720916 AWX720916 BGT720916 BQP720916 CAL720916 CKH720916 CUD720916 DDZ720916 DNV720916 DXR720916 EHN720916 ERJ720916 FBF720916 FLB720916 FUX720916 GET720916 GOP720916 GYL720916 HIH720916 HSD720916 IBZ720916 ILV720916 IVR720916 JFN720916 JPJ720916 JZF720916 KJB720916 KSX720916 LCT720916 LMP720916 LWL720916 MGH720916 MQD720916 MZZ720916 NJV720916 NTR720916 ODN720916 ONJ720916 OXF720916 PHB720916 PQX720916 QAT720916 QKP720916 QUL720916 REH720916 ROD720916 RXZ720916 SHV720916 SRR720916 TBN720916 TLJ720916 TVF720916 UFB720916 UOX720916 UYT720916 VIP720916 VSL720916 WCH720916 WMD720916 WVZ720916 R786452 JN786452 TJ786452 ADF786452 ANB786452 AWX786452 BGT786452 BQP786452 CAL786452 CKH786452 CUD786452 DDZ786452 DNV786452 DXR786452 EHN786452 ERJ786452 FBF786452 FLB786452 FUX786452 GET786452 GOP786452 GYL786452 HIH786452 HSD786452 IBZ786452 ILV786452 IVR786452 JFN786452 JPJ786452 JZF786452 KJB786452 KSX786452 LCT786452 LMP786452 LWL786452 MGH786452 MQD786452 MZZ786452 NJV786452 NTR786452 ODN786452 ONJ786452 OXF786452 PHB786452 PQX786452 QAT786452 QKP786452 QUL786452 REH786452 ROD786452 RXZ786452 SHV786452 SRR786452 TBN786452 TLJ786452 TVF786452 UFB786452 UOX786452 UYT786452 VIP786452 VSL786452 WCH786452 WMD786452 WVZ786452 R851988 JN851988 TJ851988 ADF851988 ANB851988 AWX851988 BGT851988 BQP851988 CAL851988 CKH851988 CUD851988 DDZ851988 DNV851988 DXR851988 EHN851988 ERJ851988 FBF851988 FLB851988 FUX851988 GET851988 GOP851988 GYL851988 HIH851988 HSD851988 IBZ851988 ILV851988 IVR851988 JFN851988 JPJ851988 JZF851988 KJB851988 KSX851988 LCT851988 LMP851988 LWL851988 MGH851988 MQD851988 MZZ851988 NJV851988 NTR851988 ODN851988 ONJ851988 OXF851988 PHB851988 PQX851988 QAT851988 QKP851988 QUL851988 REH851988 ROD851988 RXZ851988 SHV851988 SRR851988 TBN851988 TLJ851988 TVF851988 UFB851988 UOX851988 UYT851988 VIP851988 VSL851988 WCH851988 WMD851988 WVZ851988 R917524 JN917524 TJ917524 ADF917524 ANB917524 AWX917524 BGT917524 BQP917524 CAL917524 CKH917524 CUD917524 DDZ917524 DNV917524 DXR917524 EHN917524 ERJ917524 FBF917524 FLB917524 FUX917524 GET917524 GOP917524 GYL917524 HIH917524 HSD917524 IBZ917524 ILV917524 IVR917524 JFN917524 JPJ917524 JZF917524 KJB917524 KSX917524 LCT917524 LMP917524 LWL917524 MGH917524 MQD917524 MZZ917524 NJV917524 NTR917524 ODN917524 ONJ917524 OXF917524 PHB917524 PQX917524 QAT917524 QKP917524 QUL917524 REH917524 ROD917524 RXZ917524 SHV917524 SRR917524 TBN917524 TLJ917524 TVF917524 UFB917524 UOX917524 UYT917524 VIP917524 VSL917524 WCH917524 WMD917524 WVZ917524 R983060 JN983060 TJ983060 ADF983060 ANB983060 AWX983060 BGT983060 BQP983060 CAL983060 CKH983060 CUD983060 DDZ983060 DNV983060 DXR983060 EHN983060 ERJ983060 FBF983060 FLB983060 FUX983060 GET983060 GOP983060 GYL983060 HIH983060 HSD983060 IBZ983060 ILV983060 IVR983060 JFN983060 JPJ983060 JZF983060 KJB983060 KSX983060 LCT983060 LMP983060 LWL983060 MGH983060 MQD983060 MZZ983060 NJV983060 NTR983060 ODN983060 ONJ983060 OXF983060 PHB983060 PQX983060 QAT983060 QKP983060 QUL983060 REH983060 ROD983060 RXZ983060 SHV983060 SRR983060 TBN983060 TLJ983060 TVF983060 UFB983060 UOX983060 UYT983060 VIP983060 VSL983060 WCH983060 WMD983060 WVZ983060 T65556 JP65556 TL65556 ADH65556 AND65556 AWZ65556 BGV65556 BQR65556 CAN65556 CKJ65556 CUF65556 DEB65556 DNX65556 DXT65556 EHP65556 ERL65556 FBH65556 FLD65556 FUZ65556 GEV65556 GOR65556 GYN65556 HIJ65556 HSF65556 ICB65556 ILX65556 IVT65556 JFP65556 JPL65556 JZH65556 KJD65556 KSZ65556 LCV65556 LMR65556 LWN65556 MGJ65556 MQF65556 NAB65556 NJX65556 NTT65556 ODP65556 ONL65556 OXH65556 PHD65556 PQZ65556 QAV65556 QKR65556 QUN65556 REJ65556 ROF65556 RYB65556 SHX65556 SRT65556 TBP65556 TLL65556 TVH65556 UFD65556 UOZ65556 UYV65556 VIR65556 VSN65556 WCJ65556 WMF65556 WWB65556 T131092 JP131092 TL131092 ADH131092 AND131092 AWZ131092 BGV131092 BQR131092 CAN131092 CKJ131092 CUF131092 DEB131092 DNX131092 DXT131092 EHP131092 ERL131092 FBH131092 FLD131092 FUZ131092 GEV131092 GOR131092 GYN131092 HIJ131092 HSF131092 ICB131092 ILX131092 IVT131092 JFP131092 JPL131092 JZH131092 KJD131092 KSZ131092 LCV131092 LMR131092 LWN131092 MGJ131092 MQF131092 NAB131092 NJX131092 NTT131092 ODP131092 ONL131092 OXH131092 PHD131092 PQZ131092 QAV131092 QKR131092 QUN131092 REJ131092 ROF131092 RYB131092 SHX131092 SRT131092 TBP131092 TLL131092 TVH131092 UFD131092 UOZ131092 UYV131092 VIR131092 VSN131092 WCJ131092 WMF131092 WWB131092 T196628 JP196628 TL196628 ADH196628 AND196628 AWZ196628 BGV196628 BQR196628 CAN196628 CKJ196628 CUF196628 DEB196628 DNX196628 DXT196628 EHP196628 ERL196628 FBH196628 FLD196628 FUZ196628 GEV196628 GOR196628 GYN196628 HIJ196628 HSF196628 ICB196628 ILX196628 IVT196628 JFP196628 JPL196628 JZH196628 KJD196628 KSZ196628 LCV196628 LMR196628 LWN196628 MGJ196628 MQF196628 NAB196628 NJX196628 NTT196628 ODP196628 ONL196628 OXH196628 PHD196628 PQZ196628 QAV196628 QKR196628 QUN196628 REJ196628 ROF196628 RYB196628 SHX196628 SRT196628 TBP196628 TLL196628 TVH196628 UFD196628 UOZ196628 UYV196628 VIR196628 VSN196628 WCJ196628 WMF196628 WWB196628 T262164 JP262164 TL262164 ADH262164 AND262164 AWZ262164 BGV262164 BQR262164 CAN262164 CKJ262164 CUF262164 DEB262164 DNX262164 DXT262164 EHP262164 ERL262164 FBH262164 FLD262164 FUZ262164 GEV262164 GOR262164 GYN262164 HIJ262164 HSF262164 ICB262164 ILX262164 IVT262164 JFP262164 JPL262164 JZH262164 KJD262164 KSZ262164 LCV262164 LMR262164 LWN262164 MGJ262164 MQF262164 NAB262164 NJX262164 NTT262164 ODP262164 ONL262164 OXH262164 PHD262164 PQZ262164 QAV262164 QKR262164 QUN262164 REJ262164 ROF262164 RYB262164 SHX262164 SRT262164 TBP262164 TLL262164 TVH262164 UFD262164 UOZ262164 UYV262164 VIR262164 VSN262164 WCJ262164 WMF262164 WWB262164 T327700 JP327700 TL327700 ADH327700 AND327700 AWZ327700 BGV327700 BQR327700 CAN327700 CKJ327700 CUF327700 DEB327700 DNX327700 DXT327700 EHP327700 ERL327700 FBH327700 FLD327700 FUZ327700 GEV327700 GOR327700 GYN327700 HIJ327700 HSF327700 ICB327700 ILX327700 IVT327700 JFP327700 JPL327700 JZH327700 KJD327700 KSZ327700 LCV327700 LMR327700 LWN327700 MGJ327700 MQF327700 NAB327700 NJX327700 NTT327700 ODP327700 ONL327700 OXH327700 PHD327700 PQZ327700 QAV327700 QKR327700 QUN327700 REJ327700 ROF327700 RYB327700 SHX327700 SRT327700 TBP327700 TLL327700 TVH327700 UFD327700 UOZ327700 UYV327700 VIR327700 VSN327700 WCJ327700 WMF327700 WWB327700 T393236 JP393236 TL393236 ADH393236 AND393236 AWZ393236 BGV393236 BQR393236 CAN393236 CKJ393236 CUF393236 DEB393236 DNX393236 DXT393236 EHP393236 ERL393236 FBH393236 FLD393236 FUZ393236 GEV393236 GOR393236 GYN393236 HIJ393236 HSF393236 ICB393236 ILX393236 IVT393236 JFP393236 JPL393236 JZH393236 KJD393236 KSZ393236 LCV393236 LMR393236 LWN393236 MGJ393236 MQF393236 NAB393236 NJX393236 NTT393236 ODP393236 ONL393236 OXH393236 PHD393236 PQZ393236 QAV393236 QKR393236 QUN393236 REJ393236 ROF393236 RYB393236 SHX393236 SRT393236 TBP393236 TLL393236 TVH393236 UFD393236 UOZ393236 UYV393236 VIR393236 VSN393236 WCJ393236 WMF393236 WWB393236 T458772 JP458772 TL458772 ADH458772 AND458772 AWZ458772 BGV458772 BQR458772 CAN458772 CKJ458772 CUF458772 DEB458772 DNX458772 DXT458772 EHP458772 ERL458772 FBH458772 FLD458772 FUZ458772 GEV458772 GOR458772 GYN458772 HIJ458772 HSF458772 ICB458772 ILX458772 IVT458772 JFP458772 JPL458772 JZH458772 KJD458772 KSZ458772 LCV458772 LMR458772 LWN458772 MGJ458772 MQF458772 NAB458772 NJX458772 NTT458772 ODP458772 ONL458772 OXH458772 PHD458772 PQZ458772 QAV458772 QKR458772 QUN458772 REJ458772 ROF458772 RYB458772 SHX458772 SRT458772 TBP458772 TLL458772 TVH458772 UFD458772 UOZ458772 UYV458772 VIR458772 VSN458772 WCJ458772 WMF458772 WWB458772 T524308 JP524308 TL524308 ADH524308 AND524308 AWZ524308 BGV524308 BQR524308 CAN524308 CKJ524308 CUF524308 DEB524308 DNX524308 DXT524308 EHP524308 ERL524308 FBH524308 FLD524308 FUZ524308 GEV524308 GOR524308 GYN524308 HIJ524308 HSF524308 ICB524308 ILX524308 IVT524308 JFP524308 JPL524308 JZH524308 KJD524308 KSZ524308 LCV524308 LMR524308 LWN524308 MGJ524308 MQF524308 NAB524308 NJX524308 NTT524308 ODP524308 ONL524308 OXH524308 PHD524308 PQZ524308 QAV524308 QKR524308 QUN524308 REJ524308 ROF524308 RYB524308 SHX524308 SRT524308 TBP524308 TLL524308 TVH524308 UFD524308 UOZ524308 UYV524308 VIR524308 VSN524308 WCJ524308 WMF524308 WWB524308 T589844 JP589844 TL589844 ADH589844 AND589844 AWZ589844 BGV589844 BQR589844 CAN589844 CKJ589844 CUF589844 DEB589844 DNX589844 DXT589844 EHP589844 ERL589844 FBH589844 FLD589844 FUZ589844 GEV589844 GOR589844 GYN589844 HIJ589844 HSF589844 ICB589844 ILX589844 IVT589844 JFP589844 JPL589844 JZH589844 KJD589844 KSZ589844 LCV589844 LMR589844 LWN589844 MGJ589844 MQF589844 NAB589844 NJX589844 NTT589844 ODP589844 ONL589844 OXH589844 PHD589844 PQZ589844 QAV589844 QKR589844 QUN589844 REJ589844 ROF589844 RYB589844 SHX589844 SRT589844 TBP589844 TLL589844 TVH589844 UFD589844 UOZ589844 UYV589844 VIR589844 VSN589844 WCJ589844 WMF589844 WWB589844 T655380 JP655380 TL655380 ADH655380 AND655380 AWZ655380 BGV655380 BQR655380 CAN655380 CKJ655380 CUF655380 DEB655380 DNX655380 DXT655380 EHP655380 ERL655380 FBH655380 FLD655380 FUZ655380 GEV655380 GOR655380 GYN655380 HIJ655380 HSF655380 ICB655380 ILX655380 IVT655380 JFP655380 JPL655380 JZH655380 KJD655380 KSZ655380 LCV655380 LMR655380 LWN655380 MGJ655380 MQF655380 NAB655380 NJX655380 NTT655380 ODP655380 ONL655380 OXH655380 PHD655380 PQZ655380 QAV655380 QKR655380 QUN655380 REJ655380 ROF655380 RYB655380 SHX655380 SRT655380 TBP655380 TLL655380 TVH655380 UFD655380 UOZ655380 UYV655380 VIR655380 VSN655380 WCJ655380 WMF655380 WWB655380 T720916 JP720916 TL720916 ADH720916 AND720916 AWZ720916 BGV720916 BQR720916 CAN720916 CKJ720916 CUF720916 DEB720916 DNX720916 DXT720916 EHP720916 ERL720916 FBH720916 FLD720916 FUZ720916 GEV720916 GOR720916 GYN720916 HIJ720916 HSF720916 ICB720916 ILX720916 IVT720916 JFP720916 JPL720916 JZH720916 KJD720916 KSZ720916 LCV720916 LMR720916 LWN720916 MGJ720916 MQF720916 NAB720916 NJX720916 NTT720916 ODP720916 ONL720916 OXH720916 PHD720916 PQZ720916 QAV720916 QKR720916 QUN720916 REJ720916 ROF720916 RYB720916 SHX720916 SRT720916 TBP720916 TLL720916 TVH720916 UFD720916 UOZ720916 UYV720916 VIR720916 VSN720916 WCJ720916 WMF720916 WWB720916 T786452 JP786452 TL786452 ADH786452 AND786452 AWZ786452 BGV786452 BQR786452 CAN786452 CKJ786452 CUF786452 DEB786452 DNX786452 DXT786452 EHP786452 ERL786452 FBH786452 FLD786452 FUZ786452 GEV786452 GOR786452 GYN786452 HIJ786452 HSF786452 ICB786452 ILX786452 IVT786452 JFP786452 JPL786452 JZH786452 KJD786452 KSZ786452 LCV786452 LMR786452 LWN786452 MGJ786452 MQF786452 NAB786452 NJX786452 NTT786452 ODP786452 ONL786452 OXH786452 PHD786452 PQZ786452 QAV786452 QKR786452 QUN786452 REJ786452 ROF786452 RYB786452 SHX786452 SRT786452 TBP786452 TLL786452 TVH786452 UFD786452 UOZ786452 UYV786452 VIR786452 VSN786452 WCJ786452 WMF786452 WWB786452 T851988 JP851988 TL851988 ADH851988 AND851988 AWZ851988 BGV851988 BQR851988 CAN851988 CKJ851988 CUF851988 DEB851988 DNX851988 DXT851988 EHP851988 ERL851988 FBH851988 FLD851988 FUZ851988 GEV851988 GOR851988 GYN851988 HIJ851988 HSF851988 ICB851988 ILX851988 IVT851988 JFP851988 JPL851988 JZH851988 KJD851988 KSZ851988 LCV851988 LMR851988 LWN851988 MGJ851988 MQF851988 NAB851988 NJX851988 NTT851988 ODP851988 ONL851988 OXH851988 PHD851988 PQZ851988 QAV851988 QKR851988 QUN851988 REJ851988 ROF851988 RYB851988 SHX851988 SRT851988 TBP851988 TLL851988 TVH851988 UFD851988 UOZ851988 UYV851988 VIR851988 VSN851988 WCJ851988 WMF851988 WWB851988 T917524 JP917524 TL917524 ADH917524 AND917524 AWZ917524 BGV917524 BQR917524 CAN917524 CKJ917524 CUF917524 DEB917524 DNX917524 DXT917524 EHP917524 ERL917524 FBH917524 FLD917524 FUZ917524 GEV917524 GOR917524 GYN917524 HIJ917524 HSF917524 ICB917524 ILX917524 IVT917524 JFP917524 JPL917524 JZH917524 KJD917524 KSZ917524 LCV917524 LMR917524 LWN917524 MGJ917524 MQF917524 NAB917524 NJX917524 NTT917524 ODP917524 ONL917524 OXH917524 PHD917524 PQZ917524 QAV917524 QKR917524 QUN917524 REJ917524 ROF917524 RYB917524 SHX917524 SRT917524 TBP917524 TLL917524 TVH917524 UFD917524 UOZ917524 UYV917524 VIR917524 VSN917524 WCJ917524 WMF917524 WWB917524 T983060 JP983060 TL983060 ADH983060 AND983060 AWZ983060 BGV983060 BQR983060 CAN983060 CKJ983060 CUF983060 DEB983060 DNX983060 DXT983060 EHP983060 ERL983060 FBH983060 FLD983060 FUZ983060 GEV983060 GOR983060 GYN983060 HIJ983060 HSF983060 ICB983060 ILX983060 IVT983060 JFP983060 JPL983060 JZH983060 KJD983060 KSZ983060 LCV983060 LMR983060 LWN983060 MGJ983060 MQF983060 NAB983060 NJX983060 NTT983060 ODP983060 ONL983060 OXH983060 PHD983060 PQZ983060 QAV983060 QKR983060 QUN983060 REJ983060 ROF983060 RYB983060 SHX983060 SRT983060 TBP983060 TLL983060 TVH983060 UFD983060 UOZ983060 UYV983060 VIR983060 VSN983060 WCJ983060 WMF983060 WWB983060 O65556:P65556 JK65556:JL65556 TG65556:TH65556 ADC65556:ADD65556 AMY65556:AMZ65556 AWU65556:AWV65556 BGQ65556:BGR65556 BQM65556:BQN65556 CAI65556:CAJ65556 CKE65556:CKF65556 CUA65556:CUB65556 DDW65556:DDX65556 DNS65556:DNT65556 DXO65556:DXP65556 EHK65556:EHL65556 ERG65556:ERH65556 FBC65556:FBD65556 FKY65556:FKZ65556 FUU65556:FUV65556 GEQ65556:GER65556 GOM65556:GON65556 GYI65556:GYJ65556 HIE65556:HIF65556 HSA65556:HSB65556 IBW65556:IBX65556 ILS65556:ILT65556 IVO65556:IVP65556 JFK65556:JFL65556 JPG65556:JPH65556 JZC65556:JZD65556 KIY65556:KIZ65556 KSU65556:KSV65556 LCQ65556:LCR65556 LMM65556:LMN65556 LWI65556:LWJ65556 MGE65556:MGF65556 MQA65556:MQB65556 MZW65556:MZX65556 NJS65556:NJT65556 NTO65556:NTP65556 ODK65556:ODL65556 ONG65556:ONH65556 OXC65556:OXD65556 PGY65556:PGZ65556 PQU65556:PQV65556 QAQ65556:QAR65556 QKM65556:QKN65556 QUI65556:QUJ65556 REE65556:REF65556 ROA65556:ROB65556 RXW65556:RXX65556 SHS65556:SHT65556 SRO65556:SRP65556 TBK65556:TBL65556 TLG65556:TLH65556 TVC65556:TVD65556 UEY65556:UEZ65556 UOU65556:UOV65556 UYQ65556:UYR65556 VIM65556:VIN65556 VSI65556:VSJ65556 WCE65556:WCF65556 WMA65556:WMB65556 WVW65556:WVX65556 O131092:P131092 JK131092:JL131092 TG131092:TH131092 ADC131092:ADD131092 AMY131092:AMZ131092 AWU131092:AWV131092 BGQ131092:BGR131092 BQM131092:BQN131092 CAI131092:CAJ131092 CKE131092:CKF131092 CUA131092:CUB131092 DDW131092:DDX131092 DNS131092:DNT131092 DXO131092:DXP131092 EHK131092:EHL131092 ERG131092:ERH131092 FBC131092:FBD131092 FKY131092:FKZ131092 FUU131092:FUV131092 GEQ131092:GER131092 GOM131092:GON131092 GYI131092:GYJ131092 HIE131092:HIF131092 HSA131092:HSB131092 IBW131092:IBX131092 ILS131092:ILT131092 IVO131092:IVP131092 JFK131092:JFL131092 JPG131092:JPH131092 JZC131092:JZD131092 KIY131092:KIZ131092 KSU131092:KSV131092 LCQ131092:LCR131092 LMM131092:LMN131092 LWI131092:LWJ131092 MGE131092:MGF131092 MQA131092:MQB131092 MZW131092:MZX131092 NJS131092:NJT131092 NTO131092:NTP131092 ODK131092:ODL131092 ONG131092:ONH131092 OXC131092:OXD131092 PGY131092:PGZ131092 PQU131092:PQV131092 QAQ131092:QAR131092 QKM131092:QKN131092 QUI131092:QUJ131092 REE131092:REF131092 ROA131092:ROB131092 RXW131092:RXX131092 SHS131092:SHT131092 SRO131092:SRP131092 TBK131092:TBL131092 TLG131092:TLH131092 TVC131092:TVD131092 UEY131092:UEZ131092 UOU131092:UOV131092 UYQ131092:UYR131092 VIM131092:VIN131092 VSI131092:VSJ131092 WCE131092:WCF131092 WMA131092:WMB131092 WVW131092:WVX131092 O196628:P196628 JK196628:JL196628 TG196628:TH196628 ADC196628:ADD196628 AMY196628:AMZ196628 AWU196628:AWV196628 BGQ196628:BGR196628 BQM196628:BQN196628 CAI196628:CAJ196628 CKE196628:CKF196628 CUA196628:CUB196628 DDW196628:DDX196628 DNS196628:DNT196628 DXO196628:DXP196628 EHK196628:EHL196628 ERG196628:ERH196628 FBC196628:FBD196628 FKY196628:FKZ196628 FUU196628:FUV196628 GEQ196628:GER196628 GOM196628:GON196628 GYI196628:GYJ196628 HIE196628:HIF196628 HSA196628:HSB196628 IBW196628:IBX196628 ILS196628:ILT196628 IVO196628:IVP196628 JFK196628:JFL196628 JPG196628:JPH196628 JZC196628:JZD196628 KIY196628:KIZ196628 KSU196628:KSV196628 LCQ196628:LCR196628 LMM196628:LMN196628 LWI196628:LWJ196628 MGE196628:MGF196628 MQA196628:MQB196628 MZW196628:MZX196628 NJS196628:NJT196628 NTO196628:NTP196628 ODK196628:ODL196628 ONG196628:ONH196628 OXC196628:OXD196628 PGY196628:PGZ196628 PQU196628:PQV196628 QAQ196628:QAR196628 QKM196628:QKN196628 QUI196628:QUJ196628 REE196628:REF196628 ROA196628:ROB196628 RXW196628:RXX196628 SHS196628:SHT196628 SRO196628:SRP196628 TBK196628:TBL196628 TLG196628:TLH196628 TVC196628:TVD196628 UEY196628:UEZ196628 UOU196628:UOV196628 UYQ196628:UYR196628 VIM196628:VIN196628 VSI196628:VSJ196628 WCE196628:WCF196628 WMA196628:WMB196628 WVW196628:WVX196628 O262164:P262164 JK262164:JL262164 TG262164:TH262164 ADC262164:ADD262164 AMY262164:AMZ262164 AWU262164:AWV262164 BGQ262164:BGR262164 BQM262164:BQN262164 CAI262164:CAJ262164 CKE262164:CKF262164 CUA262164:CUB262164 DDW262164:DDX262164 DNS262164:DNT262164 DXO262164:DXP262164 EHK262164:EHL262164 ERG262164:ERH262164 FBC262164:FBD262164 FKY262164:FKZ262164 FUU262164:FUV262164 GEQ262164:GER262164 GOM262164:GON262164 GYI262164:GYJ262164 HIE262164:HIF262164 HSA262164:HSB262164 IBW262164:IBX262164 ILS262164:ILT262164 IVO262164:IVP262164 JFK262164:JFL262164 JPG262164:JPH262164 JZC262164:JZD262164 KIY262164:KIZ262164 KSU262164:KSV262164 LCQ262164:LCR262164 LMM262164:LMN262164 LWI262164:LWJ262164 MGE262164:MGF262164 MQA262164:MQB262164 MZW262164:MZX262164 NJS262164:NJT262164 NTO262164:NTP262164 ODK262164:ODL262164 ONG262164:ONH262164 OXC262164:OXD262164 PGY262164:PGZ262164 PQU262164:PQV262164 QAQ262164:QAR262164 QKM262164:QKN262164 QUI262164:QUJ262164 REE262164:REF262164 ROA262164:ROB262164 RXW262164:RXX262164 SHS262164:SHT262164 SRO262164:SRP262164 TBK262164:TBL262164 TLG262164:TLH262164 TVC262164:TVD262164 UEY262164:UEZ262164 UOU262164:UOV262164 UYQ262164:UYR262164 VIM262164:VIN262164 VSI262164:VSJ262164 WCE262164:WCF262164 WMA262164:WMB262164 WVW262164:WVX262164 O327700:P327700 JK327700:JL327700 TG327700:TH327700 ADC327700:ADD327700 AMY327700:AMZ327700 AWU327700:AWV327700 BGQ327700:BGR327700 BQM327700:BQN327700 CAI327700:CAJ327700 CKE327700:CKF327700 CUA327700:CUB327700 DDW327700:DDX327700 DNS327700:DNT327700 DXO327700:DXP327700 EHK327700:EHL327700 ERG327700:ERH327700 FBC327700:FBD327700 FKY327700:FKZ327700 FUU327700:FUV327700 GEQ327700:GER327700 GOM327700:GON327700 GYI327700:GYJ327700 HIE327700:HIF327700 HSA327700:HSB327700 IBW327700:IBX327700 ILS327700:ILT327700 IVO327700:IVP327700 JFK327700:JFL327700 JPG327700:JPH327700 JZC327700:JZD327700 KIY327700:KIZ327700 KSU327700:KSV327700 LCQ327700:LCR327700 LMM327700:LMN327700 LWI327700:LWJ327700 MGE327700:MGF327700 MQA327700:MQB327700 MZW327700:MZX327700 NJS327700:NJT327700 NTO327700:NTP327700 ODK327700:ODL327700 ONG327700:ONH327700 OXC327700:OXD327700 PGY327700:PGZ327700 PQU327700:PQV327700 QAQ327700:QAR327700 QKM327700:QKN327700 QUI327700:QUJ327700 REE327700:REF327700 ROA327700:ROB327700 RXW327700:RXX327700 SHS327700:SHT327700 SRO327700:SRP327700 TBK327700:TBL327700 TLG327700:TLH327700 TVC327700:TVD327700 UEY327700:UEZ327700 UOU327700:UOV327700 UYQ327700:UYR327700 VIM327700:VIN327700 VSI327700:VSJ327700 WCE327700:WCF327700 WMA327700:WMB327700 WVW327700:WVX327700 O393236:P393236 JK393236:JL393236 TG393236:TH393236 ADC393236:ADD393236 AMY393236:AMZ393236 AWU393236:AWV393236 BGQ393236:BGR393236 BQM393236:BQN393236 CAI393236:CAJ393236 CKE393236:CKF393236 CUA393236:CUB393236 DDW393236:DDX393236 DNS393236:DNT393236 DXO393236:DXP393236 EHK393236:EHL393236 ERG393236:ERH393236 FBC393236:FBD393236 FKY393236:FKZ393236 FUU393236:FUV393236 GEQ393236:GER393236 GOM393236:GON393236 GYI393236:GYJ393236 HIE393236:HIF393236 HSA393236:HSB393236 IBW393236:IBX393236 ILS393236:ILT393236 IVO393236:IVP393236 JFK393236:JFL393236 JPG393236:JPH393236 JZC393236:JZD393236 KIY393236:KIZ393236 KSU393236:KSV393236 LCQ393236:LCR393236 LMM393236:LMN393236 LWI393236:LWJ393236 MGE393236:MGF393236 MQA393236:MQB393236 MZW393236:MZX393236 NJS393236:NJT393236 NTO393236:NTP393236 ODK393236:ODL393236 ONG393236:ONH393236 OXC393236:OXD393236 PGY393236:PGZ393236 PQU393236:PQV393236 QAQ393236:QAR393236 QKM393236:QKN393236 QUI393236:QUJ393236 REE393236:REF393236 ROA393236:ROB393236 RXW393236:RXX393236 SHS393236:SHT393236 SRO393236:SRP393236 TBK393236:TBL393236 TLG393236:TLH393236 TVC393236:TVD393236 UEY393236:UEZ393236 UOU393236:UOV393236 UYQ393236:UYR393236 VIM393236:VIN393236 VSI393236:VSJ393236 WCE393236:WCF393236 WMA393236:WMB393236 WVW393236:WVX393236 O458772:P458772 JK458772:JL458772 TG458772:TH458772 ADC458772:ADD458772 AMY458772:AMZ458772 AWU458772:AWV458772 BGQ458772:BGR458772 BQM458772:BQN458772 CAI458772:CAJ458772 CKE458772:CKF458772 CUA458772:CUB458772 DDW458772:DDX458772 DNS458772:DNT458772 DXO458772:DXP458772 EHK458772:EHL458772 ERG458772:ERH458772 FBC458772:FBD458772 FKY458772:FKZ458772 FUU458772:FUV458772 GEQ458772:GER458772 GOM458772:GON458772 GYI458772:GYJ458772 HIE458772:HIF458772 HSA458772:HSB458772 IBW458772:IBX458772 ILS458772:ILT458772 IVO458772:IVP458772 JFK458772:JFL458772 JPG458772:JPH458772 JZC458772:JZD458772 KIY458772:KIZ458772 KSU458772:KSV458772 LCQ458772:LCR458772 LMM458772:LMN458772 LWI458772:LWJ458772 MGE458772:MGF458772 MQA458772:MQB458772 MZW458772:MZX458772 NJS458772:NJT458772 NTO458772:NTP458772 ODK458772:ODL458772 ONG458772:ONH458772 OXC458772:OXD458772 PGY458772:PGZ458772 PQU458772:PQV458772 QAQ458772:QAR458772 QKM458772:QKN458772 QUI458772:QUJ458772 REE458772:REF458772 ROA458772:ROB458772 RXW458772:RXX458772 SHS458772:SHT458772 SRO458772:SRP458772 TBK458772:TBL458772 TLG458772:TLH458772 TVC458772:TVD458772 UEY458772:UEZ458772 UOU458772:UOV458772 UYQ458772:UYR458772 VIM458772:VIN458772 VSI458772:VSJ458772 WCE458772:WCF458772 WMA458772:WMB458772 WVW458772:WVX458772 O524308:P524308 JK524308:JL524308 TG524308:TH524308 ADC524308:ADD524308 AMY524308:AMZ524308 AWU524308:AWV524308 BGQ524308:BGR524308 BQM524308:BQN524308 CAI524308:CAJ524308 CKE524308:CKF524308 CUA524308:CUB524308 DDW524308:DDX524308 DNS524308:DNT524308 DXO524308:DXP524308 EHK524308:EHL524308 ERG524308:ERH524308 FBC524308:FBD524308 FKY524308:FKZ524308 FUU524308:FUV524308 GEQ524308:GER524308 GOM524308:GON524308 GYI524308:GYJ524308 HIE524308:HIF524308 HSA524308:HSB524308 IBW524308:IBX524308 ILS524308:ILT524308 IVO524308:IVP524308 JFK524308:JFL524308 JPG524308:JPH524308 JZC524308:JZD524308 KIY524308:KIZ524308 KSU524308:KSV524308 LCQ524308:LCR524308 LMM524308:LMN524308 LWI524308:LWJ524308 MGE524308:MGF524308 MQA524308:MQB524308 MZW524308:MZX524308 NJS524308:NJT524308 NTO524308:NTP524308 ODK524308:ODL524308 ONG524308:ONH524308 OXC524308:OXD524308 PGY524308:PGZ524308 PQU524308:PQV524308 QAQ524308:QAR524308 QKM524308:QKN524308 QUI524308:QUJ524308 REE524308:REF524308 ROA524308:ROB524308 RXW524308:RXX524308 SHS524308:SHT524308 SRO524308:SRP524308 TBK524308:TBL524308 TLG524308:TLH524308 TVC524308:TVD524308 UEY524308:UEZ524308 UOU524308:UOV524308 UYQ524308:UYR524308 VIM524308:VIN524308 VSI524308:VSJ524308 WCE524308:WCF524308 WMA524308:WMB524308 WVW524308:WVX524308 O589844:P589844 JK589844:JL589844 TG589844:TH589844 ADC589844:ADD589844 AMY589844:AMZ589844 AWU589844:AWV589844 BGQ589844:BGR589844 BQM589844:BQN589844 CAI589844:CAJ589844 CKE589844:CKF589844 CUA589844:CUB589844 DDW589844:DDX589844 DNS589844:DNT589844 DXO589844:DXP589844 EHK589844:EHL589844 ERG589844:ERH589844 FBC589844:FBD589844 FKY589844:FKZ589844 FUU589844:FUV589844 GEQ589844:GER589844 GOM589844:GON589844 GYI589844:GYJ589844 HIE589844:HIF589844 HSA589844:HSB589844 IBW589844:IBX589844 ILS589844:ILT589844 IVO589844:IVP589844 JFK589844:JFL589844 JPG589844:JPH589844 JZC589844:JZD589844 KIY589844:KIZ589844 KSU589844:KSV589844 LCQ589844:LCR589844 LMM589844:LMN589844 LWI589844:LWJ589844 MGE589844:MGF589844 MQA589844:MQB589844 MZW589844:MZX589844 NJS589844:NJT589844 NTO589844:NTP589844 ODK589844:ODL589844 ONG589844:ONH589844 OXC589844:OXD589844 PGY589844:PGZ589844 PQU589844:PQV589844 QAQ589844:QAR589844 QKM589844:QKN589844 QUI589844:QUJ589844 REE589844:REF589844 ROA589844:ROB589844 RXW589844:RXX589844 SHS589844:SHT589844 SRO589844:SRP589844 TBK589844:TBL589844 TLG589844:TLH589844 TVC589844:TVD589844 UEY589844:UEZ589844 UOU589844:UOV589844 UYQ589844:UYR589844 VIM589844:VIN589844 VSI589844:VSJ589844 WCE589844:WCF589844 WMA589844:WMB589844 WVW589844:WVX589844 O655380:P655380 JK655380:JL655380 TG655380:TH655380 ADC655380:ADD655380 AMY655380:AMZ655380 AWU655380:AWV655380 BGQ655380:BGR655380 BQM655380:BQN655380 CAI655380:CAJ655380 CKE655380:CKF655380 CUA655380:CUB655380 DDW655380:DDX655380 DNS655380:DNT655380 DXO655380:DXP655380 EHK655380:EHL655380 ERG655380:ERH655380 FBC655380:FBD655380 FKY655380:FKZ655380 FUU655380:FUV655380 GEQ655380:GER655380 GOM655380:GON655380 GYI655380:GYJ655380 HIE655380:HIF655380 HSA655380:HSB655380 IBW655380:IBX655380 ILS655380:ILT655380 IVO655380:IVP655380 JFK655380:JFL655380 JPG655380:JPH655380 JZC655380:JZD655380 KIY655380:KIZ655380 KSU655380:KSV655380 LCQ655380:LCR655380 LMM655380:LMN655380 LWI655380:LWJ655380 MGE655380:MGF655380 MQA655380:MQB655380 MZW655380:MZX655380 NJS655380:NJT655380 NTO655380:NTP655380 ODK655380:ODL655380 ONG655380:ONH655380 OXC655380:OXD655380 PGY655380:PGZ655380 PQU655380:PQV655380 QAQ655380:QAR655380 QKM655380:QKN655380 QUI655380:QUJ655380 REE655380:REF655380 ROA655380:ROB655380 RXW655380:RXX655380 SHS655380:SHT655380 SRO655380:SRP655380 TBK655380:TBL655380 TLG655380:TLH655380 TVC655380:TVD655380 UEY655380:UEZ655380 UOU655380:UOV655380 UYQ655380:UYR655380 VIM655380:VIN655380 VSI655380:VSJ655380 WCE655380:WCF655380 WMA655380:WMB655380 WVW655380:WVX655380 O720916:P720916 JK720916:JL720916 TG720916:TH720916 ADC720916:ADD720916 AMY720916:AMZ720916 AWU720916:AWV720916 BGQ720916:BGR720916 BQM720916:BQN720916 CAI720916:CAJ720916 CKE720916:CKF720916 CUA720916:CUB720916 DDW720916:DDX720916 DNS720916:DNT720916 DXO720916:DXP720916 EHK720916:EHL720916 ERG720916:ERH720916 FBC720916:FBD720916 FKY720916:FKZ720916 FUU720916:FUV720916 GEQ720916:GER720916 GOM720916:GON720916 GYI720916:GYJ720916 HIE720916:HIF720916 HSA720916:HSB720916 IBW720916:IBX720916 ILS720916:ILT720916 IVO720916:IVP720916 JFK720916:JFL720916 JPG720916:JPH720916 JZC720916:JZD720916 KIY720916:KIZ720916 KSU720916:KSV720916 LCQ720916:LCR720916 LMM720916:LMN720916 LWI720916:LWJ720916 MGE720916:MGF720916 MQA720916:MQB720916 MZW720916:MZX720916 NJS720916:NJT720916 NTO720916:NTP720916 ODK720916:ODL720916 ONG720916:ONH720916 OXC720916:OXD720916 PGY720916:PGZ720916 PQU720916:PQV720916 QAQ720916:QAR720916 QKM720916:QKN720916 QUI720916:QUJ720916 REE720916:REF720916 ROA720916:ROB720916 RXW720916:RXX720916 SHS720916:SHT720916 SRO720916:SRP720916 TBK720916:TBL720916 TLG720916:TLH720916 TVC720916:TVD720916 UEY720916:UEZ720916 UOU720916:UOV720916 UYQ720916:UYR720916 VIM720916:VIN720916 VSI720916:VSJ720916 WCE720916:WCF720916 WMA720916:WMB720916 WVW720916:WVX720916 O786452:P786452 JK786452:JL786452 TG786452:TH786452 ADC786452:ADD786452 AMY786452:AMZ786452 AWU786452:AWV786452 BGQ786452:BGR786452 BQM786452:BQN786452 CAI786452:CAJ786452 CKE786452:CKF786452 CUA786452:CUB786452 DDW786452:DDX786452 DNS786452:DNT786452 DXO786452:DXP786452 EHK786452:EHL786452 ERG786452:ERH786452 FBC786452:FBD786452 FKY786452:FKZ786452 FUU786452:FUV786452 GEQ786452:GER786452 GOM786452:GON786452 GYI786452:GYJ786452 HIE786452:HIF786452 HSA786452:HSB786452 IBW786452:IBX786452 ILS786452:ILT786452 IVO786452:IVP786452 JFK786452:JFL786452 JPG786452:JPH786452 JZC786452:JZD786452 KIY786452:KIZ786452 KSU786452:KSV786452 LCQ786452:LCR786452 LMM786452:LMN786452 LWI786452:LWJ786452 MGE786452:MGF786452 MQA786452:MQB786452 MZW786452:MZX786452 NJS786452:NJT786452 NTO786452:NTP786452 ODK786452:ODL786452 ONG786452:ONH786452 OXC786452:OXD786452 PGY786452:PGZ786452 PQU786452:PQV786452 QAQ786452:QAR786452 QKM786452:QKN786452 QUI786452:QUJ786452 REE786452:REF786452 ROA786452:ROB786452 RXW786452:RXX786452 SHS786452:SHT786452 SRO786452:SRP786452 TBK786452:TBL786452 TLG786452:TLH786452 TVC786452:TVD786452 UEY786452:UEZ786452 UOU786452:UOV786452 UYQ786452:UYR786452 VIM786452:VIN786452 VSI786452:VSJ786452 WCE786452:WCF786452 WMA786452:WMB786452 WVW786452:WVX786452 O851988:P851988 JK851988:JL851988 TG851988:TH851988 ADC851988:ADD851988 AMY851988:AMZ851988 AWU851988:AWV851988 BGQ851988:BGR851988 BQM851988:BQN851988 CAI851988:CAJ851988 CKE851988:CKF851988 CUA851988:CUB851988 DDW851988:DDX851988 DNS851988:DNT851988 DXO851988:DXP851988 EHK851988:EHL851988 ERG851988:ERH851988 FBC851988:FBD851988 FKY851988:FKZ851988 FUU851988:FUV851988 GEQ851988:GER851988 GOM851988:GON851988 GYI851988:GYJ851988 HIE851988:HIF851988 HSA851988:HSB851988 IBW851988:IBX851988 ILS851988:ILT851988 IVO851988:IVP851988 JFK851988:JFL851988 JPG851988:JPH851988 JZC851988:JZD851988 KIY851988:KIZ851988 KSU851988:KSV851988 LCQ851988:LCR851988 LMM851988:LMN851988 LWI851988:LWJ851988 MGE851988:MGF851988 MQA851988:MQB851988 MZW851988:MZX851988 NJS851988:NJT851988 NTO851988:NTP851988 ODK851988:ODL851988 ONG851988:ONH851988 OXC851988:OXD851988 PGY851988:PGZ851988 PQU851988:PQV851988 QAQ851988:QAR851988 QKM851988:QKN851988 QUI851988:QUJ851988 REE851988:REF851988 ROA851988:ROB851988 RXW851988:RXX851988 SHS851988:SHT851988 SRO851988:SRP851988 TBK851988:TBL851988 TLG851988:TLH851988 TVC851988:TVD851988 UEY851988:UEZ851988 UOU851988:UOV851988 UYQ851988:UYR851988 VIM851988:VIN851988 VSI851988:VSJ851988 WCE851988:WCF851988 WMA851988:WMB851988 WVW851988:WVX851988 O917524:P917524 JK917524:JL917524 TG917524:TH917524 ADC917524:ADD917524 AMY917524:AMZ917524 AWU917524:AWV917524 BGQ917524:BGR917524 BQM917524:BQN917524 CAI917524:CAJ917524 CKE917524:CKF917524 CUA917524:CUB917524 DDW917524:DDX917524 DNS917524:DNT917524 DXO917524:DXP917524 EHK917524:EHL917524 ERG917524:ERH917524 FBC917524:FBD917524 FKY917524:FKZ917524 FUU917524:FUV917524 GEQ917524:GER917524 GOM917524:GON917524 GYI917524:GYJ917524 HIE917524:HIF917524 HSA917524:HSB917524 IBW917524:IBX917524 ILS917524:ILT917524 IVO917524:IVP917524 JFK917524:JFL917524 JPG917524:JPH917524 JZC917524:JZD917524 KIY917524:KIZ917524 KSU917524:KSV917524 LCQ917524:LCR917524 LMM917524:LMN917524 LWI917524:LWJ917524 MGE917524:MGF917524 MQA917524:MQB917524 MZW917524:MZX917524 NJS917524:NJT917524 NTO917524:NTP917524 ODK917524:ODL917524 ONG917524:ONH917524 OXC917524:OXD917524 PGY917524:PGZ917524 PQU917524:PQV917524 QAQ917524:QAR917524 QKM917524:QKN917524 QUI917524:QUJ917524 REE917524:REF917524 ROA917524:ROB917524 RXW917524:RXX917524 SHS917524:SHT917524 SRO917524:SRP917524 TBK917524:TBL917524 TLG917524:TLH917524 TVC917524:TVD917524 UEY917524:UEZ917524 UOU917524:UOV917524 UYQ917524:UYR917524 VIM917524:VIN917524 VSI917524:VSJ917524 WCE917524:WCF917524 WMA917524:WMB917524 WVW917524:WVX917524 O983060:P983060 JK983060:JL983060 TG983060:TH983060 ADC983060:ADD983060 AMY983060:AMZ983060 AWU983060:AWV983060 BGQ983060:BGR983060 BQM983060:BQN983060 CAI983060:CAJ983060 CKE983060:CKF983060 CUA983060:CUB983060 DDW983060:DDX983060 DNS983060:DNT983060 DXO983060:DXP983060 EHK983060:EHL983060 ERG983060:ERH983060 FBC983060:FBD983060 FKY983060:FKZ983060 FUU983060:FUV983060 GEQ983060:GER983060 GOM983060:GON983060 GYI983060:GYJ983060 HIE983060:HIF983060 HSA983060:HSB983060 IBW983060:IBX983060 ILS983060:ILT983060 IVO983060:IVP983060 JFK983060:JFL983060 JPG983060:JPH983060 JZC983060:JZD983060 KIY983060:KIZ983060 KSU983060:KSV983060 LCQ983060:LCR983060 LMM983060:LMN983060 LWI983060:LWJ983060 MGE983060:MGF983060 MQA983060:MQB983060 MZW983060:MZX983060 NJS983060:NJT983060 NTO983060:NTP983060 ODK983060:ODL983060 ONG983060:ONH983060 OXC983060:OXD983060 PGY983060:PGZ983060 PQU983060:PQV983060 QAQ983060:QAR983060 QKM983060:QKN983060 QUI983060:QUJ983060 REE983060:REF983060 ROA983060:ROB983060 RXW983060:RXX983060 SHS983060:SHT983060 SRO983060:SRP983060 TBK983060:TBL983060 TLG983060:TLH983060 TVC983060:TVD983060 UEY983060:UEZ983060 UOU983060:UOV983060 UYQ983060:UYR983060 VIM983060:VIN983060 VSI983060:VSJ983060 WCE983060:WCF983060 WMA983060:WMB983060 WVW983060:WVX983060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M65556 JI65556 TE65556 ADA65556 AMW65556 AWS65556 BGO65556 BQK65556 CAG65556 CKC65556 CTY65556 DDU65556 DNQ65556 DXM65556 EHI65556 ERE65556 FBA65556 FKW65556 FUS65556 GEO65556 GOK65556 GYG65556 HIC65556 HRY65556 IBU65556 ILQ65556 IVM65556 JFI65556 JPE65556 JZA65556 KIW65556 KSS65556 LCO65556 LMK65556 LWG65556 MGC65556 MPY65556 MZU65556 NJQ65556 NTM65556 ODI65556 ONE65556 OXA65556 PGW65556 PQS65556 QAO65556 QKK65556 QUG65556 REC65556 RNY65556 RXU65556 SHQ65556 SRM65556 TBI65556 TLE65556 TVA65556 UEW65556 UOS65556 UYO65556 VIK65556 VSG65556 WCC65556 WLY65556 WVU65556 M131092 JI131092 TE131092 ADA131092 AMW131092 AWS131092 BGO131092 BQK131092 CAG131092 CKC131092 CTY131092 DDU131092 DNQ131092 DXM131092 EHI131092 ERE131092 FBA131092 FKW131092 FUS131092 GEO131092 GOK131092 GYG131092 HIC131092 HRY131092 IBU131092 ILQ131092 IVM131092 JFI131092 JPE131092 JZA131092 KIW131092 KSS131092 LCO131092 LMK131092 LWG131092 MGC131092 MPY131092 MZU131092 NJQ131092 NTM131092 ODI131092 ONE131092 OXA131092 PGW131092 PQS131092 QAO131092 QKK131092 QUG131092 REC131092 RNY131092 RXU131092 SHQ131092 SRM131092 TBI131092 TLE131092 TVA131092 UEW131092 UOS131092 UYO131092 VIK131092 VSG131092 WCC131092 WLY131092 WVU131092 M196628 JI196628 TE196628 ADA196628 AMW196628 AWS196628 BGO196628 BQK196628 CAG196628 CKC196628 CTY196628 DDU196628 DNQ196628 DXM196628 EHI196628 ERE196628 FBA196628 FKW196628 FUS196628 GEO196628 GOK196628 GYG196628 HIC196628 HRY196628 IBU196628 ILQ196628 IVM196628 JFI196628 JPE196628 JZA196628 KIW196628 KSS196628 LCO196628 LMK196628 LWG196628 MGC196628 MPY196628 MZU196628 NJQ196628 NTM196628 ODI196628 ONE196628 OXA196628 PGW196628 PQS196628 QAO196628 QKK196628 QUG196628 REC196628 RNY196628 RXU196628 SHQ196628 SRM196628 TBI196628 TLE196628 TVA196628 UEW196628 UOS196628 UYO196628 VIK196628 VSG196628 WCC196628 WLY196628 WVU196628 M262164 JI262164 TE262164 ADA262164 AMW262164 AWS262164 BGO262164 BQK262164 CAG262164 CKC262164 CTY262164 DDU262164 DNQ262164 DXM262164 EHI262164 ERE262164 FBA262164 FKW262164 FUS262164 GEO262164 GOK262164 GYG262164 HIC262164 HRY262164 IBU262164 ILQ262164 IVM262164 JFI262164 JPE262164 JZA262164 KIW262164 KSS262164 LCO262164 LMK262164 LWG262164 MGC262164 MPY262164 MZU262164 NJQ262164 NTM262164 ODI262164 ONE262164 OXA262164 PGW262164 PQS262164 QAO262164 QKK262164 QUG262164 REC262164 RNY262164 RXU262164 SHQ262164 SRM262164 TBI262164 TLE262164 TVA262164 UEW262164 UOS262164 UYO262164 VIK262164 VSG262164 WCC262164 WLY262164 WVU262164 M327700 JI327700 TE327700 ADA327700 AMW327700 AWS327700 BGO327700 BQK327700 CAG327700 CKC327700 CTY327700 DDU327700 DNQ327700 DXM327700 EHI327700 ERE327700 FBA327700 FKW327700 FUS327700 GEO327700 GOK327700 GYG327700 HIC327700 HRY327700 IBU327700 ILQ327700 IVM327700 JFI327700 JPE327700 JZA327700 KIW327700 KSS327700 LCO327700 LMK327700 LWG327700 MGC327700 MPY327700 MZU327700 NJQ327700 NTM327700 ODI327700 ONE327700 OXA327700 PGW327700 PQS327700 QAO327700 QKK327700 QUG327700 REC327700 RNY327700 RXU327700 SHQ327700 SRM327700 TBI327700 TLE327700 TVA327700 UEW327700 UOS327700 UYO327700 VIK327700 VSG327700 WCC327700 WLY327700 WVU327700 M393236 JI393236 TE393236 ADA393236 AMW393236 AWS393236 BGO393236 BQK393236 CAG393236 CKC393236 CTY393236 DDU393236 DNQ393236 DXM393236 EHI393236 ERE393236 FBA393236 FKW393236 FUS393236 GEO393236 GOK393236 GYG393236 HIC393236 HRY393236 IBU393236 ILQ393236 IVM393236 JFI393236 JPE393236 JZA393236 KIW393236 KSS393236 LCO393236 LMK393236 LWG393236 MGC393236 MPY393236 MZU393236 NJQ393236 NTM393236 ODI393236 ONE393236 OXA393236 PGW393236 PQS393236 QAO393236 QKK393236 QUG393236 REC393236 RNY393236 RXU393236 SHQ393236 SRM393236 TBI393236 TLE393236 TVA393236 UEW393236 UOS393236 UYO393236 VIK393236 VSG393236 WCC393236 WLY393236 WVU393236 M458772 JI458772 TE458772 ADA458772 AMW458772 AWS458772 BGO458772 BQK458772 CAG458772 CKC458772 CTY458772 DDU458772 DNQ458772 DXM458772 EHI458772 ERE458772 FBA458772 FKW458772 FUS458772 GEO458772 GOK458772 GYG458772 HIC458772 HRY458772 IBU458772 ILQ458772 IVM458772 JFI458772 JPE458772 JZA458772 KIW458772 KSS458772 LCO458772 LMK458772 LWG458772 MGC458772 MPY458772 MZU458772 NJQ458772 NTM458772 ODI458772 ONE458772 OXA458772 PGW458772 PQS458772 QAO458772 QKK458772 QUG458772 REC458772 RNY458772 RXU458772 SHQ458772 SRM458772 TBI458772 TLE458772 TVA458772 UEW458772 UOS458772 UYO458772 VIK458772 VSG458772 WCC458772 WLY458772 WVU458772 M524308 JI524308 TE524308 ADA524308 AMW524308 AWS524308 BGO524308 BQK524308 CAG524308 CKC524308 CTY524308 DDU524308 DNQ524308 DXM524308 EHI524308 ERE524308 FBA524308 FKW524308 FUS524308 GEO524308 GOK524308 GYG524308 HIC524308 HRY524308 IBU524308 ILQ524308 IVM524308 JFI524308 JPE524308 JZA524308 KIW524308 KSS524308 LCO524308 LMK524308 LWG524308 MGC524308 MPY524308 MZU524308 NJQ524308 NTM524308 ODI524308 ONE524308 OXA524308 PGW524308 PQS524308 QAO524308 QKK524308 QUG524308 REC524308 RNY524308 RXU524308 SHQ524308 SRM524308 TBI524308 TLE524308 TVA524308 UEW524308 UOS524308 UYO524308 VIK524308 VSG524308 WCC524308 WLY524308 WVU524308 M589844 JI589844 TE589844 ADA589844 AMW589844 AWS589844 BGO589844 BQK589844 CAG589844 CKC589844 CTY589844 DDU589844 DNQ589844 DXM589844 EHI589844 ERE589844 FBA589844 FKW589844 FUS589844 GEO589844 GOK589844 GYG589844 HIC589844 HRY589844 IBU589844 ILQ589844 IVM589844 JFI589844 JPE589844 JZA589844 KIW589844 KSS589844 LCO589844 LMK589844 LWG589844 MGC589844 MPY589844 MZU589844 NJQ589844 NTM589844 ODI589844 ONE589844 OXA589844 PGW589844 PQS589844 QAO589844 QKK589844 QUG589844 REC589844 RNY589844 RXU589844 SHQ589844 SRM589844 TBI589844 TLE589844 TVA589844 UEW589844 UOS589844 UYO589844 VIK589844 VSG589844 WCC589844 WLY589844 WVU589844 M655380 JI655380 TE655380 ADA655380 AMW655380 AWS655380 BGO655380 BQK655380 CAG655380 CKC655380 CTY655380 DDU655380 DNQ655380 DXM655380 EHI655380 ERE655380 FBA655380 FKW655380 FUS655380 GEO655380 GOK655380 GYG655380 HIC655380 HRY655380 IBU655380 ILQ655380 IVM655380 JFI655380 JPE655380 JZA655380 KIW655380 KSS655380 LCO655380 LMK655380 LWG655380 MGC655380 MPY655380 MZU655380 NJQ655380 NTM655380 ODI655380 ONE655380 OXA655380 PGW655380 PQS655380 QAO655380 QKK655380 QUG655380 REC655380 RNY655380 RXU655380 SHQ655380 SRM655380 TBI655380 TLE655380 TVA655380 UEW655380 UOS655380 UYO655380 VIK655380 VSG655380 WCC655380 WLY655380 WVU655380 M720916 JI720916 TE720916 ADA720916 AMW720916 AWS720916 BGO720916 BQK720916 CAG720916 CKC720916 CTY720916 DDU720916 DNQ720916 DXM720916 EHI720916 ERE720916 FBA720916 FKW720916 FUS720916 GEO720916 GOK720916 GYG720916 HIC720916 HRY720916 IBU720916 ILQ720916 IVM720916 JFI720916 JPE720916 JZA720916 KIW720916 KSS720916 LCO720916 LMK720916 LWG720916 MGC720916 MPY720916 MZU720916 NJQ720916 NTM720916 ODI720916 ONE720916 OXA720916 PGW720916 PQS720916 QAO720916 QKK720916 QUG720916 REC720916 RNY720916 RXU720916 SHQ720916 SRM720916 TBI720916 TLE720916 TVA720916 UEW720916 UOS720916 UYO720916 VIK720916 VSG720916 WCC720916 WLY720916 WVU720916 M786452 JI786452 TE786452 ADA786452 AMW786452 AWS786452 BGO786452 BQK786452 CAG786452 CKC786452 CTY786452 DDU786452 DNQ786452 DXM786452 EHI786452 ERE786452 FBA786452 FKW786452 FUS786452 GEO786452 GOK786452 GYG786452 HIC786452 HRY786452 IBU786452 ILQ786452 IVM786452 JFI786452 JPE786452 JZA786452 KIW786452 KSS786452 LCO786452 LMK786452 LWG786452 MGC786452 MPY786452 MZU786452 NJQ786452 NTM786452 ODI786452 ONE786452 OXA786452 PGW786452 PQS786452 QAO786452 QKK786452 QUG786452 REC786452 RNY786452 RXU786452 SHQ786452 SRM786452 TBI786452 TLE786452 TVA786452 UEW786452 UOS786452 UYO786452 VIK786452 VSG786452 WCC786452 WLY786452 WVU786452 M851988 JI851988 TE851988 ADA851988 AMW851988 AWS851988 BGO851988 BQK851988 CAG851988 CKC851988 CTY851988 DDU851988 DNQ851988 DXM851988 EHI851988 ERE851988 FBA851988 FKW851988 FUS851988 GEO851988 GOK851988 GYG851988 HIC851988 HRY851988 IBU851988 ILQ851988 IVM851988 JFI851988 JPE851988 JZA851988 KIW851988 KSS851988 LCO851988 LMK851988 LWG851988 MGC851988 MPY851988 MZU851988 NJQ851988 NTM851988 ODI851988 ONE851988 OXA851988 PGW851988 PQS851988 QAO851988 QKK851988 QUG851988 REC851988 RNY851988 RXU851988 SHQ851988 SRM851988 TBI851988 TLE851988 TVA851988 UEW851988 UOS851988 UYO851988 VIK851988 VSG851988 WCC851988 WLY851988 WVU851988 M917524 JI917524 TE917524 ADA917524 AMW917524 AWS917524 BGO917524 BQK917524 CAG917524 CKC917524 CTY917524 DDU917524 DNQ917524 DXM917524 EHI917524 ERE917524 FBA917524 FKW917524 FUS917524 GEO917524 GOK917524 GYG917524 HIC917524 HRY917524 IBU917524 ILQ917524 IVM917524 JFI917524 JPE917524 JZA917524 KIW917524 KSS917524 LCO917524 LMK917524 LWG917524 MGC917524 MPY917524 MZU917524 NJQ917524 NTM917524 ODI917524 ONE917524 OXA917524 PGW917524 PQS917524 QAO917524 QKK917524 QUG917524 REC917524 RNY917524 RXU917524 SHQ917524 SRM917524 TBI917524 TLE917524 TVA917524 UEW917524 UOS917524 UYO917524 VIK917524 VSG917524 WCC917524 WLY917524 WVU917524 M983060 JI983060 TE983060 ADA983060 AMW983060 AWS983060 BGO983060 BQK983060 CAG983060 CKC983060 CTY983060 DDU983060 DNQ983060 DXM983060 EHI983060 ERE983060 FBA983060 FKW983060 FUS983060 GEO983060 GOK983060 GYG983060 HIC983060 HRY983060 IBU983060 ILQ983060 IVM983060 JFI983060 JPE983060 JZA983060 KIW983060 KSS983060 LCO983060 LMK983060 LWG983060 MGC983060 MPY983060 MZU983060 NJQ983060 NTM983060 ODI983060 ONE983060 OXA983060 PGW983060 PQS983060 QAO983060 QKK983060 QUG983060 REC983060 RNY983060 RXU983060 SHQ983060 SRM983060 TBI983060 TLE983060 TVA983060 UEW983060 UOS983060 UYO983060 VIK983060 VSG983060 WCC983060 WLY983060 WVU983060 AC65553:AC65555 JY65553:JY65555 TU65553:TU65555 ADQ65553:ADQ65555 ANM65553:ANM65555 AXI65553:AXI65555 BHE65553:BHE65555 BRA65553:BRA65555 CAW65553:CAW65555 CKS65553:CKS65555 CUO65553:CUO65555 DEK65553:DEK65555 DOG65553:DOG65555 DYC65553:DYC65555 EHY65553:EHY65555 ERU65553:ERU65555 FBQ65553:FBQ65555 FLM65553:FLM65555 FVI65553:FVI65555 GFE65553:GFE65555 GPA65553:GPA65555 GYW65553:GYW65555 HIS65553:HIS65555 HSO65553:HSO65555 ICK65553:ICK65555 IMG65553:IMG65555 IWC65553:IWC65555 JFY65553:JFY65555 JPU65553:JPU65555 JZQ65553:JZQ65555 KJM65553:KJM65555 KTI65553:KTI65555 LDE65553:LDE65555 LNA65553:LNA65555 LWW65553:LWW65555 MGS65553:MGS65555 MQO65553:MQO65555 NAK65553:NAK65555 NKG65553:NKG65555 NUC65553:NUC65555 ODY65553:ODY65555 ONU65553:ONU65555 OXQ65553:OXQ65555 PHM65553:PHM65555 PRI65553:PRI65555 QBE65553:QBE65555 QLA65553:QLA65555 QUW65553:QUW65555 RES65553:RES65555 ROO65553:ROO65555 RYK65553:RYK65555 SIG65553:SIG65555 SSC65553:SSC65555 TBY65553:TBY65555 TLU65553:TLU65555 TVQ65553:TVQ65555 UFM65553:UFM65555 UPI65553:UPI65555 UZE65553:UZE65555 VJA65553:VJA65555 VSW65553:VSW65555 WCS65553:WCS65555 WMO65553:WMO65555 WWK65553:WWK65555 AC131089:AC131091 JY131089:JY131091 TU131089:TU131091 ADQ131089:ADQ131091 ANM131089:ANM131091 AXI131089:AXI131091 BHE131089:BHE131091 BRA131089:BRA131091 CAW131089:CAW131091 CKS131089:CKS131091 CUO131089:CUO131091 DEK131089:DEK131091 DOG131089:DOG131091 DYC131089:DYC131091 EHY131089:EHY131091 ERU131089:ERU131091 FBQ131089:FBQ131091 FLM131089:FLM131091 FVI131089:FVI131091 GFE131089:GFE131091 GPA131089:GPA131091 GYW131089:GYW131091 HIS131089:HIS131091 HSO131089:HSO131091 ICK131089:ICK131091 IMG131089:IMG131091 IWC131089:IWC131091 JFY131089:JFY131091 JPU131089:JPU131091 JZQ131089:JZQ131091 KJM131089:KJM131091 KTI131089:KTI131091 LDE131089:LDE131091 LNA131089:LNA131091 LWW131089:LWW131091 MGS131089:MGS131091 MQO131089:MQO131091 NAK131089:NAK131091 NKG131089:NKG131091 NUC131089:NUC131091 ODY131089:ODY131091 ONU131089:ONU131091 OXQ131089:OXQ131091 PHM131089:PHM131091 PRI131089:PRI131091 QBE131089:QBE131091 QLA131089:QLA131091 QUW131089:QUW131091 RES131089:RES131091 ROO131089:ROO131091 RYK131089:RYK131091 SIG131089:SIG131091 SSC131089:SSC131091 TBY131089:TBY131091 TLU131089:TLU131091 TVQ131089:TVQ131091 UFM131089:UFM131091 UPI131089:UPI131091 UZE131089:UZE131091 VJA131089:VJA131091 VSW131089:VSW131091 WCS131089:WCS131091 WMO131089:WMO131091 WWK131089:WWK131091 AC196625:AC196627 JY196625:JY196627 TU196625:TU196627 ADQ196625:ADQ196627 ANM196625:ANM196627 AXI196625:AXI196627 BHE196625:BHE196627 BRA196625:BRA196627 CAW196625:CAW196627 CKS196625:CKS196627 CUO196625:CUO196627 DEK196625:DEK196627 DOG196625:DOG196627 DYC196625:DYC196627 EHY196625:EHY196627 ERU196625:ERU196627 FBQ196625:FBQ196627 FLM196625:FLM196627 FVI196625:FVI196627 GFE196625:GFE196627 GPA196625:GPA196627 GYW196625:GYW196627 HIS196625:HIS196627 HSO196625:HSO196627 ICK196625:ICK196627 IMG196625:IMG196627 IWC196625:IWC196627 JFY196625:JFY196627 JPU196625:JPU196627 JZQ196625:JZQ196627 KJM196625:KJM196627 KTI196625:KTI196627 LDE196625:LDE196627 LNA196625:LNA196627 LWW196625:LWW196627 MGS196625:MGS196627 MQO196625:MQO196627 NAK196625:NAK196627 NKG196625:NKG196627 NUC196625:NUC196627 ODY196625:ODY196627 ONU196625:ONU196627 OXQ196625:OXQ196627 PHM196625:PHM196627 PRI196625:PRI196627 QBE196625:QBE196627 QLA196625:QLA196627 QUW196625:QUW196627 RES196625:RES196627 ROO196625:ROO196627 RYK196625:RYK196627 SIG196625:SIG196627 SSC196625:SSC196627 TBY196625:TBY196627 TLU196625:TLU196627 TVQ196625:TVQ196627 UFM196625:UFM196627 UPI196625:UPI196627 UZE196625:UZE196627 VJA196625:VJA196627 VSW196625:VSW196627 WCS196625:WCS196627 WMO196625:WMO196627 WWK196625:WWK196627 AC262161:AC262163 JY262161:JY262163 TU262161:TU262163 ADQ262161:ADQ262163 ANM262161:ANM262163 AXI262161:AXI262163 BHE262161:BHE262163 BRA262161:BRA262163 CAW262161:CAW262163 CKS262161:CKS262163 CUO262161:CUO262163 DEK262161:DEK262163 DOG262161:DOG262163 DYC262161:DYC262163 EHY262161:EHY262163 ERU262161:ERU262163 FBQ262161:FBQ262163 FLM262161:FLM262163 FVI262161:FVI262163 GFE262161:GFE262163 GPA262161:GPA262163 GYW262161:GYW262163 HIS262161:HIS262163 HSO262161:HSO262163 ICK262161:ICK262163 IMG262161:IMG262163 IWC262161:IWC262163 JFY262161:JFY262163 JPU262161:JPU262163 JZQ262161:JZQ262163 KJM262161:KJM262163 KTI262161:KTI262163 LDE262161:LDE262163 LNA262161:LNA262163 LWW262161:LWW262163 MGS262161:MGS262163 MQO262161:MQO262163 NAK262161:NAK262163 NKG262161:NKG262163 NUC262161:NUC262163 ODY262161:ODY262163 ONU262161:ONU262163 OXQ262161:OXQ262163 PHM262161:PHM262163 PRI262161:PRI262163 QBE262161:QBE262163 QLA262161:QLA262163 QUW262161:QUW262163 RES262161:RES262163 ROO262161:ROO262163 RYK262161:RYK262163 SIG262161:SIG262163 SSC262161:SSC262163 TBY262161:TBY262163 TLU262161:TLU262163 TVQ262161:TVQ262163 UFM262161:UFM262163 UPI262161:UPI262163 UZE262161:UZE262163 VJA262161:VJA262163 VSW262161:VSW262163 WCS262161:WCS262163 WMO262161:WMO262163 WWK262161:WWK262163 AC327697:AC327699 JY327697:JY327699 TU327697:TU327699 ADQ327697:ADQ327699 ANM327697:ANM327699 AXI327697:AXI327699 BHE327697:BHE327699 BRA327697:BRA327699 CAW327697:CAW327699 CKS327697:CKS327699 CUO327697:CUO327699 DEK327697:DEK327699 DOG327697:DOG327699 DYC327697:DYC327699 EHY327697:EHY327699 ERU327697:ERU327699 FBQ327697:FBQ327699 FLM327697:FLM327699 FVI327697:FVI327699 GFE327697:GFE327699 GPA327697:GPA327699 GYW327697:GYW327699 HIS327697:HIS327699 HSO327697:HSO327699 ICK327697:ICK327699 IMG327697:IMG327699 IWC327697:IWC327699 JFY327697:JFY327699 JPU327697:JPU327699 JZQ327697:JZQ327699 KJM327697:KJM327699 KTI327697:KTI327699 LDE327697:LDE327699 LNA327697:LNA327699 LWW327697:LWW327699 MGS327697:MGS327699 MQO327697:MQO327699 NAK327697:NAK327699 NKG327697:NKG327699 NUC327697:NUC327699 ODY327697:ODY327699 ONU327697:ONU327699 OXQ327697:OXQ327699 PHM327697:PHM327699 PRI327697:PRI327699 QBE327697:QBE327699 QLA327697:QLA327699 QUW327697:QUW327699 RES327697:RES327699 ROO327697:ROO327699 RYK327697:RYK327699 SIG327697:SIG327699 SSC327697:SSC327699 TBY327697:TBY327699 TLU327697:TLU327699 TVQ327697:TVQ327699 UFM327697:UFM327699 UPI327697:UPI327699 UZE327697:UZE327699 VJA327697:VJA327699 VSW327697:VSW327699 WCS327697:WCS327699 WMO327697:WMO327699 WWK327697:WWK327699 AC393233:AC393235 JY393233:JY393235 TU393233:TU393235 ADQ393233:ADQ393235 ANM393233:ANM393235 AXI393233:AXI393235 BHE393233:BHE393235 BRA393233:BRA393235 CAW393233:CAW393235 CKS393233:CKS393235 CUO393233:CUO393235 DEK393233:DEK393235 DOG393233:DOG393235 DYC393233:DYC393235 EHY393233:EHY393235 ERU393233:ERU393235 FBQ393233:FBQ393235 FLM393233:FLM393235 FVI393233:FVI393235 GFE393233:GFE393235 GPA393233:GPA393235 GYW393233:GYW393235 HIS393233:HIS393235 HSO393233:HSO393235 ICK393233:ICK393235 IMG393233:IMG393235 IWC393233:IWC393235 JFY393233:JFY393235 JPU393233:JPU393235 JZQ393233:JZQ393235 KJM393233:KJM393235 KTI393233:KTI393235 LDE393233:LDE393235 LNA393233:LNA393235 LWW393233:LWW393235 MGS393233:MGS393235 MQO393233:MQO393235 NAK393233:NAK393235 NKG393233:NKG393235 NUC393233:NUC393235 ODY393233:ODY393235 ONU393233:ONU393235 OXQ393233:OXQ393235 PHM393233:PHM393235 PRI393233:PRI393235 QBE393233:QBE393235 QLA393233:QLA393235 QUW393233:QUW393235 RES393233:RES393235 ROO393233:ROO393235 RYK393233:RYK393235 SIG393233:SIG393235 SSC393233:SSC393235 TBY393233:TBY393235 TLU393233:TLU393235 TVQ393233:TVQ393235 UFM393233:UFM393235 UPI393233:UPI393235 UZE393233:UZE393235 VJA393233:VJA393235 VSW393233:VSW393235 WCS393233:WCS393235 WMO393233:WMO393235 WWK393233:WWK393235 AC458769:AC458771 JY458769:JY458771 TU458769:TU458771 ADQ458769:ADQ458771 ANM458769:ANM458771 AXI458769:AXI458771 BHE458769:BHE458771 BRA458769:BRA458771 CAW458769:CAW458771 CKS458769:CKS458771 CUO458769:CUO458771 DEK458769:DEK458771 DOG458769:DOG458771 DYC458769:DYC458771 EHY458769:EHY458771 ERU458769:ERU458771 FBQ458769:FBQ458771 FLM458769:FLM458771 FVI458769:FVI458771 GFE458769:GFE458771 GPA458769:GPA458771 GYW458769:GYW458771 HIS458769:HIS458771 HSO458769:HSO458771 ICK458769:ICK458771 IMG458769:IMG458771 IWC458769:IWC458771 JFY458769:JFY458771 JPU458769:JPU458771 JZQ458769:JZQ458771 KJM458769:KJM458771 KTI458769:KTI458771 LDE458769:LDE458771 LNA458769:LNA458771 LWW458769:LWW458771 MGS458769:MGS458771 MQO458769:MQO458771 NAK458769:NAK458771 NKG458769:NKG458771 NUC458769:NUC458771 ODY458769:ODY458771 ONU458769:ONU458771 OXQ458769:OXQ458771 PHM458769:PHM458771 PRI458769:PRI458771 QBE458769:QBE458771 QLA458769:QLA458771 QUW458769:QUW458771 RES458769:RES458771 ROO458769:ROO458771 RYK458769:RYK458771 SIG458769:SIG458771 SSC458769:SSC458771 TBY458769:TBY458771 TLU458769:TLU458771 TVQ458769:TVQ458771 UFM458769:UFM458771 UPI458769:UPI458771 UZE458769:UZE458771 VJA458769:VJA458771 VSW458769:VSW458771 WCS458769:WCS458771 WMO458769:WMO458771 WWK458769:WWK458771 AC524305:AC524307 JY524305:JY524307 TU524305:TU524307 ADQ524305:ADQ524307 ANM524305:ANM524307 AXI524305:AXI524307 BHE524305:BHE524307 BRA524305:BRA524307 CAW524305:CAW524307 CKS524305:CKS524307 CUO524305:CUO524307 DEK524305:DEK524307 DOG524305:DOG524307 DYC524305:DYC524307 EHY524305:EHY524307 ERU524305:ERU524307 FBQ524305:FBQ524307 FLM524305:FLM524307 FVI524305:FVI524307 GFE524305:GFE524307 GPA524305:GPA524307 GYW524305:GYW524307 HIS524305:HIS524307 HSO524305:HSO524307 ICK524305:ICK524307 IMG524305:IMG524307 IWC524305:IWC524307 JFY524305:JFY524307 JPU524305:JPU524307 JZQ524305:JZQ524307 KJM524305:KJM524307 KTI524305:KTI524307 LDE524305:LDE524307 LNA524305:LNA524307 LWW524305:LWW524307 MGS524305:MGS524307 MQO524305:MQO524307 NAK524305:NAK524307 NKG524305:NKG524307 NUC524305:NUC524307 ODY524305:ODY524307 ONU524305:ONU524307 OXQ524305:OXQ524307 PHM524305:PHM524307 PRI524305:PRI524307 QBE524305:QBE524307 QLA524305:QLA524307 QUW524305:QUW524307 RES524305:RES524307 ROO524305:ROO524307 RYK524305:RYK524307 SIG524305:SIG524307 SSC524305:SSC524307 TBY524305:TBY524307 TLU524305:TLU524307 TVQ524305:TVQ524307 UFM524305:UFM524307 UPI524305:UPI524307 UZE524305:UZE524307 VJA524305:VJA524307 VSW524305:VSW524307 WCS524305:WCS524307 WMO524305:WMO524307 WWK524305:WWK524307 AC589841:AC589843 JY589841:JY589843 TU589841:TU589843 ADQ589841:ADQ589843 ANM589841:ANM589843 AXI589841:AXI589843 BHE589841:BHE589843 BRA589841:BRA589843 CAW589841:CAW589843 CKS589841:CKS589843 CUO589841:CUO589843 DEK589841:DEK589843 DOG589841:DOG589843 DYC589841:DYC589843 EHY589841:EHY589843 ERU589841:ERU589843 FBQ589841:FBQ589843 FLM589841:FLM589843 FVI589841:FVI589843 GFE589841:GFE589843 GPA589841:GPA589843 GYW589841:GYW589843 HIS589841:HIS589843 HSO589841:HSO589843 ICK589841:ICK589843 IMG589841:IMG589843 IWC589841:IWC589843 JFY589841:JFY589843 JPU589841:JPU589843 JZQ589841:JZQ589843 KJM589841:KJM589843 KTI589841:KTI589843 LDE589841:LDE589843 LNA589841:LNA589843 LWW589841:LWW589843 MGS589841:MGS589843 MQO589841:MQO589843 NAK589841:NAK589843 NKG589841:NKG589843 NUC589841:NUC589843 ODY589841:ODY589843 ONU589841:ONU589843 OXQ589841:OXQ589843 PHM589841:PHM589843 PRI589841:PRI589843 QBE589841:QBE589843 QLA589841:QLA589843 QUW589841:QUW589843 RES589841:RES589843 ROO589841:ROO589843 RYK589841:RYK589843 SIG589841:SIG589843 SSC589841:SSC589843 TBY589841:TBY589843 TLU589841:TLU589843 TVQ589841:TVQ589843 UFM589841:UFM589843 UPI589841:UPI589843 UZE589841:UZE589843 VJA589841:VJA589843 VSW589841:VSW589843 WCS589841:WCS589843 WMO589841:WMO589843 WWK589841:WWK589843 AC655377:AC655379 JY655377:JY655379 TU655377:TU655379 ADQ655377:ADQ655379 ANM655377:ANM655379 AXI655377:AXI655379 BHE655377:BHE655379 BRA655377:BRA655379 CAW655377:CAW655379 CKS655377:CKS655379 CUO655377:CUO655379 DEK655377:DEK655379 DOG655377:DOG655379 DYC655377:DYC655379 EHY655377:EHY655379 ERU655377:ERU655379 FBQ655377:FBQ655379 FLM655377:FLM655379 FVI655377:FVI655379 GFE655377:GFE655379 GPA655377:GPA655379 GYW655377:GYW655379 HIS655377:HIS655379 HSO655377:HSO655379 ICK655377:ICK655379 IMG655377:IMG655379 IWC655377:IWC655379 JFY655377:JFY655379 JPU655377:JPU655379 JZQ655377:JZQ655379 KJM655377:KJM655379 KTI655377:KTI655379 LDE655377:LDE655379 LNA655377:LNA655379 LWW655377:LWW655379 MGS655377:MGS655379 MQO655377:MQO655379 NAK655377:NAK655379 NKG655377:NKG655379 NUC655377:NUC655379 ODY655377:ODY655379 ONU655377:ONU655379 OXQ655377:OXQ655379 PHM655377:PHM655379 PRI655377:PRI655379 QBE655377:QBE655379 QLA655377:QLA655379 QUW655377:QUW655379 RES655377:RES655379 ROO655377:ROO655379 RYK655377:RYK655379 SIG655377:SIG655379 SSC655377:SSC655379 TBY655377:TBY655379 TLU655377:TLU655379 TVQ655377:TVQ655379 UFM655377:UFM655379 UPI655377:UPI655379 UZE655377:UZE655379 VJA655377:VJA655379 VSW655377:VSW655379 WCS655377:WCS655379 WMO655377:WMO655379 WWK655377:WWK655379 AC720913:AC720915 JY720913:JY720915 TU720913:TU720915 ADQ720913:ADQ720915 ANM720913:ANM720915 AXI720913:AXI720915 BHE720913:BHE720915 BRA720913:BRA720915 CAW720913:CAW720915 CKS720913:CKS720915 CUO720913:CUO720915 DEK720913:DEK720915 DOG720913:DOG720915 DYC720913:DYC720915 EHY720913:EHY720915 ERU720913:ERU720915 FBQ720913:FBQ720915 FLM720913:FLM720915 FVI720913:FVI720915 GFE720913:GFE720915 GPA720913:GPA720915 GYW720913:GYW720915 HIS720913:HIS720915 HSO720913:HSO720915 ICK720913:ICK720915 IMG720913:IMG720915 IWC720913:IWC720915 JFY720913:JFY720915 JPU720913:JPU720915 JZQ720913:JZQ720915 KJM720913:KJM720915 KTI720913:KTI720915 LDE720913:LDE720915 LNA720913:LNA720915 LWW720913:LWW720915 MGS720913:MGS720915 MQO720913:MQO720915 NAK720913:NAK720915 NKG720913:NKG720915 NUC720913:NUC720915 ODY720913:ODY720915 ONU720913:ONU720915 OXQ720913:OXQ720915 PHM720913:PHM720915 PRI720913:PRI720915 QBE720913:QBE720915 QLA720913:QLA720915 QUW720913:QUW720915 RES720913:RES720915 ROO720913:ROO720915 RYK720913:RYK720915 SIG720913:SIG720915 SSC720913:SSC720915 TBY720913:TBY720915 TLU720913:TLU720915 TVQ720913:TVQ720915 UFM720913:UFM720915 UPI720913:UPI720915 UZE720913:UZE720915 VJA720913:VJA720915 VSW720913:VSW720915 WCS720913:WCS720915 WMO720913:WMO720915 WWK720913:WWK720915 AC786449:AC786451 JY786449:JY786451 TU786449:TU786451 ADQ786449:ADQ786451 ANM786449:ANM786451 AXI786449:AXI786451 BHE786449:BHE786451 BRA786449:BRA786451 CAW786449:CAW786451 CKS786449:CKS786451 CUO786449:CUO786451 DEK786449:DEK786451 DOG786449:DOG786451 DYC786449:DYC786451 EHY786449:EHY786451 ERU786449:ERU786451 FBQ786449:FBQ786451 FLM786449:FLM786451 FVI786449:FVI786451 GFE786449:GFE786451 GPA786449:GPA786451 GYW786449:GYW786451 HIS786449:HIS786451 HSO786449:HSO786451 ICK786449:ICK786451 IMG786449:IMG786451 IWC786449:IWC786451 JFY786449:JFY786451 JPU786449:JPU786451 JZQ786449:JZQ786451 KJM786449:KJM786451 KTI786449:KTI786451 LDE786449:LDE786451 LNA786449:LNA786451 LWW786449:LWW786451 MGS786449:MGS786451 MQO786449:MQO786451 NAK786449:NAK786451 NKG786449:NKG786451 NUC786449:NUC786451 ODY786449:ODY786451 ONU786449:ONU786451 OXQ786449:OXQ786451 PHM786449:PHM786451 PRI786449:PRI786451 QBE786449:QBE786451 QLA786449:QLA786451 QUW786449:QUW786451 RES786449:RES786451 ROO786449:ROO786451 RYK786449:RYK786451 SIG786449:SIG786451 SSC786449:SSC786451 TBY786449:TBY786451 TLU786449:TLU786451 TVQ786449:TVQ786451 UFM786449:UFM786451 UPI786449:UPI786451 UZE786449:UZE786451 VJA786449:VJA786451 VSW786449:VSW786451 WCS786449:WCS786451 WMO786449:WMO786451 WWK786449:WWK786451 AC851985:AC851987 JY851985:JY851987 TU851985:TU851987 ADQ851985:ADQ851987 ANM851985:ANM851987 AXI851985:AXI851987 BHE851985:BHE851987 BRA851985:BRA851987 CAW851985:CAW851987 CKS851985:CKS851987 CUO851985:CUO851987 DEK851985:DEK851987 DOG851985:DOG851987 DYC851985:DYC851987 EHY851985:EHY851987 ERU851985:ERU851987 FBQ851985:FBQ851987 FLM851985:FLM851987 FVI851985:FVI851987 GFE851985:GFE851987 GPA851985:GPA851987 GYW851985:GYW851987 HIS851985:HIS851987 HSO851985:HSO851987 ICK851985:ICK851987 IMG851985:IMG851987 IWC851985:IWC851987 JFY851985:JFY851987 JPU851985:JPU851987 JZQ851985:JZQ851987 KJM851985:KJM851987 KTI851985:KTI851987 LDE851985:LDE851987 LNA851985:LNA851987 LWW851985:LWW851987 MGS851985:MGS851987 MQO851985:MQO851987 NAK851985:NAK851987 NKG851985:NKG851987 NUC851985:NUC851987 ODY851985:ODY851987 ONU851985:ONU851987 OXQ851985:OXQ851987 PHM851985:PHM851987 PRI851985:PRI851987 QBE851985:QBE851987 QLA851985:QLA851987 QUW851985:QUW851987 RES851985:RES851987 ROO851985:ROO851987 RYK851985:RYK851987 SIG851985:SIG851987 SSC851985:SSC851987 TBY851985:TBY851987 TLU851985:TLU851987 TVQ851985:TVQ851987 UFM851985:UFM851987 UPI851985:UPI851987 UZE851985:UZE851987 VJA851985:VJA851987 VSW851985:VSW851987 WCS851985:WCS851987 WMO851985:WMO851987 WWK851985:WWK851987 AC917521:AC917523 JY917521:JY917523 TU917521:TU917523 ADQ917521:ADQ917523 ANM917521:ANM917523 AXI917521:AXI917523 BHE917521:BHE917523 BRA917521:BRA917523 CAW917521:CAW917523 CKS917521:CKS917523 CUO917521:CUO917523 DEK917521:DEK917523 DOG917521:DOG917523 DYC917521:DYC917523 EHY917521:EHY917523 ERU917521:ERU917523 FBQ917521:FBQ917523 FLM917521:FLM917523 FVI917521:FVI917523 GFE917521:GFE917523 GPA917521:GPA917523 GYW917521:GYW917523 HIS917521:HIS917523 HSO917521:HSO917523 ICK917521:ICK917523 IMG917521:IMG917523 IWC917521:IWC917523 JFY917521:JFY917523 JPU917521:JPU917523 JZQ917521:JZQ917523 KJM917521:KJM917523 KTI917521:KTI917523 LDE917521:LDE917523 LNA917521:LNA917523 LWW917521:LWW917523 MGS917521:MGS917523 MQO917521:MQO917523 NAK917521:NAK917523 NKG917521:NKG917523 NUC917521:NUC917523 ODY917521:ODY917523 ONU917521:ONU917523 OXQ917521:OXQ917523 PHM917521:PHM917523 PRI917521:PRI917523 QBE917521:QBE917523 QLA917521:QLA917523 QUW917521:QUW917523 RES917521:RES917523 ROO917521:ROO917523 RYK917521:RYK917523 SIG917521:SIG917523 SSC917521:SSC917523 TBY917521:TBY917523 TLU917521:TLU917523 TVQ917521:TVQ917523 UFM917521:UFM917523 UPI917521:UPI917523 UZE917521:UZE917523 VJA917521:VJA917523 VSW917521:VSW917523 WCS917521:WCS917523 WMO917521:WMO917523 WWK917521:WWK917523 AC983057:AC983059 JY983057:JY983059 TU983057:TU983059 ADQ983057:ADQ983059 ANM983057:ANM983059 AXI983057:AXI983059 BHE983057:BHE983059 BRA983057:BRA983059 CAW983057:CAW983059 CKS983057:CKS983059 CUO983057:CUO983059 DEK983057:DEK983059 DOG983057:DOG983059 DYC983057:DYC983059 EHY983057:EHY983059 ERU983057:ERU983059 FBQ983057:FBQ983059 FLM983057:FLM983059 FVI983057:FVI983059 GFE983057:GFE983059 GPA983057:GPA983059 GYW983057:GYW983059 HIS983057:HIS983059 HSO983057:HSO983059 ICK983057:ICK983059 IMG983057:IMG983059 IWC983057:IWC983059 JFY983057:JFY983059 JPU983057:JPU983059 JZQ983057:JZQ983059 KJM983057:KJM983059 KTI983057:KTI983059 LDE983057:LDE983059 LNA983057:LNA983059 LWW983057:LWW983059 MGS983057:MGS983059 MQO983057:MQO983059 NAK983057:NAK983059 NKG983057:NKG983059 NUC983057:NUC983059 ODY983057:ODY983059 ONU983057:ONU983059 OXQ983057:OXQ983059 PHM983057:PHM983059 PRI983057:PRI983059 QBE983057:QBE983059 QLA983057:QLA983059 QUW983057:QUW983059 RES983057:RES983059 ROO983057:ROO983059 RYK983057:RYK983059 SIG983057:SIG983059 SSC983057:SSC983059 TBY983057:TBY983059 TLU983057:TLU983059 TVQ983057:TVQ983059 UFM983057:UFM983059 UPI983057:UPI983059 UZE983057:UZE983059 VJA983057:VJA983059 VSW983057:VSW983059 WCS983057:WCS983059 WMO983057:WMO983059 WWK983057:WWK983059 Y65553:Y65555 JU65553:JU65555 TQ65553:TQ65555 ADM65553:ADM65555 ANI65553:ANI65555 AXE65553:AXE65555 BHA65553:BHA65555 BQW65553:BQW65555 CAS65553:CAS65555 CKO65553:CKO65555 CUK65553:CUK65555 DEG65553:DEG65555 DOC65553:DOC65555 DXY65553:DXY65555 EHU65553:EHU65555 ERQ65553:ERQ65555 FBM65553:FBM65555 FLI65553:FLI65555 FVE65553:FVE65555 GFA65553:GFA65555 GOW65553:GOW65555 GYS65553:GYS65555 HIO65553:HIO65555 HSK65553:HSK65555 ICG65553:ICG65555 IMC65553:IMC65555 IVY65553:IVY65555 JFU65553:JFU65555 JPQ65553:JPQ65555 JZM65553:JZM65555 KJI65553:KJI65555 KTE65553:KTE65555 LDA65553:LDA65555 LMW65553:LMW65555 LWS65553:LWS65555 MGO65553:MGO65555 MQK65553:MQK65555 NAG65553:NAG65555 NKC65553:NKC65555 NTY65553:NTY65555 ODU65553:ODU65555 ONQ65553:ONQ65555 OXM65553:OXM65555 PHI65553:PHI65555 PRE65553:PRE65555 QBA65553:QBA65555 QKW65553:QKW65555 QUS65553:QUS65555 REO65553:REO65555 ROK65553:ROK65555 RYG65553:RYG65555 SIC65553:SIC65555 SRY65553:SRY65555 TBU65553:TBU65555 TLQ65553:TLQ65555 TVM65553:TVM65555 UFI65553:UFI65555 UPE65553:UPE65555 UZA65553:UZA65555 VIW65553:VIW65555 VSS65553:VSS65555 WCO65553:WCO65555 WMK65553:WMK65555 WWG65553:WWG65555 Y131089:Y131091 JU131089:JU131091 TQ131089:TQ131091 ADM131089:ADM131091 ANI131089:ANI131091 AXE131089:AXE131091 BHA131089:BHA131091 BQW131089:BQW131091 CAS131089:CAS131091 CKO131089:CKO131091 CUK131089:CUK131091 DEG131089:DEG131091 DOC131089:DOC131091 DXY131089:DXY131091 EHU131089:EHU131091 ERQ131089:ERQ131091 FBM131089:FBM131091 FLI131089:FLI131091 FVE131089:FVE131091 GFA131089:GFA131091 GOW131089:GOW131091 GYS131089:GYS131091 HIO131089:HIO131091 HSK131089:HSK131091 ICG131089:ICG131091 IMC131089:IMC131091 IVY131089:IVY131091 JFU131089:JFU131091 JPQ131089:JPQ131091 JZM131089:JZM131091 KJI131089:KJI131091 KTE131089:KTE131091 LDA131089:LDA131091 LMW131089:LMW131091 LWS131089:LWS131091 MGO131089:MGO131091 MQK131089:MQK131091 NAG131089:NAG131091 NKC131089:NKC131091 NTY131089:NTY131091 ODU131089:ODU131091 ONQ131089:ONQ131091 OXM131089:OXM131091 PHI131089:PHI131091 PRE131089:PRE131091 QBA131089:QBA131091 QKW131089:QKW131091 QUS131089:QUS131091 REO131089:REO131091 ROK131089:ROK131091 RYG131089:RYG131091 SIC131089:SIC131091 SRY131089:SRY131091 TBU131089:TBU131091 TLQ131089:TLQ131091 TVM131089:TVM131091 UFI131089:UFI131091 UPE131089:UPE131091 UZA131089:UZA131091 VIW131089:VIW131091 VSS131089:VSS131091 WCO131089:WCO131091 WMK131089:WMK131091 WWG131089:WWG131091 Y196625:Y196627 JU196625:JU196627 TQ196625:TQ196627 ADM196625:ADM196627 ANI196625:ANI196627 AXE196625:AXE196627 BHA196625:BHA196627 BQW196625:BQW196627 CAS196625:CAS196627 CKO196625:CKO196627 CUK196625:CUK196627 DEG196625:DEG196627 DOC196625:DOC196627 DXY196625:DXY196627 EHU196625:EHU196627 ERQ196625:ERQ196627 FBM196625:FBM196627 FLI196625:FLI196627 FVE196625:FVE196627 GFA196625:GFA196627 GOW196625:GOW196627 GYS196625:GYS196627 HIO196625:HIO196627 HSK196625:HSK196627 ICG196625:ICG196627 IMC196625:IMC196627 IVY196625:IVY196627 JFU196625:JFU196627 JPQ196625:JPQ196627 JZM196625:JZM196627 KJI196625:KJI196627 KTE196625:KTE196627 LDA196625:LDA196627 LMW196625:LMW196627 LWS196625:LWS196627 MGO196625:MGO196627 MQK196625:MQK196627 NAG196625:NAG196627 NKC196625:NKC196627 NTY196625:NTY196627 ODU196625:ODU196627 ONQ196625:ONQ196627 OXM196625:OXM196627 PHI196625:PHI196627 PRE196625:PRE196627 QBA196625:QBA196627 QKW196625:QKW196627 QUS196625:QUS196627 REO196625:REO196627 ROK196625:ROK196627 RYG196625:RYG196627 SIC196625:SIC196627 SRY196625:SRY196627 TBU196625:TBU196627 TLQ196625:TLQ196627 TVM196625:TVM196627 UFI196625:UFI196627 UPE196625:UPE196627 UZA196625:UZA196627 VIW196625:VIW196627 VSS196625:VSS196627 WCO196625:WCO196627 WMK196625:WMK196627 WWG196625:WWG196627 Y262161:Y262163 JU262161:JU262163 TQ262161:TQ262163 ADM262161:ADM262163 ANI262161:ANI262163 AXE262161:AXE262163 BHA262161:BHA262163 BQW262161:BQW262163 CAS262161:CAS262163 CKO262161:CKO262163 CUK262161:CUK262163 DEG262161:DEG262163 DOC262161:DOC262163 DXY262161:DXY262163 EHU262161:EHU262163 ERQ262161:ERQ262163 FBM262161:FBM262163 FLI262161:FLI262163 FVE262161:FVE262163 GFA262161:GFA262163 GOW262161:GOW262163 GYS262161:GYS262163 HIO262161:HIO262163 HSK262161:HSK262163 ICG262161:ICG262163 IMC262161:IMC262163 IVY262161:IVY262163 JFU262161:JFU262163 JPQ262161:JPQ262163 JZM262161:JZM262163 KJI262161:KJI262163 KTE262161:KTE262163 LDA262161:LDA262163 LMW262161:LMW262163 LWS262161:LWS262163 MGO262161:MGO262163 MQK262161:MQK262163 NAG262161:NAG262163 NKC262161:NKC262163 NTY262161:NTY262163 ODU262161:ODU262163 ONQ262161:ONQ262163 OXM262161:OXM262163 PHI262161:PHI262163 PRE262161:PRE262163 QBA262161:QBA262163 QKW262161:QKW262163 QUS262161:QUS262163 REO262161:REO262163 ROK262161:ROK262163 RYG262161:RYG262163 SIC262161:SIC262163 SRY262161:SRY262163 TBU262161:TBU262163 TLQ262161:TLQ262163 TVM262161:TVM262163 UFI262161:UFI262163 UPE262161:UPE262163 UZA262161:UZA262163 VIW262161:VIW262163 VSS262161:VSS262163 WCO262161:WCO262163 WMK262161:WMK262163 WWG262161:WWG262163 Y327697:Y327699 JU327697:JU327699 TQ327697:TQ327699 ADM327697:ADM327699 ANI327697:ANI327699 AXE327697:AXE327699 BHA327697:BHA327699 BQW327697:BQW327699 CAS327697:CAS327699 CKO327697:CKO327699 CUK327697:CUK327699 DEG327697:DEG327699 DOC327697:DOC327699 DXY327697:DXY327699 EHU327697:EHU327699 ERQ327697:ERQ327699 FBM327697:FBM327699 FLI327697:FLI327699 FVE327697:FVE327699 GFA327697:GFA327699 GOW327697:GOW327699 GYS327697:GYS327699 HIO327697:HIO327699 HSK327697:HSK327699 ICG327697:ICG327699 IMC327697:IMC327699 IVY327697:IVY327699 JFU327697:JFU327699 JPQ327697:JPQ327699 JZM327697:JZM327699 KJI327697:KJI327699 KTE327697:KTE327699 LDA327697:LDA327699 LMW327697:LMW327699 LWS327697:LWS327699 MGO327697:MGO327699 MQK327697:MQK327699 NAG327697:NAG327699 NKC327697:NKC327699 NTY327697:NTY327699 ODU327697:ODU327699 ONQ327697:ONQ327699 OXM327697:OXM327699 PHI327697:PHI327699 PRE327697:PRE327699 QBA327697:QBA327699 QKW327697:QKW327699 QUS327697:QUS327699 REO327697:REO327699 ROK327697:ROK327699 RYG327697:RYG327699 SIC327697:SIC327699 SRY327697:SRY327699 TBU327697:TBU327699 TLQ327697:TLQ327699 TVM327697:TVM327699 UFI327697:UFI327699 UPE327697:UPE327699 UZA327697:UZA327699 VIW327697:VIW327699 VSS327697:VSS327699 WCO327697:WCO327699 WMK327697:WMK327699 WWG327697:WWG327699 Y393233:Y393235 JU393233:JU393235 TQ393233:TQ393235 ADM393233:ADM393235 ANI393233:ANI393235 AXE393233:AXE393235 BHA393233:BHA393235 BQW393233:BQW393235 CAS393233:CAS393235 CKO393233:CKO393235 CUK393233:CUK393235 DEG393233:DEG393235 DOC393233:DOC393235 DXY393233:DXY393235 EHU393233:EHU393235 ERQ393233:ERQ393235 FBM393233:FBM393235 FLI393233:FLI393235 FVE393233:FVE393235 GFA393233:GFA393235 GOW393233:GOW393235 GYS393233:GYS393235 HIO393233:HIO393235 HSK393233:HSK393235 ICG393233:ICG393235 IMC393233:IMC393235 IVY393233:IVY393235 JFU393233:JFU393235 JPQ393233:JPQ393235 JZM393233:JZM393235 KJI393233:KJI393235 KTE393233:KTE393235 LDA393233:LDA393235 LMW393233:LMW393235 LWS393233:LWS393235 MGO393233:MGO393235 MQK393233:MQK393235 NAG393233:NAG393235 NKC393233:NKC393235 NTY393233:NTY393235 ODU393233:ODU393235 ONQ393233:ONQ393235 OXM393233:OXM393235 PHI393233:PHI393235 PRE393233:PRE393235 QBA393233:QBA393235 QKW393233:QKW393235 QUS393233:QUS393235 REO393233:REO393235 ROK393233:ROK393235 RYG393233:RYG393235 SIC393233:SIC393235 SRY393233:SRY393235 TBU393233:TBU393235 TLQ393233:TLQ393235 TVM393233:TVM393235 UFI393233:UFI393235 UPE393233:UPE393235 UZA393233:UZA393235 VIW393233:VIW393235 VSS393233:VSS393235 WCO393233:WCO393235 WMK393233:WMK393235 WWG393233:WWG393235 Y458769:Y458771 JU458769:JU458771 TQ458769:TQ458771 ADM458769:ADM458771 ANI458769:ANI458771 AXE458769:AXE458771 BHA458769:BHA458771 BQW458769:BQW458771 CAS458769:CAS458771 CKO458769:CKO458771 CUK458769:CUK458771 DEG458769:DEG458771 DOC458769:DOC458771 DXY458769:DXY458771 EHU458769:EHU458771 ERQ458769:ERQ458771 FBM458769:FBM458771 FLI458769:FLI458771 FVE458769:FVE458771 GFA458769:GFA458771 GOW458769:GOW458771 GYS458769:GYS458771 HIO458769:HIO458771 HSK458769:HSK458771 ICG458769:ICG458771 IMC458769:IMC458771 IVY458769:IVY458771 JFU458769:JFU458771 JPQ458769:JPQ458771 JZM458769:JZM458771 KJI458769:KJI458771 KTE458769:KTE458771 LDA458769:LDA458771 LMW458769:LMW458771 LWS458769:LWS458771 MGO458769:MGO458771 MQK458769:MQK458771 NAG458769:NAG458771 NKC458769:NKC458771 NTY458769:NTY458771 ODU458769:ODU458771 ONQ458769:ONQ458771 OXM458769:OXM458771 PHI458769:PHI458771 PRE458769:PRE458771 QBA458769:QBA458771 QKW458769:QKW458771 QUS458769:QUS458771 REO458769:REO458771 ROK458769:ROK458771 RYG458769:RYG458771 SIC458769:SIC458771 SRY458769:SRY458771 TBU458769:TBU458771 TLQ458769:TLQ458771 TVM458769:TVM458771 UFI458769:UFI458771 UPE458769:UPE458771 UZA458769:UZA458771 VIW458769:VIW458771 VSS458769:VSS458771 WCO458769:WCO458771 WMK458769:WMK458771 WWG458769:WWG458771 Y524305:Y524307 JU524305:JU524307 TQ524305:TQ524307 ADM524305:ADM524307 ANI524305:ANI524307 AXE524305:AXE524307 BHA524305:BHA524307 BQW524305:BQW524307 CAS524305:CAS524307 CKO524305:CKO524307 CUK524305:CUK524307 DEG524305:DEG524307 DOC524305:DOC524307 DXY524305:DXY524307 EHU524305:EHU524307 ERQ524305:ERQ524307 FBM524305:FBM524307 FLI524305:FLI524307 FVE524305:FVE524307 GFA524305:GFA524307 GOW524305:GOW524307 GYS524305:GYS524307 HIO524305:HIO524307 HSK524305:HSK524307 ICG524305:ICG524307 IMC524305:IMC524307 IVY524305:IVY524307 JFU524305:JFU524307 JPQ524305:JPQ524307 JZM524305:JZM524307 KJI524305:KJI524307 KTE524305:KTE524307 LDA524305:LDA524307 LMW524305:LMW524307 LWS524305:LWS524307 MGO524305:MGO524307 MQK524305:MQK524307 NAG524305:NAG524307 NKC524305:NKC524307 NTY524305:NTY524307 ODU524305:ODU524307 ONQ524305:ONQ524307 OXM524305:OXM524307 PHI524305:PHI524307 PRE524305:PRE524307 QBA524305:QBA524307 QKW524305:QKW524307 QUS524305:QUS524307 REO524305:REO524307 ROK524305:ROK524307 RYG524305:RYG524307 SIC524305:SIC524307 SRY524305:SRY524307 TBU524305:TBU524307 TLQ524305:TLQ524307 TVM524305:TVM524307 UFI524305:UFI524307 UPE524305:UPE524307 UZA524305:UZA524307 VIW524305:VIW524307 VSS524305:VSS524307 WCO524305:WCO524307 WMK524305:WMK524307 WWG524305:WWG524307 Y589841:Y589843 JU589841:JU589843 TQ589841:TQ589843 ADM589841:ADM589843 ANI589841:ANI589843 AXE589841:AXE589843 BHA589841:BHA589843 BQW589841:BQW589843 CAS589841:CAS589843 CKO589841:CKO589843 CUK589841:CUK589843 DEG589841:DEG589843 DOC589841:DOC589843 DXY589841:DXY589843 EHU589841:EHU589843 ERQ589841:ERQ589843 FBM589841:FBM589843 FLI589841:FLI589843 FVE589841:FVE589843 GFA589841:GFA589843 GOW589841:GOW589843 GYS589841:GYS589843 HIO589841:HIO589843 HSK589841:HSK589843 ICG589841:ICG589843 IMC589841:IMC589843 IVY589841:IVY589843 JFU589841:JFU589843 JPQ589841:JPQ589843 JZM589841:JZM589843 KJI589841:KJI589843 KTE589841:KTE589843 LDA589841:LDA589843 LMW589841:LMW589843 LWS589841:LWS589843 MGO589841:MGO589843 MQK589841:MQK589843 NAG589841:NAG589843 NKC589841:NKC589843 NTY589841:NTY589843 ODU589841:ODU589843 ONQ589841:ONQ589843 OXM589841:OXM589843 PHI589841:PHI589843 PRE589841:PRE589843 QBA589841:QBA589843 QKW589841:QKW589843 QUS589841:QUS589843 REO589841:REO589843 ROK589841:ROK589843 RYG589841:RYG589843 SIC589841:SIC589843 SRY589841:SRY589843 TBU589841:TBU589843 TLQ589841:TLQ589843 TVM589841:TVM589843 UFI589841:UFI589843 UPE589841:UPE589843 UZA589841:UZA589843 VIW589841:VIW589843 VSS589841:VSS589843 WCO589841:WCO589843 WMK589841:WMK589843 WWG589841:WWG589843 Y655377:Y655379 JU655377:JU655379 TQ655377:TQ655379 ADM655377:ADM655379 ANI655377:ANI655379 AXE655377:AXE655379 BHA655377:BHA655379 BQW655377:BQW655379 CAS655377:CAS655379 CKO655377:CKO655379 CUK655377:CUK655379 DEG655377:DEG655379 DOC655377:DOC655379 DXY655377:DXY655379 EHU655377:EHU655379 ERQ655377:ERQ655379 FBM655377:FBM655379 FLI655377:FLI655379 FVE655377:FVE655379 GFA655377:GFA655379 GOW655377:GOW655379 GYS655377:GYS655379 HIO655377:HIO655379 HSK655377:HSK655379 ICG655377:ICG655379 IMC655377:IMC655379 IVY655377:IVY655379 JFU655377:JFU655379 JPQ655377:JPQ655379 JZM655377:JZM655379 KJI655377:KJI655379 KTE655377:KTE655379 LDA655377:LDA655379 LMW655377:LMW655379 LWS655377:LWS655379 MGO655377:MGO655379 MQK655377:MQK655379 NAG655377:NAG655379 NKC655377:NKC655379 NTY655377:NTY655379 ODU655377:ODU655379 ONQ655377:ONQ655379 OXM655377:OXM655379 PHI655377:PHI655379 PRE655377:PRE655379 QBA655377:QBA655379 QKW655377:QKW655379 QUS655377:QUS655379 REO655377:REO655379 ROK655377:ROK655379 RYG655377:RYG655379 SIC655377:SIC655379 SRY655377:SRY655379 TBU655377:TBU655379 TLQ655377:TLQ655379 TVM655377:TVM655379 UFI655377:UFI655379 UPE655377:UPE655379 UZA655377:UZA655379 VIW655377:VIW655379 VSS655377:VSS655379 WCO655377:WCO655379 WMK655377:WMK655379 WWG655377:WWG655379 Y720913:Y720915 JU720913:JU720915 TQ720913:TQ720915 ADM720913:ADM720915 ANI720913:ANI720915 AXE720913:AXE720915 BHA720913:BHA720915 BQW720913:BQW720915 CAS720913:CAS720915 CKO720913:CKO720915 CUK720913:CUK720915 DEG720913:DEG720915 DOC720913:DOC720915 DXY720913:DXY720915 EHU720913:EHU720915 ERQ720913:ERQ720915 FBM720913:FBM720915 FLI720913:FLI720915 FVE720913:FVE720915 GFA720913:GFA720915 GOW720913:GOW720915 GYS720913:GYS720915 HIO720913:HIO720915 HSK720913:HSK720915 ICG720913:ICG720915 IMC720913:IMC720915 IVY720913:IVY720915 JFU720913:JFU720915 JPQ720913:JPQ720915 JZM720913:JZM720915 KJI720913:KJI720915 KTE720913:KTE720915 LDA720913:LDA720915 LMW720913:LMW720915 LWS720913:LWS720915 MGO720913:MGO720915 MQK720913:MQK720915 NAG720913:NAG720915 NKC720913:NKC720915 NTY720913:NTY720915 ODU720913:ODU720915 ONQ720913:ONQ720915 OXM720913:OXM720915 PHI720913:PHI720915 PRE720913:PRE720915 QBA720913:QBA720915 QKW720913:QKW720915 QUS720913:QUS720915 REO720913:REO720915 ROK720913:ROK720915 RYG720913:RYG720915 SIC720913:SIC720915 SRY720913:SRY720915 TBU720913:TBU720915 TLQ720913:TLQ720915 TVM720913:TVM720915 UFI720913:UFI720915 UPE720913:UPE720915 UZA720913:UZA720915 VIW720913:VIW720915 VSS720913:VSS720915 WCO720913:WCO720915 WMK720913:WMK720915 WWG720913:WWG720915 Y786449:Y786451 JU786449:JU786451 TQ786449:TQ786451 ADM786449:ADM786451 ANI786449:ANI786451 AXE786449:AXE786451 BHA786449:BHA786451 BQW786449:BQW786451 CAS786449:CAS786451 CKO786449:CKO786451 CUK786449:CUK786451 DEG786449:DEG786451 DOC786449:DOC786451 DXY786449:DXY786451 EHU786449:EHU786451 ERQ786449:ERQ786451 FBM786449:FBM786451 FLI786449:FLI786451 FVE786449:FVE786451 GFA786449:GFA786451 GOW786449:GOW786451 GYS786449:GYS786451 HIO786449:HIO786451 HSK786449:HSK786451 ICG786449:ICG786451 IMC786449:IMC786451 IVY786449:IVY786451 JFU786449:JFU786451 JPQ786449:JPQ786451 JZM786449:JZM786451 KJI786449:KJI786451 KTE786449:KTE786451 LDA786449:LDA786451 LMW786449:LMW786451 LWS786449:LWS786451 MGO786449:MGO786451 MQK786449:MQK786451 NAG786449:NAG786451 NKC786449:NKC786451 NTY786449:NTY786451 ODU786449:ODU786451 ONQ786449:ONQ786451 OXM786449:OXM786451 PHI786449:PHI786451 PRE786449:PRE786451 QBA786449:QBA786451 QKW786449:QKW786451 QUS786449:QUS786451 REO786449:REO786451 ROK786449:ROK786451 RYG786449:RYG786451 SIC786449:SIC786451 SRY786449:SRY786451 TBU786449:TBU786451 TLQ786449:TLQ786451 TVM786449:TVM786451 UFI786449:UFI786451 UPE786449:UPE786451 UZA786449:UZA786451 VIW786449:VIW786451 VSS786449:VSS786451 WCO786449:WCO786451 WMK786449:WMK786451 WWG786449:WWG786451 Y851985:Y851987 JU851985:JU851987 TQ851985:TQ851987 ADM851985:ADM851987 ANI851985:ANI851987 AXE851985:AXE851987 BHA851985:BHA851987 BQW851985:BQW851987 CAS851985:CAS851987 CKO851985:CKO851987 CUK851985:CUK851987 DEG851985:DEG851987 DOC851985:DOC851987 DXY851985:DXY851987 EHU851985:EHU851987 ERQ851985:ERQ851987 FBM851985:FBM851987 FLI851985:FLI851987 FVE851985:FVE851987 GFA851985:GFA851987 GOW851985:GOW851987 GYS851985:GYS851987 HIO851985:HIO851987 HSK851985:HSK851987 ICG851985:ICG851987 IMC851985:IMC851987 IVY851985:IVY851987 JFU851985:JFU851987 JPQ851985:JPQ851987 JZM851985:JZM851987 KJI851985:KJI851987 KTE851985:KTE851987 LDA851985:LDA851987 LMW851985:LMW851987 LWS851985:LWS851987 MGO851985:MGO851987 MQK851985:MQK851987 NAG851985:NAG851987 NKC851985:NKC851987 NTY851985:NTY851987 ODU851985:ODU851987 ONQ851985:ONQ851987 OXM851985:OXM851987 PHI851985:PHI851987 PRE851985:PRE851987 QBA851985:QBA851987 QKW851985:QKW851987 QUS851985:QUS851987 REO851985:REO851987 ROK851985:ROK851987 RYG851985:RYG851987 SIC851985:SIC851987 SRY851985:SRY851987 TBU851985:TBU851987 TLQ851985:TLQ851987 TVM851985:TVM851987 UFI851985:UFI851987 UPE851985:UPE851987 UZA851985:UZA851987 VIW851985:VIW851987 VSS851985:VSS851987 WCO851985:WCO851987 WMK851985:WMK851987 WWG851985:WWG851987 Y917521:Y917523 JU917521:JU917523 TQ917521:TQ917523 ADM917521:ADM917523 ANI917521:ANI917523 AXE917521:AXE917523 BHA917521:BHA917523 BQW917521:BQW917523 CAS917521:CAS917523 CKO917521:CKO917523 CUK917521:CUK917523 DEG917521:DEG917523 DOC917521:DOC917523 DXY917521:DXY917523 EHU917521:EHU917523 ERQ917521:ERQ917523 FBM917521:FBM917523 FLI917521:FLI917523 FVE917521:FVE917523 GFA917521:GFA917523 GOW917521:GOW917523 GYS917521:GYS917523 HIO917521:HIO917523 HSK917521:HSK917523 ICG917521:ICG917523 IMC917521:IMC917523 IVY917521:IVY917523 JFU917521:JFU917523 JPQ917521:JPQ917523 JZM917521:JZM917523 KJI917521:KJI917523 KTE917521:KTE917523 LDA917521:LDA917523 LMW917521:LMW917523 LWS917521:LWS917523 MGO917521:MGO917523 MQK917521:MQK917523 NAG917521:NAG917523 NKC917521:NKC917523 NTY917521:NTY917523 ODU917521:ODU917523 ONQ917521:ONQ917523 OXM917521:OXM917523 PHI917521:PHI917523 PRE917521:PRE917523 QBA917521:QBA917523 QKW917521:QKW917523 QUS917521:QUS917523 REO917521:REO917523 ROK917521:ROK917523 RYG917521:RYG917523 SIC917521:SIC917523 SRY917521:SRY917523 TBU917521:TBU917523 TLQ917521:TLQ917523 TVM917521:TVM917523 UFI917521:UFI917523 UPE917521:UPE917523 UZA917521:UZA917523 VIW917521:VIW917523 VSS917521:VSS917523 WCO917521:WCO917523 WMK917521:WMK917523 WWG917521:WWG917523 Y983057:Y983059 JU983057:JU983059 TQ983057:TQ983059 ADM983057:ADM983059 ANI983057:ANI983059 AXE983057:AXE983059 BHA983057:BHA983059 BQW983057:BQW983059 CAS983057:CAS983059 CKO983057:CKO983059 CUK983057:CUK983059 DEG983057:DEG983059 DOC983057:DOC983059 DXY983057:DXY983059 EHU983057:EHU983059 ERQ983057:ERQ983059 FBM983057:FBM983059 FLI983057:FLI983059 FVE983057:FVE983059 GFA983057:GFA983059 GOW983057:GOW983059 GYS983057:GYS983059 HIO983057:HIO983059 HSK983057:HSK983059 ICG983057:ICG983059 IMC983057:IMC983059 IVY983057:IVY983059 JFU983057:JFU983059 JPQ983057:JPQ983059 JZM983057:JZM983059 KJI983057:KJI983059 KTE983057:KTE983059 LDA983057:LDA983059 LMW983057:LMW983059 LWS983057:LWS983059 MGO983057:MGO983059 MQK983057:MQK983059 NAG983057:NAG983059 NKC983057:NKC983059 NTY983057:NTY983059 ODU983057:ODU983059 ONQ983057:ONQ983059 OXM983057:OXM983059 PHI983057:PHI983059 PRE983057:PRE983059 QBA983057:QBA983059 QKW983057:QKW983059 QUS983057:QUS983059 REO983057:REO983059 ROK983057:ROK983059 RYG983057:RYG983059 SIC983057:SIC983059 SRY983057:SRY983059 TBU983057:TBU983059 TLQ983057:TLQ983059 TVM983057:TVM983059 UFI983057:UFI983059 UPE983057:UPE983059 UZA983057:UZA983059 VIW983057:VIW983059 VSS983057:VSS983059 WCO983057:WCO983059 WMK983057:WMK983059 WWG983057:WWG983059 O65554:O65555 JK65554:JK65555 TG65554:TG65555 ADC65554:ADC65555 AMY65554:AMY65555 AWU65554:AWU65555 BGQ65554:BGQ65555 BQM65554:BQM65555 CAI65554:CAI65555 CKE65554:CKE65555 CUA65554:CUA65555 DDW65554:DDW65555 DNS65554:DNS65555 DXO65554:DXO65555 EHK65554:EHK65555 ERG65554:ERG65555 FBC65554:FBC65555 FKY65554:FKY65555 FUU65554:FUU65555 GEQ65554:GEQ65555 GOM65554:GOM65555 GYI65554:GYI65555 HIE65554:HIE65555 HSA65554:HSA65555 IBW65554:IBW65555 ILS65554:ILS65555 IVO65554:IVO65555 JFK65554:JFK65555 JPG65554:JPG65555 JZC65554:JZC65555 KIY65554:KIY65555 KSU65554:KSU65555 LCQ65554:LCQ65555 LMM65554:LMM65555 LWI65554:LWI65555 MGE65554:MGE65555 MQA65554:MQA65555 MZW65554:MZW65555 NJS65554:NJS65555 NTO65554:NTO65555 ODK65554:ODK65555 ONG65554:ONG65555 OXC65554:OXC65555 PGY65554:PGY65555 PQU65554:PQU65555 QAQ65554:QAQ65555 QKM65554:QKM65555 QUI65554:QUI65555 REE65554:REE65555 ROA65554:ROA65555 RXW65554:RXW65555 SHS65554:SHS65555 SRO65554:SRO65555 TBK65554:TBK65555 TLG65554:TLG65555 TVC65554:TVC65555 UEY65554:UEY65555 UOU65554:UOU65555 UYQ65554:UYQ65555 VIM65554:VIM65555 VSI65554:VSI65555 WCE65554:WCE65555 WMA65554:WMA65555 WVW65554:WVW65555 O131090:O131091 JK131090:JK131091 TG131090:TG131091 ADC131090:ADC131091 AMY131090:AMY131091 AWU131090:AWU131091 BGQ131090:BGQ131091 BQM131090:BQM131091 CAI131090:CAI131091 CKE131090:CKE131091 CUA131090:CUA131091 DDW131090:DDW131091 DNS131090:DNS131091 DXO131090:DXO131091 EHK131090:EHK131091 ERG131090:ERG131091 FBC131090:FBC131091 FKY131090:FKY131091 FUU131090:FUU131091 GEQ131090:GEQ131091 GOM131090:GOM131091 GYI131090:GYI131091 HIE131090:HIE131091 HSA131090:HSA131091 IBW131090:IBW131091 ILS131090:ILS131091 IVO131090:IVO131091 JFK131090:JFK131091 JPG131090:JPG131091 JZC131090:JZC131091 KIY131090:KIY131091 KSU131090:KSU131091 LCQ131090:LCQ131091 LMM131090:LMM131091 LWI131090:LWI131091 MGE131090:MGE131091 MQA131090:MQA131091 MZW131090:MZW131091 NJS131090:NJS131091 NTO131090:NTO131091 ODK131090:ODK131091 ONG131090:ONG131091 OXC131090:OXC131091 PGY131090:PGY131091 PQU131090:PQU131091 QAQ131090:QAQ131091 QKM131090:QKM131091 QUI131090:QUI131091 REE131090:REE131091 ROA131090:ROA131091 RXW131090:RXW131091 SHS131090:SHS131091 SRO131090:SRO131091 TBK131090:TBK131091 TLG131090:TLG131091 TVC131090:TVC131091 UEY131090:UEY131091 UOU131090:UOU131091 UYQ131090:UYQ131091 VIM131090:VIM131091 VSI131090:VSI131091 WCE131090:WCE131091 WMA131090:WMA131091 WVW131090:WVW131091 O196626:O196627 JK196626:JK196627 TG196626:TG196627 ADC196626:ADC196627 AMY196626:AMY196627 AWU196626:AWU196627 BGQ196626:BGQ196627 BQM196626:BQM196627 CAI196626:CAI196627 CKE196626:CKE196627 CUA196626:CUA196627 DDW196626:DDW196627 DNS196626:DNS196627 DXO196626:DXO196627 EHK196626:EHK196627 ERG196626:ERG196627 FBC196626:FBC196627 FKY196626:FKY196627 FUU196626:FUU196627 GEQ196626:GEQ196627 GOM196626:GOM196627 GYI196626:GYI196627 HIE196626:HIE196627 HSA196626:HSA196627 IBW196626:IBW196627 ILS196626:ILS196627 IVO196626:IVO196627 JFK196626:JFK196627 JPG196626:JPG196627 JZC196626:JZC196627 KIY196626:KIY196627 KSU196626:KSU196627 LCQ196626:LCQ196627 LMM196626:LMM196627 LWI196626:LWI196627 MGE196626:MGE196627 MQA196626:MQA196627 MZW196626:MZW196627 NJS196626:NJS196627 NTO196626:NTO196627 ODK196626:ODK196627 ONG196626:ONG196627 OXC196626:OXC196627 PGY196626:PGY196627 PQU196626:PQU196627 QAQ196626:QAQ196627 QKM196626:QKM196627 QUI196626:QUI196627 REE196626:REE196627 ROA196626:ROA196627 RXW196626:RXW196627 SHS196626:SHS196627 SRO196626:SRO196627 TBK196626:TBK196627 TLG196626:TLG196627 TVC196626:TVC196627 UEY196626:UEY196627 UOU196626:UOU196627 UYQ196626:UYQ196627 VIM196626:VIM196627 VSI196626:VSI196627 WCE196626:WCE196627 WMA196626:WMA196627 WVW196626:WVW196627 O262162:O262163 JK262162:JK262163 TG262162:TG262163 ADC262162:ADC262163 AMY262162:AMY262163 AWU262162:AWU262163 BGQ262162:BGQ262163 BQM262162:BQM262163 CAI262162:CAI262163 CKE262162:CKE262163 CUA262162:CUA262163 DDW262162:DDW262163 DNS262162:DNS262163 DXO262162:DXO262163 EHK262162:EHK262163 ERG262162:ERG262163 FBC262162:FBC262163 FKY262162:FKY262163 FUU262162:FUU262163 GEQ262162:GEQ262163 GOM262162:GOM262163 GYI262162:GYI262163 HIE262162:HIE262163 HSA262162:HSA262163 IBW262162:IBW262163 ILS262162:ILS262163 IVO262162:IVO262163 JFK262162:JFK262163 JPG262162:JPG262163 JZC262162:JZC262163 KIY262162:KIY262163 KSU262162:KSU262163 LCQ262162:LCQ262163 LMM262162:LMM262163 LWI262162:LWI262163 MGE262162:MGE262163 MQA262162:MQA262163 MZW262162:MZW262163 NJS262162:NJS262163 NTO262162:NTO262163 ODK262162:ODK262163 ONG262162:ONG262163 OXC262162:OXC262163 PGY262162:PGY262163 PQU262162:PQU262163 QAQ262162:QAQ262163 QKM262162:QKM262163 QUI262162:QUI262163 REE262162:REE262163 ROA262162:ROA262163 RXW262162:RXW262163 SHS262162:SHS262163 SRO262162:SRO262163 TBK262162:TBK262163 TLG262162:TLG262163 TVC262162:TVC262163 UEY262162:UEY262163 UOU262162:UOU262163 UYQ262162:UYQ262163 VIM262162:VIM262163 VSI262162:VSI262163 WCE262162:WCE262163 WMA262162:WMA262163 WVW262162:WVW262163 O327698:O327699 JK327698:JK327699 TG327698:TG327699 ADC327698:ADC327699 AMY327698:AMY327699 AWU327698:AWU327699 BGQ327698:BGQ327699 BQM327698:BQM327699 CAI327698:CAI327699 CKE327698:CKE327699 CUA327698:CUA327699 DDW327698:DDW327699 DNS327698:DNS327699 DXO327698:DXO327699 EHK327698:EHK327699 ERG327698:ERG327699 FBC327698:FBC327699 FKY327698:FKY327699 FUU327698:FUU327699 GEQ327698:GEQ327699 GOM327698:GOM327699 GYI327698:GYI327699 HIE327698:HIE327699 HSA327698:HSA327699 IBW327698:IBW327699 ILS327698:ILS327699 IVO327698:IVO327699 JFK327698:JFK327699 JPG327698:JPG327699 JZC327698:JZC327699 KIY327698:KIY327699 KSU327698:KSU327699 LCQ327698:LCQ327699 LMM327698:LMM327699 LWI327698:LWI327699 MGE327698:MGE327699 MQA327698:MQA327699 MZW327698:MZW327699 NJS327698:NJS327699 NTO327698:NTO327699 ODK327698:ODK327699 ONG327698:ONG327699 OXC327698:OXC327699 PGY327698:PGY327699 PQU327698:PQU327699 QAQ327698:QAQ327699 QKM327698:QKM327699 QUI327698:QUI327699 REE327698:REE327699 ROA327698:ROA327699 RXW327698:RXW327699 SHS327698:SHS327699 SRO327698:SRO327699 TBK327698:TBK327699 TLG327698:TLG327699 TVC327698:TVC327699 UEY327698:UEY327699 UOU327698:UOU327699 UYQ327698:UYQ327699 VIM327698:VIM327699 VSI327698:VSI327699 WCE327698:WCE327699 WMA327698:WMA327699 WVW327698:WVW327699 O393234:O393235 JK393234:JK393235 TG393234:TG393235 ADC393234:ADC393235 AMY393234:AMY393235 AWU393234:AWU393235 BGQ393234:BGQ393235 BQM393234:BQM393235 CAI393234:CAI393235 CKE393234:CKE393235 CUA393234:CUA393235 DDW393234:DDW393235 DNS393234:DNS393235 DXO393234:DXO393235 EHK393234:EHK393235 ERG393234:ERG393235 FBC393234:FBC393235 FKY393234:FKY393235 FUU393234:FUU393235 GEQ393234:GEQ393235 GOM393234:GOM393235 GYI393234:GYI393235 HIE393234:HIE393235 HSA393234:HSA393235 IBW393234:IBW393235 ILS393234:ILS393235 IVO393234:IVO393235 JFK393234:JFK393235 JPG393234:JPG393235 JZC393234:JZC393235 KIY393234:KIY393235 KSU393234:KSU393235 LCQ393234:LCQ393235 LMM393234:LMM393235 LWI393234:LWI393235 MGE393234:MGE393235 MQA393234:MQA393235 MZW393234:MZW393235 NJS393234:NJS393235 NTO393234:NTO393235 ODK393234:ODK393235 ONG393234:ONG393235 OXC393234:OXC393235 PGY393234:PGY393235 PQU393234:PQU393235 QAQ393234:QAQ393235 QKM393234:QKM393235 QUI393234:QUI393235 REE393234:REE393235 ROA393234:ROA393235 RXW393234:RXW393235 SHS393234:SHS393235 SRO393234:SRO393235 TBK393234:TBK393235 TLG393234:TLG393235 TVC393234:TVC393235 UEY393234:UEY393235 UOU393234:UOU393235 UYQ393234:UYQ393235 VIM393234:VIM393235 VSI393234:VSI393235 WCE393234:WCE393235 WMA393234:WMA393235 WVW393234:WVW393235 O458770:O458771 JK458770:JK458771 TG458770:TG458771 ADC458770:ADC458771 AMY458770:AMY458771 AWU458770:AWU458771 BGQ458770:BGQ458771 BQM458770:BQM458771 CAI458770:CAI458771 CKE458770:CKE458771 CUA458770:CUA458771 DDW458770:DDW458771 DNS458770:DNS458771 DXO458770:DXO458771 EHK458770:EHK458771 ERG458770:ERG458771 FBC458770:FBC458771 FKY458770:FKY458771 FUU458770:FUU458771 GEQ458770:GEQ458771 GOM458770:GOM458771 GYI458770:GYI458771 HIE458770:HIE458771 HSA458770:HSA458771 IBW458770:IBW458771 ILS458770:ILS458771 IVO458770:IVO458771 JFK458770:JFK458771 JPG458770:JPG458771 JZC458770:JZC458771 KIY458770:KIY458771 KSU458770:KSU458771 LCQ458770:LCQ458771 LMM458770:LMM458771 LWI458770:LWI458771 MGE458770:MGE458771 MQA458770:MQA458771 MZW458770:MZW458771 NJS458770:NJS458771 NTO458770:NTO458771 ODK458770:ODK458771 ONG458770:ONG458771 OXC458770:OXC458771 PGY458770:PGY458771 PQU458770:PQU458771 QAQ458770:QAQ458771 QKM458770:QKM458771 QUI458770:QUI458771 REE458770:REE458771 ROA458770:ROA458771 RXW458770:RXW458771 SHS458770:SHS458771 SRO458770:SRO458771 TBK458770:TBK458771 TLG458770:TLG458771 TVC458770:TVC458771 UEY458770:UEY458771 UOU458770:UOU458771 UYQ458770:UYQ458771 VIM458770:VIM458771 VSI458770:VSI458771 WCE458770:WCE458771 WMA458770:WMA458771 WVW458770:WVW458771 O524306:O524307 JK524306:JK524307 TG524306:TG524307 ADC524306:ADC524307 AMY524306:AMY524307 AWU524306:AWU524307 BGQ524306:BGQ524307 BQM524306:BQM524307 CAI524306:CAI524307 CKE524306:CKE524307 CUA524306:CUA524307 DDW524306:DDW524307 DNS524306:DNS524307 DXO524306:DXO524307 EHK524306:EHK524307 ERG524306:ERG524307 FBC524306:FBC524307 FKY524306:FKY524307 FUU524306:FUU524307 GEQ524306:GEQ524307 GOM524306:GOM524307 GYI524306:GYI524307 HIE524306:HIE524307 HSA524306:HSA524307 IBW524306:IBW524307 ILS524306:ILS524307 IVO524306:IVO524307 JFK524306:JFK524307 JPG524306:JPG524307 JZC524306:JZC524307 KIY524306:KIY524307 KSU524306:KSU524307 LCQ524306:LCQ524307 LMM524306:LMM524307 LWI524306:LWI524307 MGE524306:MGE524307 MQA524306:MQA524307 MZW524306:MZW524307 NJS524306:NJS524307 NTO524306:NTO524307 ODK524306:ODK524307 ONG524306:ONG524307 OXC524306:OXC524307 PGY524306:PGY524307 PQU524306:PQU524307 QAQ524306:QAQ524307 QKM524306:QKM524307 QUI524306:QUI524307 REE524306:REE524307 ROA524306:ROA524307 RXW524306:RXW524307 SHS524306:SHS524307 SRO524306:SRO524307 TBK524306:TBK524307 TLG524306:TLG524307 TVC524306:TVC524307 UEY524306:UEY524307 UOU524306:UOU524307 UYQ524306:UYQ524307 VIM524306:VIM524307 VSI524306:VSI524307 WCE524306:WCE524307 WMA524306:WMA524307 WVW524306:WVW524307 O589842:O589843 JK589842:JK589843 TG589842:TG589843 ADC589842:ADC589843 AMY589842:AMY589843 AWU589842:AWU589843 BGQ589842:BGQ589843 BQM589842:BQM589843 CAI589842:CAI589843 CKE589842:CKE589843 CUA589842:CUA589843 DDW589842:DDW589843 DNS589842:DNS589843 DXO589842:DXO589843 EHK589842:EHK589843 ERG589842:ERG589843 FBC589842:FBC589843 FKY589842:FKY589843 FUU589842:FUU589843 GEQ589842:GEQ589843 GOM589842:GOM589843 GYI589842:GYI589843 HIE589842:HIE589843 HSA589842:HSA589843 IBW589842:IBW589843 ILS589842:ILS589843 IVO589842:IVO589843 JFK589842:JFK589843 JPG589842:JPG589843 JZC589842:JZC589843 KIY589842:KIY589843 KSU589842:KSU589843 LCQ589842:LCQ589843 LMM589842:LMM589843 LWI589842:LWI589843 MGE589842:MGE589843 MQA589842:MQA589843 MZW589842:MZW589843 NJS589842:NJS589843 NTO589842:NTO589843 ODK589842:ODK589843 ONG589842:ONG589843 OXC589842:OXC589843 PGY589842:PGY589843 PQU589842:PQU589843 QAQ589842:QAQ589843 QKM589842:QKM589843 QUI589842:QUI589843 REE589842:REE589843 ROA589842:ROA589843 RXW589842:RXW589843 SHS589842:SHS589843 SRO589842:SRO589843 TBK589842:TBK589843 TLG589842:TLG589843 TVC589842:TVC589843 UEY589842:UEY589843 UOU589842:UOU589843 UYQ589842:UYQ589843 VIM589842:VIM589843 VSI589842:VSI589843 WCE589842:WCE589843 WMA589842:WMA589843 WVW589842:WVW589843 O655378:O655379 JK655378:JK655379 TG655378:TG655379 ADC655378:ADC655379 AMY655378:AMY655379 AWU655378:AWU655379 BGQ655378:BGQ655379 BQM655378:BQM655379 CAI655378:CAI655379 CKE655378:CKE655379 CUA655378:CUA655379 DDW655378:DDW655379 DNS655378:DNS655379 DXO655378:DXO655379 EHK655378:EHK655379 ERG655378:ERG655379 FBC655378:FBC655379 FKY655378:FKY655379 FUU655378:FUU655379 GEQ655378:GEQ655379 GOM655378:GOM655379 GYI655378:GYI655379 HIE655378:HIE655379 HSA655378:HSA655379 IBW655378:IBW655379 ILS655378:ILS655379 IVO655378:IVO655379 JFK655378:JFK655379 JPG655378:JPG655379 JZC655378:JZC655379 KIY655378:KIY655379 KSU655378:KSU655379 LCQ655378:LCQ655379 LMM655378:LMM655379 LWI655378:LWI655379 MGE655378:MGE655379 MQA655378:MQA655379 MZW655378:MZW655379 NJS655378:NJS655379 NTO655378:NTO655379 ODK655378:ODK655379 ONG655378:ONG655379 OXC655378:OXC655379 PGY655378:PGY655379 PQU655378:PQU655379 QAQ655378:QAQ655379 QKM655378:QKM655379 QUI655378:QUI655379 REE655378:REE655379 ROA655378:ROA655379 RXW655378:RXW655379 SHS655378:SHS655379 SRO655378:SRO655379 TBK655378:TBK655379 TLG655378:TLG655379 TVC655378:TVC655379 UEY655378:UEY655379 UOU655378:UOU655379 UYQ655378:UYQ655379 VIM655378:VIM655379 VSI655378:VSI655379 WCE655378:WCE655379 WMA655378:WMA655379 WVW655378:WVW655379 O720914:O720915 JK720914:JK720915 TG720914:TG720915 ADC720914:ADC720915 AMY720914:AMY720915 AWU720914:AWU720915 BGQ720914:BGQ720915 BQM720914:BQM720915 CAI720914:CAI720915 CKE720914:CKE720915 CUA720914:CUA720915 DDW720914:DDW720915 DNS720914:DNS720915 DXO720914:DXO720915 EHK720914:EHK720915 ERG720914:ERG720915 FBC720914:FBC720915 FKY720914:FKY720915 FUU720914:FUU720915 GEQ720914:GEQ720915 GOM720914:GOM720915 GYI720914:GYI720915 HIE720914:HIE720915 HSA720914:HSA720915 IBW720914:IBW720915 ILS720914:ILS720915 IVO720914:IVO720915 JFK720914:JFK720915 JPG720914:JPG720915 JZC720914:JZC720915 KIY720914:KIY720915 KSU720914:KSU720915 LCQ720914:LCQ720915 LMM720914:LMM720915 LWI720914:LWI720915 MGE720914:MGE720915 MQA720914:MQA720915 MZW720914:MZW720915 NJS720914:NJS720915 NTO720914:NTO720915 ODK720914:ODK720915 ONG720914:ONG720915 OXC720914:OXC720915 PGY720914:PGY720915 PQU720914:PQU720915 QAQ720914:QAQ720915 QKM720914:QKM720915 QUI720914:QUI720915 REE720914:REE720915 ROA720914:ROA720915 RXW720914:RXW720915 SHS720914:SHS720915 SRO720914:SRO720915 TBK720914:TBK720915 TLG720914:TLG720915 TVC720914:TVC720915 UEY720914:UEY720915 UOU720914:UOU720915 UYQ720914:UYQ720915 VIM720914:VIM720915 VSI720914:VSI720915 WCE720914:WCE720915 WMA720914:WMA720915 WVW720914:WVW720915 O786450:O786451 JK786450:JK786451 TG786450:TG786451 ADC786450:ADC786451 AMY786450:AMY786451 AWU786450:AWU786451 BGQ786450:BGQ786451 BQM786450:BQM786451 CAI786450:CAI786451 CKE786450:CKE786451 CUA786450:CUA786451 DDW786450:DDW786451 DNS786450:DNS786451 DXO786450:DXO786451 EHK786450:EHK786451 ERG786450:ERG786451 FBC786450:FBC786451 FKY786450:FKY786451 FUU786450:FUU786451 GEQ786450:GEQ786451 GOM786450:GOM786451 GYI786450:GYI786451 HIE786450:HIE786451 HSA786450:HSA786451 IBW786450:IBW786451 ILS786450:ILS786451 IVO786450:IVO786451 JFK786450:JFK786451 JPG786450:JPG786451 JZC786450:JZC786451 KIY786450:KIY786451 KSU786450:KSU786451 LCQ786450:LCQ786451 LMM786450:LMM786451 LWI786450:LWI786451 MGE786450:MGE786451 MQA786450:MQA786451 MZW786450:MZW786451 NJS786450:NJS786451 NTO786450:NTO786451 ODK786450:ODK786451 ONG786450:ONG786451 OXC786450:OXC786451 PGY786450:PGY786451 PQU786450:PQU786451 QAQ786450:QAQ786451 QKM786450:QKM786451 QUI786450:QUI786451 REE786450:REE786451 ROA786450:ROA786451 RXW786450:RXW786451 SHS786450:SHS786451 SRO786450:SRO786451 TBK786450:TBK786451 TLG786450:TLG786451 TVC786450:TVC786451 UEY786450:UEY786451 UOU786450:UOU786451 UYQ786450:UYQ786451 VIM786450:VIM786451 VSI786450:VSI786451 WCE786450:WCE786451 WMA786450:WMA786451 WVW786450:WVW786451 O851986:O851987 JK851986:JK851987 TG851986:TG851987 ADC851986:ADC851987 AMY851986:AMY851987 AWU851986:AWU851987 BGQ851986:BGQ851987 BQM851986:BQM851987 CAI851986:CAI851987 CKE851986:CKE851987 CUA851986:CUA851987 DDW851986:DDW851987 DNS851986:DNS851987 DXO851986:DXO851987 EHK851986:EHK851987 ERG851986:ERG851987 FBC851986:FBC851987 FKY851986:FKY851987 FUU851986:FUU851987 GEQ851986:GEQ851987 GOM851986:GOM851987 GYI851986:GYI851987 HIE851986:HIE851987 HSA851986:HSA851987 IBW851986:IBW851987 ILS851986:ILS851987 IVO851986:IVO851987 JFK851986:JFK851987 JPG851986:JPG851987 JZC851986:JZC851987 KIY851986:KIY851987 KSU851986:KSU851987 LCQ851986:LCQ851987 LMM851986:LMM851987 LWI851986:LWI851987 MGE851986:MGE851987 MQA851986:MQA851987 MZW851986:MZW851987 NJS851986:NJS851987 NTO851986:NTO851987 ODK851986:ODK851987 ONG851986:ONG851987 OXC851986:OXC851987 PGY851986:PGY851987 PQU851986:PQU851987 QAQ851986:QAQ851987 QKM851986:QKM851987 QUI851986:QUI851987 REE851986:REE851987 ROA851986:ROA851987 RXW851986:RXW851987 SHS851986:SHS851987 SRO851986:SRO851987 TBK851986:TBK851987 TLG851986:TLG851987 TVC851986:TVC851987 UEY851986:UEY851987 UOU851986:UOU851987 UYQ851986:UYQ851987 VIM851986:VIM851987 VSI851986:VSI851987 WCE851986:WCE851987 WMA851986:WMA851987 WVW851986:WVW851987 O917522:O917523 JK917522:JK917523 TG917522:TG917523 ADC917522:ADC917523 AMY917522:AMY917523 AWU917522:AWU917523 BGQ917522:BGQ917523 BQM917522:BQM917523 CAI917522:CAI917523 CKE917522:CKE917523 CUA917522:CUA917523 DDW917522:DDW917523 DNS917522:DNS917523 DXO917522:DXO917523 EHK917522:EHK917523 ERG917522:ERG917523 FBC917522:FBC917523 FKY917522:FKY917523 FUU917522:FUU917523 GEQ917522:GEQ917523 GOM917522:GOM917523 GYI917522:GYI917523 HIE917522:HIE917523 HSA917522:HSA917523 IBW917522:IBW917523 ILS917522:ILS917523 IVO917522:IVO917523 JFK917522:JFK917523 JPG917522:JPG917523 JZC917522:JZC917523 KIY917522:KIY917523 KSU917522:KSU917523 LCQ917522:LCQ917523 LMM917522:LMM917523 LWI917522:LWI917523 MGE917522:MGE917523 MQA917522:MQA917523 MZW917522:MZW917523 NJS917522:NJS917523 NTO917522:NTO917523 ODK917522:ODK917523 ONG917522:ONG917523 OXC917522:OXC917523 PGY917522:PGY917523 PQU917522:PQU917523 QAQ917522:QAQ917523 QKM917522:QKM917523 QUI917522:QUI917523 REE917522:REE917523 ROA917522:ROA917523 RXW917522:RXW917523 SHS917522:SHS917523 SRO917522:SRO917523 TBK917522:TBK917523 TLG917522:TLG917523 TVC917522:TVC917523 UEY917522:UEY917523 UOU917522:UOU917523 UYQ917522:UYQ917523 VIM917522:VIM917523 VSI917522:VSI917523 WCE917522:WCE917523 WMA917522:WMA917523 WVW917522:WVW917523 O983058:O983059 JK983058:JK983059 TG983058:TG983059 ADC983058:ADC983059 AMY983058:AMY983059 AWU983058:AWU983059 BGQ983058:BGQ983059 BQM983058:BQM983059 CAI983058:CAI983059 CKE983058:CKE983059 CUA983058:CUA983059 DDW983058:DDW983059 DNS983058:DNS983059 DXO983058:DXO983059 EHK983058:EHK983059 ERG983058:ERG983059 FBC983058:FBC983059 FKY983058:FKY983059 FUU983058:FUU983059 GEQ983058:GEQ983059 GOM983058:GOM983059 GYI983058:GYI983059 HIE983058:HIE983059 HSA983058:HSA983059 IBW983058:IBW983059 ILS983058:ILS983059 IVO983058:IVO983059 JFK983058:JFK983059 JPG983058:JPG983059 JZC983058:JZC983059 KIY983058:KIY983059 KSU983058:KSU983059 LCQ983058:LCQ983059 LMM983058:LMM983059 LWI983058:LWI983059 MGE983058:MGE983059 MQA983058:MQA983059 MZW983058:MZW983059 NJS983058:NJS983059 NTO983058:NTO983059 ODK983058:ODK983059 ONG983058:ONG983059 OXC983058:OXC983059 PGY983058:PGY983059 PQU983058:PQU983059 QAQ983058:QAQ983059 QKM983058:QKM983059 QUI983058:QUI983059 REE983058:REE983059 ROA983058:ROA983059 RXW983058:RXW983059 SHS983058:SHS983059 SRO983058:SRO983059 TBK983058:TBK983059 TLG983058:TLG983059 TVC983058:TVC983059 UEY983058:UEY983059 UOU983058:UOU983059 UYQ983058:UYQ983059 VIM983058:VIM983059 VSI983058:VSI983059 WCE983058:WCE983059 WMA983058:WMA983059 WVW983058:WVW983059 D65554:D65563 IZ65554:IZ65563 SV65554:SV65563 ACR65554:ACR65563 AMN65554:AMN65563 AWJ65554:AWJ65563 BGF65554:BGF65563 BQB65554:BQB65563 BZX65554:BZX65563 CJT65554:CJT65563 CTP65554:CTP65563 DDL65554:DDL65563 DNH65554:DNH65563 DXD65554:DXD65563 EGZ65554:EGZ65563 EQV65554:EQV65563 FAR65554:FAR65563 FKN65554:FKN65563 FUJ65554:FUJ65563 GEF65554:GEF65563 GOB65554:GOB65563 GXX65554:GXX65563 HHT65554:HHT65563 HRP65554:HRP65563 IBL65554:IBL65563 ILH65554:ILH65563 IVD65554:IVD65563 JEZ65554:JEZ65563 JOV65554:JOV65563 JYR65554:JYR65563 KIN65554:KIN65563 KSJ65554:KSJ65563 LCF65554:LCF65563 LMB65554:LMB65563 LVX65554:LVX65563 MFT65554:MFT65563 MPP65554:MPP65563 MZL65554:MZL65563 NJH65554:NJH65563 NTD65554:NTD65563 OCZ65554:OCZ65563 OMV65554:OMV65563 OWR65554:OWR65563 PGN65554:PGN65563 PQJ65554:PQJ65563 QAF65554:QAF65563 QKB65554:QKB65563 QTX65554:QTX65563 RDT65554:RDT65563 RNP65554:RNP65563 RXL65554:RXL65563 SHH65554:SHH65563 SRD65554:SRD65563 TAZ65554:TAZ65563 TKV65554:TKV65563 TUR65554:TUR65563 UEN65554:UEN65563 UOJ65554:UOJ65563 UYF65554:UYF65563 VIB65554:VIB65563 VRX65554:VRX65563 WBT65554:WBT65563 WLP65554:WLP65563 WVL65554:WVL65563 D131090:D131099 IZ131090:IZ131099 SV131090:SV131099 ACR131090:ACR131099 AMN131090:AMN131099 AWJ131090:AWJ131099 BGF131090:BGF131099 BQB131090:BQB131099 BZX131090:BZX131099 CJT131090:CJT131099 CTP131090:CTP131099 DDL131090:DDL131099 DNH131090:DNH131099 DXD131090:DXD131099 EGZ131090:EGZ131099 EQV131090:EQV131099 FAR131090:FAR131099 FKN131090:FKN131099 FUJ131090:FUJ131099 GEF131090:GEF131099 GOB131090:GOB131099 GXX131090:GXX131099 HHT131090:HHT131099 HRP131090:HRP131099 IBL131090:IBL131099 ILH131090:ILH131099 IVD131090:IVD131099 JEZ131090:JEZ131099 JOV131090:JOV131099 JYR131090:JYR131099 KIN131090:KIN131099 KSJ131090:KSJ131099 LCF131090:LCF131099 LMB131090:LMB131099 LVX131090:LVX131099 MFT131090:MFT131099 MPP131090:MPP131099 MZL131090:MZL131099 NJH131090:NJH131099 NTD131090:NTD131099 OCZ131090:OCZ131099 OMV131090:OMV131099 OWR131090:OWR131099 PGN131090:PGN131099 PQJ131090:PQJ131099 QAF131090:QAF131099 QKB131090:QKB131099 QTX131090:QTX131099 RDT131090:RDT131099 RNP131090:RNP131099 RXL131090:RXL131099 SHH131090:SHH131099 SRD131090:SRD131099 TAZ131090:TAZ131099 TKV131090:TKV131099 TUR131090:TUR131099 UEN131090:UEN131099 UOJ131090:UOJ131099 UYF131090:UYF131099 VIB131090:VIB131099 VRX131090:VRX131099 WBT131090:WBT131099 WLP131090:WLP131099 WVL131090:WVL131099 D196626:D196635 IZ196626:IZ196635 SV196626:SV196635 ACR196626:ACR196635 AMN196626:AMN196635 AWJ196626:AWJ196635 BGF196626:BGF196635 BQB196626:BQB196635 BZX196626:BZX196635 CJT196626:CJT196635 CTP196626:CTP196635 DDL196626:DDL196635 DNH196626:DNH196635 DXD196626:DXD196635 EGZ196626:EGZ196635 EQV196626:EQV196635 FAR196626:FAR196635 FKN196626:FKN196635 FUJ196626:FUJ196635 GEF196626:GEF196635 GOB196626:GOB196635 GXX196626:GXX196635 HHT196626:HHT196635 HRP196626:HRP196635 IBL196626:IBL196635 ILH196626:ILH196635 IVD196626:IVD196635 JEZ196626:JEZ196635 JOV196626:JOV196635 JYR196626:JYR196635 KIN196626:KIN196635 KSJ196626:KSJ196635 LCF196626:LCF196635 LMB196626:LMB196635 LVX196626:LVX196635 MFT196626:MFT196635 MPP196626:MPP196635 MZL196626:MZL196635 NJH196626:NJH196635 NTD196626:NTD196635 OCZ196626:OCZ196635 OMV196626:OMV196635 OWR196626:OWR196635 PGN196626:PGN196635 PQJ196626:PQJ196635 QAF196626:QAF196635 QKB196626:QKB196635 QTX196626:QTX196635 RDT196626:RDT196635 RNP196626:RNP196635 RXL196626:RXL196635 SHH196626:SHH196635 SRD196626:SRD196635 TAZ196626:TAZ196635 TKV196626:TKV196635 TUR196626:TUR196635 UEN196626:UEN196635 UOJ196626:UOJ196635 UYF196626:UYF196635 VIB196626:VIB196635 VRX196626:VRX196635 WBT196626:WBT196635 WLP196626:WLP196635 WVL196626:WVL196635 D262162:D262171 IZ262162:IZ262171 SV262162:SV262171 ACR262162:ACR262171 AMN262162:AMN262171 AWJ262162:AWJ262171 BGF262162:BGF262171 BQB262162:BQB262171 BZX262162:BZX262171 CJT262162:CJT262171 CTP262162:CTP262171 DDL262162:DDL262171 DNH262162:DNH262171 DXD262162:DXD262171 EGZ262162:EGZ262171 EQV262162:EQV262171 FAR262162:FAR262171 FKN262162:FKN262171 FUJ262162:FUJ262171 GEF262162:GEF262171 GOB262162:GOB262171 GXX262162:GXX262171 HHT262162:HHT262171 HRP262162:HRP262171 IBL262162:IBL262171 ILH262162:ILH262171 IVD262162:IVD262171 JEZ262162:JEZ262171 JOV262162:JOV262171 JYR262162:JYR262171 KIN262162:KIN262171 KSJ262162:KSJ262171 LCF262162:LCF262171 LMB262162:LMB262171 LVX262162:LVX262171 MFT262162:MFT262171 MPP262162:MPP262171 MZL262162:MZL262171 NJH262162:NJH262171 NTD262162:NTD262171 OCZ262162:OCZ262171 OMV262162:OMV262171 OWR262162:OWR262171 PGN262162:PGN262171 PQJ262162:PQJ262171 QAF262162:QAF262171 QKB262162:QKB262171 QTX262162:QTX262171 RDT262162:RDT262171 RNP262162:RNP262171 RXL262162:RXL262171 SHH262162:SHH262171 SRD262162:SRD262171 TAZ262162:TAZ262171 TKV262162:TKV262171 TUR262162:TUR262171 UEN262162:UEN262171 UOJ262162:UOJ262171 UYF262162:UYF262171 VIB262162:VIB262171 VRX262162:VRX262171 WBT262162:WBT262171 WLP262162:WLP262171 WVL262162:WVL262171 D327698:D327707 IZ327698:IZ327707 SV327698:SV327707 ACR327698:ACR327707 AMN327698:AMN327707 AWJ327698:AWJ327707 BGF327698:BGF327707 BQB327698:BQB327707 BZX327698:BZX327707 CJT327698:CJT327707 CTP327698:CTP327707 DDL327698:DDL327707 DNH327698:DNH327707 DXD327698:DXD327707 EGZ327698:EGZ327707 EQV327698:EQV327707 FAR327698:FAR327707 FKN327698:FKN327707 FUJ327698:FUJ327707 GEF327698:GEF327707 GOB327698:GOB327707 GXX327698:GXX327707 HHT327698:HHT327707 HRP327698:HRP327707 IBL327698:IBL327707 ILH327698:ILH327707 IVD327698:IVD327707 JEZ327698:JEZ327707 JOV327698:JOV327707 JYR327698:JYR327707 KIN327698:KIN327707 KSJ327698:KSJ327707 LCF327698:LCF327707 LMB327698:LMB327707 LVX327698:LVX327707 MFT327698:MFT327707 MPP327698:MPP327707 MZL327698:MZL327707 NJH327698:NJH327707 NTD327698:NTD327707 OCZ327698:OCZ327707 OMV327698:OMV327707 OWR327698:OWR327707 PGN327698:PGN327707 PQJ327698:PQJ327707 QAF327698:QAF327707 QKB327698:QKB327707 QTX327698:QTX327707 RDT327698:RDT327707 RNP327698:RNP327707 RXL327698:RXL327707 SHH327698:SHH327707 SRD327698:SRD327707 TAZ327698:TAZ327707 TKV327698:TKV327707 TUR327698:TUR327707 UEN327698:UEN327707 UOJ327698:UOJ327707 UYF327698:UYF327707 VIB327698:VIB327707 VRX327698:VRX327707 WBT327698:WBT327707 WLP327698:WLP327707 WVL327698:WVL327707 D393234:D393243 IZ393234:IZ393243 SV393234:SV393243 ACR393234:ACR393243 AMN393234:AMN393243 AWJ393234:AWJ393243 BGF393234:BGF393243 BQB393234:BQB393243 BZX393234:BZX393243 CJT393234:CJT393243 CTP393234:CTP393243 DDL393234:DDL393243 DNH393234:DNH393243 DXD393234:DXD393243 EGZ393234:EGZ393243 EQV393234:EQV393243 FAR393234:FAR393243 FKN393234:FKN393243 FUJ393234:FUJ393243 GEF393234:GEF393243 GOB393234:GOB393243 GXX393234:GXX393243 HHT393234:HHT393243 HRP393234:HRP393243 IBL393234:IBL393243 ILH393234:ILH393243 IVD393234:IVD393243 JEZ393234:JEZ393243 JOV393234:JOV393243 JYR393234:JYR393243 KIN393234:KIN393243 KSJ393234:KSJ393243 LCF393234:LCF393243 LMB393234:LMB393243 LVX393234:LVX393243 MFT393234:MFT393243 MPP393234:MPP393243 MZL393234:MZL393243 NJH393234:NJH393243 NTD393234:NTD393243 OCZ393234:OCZ393243 OMV393234:OMV393243 OWR393234:OWR393243 PGN393234:PGN393243 PQJ393234:PQJ393243 QAF393234:QAF393243 QKB393234:QKB393243 QTX393234:QTX393243 RDT393234:RDT393243 RNP393234:RNP393243 RXL393234:RXL393243 SHH393234:SHH393243 SRD393234:SRD393243 TAZ393234:TAZ393243 TKV393234:TKV393243 TUR393234:TUR393243 UEN393234:UEN393243 UOJ393234:UOJ393243 UYF393234:UYF393243 VIB393234:VIB393243 VRX393234:VRX393243 WBT393234:WBT393243 WLP393234:WLP393243 WVL393234:WVL393243 D458770:D458779 IZ458770:IZ458779 SV458770:SV458779 ACR458770:ACR458779 AMN458770:AMN458779 AWJ458770:AWJ458779 BGF458770:BGF458779 BQB458770:BQB458779 BZX458770:BZX458779 CJT458770:CJT458779 CTP458770:CTP458779 DDL458770:DDL458779 DNH458770:DNH458779 DXD458770:DXD458779 EGZ458770:EGZ458779 EQV458770:EQV458779 FAR458770:FAR458779 FKN458770:FKN458779 FUJ458770:FUJ458779 GEF458770:GEF458779 GOB458770:GOB458779 GXX458770:GXX458779 HHT458770:HHT458779 HRP458770:HRP458779 IBL458770:IBL458779 ILH458770:ILH458779 IVD458770:IVD458779 JEZ458770:JEZ458779 JOV458770:JOV458779 JYR458770:JYR458779 KIN458770:KIN458779 KSJ458770:KSJ458779 LCF458770:LCF458779 LMB458770:LMB458779 LVX458770:LVX458779 MFT458770:MFT458779 MPP458770:MPP458779 MZL458770:MZL458779 NJH458770:NJH458779 NTD458770:NTD458779 OCZ458770:OCZ458779 OMV458770:OMV458779 OWR458770:OWR458779 PGN458770:PGN458779 PQJ458770:PQJ458779 QAF458770:QAF458779 QKB458770:QKB458779 QTX458770:QTX458779 RDT458770:RDT458779 RNP458770:RNP458779 RXL458770:RXL458779 SHH458770:SHH458779 SRD458770:SRD458779 TAZ458770:TAZ458779 TKV458770:TKV458779 TUR458770:TUR458779 UEN458770:UEN458779 UOJ458770:UOJ458779 UYF458770:UYF458779 VIB458770:VIB458779 VRX458770:VRX458779 WBT458770:WBT458779 WLP458770:WLP458779 WVL458770:WVL458779 D524306:D524315 IZ524306:IZ524315 SV524306:SV524315 ACR524306:ACR524315 AMN524306:AMN524315 AWJ524306:AWJ524315 BGF524306:BGF524315 BQB524306:BQB524315 BZX524306:BZX524315 CJT524306:CJT524315 CTP524306:CTP524315 DDL524306:DDL524315 DNH524306:DNH524315 DXD524306:DXD524315 EGZ524306:EGZ524315 EQV524306:EQV524315 FAR524306:FAR524315 FKN524306:FKN524315 FUJ524306:FUJ524315 GEF524306:GEF524315 GOB524306:GOB524315 GXX524306:GXX524315 HHT524306:HHT524315 HRP524306:HRP524315 IBL524306:IBL524315 ILH524306:ILH524315 IVD524306:IVD524315 JEZ524306:JEZ524315 JOV524306:JOV524315 JYR524306:JYR524315 KIN524306:KIN524315 KSJ524306:KSJ524315 LCF524306:LCF524315 LMB524306:LMB524315 LVX524306:LVX524315 MFT524306:MFT524315 MPP524306:MPP524315 MZL524306:MZL524315 NJH524306:NJH524315 NTD524306:NTD524315 OCZ524306:OCZ524315 OMV524306:OMV524315 OWR524306:OWR524315 PGN524306:PGN524315 PQJ524306:PQJ524315 QAF524306:QAF524315 QKB524306:QKB524315 QTX524306:QTX524315 RDT524306:RDT524315 RNP524306:RNP524315 RXL524306:RXL524315 SHH524306:SHH524315 SRD524306:SRD524315 TAZ524306:TAZ524315 TKV524306:TKV524315 TUR524306:TUR524315 UEN524306:UEN524315 UOJ524306:UOJ524315 UYF524306:UYF524315 VIB524306:VIB524315 VRX524306:VRX524315 WBT524306:WBT524315 WLP524306:WLP524315 WVL524306:WVL524315 D589842:D589851 IZ589842:IZ589851 SV589842:SV589851 ACR589842:ACR589851 AMN589842:AMN589851 AWJ589842:AWJ589851 BGF589842:BGF589851 BQB589842:BQB589851 BZX589842:BZX589851 CJT589842:CJT589851 CTP589842:CTP589851 DDL589842:DDL589851 DNH589842:DNH589851 DXD589842:DXD589851 EGZ589842:EGZ589851 EQV589842:EQV589851 FAR589842:FAR589851 FKN589842:FKN589851 FUJ589842:FUJ589851 GEF589842:GEF589851 GOB589842:GOB589851 GXX589842:GXX589851 HHT589842:HHT589851 HRP589842:HRP589851 IBL589842:IBL589851 ILH589842:ILH589851 IVD589842:IVD589851 JEZ589842:JEZ589851 JOV589842:JOV589851 JYR589842:JYR589851 KIN589842:KIN589851 KSJ589842:KSJ589851 LCF589842:LCF589851 LMB589842:LMB589851 LVX589842:LVX589851 MFT589842:MFT589851 MPP589842:MPP589851 MZL589842:MZL589851 NJH589842:NJH589851 NTD589842:NTD589851 OCZ589842:OCZ589851 OMV589842:OMV589851 OWR589842:OWR589851 PGN589842:PGN589851 PQJ589842:PQJ589851 QAF589842:QAF589851 QKB589842:QKB589851 QTX589842:QTX589851 RDT589842:RDT589851 RNP589842:RNP589851 RXL589842:RXL589851 SHH589842:SHH589851 SRD589842:SRD589851 TAZ589842:TAZ589851 TKV589842:TKV589851 TUR589842:TUR589851 UEN589842:UEN589851 UOJ589842:UOJ589851 UYF589842:UYF589851 VIB589842:VIB589851 VRX589842:VRX589851 WBT589842:WBT589851 WLP589842:WLP589851 WVL589842:WVL589851 D655378:D655387 IZ655378:IZ655387 SV655378:SV655387 ACR655378:ACR655387 AMN655378:AMN655387 AWJ655378:AWJ655387 BGF655378:BGF655387 BQB655378:BQB655387 BZX655378:BZX655387 CJT655378:CJT655387 CTP655378:CTP655387 DDL655378:DDL655387 DNH655378:DNH655387 DXD655378:DXD655387 EGZ655378:EGZ655387 EQV655378:EQV655387 FAR655378:FAR655387 FKN655378:FKN655387 FUJ655378:FUJ655387 GEF655378:GEF655387 GOB655378:GOB655387 GXX655378:GXX655387 HHT655378:HHT655387 HRP655378:HRP655387 IBL655378:IBL655387 ILH655378:ILH655387 IVD655378:IVD655387 JEZ655378:JEZ655387 JOV655378:JOV655387 JYR655378:JYR655387 KIN655378:KIN655387 KSJ655378:KSJ655387 LCF655378:LCF655387 LMB655378:LMB655387 LVX655378:LVX655387 MFT655378:MFT655387 MPP655378:MPP655387 MZL655378:MZL655387 NJH655378:NJH655387 NTD655378:NTD655387 OCZ655378:OCZ655387 OMV655378:OMV655387 OWR655378:OWR655387 PGN655378:PGN655387 PQJ655378:PQJ655387 QAF655378:QAF655387 QKB655378:QKB655387 QTX655378:QTX655387 RDT655378:RDT655387 RNP655378:RNP655387 RXL655378:RXL655387 SHH655378:SHH655387 SRD655378:SRD655387 TAZ655378:TAZ655387 TKV655378:TKV655387 TUR655378:TUR655387 UEN655378:UEN655387 UOJ655378:UOJ655387 UYF655378:UYF655387 VIB655378:VIB655387 VRX655378:VRX655387 WBT655378:WBT655387 WLP655378:WLP655387 WVL655378:WVL655387 D720914:D720923 IZ720914:IZ720923 SV720914:SV720923 ACR720914:ACR720923 AMN720914:AMN720923 AWJ720914:AWJ720923 BGF720914:BGF720923 BQB720914:BQB720923 BZX720914:BZX720923 CJT720914:CJT720923 CTP720914:CTP720923 DDL720914:DDL720923 DNH720914:DNH720923 DXD720914:DXD720923 EGZ720914:EGZ720923 EQV720914:EQV720923 FAR720914:FAR720923 FKN720914:FKN720923 FUJ720914:FUJ720923 GEF720914:GEF720923 GOB720914:GOB720923 GXX720914:GXX720923 HHT720914:HHT720923 HRP720914:HRP720923 IBL720914:IBL720923 ILH720914:ILH720923 IVD720914:IVD720923 JEZ720914:JEZ720923 JOV720914:JOV720923 JYR720914:JYR720923 KIN720914:KIN720923 KSJ720914:KSJ720923 LCF720914:LCF720923 LMB720914:LMB720923 LVX720914:LVX720923 MFT720914:MFT720923 MPP720914:MPP720923 MZL720914:MZL720923 NJH720914:NJH720923 NTD720914:NTD720923 OCZ720914:OCZ720923 OMV720914:OMV720923 OWR720914:OWR720923 PGN720914:PGN720923 PQJ720914:PQJ720923 QAF720914:QAF720923 QKB720914:QKB720923 QTX720914:QTX720923 RDT720914:RDT720923 RNP720914:RNP720923 RXL720914:RXL720923 SHH720914:SHH720923 SRD720914:SRD720923 TAZ720914:TAZ720923 TKV720914:TKV720923 TUR720914:TUR720923 UEN720914:UEN720923 UOJ720914:UOJ720923 UYF720914:UYF720923 VIB720914:VIB720923 VRX720914:VRX720923 WBT720914:WBT720923 WLP720914:WLP720923 WVL720914:WVL720923 D786450:D786459 IZ786450:IZ786459 SV786450:SV786459 ACR786450:ACR786459 AMN786450:AMN786459 AWJ786450:AWJ786459 BGF786450:BGF786459 BQB786450:BQB786459 BZX786450:BZX786459 CJT786450:CJT786459 CTP786450:CTP786459 DDL786450:DDL786459 DNH786450:DNH786459 DXD786450:DXD786459 EGZ786450:EGZ786459 EQV786450:EQV786459 FAR786450:FAR786459 FKN786450:FKN786459 FUJ786450:FUJ786459 GEF786450:GEF786459 GOB786450:GOB786459 GXX786450:GXX786459 HHT786450:HHT786459 HRP786450:HRP786459 IBL786450:IBL786459 ILH786450:ILH786459 IVD786450:IVD786459 JEZ786450:JEZ786459 JOV786450:JOV786459 JYR786450:JYR786459 KIN786450:KIN786459 KSJ786450:KSJ786459 LCF786450:LCF786459 LMB786450:LMB786459 LVX786450:LVX786459 MFT786450:MFT786459 MPP786450:MPP786459 MZL786450:MZL786459 NJH786450:NJH786459 NTD786450:NTD786459 OCZ786450:OCZ786459 OMV786450:OMV786459 OWR786450:OWR786459 PGN786450:PGN786459 PQJ786450:PQJ786459 QAF786450:QAF786459 QKB786450:QKB786459 QTX786450:QTX786459 RDT786450:RDT786459 RNP786450:RNP786459 RXL786450:RXL786459 SHH786450:SHH786459 SRD786450:SRD786459 TAZ786450:TAZ786459 TKV786450:TKV786459 TUR786450:TUR786459 UEN786450:UEN786459 UOJ786450:UOJ786459 UYF786450:UYF786459 VIB786450:VIB786459 VRX786450:VRX786459 WBT786450:WBT786459 WLP786450:WLP786459 WVL786450:WVL786459 D851986:D851995 IZ851986:IZ851995 SV851986:SV851995 ACR851986:ACR851995 AMN851986:AMN851995 AWJ851986:AWJ851995 BGF851986:BGF851995 BQB851986:BQB851995 BZX851986:BZX851995 CJT851986:CJT851995 CTP851986:CTP851995 DDL851986:DDL851995 DNH851986:DNH851995 DXD851986:DXD851995 EGZ851986:EGZ851995 EQV851986:EQV851995 FAR851986:FAR851995 FKN851986:FKN851995 FUJ851986:FUJ851995 GEF851986:GEF851995 GOB851986:GOB851995 GXX851986:GXX851995 HHT851986:HHT851995 HRP851986:HRP851995 IBL851986:IBL851995 ILH851986:ILH851995 IVD851986:IVD851995 JEZ851986:JEZ851995 JOV851986:JOV851995 JYR851986:JYR851995 KIN851986:KIN851995 KSJ851986:KSJ851995 LCF851986:LCF851995 LMB851986:LMB851995 LVX851986:LVX851995 MFT851986:MFT851995 MPP851986:MPP851995 MZL851986:MZL851995 NJH851986:NJH851995 NTD851986:NTD851995 OCZ851986:OCZ851995 OMV851986:OMV851995 OWR851986:OWR851995 PGN851986:PGN851995 PQJ851986:PQJ851995 QAF851986:QAF851995 QKB851986:QKB851995 QTX851986:QTX851995 RDT851986:RDT851995 RNP851986:RNP851995 RXL851986:RXL851995 SHH851986:SHH851995 SRD851986:SRD851995 TAZ851986:TAZ851995 TKV851986:TKV851995 TUR851986:TUR851995 UEN851986:UEN851995 UOJ851986:UOJ851995 UYF851986:UYF851995 VIB851986:VIB851995 VRX851986:VRX851995 WBT851986:WBT851995 WLP851986:WLP851995 WVL851986:WVL851995 D917522:D917531 IZ917522:IZ917531 SV917522:SV917531 ACR917522:ACR917531 AMN917522:AMN917531 AWJ917522:AWJ917531 BGF917522:BGF917531 BQB917522:BQB917531 BZX917522:BZX917531 CJT917522:CJT917531 CTP917522:CTP917531 DDL917522:DDL917531 DNH917522:DNH917531 DXD917522:DXD917531 EGZ917522:EGZ917531 EQV917522:EQV917531 FAR917522:FAR917531 FKN917522:FKN917531 FUJ917522:FUJ917531 GEF917522:GEF917531 GOB917522:GOB917531 GXX917522:GXX917531 HHT917522:HHT917531 HRP917522:HRP917531 IBL917522:IBL917531 ILH917522:ILH917531 IVD917522:IVD917531 JEZ917522:JEZ917531 JOV917522:JOV917531 JYR917522:JYR917531 KIN917522:KIN917531 KSJ917522:KSJ917531 LCF917522:LCF917531 LMB917522:LMB917531 LVX917522:LVX917531 MFT917522:MFT917531 MPP917522:MPP917531 MZL917522:MZL917531 NJH917522:NJH917531 NTD917522:NTD917531 OCZ917522:OCZ917531 OMV917522:OMV917531 OWR917522:OWR917531 PGN917522:PGN917531 PQJ917522:PQJ917531 QAF917522:QAF917531 QKB917522:QKB917531 QTX917522:QTX917531 RDT917522:RDT917531 RNP917522:RNP917531 RXL917522:RXL917531 SHH917522:SHH917531 SRD917522:SRD917531 TAZ917522:TAZ917531 TKV917522:TKV917531 TUR917522:TUR917531 UEN917522:UEN917531 UOJ917522:UOJ917531 UYF917522:UYF917531 VIB917522:VIB917531 VRX917522:VRX917531 WBT917522:WBT917531 WLP917522:WLP917531 WVL917522:WVL917531 D983058:D983067 IZ983058:IZ983067 SV983058:SV983067 ACR983058:ACR983067 AMN983058:AMN983067 AWJ983058:AWJ983067 BGF983058:BGF983067 BQB983058:BQB983067 BZX983058:BZX983067 CJT983058:CJT983067 CTP983058:CTP983067 DDL983058:DDL983067 DNH983058:DNH983067 DXD983058:DXD983067 EGZ983058:EGZ983067 EQV983058:EQV983067 FAR983058:FAR983067 FKN983058:FKN983067 FUJ983058:FUJ983067 GEF983058:GEF983067 GOB983058:GOB983067 GXX983058:GXX983067 HHT983058:HHT983067 HRP983058:HRP983067 IBL983058:IBL983067 ILH983058:ILH983067 IVD983058:IVD983067 JEZ983058:JEZ983067 JOV983058:JOV983067 JYR983058:JYR983067 KIN983058:KIN983067 KSJ983058:KSJ983067 LCF983058:LCF983067 LMB983058:LMB983067 LVX983058:LVX983067 MFT983058:MFT983067 MPP983058:MPP983067 MZL983058:MZL983067 NJH983058:NJH983067 NTD983058:NTD983067 OCZ983058:OCZ983067 OMV983058:OMV983067 OWR983058:OWR983067 PGN983058:PGN983067 PQJ983058:PQJ983067 QAF983058:QAF983067 QKB983058:QKB983067 QTX983058:QTX983067 RDT983058:RDT983067 RNP983058:RNP983067 RXL983058:RXL983067 SHH983058:SHH983067 SRD983058:SRD983067 TAZ983058:TAZ983067 TKV983058:TKV983067 TUR983058:TUR983067 UEN983058:UEN983067 UOJ983058:UOJ983067 UYF983058:UYF983067 VIB983058:VIB983067 VRX983058:VRX983067 WBT983058:WBT983067 WLP983058:WLP983067 WVL983058:WVL983067 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I65530:I65531 JE65530:JE65531 TA65530:TA65531 ACW65530:ACW65531 AMS65530:AMS65531 AWO65530:AWO65531 BGK65530:BGK65531 BQG65530:BQG65531 CAC65530:CAC65531 CJY65530:CJY65531 CTU65530:CTU65531 DDQ65530:DDQ65531 DNM65530:DNM65531 DXI65530:DXI65531 EHE65530:EHE65531 ERA65530:ERA65531 FAW65530:FAW65531 FKS65530:FKS65531 FUO65530:FUO65531 GEK65530:GEK65531 GOG65530:GOG65531 GYC65530:GYC65531 HHY65530:HHY65531 HRU65530:HRU65531 IBQ65530:IBQ65531 ILM65530:ILM65531 IVI65530:IVI65531 JFE65530:JFE65531 JPA65530:JPA65531 JYW65530:JYW65531 KIS65530:KIS65531 KSO65530:KSO65531 LCK65530:LCK65531 LMG65530:LMG65531 LWC65530:LWC65531 MFY65530:MFY65531 MPU65530:MPU65531 MZQ65530:MZQ65531 NJM65530:NJM65531 NTI65530:NTI65531 ODE65530:ODE65531 ONA65530:ONA65531 OWW65530:OWW65531 PGS65530:PGS65531 PQO65530:PQO65531 QAK65530:QAK65531 QKG65530:QKG65531 QUC65530:QUC65531 RDY65530:RDY65531 RNU65530:RNU65531 RXQ65530:RXQ65531 SHM65530:SHM65531 SRI65530:SRI65531 TBE65530:TBE65531 TLA65530:TLA65531 TUW65530:TUW65531 UES65530:UES65531 UOO65530:UOO65531 UYK65530:UYK65531 VIG65530:VIG65531 VSC65530:VSC65531 WBY65530:WBY65531 WLU65530:WLU65531 WVQ65530:WVQ65531 I131066:I131067 JE131066:JE131067 TA131066:TA131067 ACW131066:ACW131067 AMS131066:AMS131067 AWO131066:AWO131067 BGK131066:BGK131067 BQG131066:BQG131067 CAC131066:CAC131067 CJY131066:CJY131067 CTU131066:CTU131067 DDQ131066:DDQ131067 DNM131066:DNM131067 DXI131066:DXI131067 EHE131066:EHE131067 ERA131066:ERA131067 FAW131066:FAW131067 FKS131066:FKS131067 FUO131066:FUO131067 GEK131066:GEK131067 GOG131066:GOG131067 GYC131066:GYC131067 HHY131066:HHY131067 HRU131066:HRU131067 IBQ131066:IBQ131067 ILM131066:ILM131067 IVI131066:IVI131067 JFE131066:JFE131067 JPA131066:JPA131067 JYW131066:JYW131067 KIS131066:KIS131067 KSO131066:KSO131067 LCK131066:LCK131067 LMG131066:LMG131067 LWC131066:LWC131067 MFY131066:MFY131067 MPU131066:MPU131067 MZQ131066:MZQ131067 NJM131066:NJM131067 NTI131066:NTI131067 ODE131066:ODE131067 ONA131066:ONA131067 OWW131066:OWW131067 PGS131066:PGS131067 PQO131066:PQO131067 QAK131066:QAK131067 QKG131066:QKG131067 QUC131066:QUC131067 RDY131066:RDY131067 RNU131066:RNU131067 RXQ131066:RXQ131067 SHM131066:SHM131067 SRI131066:SRI131067 TBE131066:TBE131067 TLA131066:TLA131067 TUW131066:TUW131067 UES131066:UES131067 UOO131066:UOO131067 UYK131066:UYK131067 VIG131066:VIG131067 VSC131066:VSC131067 WBY131066:WBY131067 WLU131066:WLU131067 WVQ131066:WVQ131067 I196602:I196603 JE196602:JE196603 TA196602:TA196603 ACW196602:ACW196603 AMS196602:AMS196603 AWO196602:AWO196603 BGK196602:BGK196603 BQG196602:BQG196603 CAC196602:CAC196603 CJY196602:CJY196603 CTU196602:CTU196603 DDQ196602:DDQ196603 DNM196602:DNM196603 DXI196602:DXI196603 EHE196602:EHE196603 ERA196602:ERA196603 FAW196602:FAW196603 FKS196602:FKS196603 FUO196602:FUO196603 GEK196602:GEK196603 GOG196602:GOG196603 GYC196602:GYC196603 HHY196602:HHY196603 HRU196602:HRU196603 IBQ196602:IBQ196603 ILM196602:ILM196603 IVI196602:IVI196603 JFE196602:JFE196603 JPA196602:JPA196603 JYW196602:JYW196603 KIS196602:KIS196603 KSO196602:KSO196603 LCK196602:LCK196603 LMG196602:LMG196603 LWC196602:LWC196603 MFY196602:MFY196603 MPU196602:MPU196603 MZQ196602:MZQ196603 NJM196602:NJM196603 NTI196602:NTI196603 ODE196602:ODE196603 ONA196602:ONA196603 OWW196602:OWW196603 PGS196602:PGS196603 PQO196602:PQO196603 QAK196602:QAK196603 QKG196602:QKG196603 QUC196602:QUC196603 RDY196602:RDY196603 RNU196602:RNU196603 RXQ196602:RXQ196603 SHM196602:SHM196603 SRI196602:SRI196603 TBE196602:TBE196603 TLA196602:TLA196603 TUW196602:TUW196603 UES196602:UES196603 UOO196602:UOO196603 UYK196602:UYK196603 VIG196602:VIG196603 VSC196602:VSC196603 WBY196602:WBY196603 WLU196602:WLU196603 WVQ196602:WVQ196603 I262138:I262139 JE262138:JE262139 TA262138:TA262139 ACW262138:ACW262139 AMS262138:AMS262139 AWO262138:AWO262139 BGK262138:BGK262139 BQG262138:BQG262139 CAC262138:CAC262139 CJY262138:CJY262139 CTU262138:CTU262139 DDQ262138:DDQ262139 DNM262138:DNM262139 DXI262138:DXI262139 EHE262138:EHE262139 ERA262138:ERA262139 FAW262138:FAW262139 FKS262138:FKS262139 FUO262138:FUO262139 GEK262138:GEK262139 GOG262138:GOG262139 GYC262138:GYC262139 HHY262138:HHY262139 HRU262138:HRU262139 IBQ262138:IBQ262139 ILM262138:ILM262139 IVI262138:IVI262139 JFE262138:JFE262139 JPA262138:JPA262139 JYW262138:JYW262139 KIS262138:KIS262139 KSO262138:KSO262139 LCK262138:LCK262139 LMG262138:LMG262139 LWC262138:LWC262139 MFY262138:MFY262139 MPU262138:MPU262139 MZQ262138:MZQ262139 NJM262138:NJM262139 NTI262138:NTI262139 ODE262138:ODE262139 ONA262138:ONA262139 OWW262138:OWW262139 PGS262138:PGS262139 PQO262138:PQO262139 QAK262138:QAK262139 QKG262138:QKG262139 QUC262138:QUC262139 RDY262138:RDY262139 RNU262138:RNU262139 RXQ262138:RXQ262139 SHM262138:SHM262139 SRI262138:SRI262139 TBE262138:TBE262139 TLA262138:TLA262139 TUW262138:TUW262139 UES262138:UES262139 UOO262138:UOO262139 UYK262138:UYK262139 VIG262138:VIG262139 VSC262138:VSC262139 WBY262138:WBY262139 WLU262138:WLU262139 WVQ262138:WVQ262139 I327674:I327675 JE327674:JE327675 TA327674:TA327675 ACW327674:ACW327675 AMS327674:AMS327675 AWO327674:AWO327675 BGK327674:BGK327675 BQG327674:BQG327675 CAC327674:CAC327675 CJY327674:CJY327675 CTU327674:CTU327675 DDQ327674:DDQ327675 DNM327674:DNM327675 DXI327674:DXI327675 EHE327674:EHE327675 ERA327674:ERA327675 FAW327674:FAW327675 FKS327674:FKS327675 FUO327674:FUO327675 GEK327674:GEK327675 GOG327674:GOG327675 GYC327674:GYC327675 HHY327674:HHY327675 HRU327674:HRU327675 IBQ327674:IBQ327675 ILM327674:ILM327675 IVI327674:IVI327675 JFE327674:JFE327675 JPA327674:JPA327675 JYW327674:JYW327675 KIS327674:KIS327675 KSO327674:KSO327675 LCK327674:LCK327675 LMG327674:LMG327675 LWC327674:LWC327675 MFY327674:MFY327675 MPU327674:MPU327675 MZQ327674:MZQ327675 NJM327674:NJM327675 NTI327674:NTI327675 ODE327674:ODE327675 ONA327674:ONA327675 OWW327674:OWW327675 PGS327674:PGS327675 PQO327674:PQO327675 QAK327674:QAK327675 QKG327674:QKG327675 QUC327674:QUC327675 RDY327674:RDY327675 RNU327674:RNU327675 RXQ327674:RXQ327675 SHM327674:SHM327675 SRI327674:SRI327675 TBE327674:TBE327675 TLA327674:TLA327675 TUW327674:TUW327675 UES327674:UES327675 UOO327674:UOO327675 UYK327674:UYK327675 VIG327674:VIG327675 VSC327674:VSC327675 WBY327674:WBY327675 WLU327674:WLU327675 WVQ327674:WVQ327675 I393210:I393211 JE393210:JE393211 TA393210:TA393211 ACW393210:ACW393211 AMS393210:AMS393211 AWO393210:AWO393211 BGK393210:BGK393211 BQG393210:BQG393211 CAC393210:CAC393211 CJY393210:CJY393211 CTU393210:CTU393211 DDQ393210:DDQ393211 DNM393210:DNM393211 DXI393210:DXI393211 EHE393210:EHE393211 ERA393210:ERA393211 FAW393210:FAW393211 FKS393210:FKS393211 FUO393210:FUO393211 GEK393210:GEK393211 GOG393210:GOG393211 GYC393210:GYC393211 HHY393210:HHY393211 HRU393210:HRU393211 IBQ393210:IBQ393211 ILM393210:ILM393211 IVI393210:IVI393211 JFE393210:JFE393211 JPA393210:JPA393211 JYW393210:JYW393211 KIS393210:KIS393211 KSO393210:KSO393211 LCK393210:LCK393211 LMG393210:LMG393211 LWC393210:LWC393211 MFY393210:MFY393211 MPU393210:MPU393211 MZQ393210:MZQ393211 NJM393210:NJM393211 NTI393210:NTI393211 ODE393210:ODE393211 ONA393210:ONA393211 OWW393210:OWW393211 PGS393210:PGS393211 PQO393210:PQO393211 QAK393210:QAK393211 QKG393210:QKG393211 QUC393210:QUC393211 RDY393210:RDY393211 RNU393210:RNU393211 RXQ393210:RXQ393211 SHM393210:SHM393211 SRI393210:SRI393211 TBE393210:TBE393211 TLA393210:TLA393211 TUW393210:TUW393211 UES393210:UES393211 UOO393210:UOO393211 UYK393210:UYK393211 VIG393210:VIG393211 VSC393210:VSC393211 WBY393210:WBY393211 WLU393210:WLU393211 WVQ393210:WVQ393211 I458746:I458747 JE458746:JE458747 TA458746:TA458747 ACW458746:ACW458747 AMS458746:AMS458747 AWO458746:AWO458747 BGK458746:BGK458747 BQG458746:BQG458747 CAC458746:CAC458747 CJY458746:CJY458747 CTU458746:CTU458747 DDQ458746:DDQ458747 DNM458746:DNM458747 DXI458746:DXI458747 EHE458746:EHE458747 ERA458746:ERA458747 FAW458746:FAW458747 FKS458746:FKS458747 FUO458746:FUO458747 GEK458746:GEK458747 GOG458746:GOG458747 GYC458746:GYC458747 HHY458746:HHY458747 HRU458746:HRU458747 IBQ458746:IBQ458747 ILM458746:ILM458747 IVI458746:IVI458747 JFE458746:JFE458747 JPA458746:JPA458747 JYW458746:JYW458747 KIS458746:KIS458747 KSO458746:KSO458747 LCK458746:LCK458747 LMG458746:LMG458747 LWC458746:LWC458747 MFY458746:MFY458747 MPU458746:MPU458747 MZQ458746:MZQ458747 NJM458746:NJM458747 NTI458746:NTI458747 ODE458746:ODE458747 ONA458746:ONA458747 OWW458746:OWW458747 PGS458746:PGS458747 PQO458746:PQO458747 QAK458746:QAK458747 QKG458746:QKG458747 QUC458746:QUC458747 RDY458746:RDY458747 RNU458746:RNU458747 RXQ458746:RXQ458747 SHM458746:SHM458747 SRI458746:SRI458747 TBE458746:TBE458747 TLA458746:TLA458747 TUW458746:TUW458747 UES458746:UES458747 UOO458746:UOO458747 UYK458746:UYK458747 VIG458746:VIG458747 VSC458746:VSC458747 WBY458746:WBY458747 WLU458746:WLU458747 WVQ458746:WVQ458747 I524282:I524283 JE524282:JE524283 TA524282:TA524283 ACW524282:ACW524283 AMS524282:AMS524283 AWO524282:AWO524283 BGK524282:BGK524283 BQG524282:BQG524283 CAC524282:CAC524283 CJY524282:CJY524283 CTU524282:CTU524283 DDQ524282:DDQ524283 DNM524282:DNM524283 DXI524282:DXI524283 EHE524282:EHE524283 ERA524282:ERA524283 FAW524282:FAW524283 FKS524282:FKS524283 FUO524282:FUO524283 GEK524282:GEK524283 GOG524282:GOG524283 GYC524282:GYC524283 HHY524282:HHY524283 HRU524282:HRU524283 IBQ524282:IBQ524283 ILM524282:ILM524283 IVI524282:IVI524283 JFE524282:JFE524283 JPA524282:JPA524283 JYW524282:JYW524283 KIS524282:KIS524283 KSO524282:KSO524283 LCK524282:LCK524283 LMG524282:LMG524283 LWC524282:LWC524283 MFY524282:MFY524283 MPU524282:MPU524283 MZQ524282:MZQ524283 NJM524282:NJM524283 NTI524282:NTI524283 ODE524282:ODE524283 ONA524282:ONA524283 OWW524282:OWW524283 PGS524282:PGS524283 PQO524282:PQO524283 QAK524282:QAK524283 QKG524282:QKG524283 QUC524282:QUC524283 RDY524282:RDY524283 RNU524282:RNU524283 RXQ524282:RXQ524283 SHM524282:SHM524283 SRI524282:SRI524283 TBE524282:TBE524283 TLA524282:TLA524283 TUW524282:TUW524283 UES524282:UES524283 UOO524282:UOO524283 UYK524282:UYK524283 VIG524282:VIG524283 VSC524282:VSC524283 WBY524282:WBY524283 WLU524282:WLU524283 WVQ524282:WVQ524283 I589818:I589819 JE589818:JE589819 TA589818:TA589819 ACW589818:ACW589819 AMS589818:AMS589819 AWO589818:AWO589819 BGK589818:BGK589819 BQG589818:BQG589819 CAC589818:CAC589819 CJY589818:CJY589819 CTU589818:CTU589819 DDQ589818:DDQ589819 DNM589818:DNM589819 DXI589818:DXI589819 EHE589818:EHE589819 ERA589818:ERA589819 FAW589818:FAW589819 FKS589818:FKS589819 FUO589818:FUO589819 GEK589818:GEK589819 GOG589818:GOG589819 GYC589818:GYC589819 HHY589818:HHY589819 HRU589818:HRU589819 IBQ589818:IBQ589819 ILM589818:ILM589819 IVI589818:IVI589819 JFE589818:JFE589819 JPA589818:JPA589819 JYW589818:JYW589819 KIS589818:KIS589819 KSO589818:KSO589819 LCK589818:LCK589819 LMG589818:LMG589819 LWC589818:LWC589819 MFY589818:MFY589819 MPU589818:MPU589819 MZQ589818:MZQ589819 NJM589818:NJM589819 NTI589818:NTI589819 ODE589818:ODE589819 ONA589818:ONA589819 OWW589818:OWW589819 PGS589818:PGS589819 PQO589818:PQO589819 QAK589818:QAK589819 QKG589818:QKG589819 QUC589818:QUC589819 RDY589818:RDY589819 RNU589818:RNU589819 RXQ589818:RXQ589819 SHM589818:SHM589819 SRI589818:SRI589819 TBE589818:TBE589819 TLA589818:TLA589819 TUW589818:TUW589819 UES589818:UES589819 UOO589818:UOO589819 UYK589818:UYK589819 VIG589818:VIG589819 VSC589818:VSC589819 WBY589818:WBY589819 WLU589818:WLU589819 WVQ589818:WVQ589819 I655354:I655355 JE655354:JE655355 TA655354:TA655355 ACW655354:ACW655355 AMS655354:AMS655355 AWO655354:AWO655355 BGK655354:BGK655355 BQG655354:BQG655355 CAC655354:CAC655355 CJY655354:CJY655355 CTU655354:CTU655355 DDQ655354:DDQ655355 DNM655354:DNM655355 DXI655354:DXI655355 EHE655354:EHE655355 ERA655354:ERA655355 FAW655354:FAW655355 FKS655354:FKS655355 FUO655354:FUO655355 GEK655354:GEK655355 GOG655354:GOG655355 GYC655354:GYC655355 HHY655354:HHY655355 HRU655354:HRU655355 IBQ655354:IBQ655355 ILM655354:ILM655355 IVI655354:IVI655355 JFE655354:JFE655355 JPA655354:JPA655355 JYW655354:JYW655355 KIS655354:KIS655355 KSO655354:KSO655355 LCK655354:LCK655355 LMG655354:LMG655355 LWC655354:LWC655355 MFY655354:MFY655355 MPU655354:MPU655355 MZQ655354:MZQ655355 NJM655354:NJM655355 NTI655354:NTI655355 ODE655354:ODE655355 ONA655354:ONA655355 OWW655354:OWW655355 PGS655354:PGS655355 PQO655354:PQO655355 QAK655354:QAK655355 QKG655354:QKG655355 QUC655354:QUC655355 RDY655354:RDY655355 RNU655354:RNU655355 RXQ655354:RXQ655355 SHM655354:SHM655355 SRI655354:SRI655355 TBE655354:TBE655355 TLA655354:TLA655355 TUW655354:TUW655355 UES655354:UES655355 UOO655354:UOO655355 UYK655354:UYK655355 VIG655354:VIG655355 VSC655354:VSC655355 WBY655354:WBY655355 WLU655354:WLU655355 WVQ655354:WVQ655355 I720890:I720891 JE720890:JE720891 TA720890:TA720891 ACW720890:ACW720891 AMS720890:AMS720891 AWO720890:AWO720891 BGK720890:BGK720891 BQG720890:BQG720891 CAC720890:CAC720891 CJY720890:CJY720891 CTU720890:CTU720891 DDQ720890:DDQ720891 DNM720890:DNM720891 DXI720890:DXI720891 EHE720890:EHE720891 ERA720890:ERA720891 FAW720890:FAW720891 FKS720890:FKS720891 FUO720890:FUO720891 GEK720890:GEK720891 GOG720890:GOG720891 GYC720890:GYC720891 HHY720890:HHY720891 HRU720890:HRU720891 IBQ720890:IBQ720891 ILM720890:ILM720891 IVI720890:IVI720891 JFE720890:JFE720891 JPA720890:JPA720891 JYW720890:JYW720891 KIS720890:KIS720891 KSO720890:KSO720891 LCK720890:LCK720891 LMG720890:LMG720891 LWC720890:LWC720891 MFY720890:MFY720891 MPU720890:MPU720891 MZQ720890:MZQ720891 NJM720890:NJM720891 NTI720890:NTI720891 ODE720890:ODE720891 ONA720890:ONA720891 OWW720890:OWW720891 PGS720890:PGS720891 PQO720890:PQO720891 QAK720890:QAK720891 QKG720890:QKG720891 QUC720890:QUC720891 RDY720890:RDY720891 RNU720890:RNU720891 RXQ720890:RXQ720891 SHM720890:SHM720891 SRI720890:SRI720891 TBE720890:TBE720891 TLA720890:TLA720891 TUW720890:TUW720891 UES720890:UES720891 UOO720890:UOO720891 UYK720890:UYK720891 VIG720890:VIG720891 VSC720890:VSC720891 WBY720890:WBY720891 WLU720890:WLU720891 WVQ720890:WVQ720891 I786426:I786427 JE786426:JE786427 TA786426:TA786427 ACW786426:ACW786427 AMS786426:AMS786427 AWO786426:AWO786427 BGK786426:BGK786427 BQG786426:BQG786427 CAC786426:CAC786427 CJY786426:CJY786427 CTU786426:CTU786427 DDQ786426:DDQ786427 DNM786426:DNM786427 DXI786426:DXI786427 EHE786426:EHE786427 ERA786426:ERA786427 FAW786426:FAW786427 FKS786426:FKS786427 FUO786426:FUO786427 GEK786426:GEK786427 GOG786426:GOG786427 GYC786426:GYC786427 HHY786426:HHY786427 HRU786426:HRU786427 IBQ786426:IBQ786427 ILM786426:ILM786427 IVI786426:IVI786427 JFE786426:JFE786427 JPA786426:JPA786427 JYW786426:JYW786427 KIS786426:KIS786427 KSO786426:KSO786427 LCK786426:LCK786427 LMG786426:LMG786427 LWC786426:LWC786427 MFY786426:MFY786427 MPU786426:MPU786427 MZQ786426:MZQ786427 NJM786426:NJM786427 NTI786426:NTI786427 ODE786426:ODE786427 ONA786426:ONA786427 OWW786426:OWW786427 PGS786426:PGS786427 PQO786426:PQO786427 QAK786426:QAK786427 QKG786426:QKG786427 QUC786426:QUC786427 RDY786426:RDY786427 RNU786426:RNU786427 RXQ786426:RXQ786427 SHM786426:SHM786427 SRI786426:SRI786427 TBE786426:TBE786427 TLA786426:TLA786427 TUW786426:TUW786427 UES786426:UES786427 UOO786426:UOO786427 UYK786426:UYK786427 VIG786426:VIG786427 VSC786426:VSC786427 WBY786426:WBY786427 WLU786426:WLU786427 WVQ786426:WVQ786427 I851962:I851963 JE851962:JE851963 TA851962:TA851963 ACW851962:ACW851963 AMS851962:AMS851963 AWO851962:AWO851963 BGK851962:BGK851963 BQG851962:BQG851963 CAC851962:CAC851963 CJY851962:CJY851963 CTU851962:CTU851963 DDQ851962:DDQ851963 DNM851962:DNM851963 DXI851962:DXI851963 EHE851962:EHE851963 ERA851962:ERA851963 FAW851962:FAW851963 FKS851962:FKS851963 FUO851962:FUO851963 GEK851962:GEK851963 GOG851962:GOG851963 GYC851962:GYC851963 HHY851962:HHY851963 HRU851962:HRU851963 IBQ851962:IBQ851963 ILM851962:ILM851963 IVI851962:IVI851963 JFE851962:JFE851963 JPA851962:JPA851963 JYW851962:JYW851963 KIS851962:KIS851963 KSO851962:KSO851963 LCK851962:LCK851963 LMG851962:LMG851963 LWC851962:LWC851963 MFY851962:MFY851963 MPU851962:MPU851963 MZQ851962:MZQ851963 NJM851962:NJM851963 NTI851962:NTI851963 ODE851962:ODE851963 ONA851962:ONA851963 OWW851962:OWW851963 PGS851962:PGS851963 PQO851962:PQO851963 QAK851962:QAK851963 QKG851962:QKG851963 QUC851962:QUC851963 RDY851962:RDY851963 RNU851962:RNU851963 RXQ851962:RXQ851963 SHM851962:SHM851963 SRI851962:SRI851963 TBE851962:TBE851963 TLA851962:TLA851963 TUW851962:TUW851963 UES851962:UES851963 UOO851962:UOO851963 UYK851962:UYK851963 VIG851962:VIG851963 VSC851962:VSC851963 WBY851962:WBY851963 WLU851962:WLU851963 WVQ851962:WVQ851963 I917498:I917499 JE917498:JE917499 TA917498:TA917499 ACW917498:ACW917499 AMS917498:AMS917499 AWO917498:AWO917499 BGK917498:BGK917499 BQG917498:BQG917499 CAC917498:CAC917499 CJY917498:CJY917499 CTU917498:CTU917499 DDQ917498:DDQ917499 DNM917498:DNM917499 DXI917498:DXI917499 EHE917498:EHE917499 ERA917498:ERA917499 FAW917498:FAW917499 FKS917498:FKS917499 FUO917498:FUO917499 GEK917498:GEK917499 GOG917498:GOG917499 GYC917498:GYC917499 HHY917498:HHY917499 HRU917498:HRU917499 IBQ917498:IBQ917499 ILM917498:ILM917499 IVI917498:IVI917499 JFE917498:JFE917499 JPA917498:JPA917499 JYW917498:JYW917499 KIS917498:KIS917499 KSO917498:KSO917499 LCK917498:LCK917499 LMG917498:LMG917499 LWC917498:LWC917499 MFY917498:MFY917499 MPU917498:MPU917499 MZQ917498:MZQ917499 NJM917498:NJM917499 NTI917498:NTI917499 ODE917498:ODE917499 ONA917498:ONA917499 OWW917498:OWW917499 PGS917498:PGS917499 PQO917498:PQO917499 QAK917498:QAK917499 QKG917498:QKG917499 QUC917498:QUC917499 RDY917498:RDY917499 RNU917498:RNU917499 RXQ917498:RXQ917499 SHM917498:SHM917499 SRI917498:SRI917499 TBE917498:TBE917499 TLA917498:TLA917499 TUW917498:TUW917499 UES917498:UES917499 UOO917498:UOO917499 UYK917498:UYK917499 VIG917498:VIG917499 VSC917498:VSC917499 WBY917498:WBY917499 WLU917498:WLU917499 WVQ917498:WVQ917499 I983034:I983035 JE983034:JE983035 TA983034:TA983035 ACW983034:ACW983035 AMS983034:AMS983035 AWO983034:AWO983035 BGK983034:BGK983035 BQG983034:BQG983035 CAC983034:CAC983035 CJY983034:CJY983035 CTU983034:CTU983035 DDQ983034:DDQ983035 DNM983034:DNM983035 DXI983034:DXI983035 EHE983034:EHE983035 ERA983034:ERA983035 FAW983034:FAW983035 FKS983034:FKS983035 FUO983034:FUO983035 GEK983034:GEK983035 GOG983034:GOG983035 GYC983034:GYC983035 HHY983034:HHY983035 HRU983034:HRU983035 IBQ983034:IBQ983035 ILM983034:ILM983035 IVI983034:IVI983035 JFE983034:JFE983035 JPA983034:JPA983035 JYW983034:JYW983035 KIS983034:KIS983035 KSO983034:KSO983035 LCK983034:LCK983035 LMG983034:LMG983035 LWC983034:LWC983035 MFY983034:MFY983035 MPU983034:MPU983035 MZQ983034:MZQ983035 NJM983034:NJM983035 NTI983034:NTI983035 ODE983034:ODE983035 ONA983034:ONA983035 OWW983034:OWW983035 PGS983034:PGS983035 PQO983034:PQO983035 QAK983034:QAK983035 QKG983034:QKG983035 QUC983034:QUC983035 RDY983034:RDY983035 RNU983034:RNU983035 RXQ983034:RXQ983035 SHM983034:SHM983035 SRI983034:SRI983035 TBE983034:TBE983035 TLA983034:TLA983035 TUW983034:TUW983035 UES983034:UES983035 UOO983034:UOO983035 UYK983034:UYK983035 VIG983034:VIG983035 VSC983034:VSC983035 WBY983034:WBY983035 WLU983034:WLU983035 WVQ983034:WVQ983035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76"/>
  <sheetViews>
    <sheetView view="pageBreakPreview" zoomScale="80" zoomScaleNormal="100" zoomScaleSheetLayoutView="80" workbookViewId="0">
      <selection activeCell="C19" sqref="C19"/>
    </sheetView>
  </sheetViews>
  <sheetFormatPr defaultColWidth="8.09765625" defaultRowHeight="20.25" customHeight="1" x14ac:dyDescent="0.45"/>
  <cols>
    <col min="1" max="1" width="2.09765625" style="85" customWidth="1"/>
    <col min="2" max="2" width="22.5" style="96" bestFit="1" customWidth="1"/>
    <col min="3" max="3" width="37.59765625" style="96" customWidth="1"/>
    <col min="4" max="4" width="13.69921875" style="96" customWidth="1"/>
    <col min="5" max="5" width="39.796875" style="96" customWidth="1"/>
    <col min="6" max="6" width="37.796875" style="96" customWidth="1"/>
    <col min="7" max="7" width="20.19921875" style="96" customWidth="1"/>
    <col min="8" max="12" width="4.796875" style="96" customWidth="1"/>
    <col min="13" max="13" width="5.796875" style="96" customWidth="1"/>
    <col min="14" max="17" width="4.796875" style="96" customWidth="1"/>
    <col min="18" max="256" width="8.09765625" style="96"/>
    <col min="257" max="257" width="2.09765625" style="96" customWidth="1"/>
    <col min="258" max="258" width="22.5" style="96" bestFit="1" customWidth="1"/>
    <col min="259" max="259" width="37.59765625" style="96" customWidth="1"/>
    <col min="260" max="260" width="13.69921875" style="96" customWidth="1"/>
    <col min="261" max="261" width="39.796875" style="96" customWidth="1"/>
    <col min="262" max="262" width="37.796875" style="96" customWidth="1"/>
    <col min="263" max="263" width="20.19921875" style="96" customWidth="1"/>
    <col min="264" max="268" width="4.796875" style="96" customWidth="1"/>
    <col min="269" max="269" width="5.796875" style="96" customWidth="1"/>
    <col min="270" max="273" width="4.796875" style="96" customWidth="1"/>
    <col min="274" max="512" width="8.09765625" style="96"/>
    <col min="513" max="513" width="2.09765625" style="96" customWidth="1"/>
    <col min="514" max="514" width="22.5" style="96" bestFit="1" customWidth="1"/>
    <col min="515" max="515" width="37.59765625" style="96" customWidth="1"/>
    <col min="516" max="516" width="13.69921875" style="96" customWidth="1"/>
    <col min="517" max="517" width="39.796875" style="96" customWidth="1"/>
    <col min="518" max="518" width="37.796875" style="96" customWidth="1"/>
    <col min="519" max="519" width="20.19921875" style="96" customWidth="1"/>
    <col min="520" max="524" width="4.796875" style="96" customWidth="1"/>
    <col min="525" max="525" width="5.796875" style="96" customWidth="1"/>
    <col min="526" max="529" width="4.796875" style="96" customWidth="1"/>
    <col min="530" max="768" width="8.09765625" style="96"/>
    <col min="769" max="769" width="2.09765625" style="96" customWidth="1"/>
    <col min="770" max="770" width="22.5" style="96" bestFit="1" customWidth="1"/>
    <col min="771" max="771" width="37.59765625" style="96" customWidth="1"/>
    <col min="772" max="772" width="13.69921875" style="96" customWidth="1"/>
    <col min="773" max="773" width="39.796875" style="96" customWidth="1"/>
    <col min="774" max="774" width="37.796875" style="96" customWidth="1"/>
    <col min="775" max="775" width="20.19921875" style="96" customWidth="1"/>
    <col min="776" max="780" width="4.796875" style="96" customWidth="1"/>
    <col min="781" max="781" width="5.796875" style="96" customWidth="1"/>
    <col min="782" max="785" width="4.796875" style="96" customWidth="1"/>
    <col min="786" max="1024" width="8.09765625" style="96"/>
    <col min="1025" max="1025" width="2.09765625" style="96" customWidth="1"/>
    <col min="1026" max="1026" width="22.5" style="96" bestFit="1" customWidth="1"/>
    <col min="1027" max="1027" width="37.59765625" style="96" customWidth="1"/>
    <col min="1028" max="1028" width="13.69921875" style="96" customWidth="1"/>
    <col min="1029" max="1029" width="39.796875" style="96" customWidth="1"/>
    <col min="1030" max="1030" width="37.796875" style="96" customWidth="1"/>
    <col min="1031" max="1031" width="20.19921875" style="96" customWidth="1"/>
    <col min="1032" max="1036" width="4.796875" style="96" customWidth="1"/>
    <col min="1037" max="1037" width="5.796875" style="96" customWidth="1"/>
    <col min="1038" max="1041" width="4.796875" style="96" customWidth="1"/>
    <col min="1042" max="1280" width="8.09765625" style="96"/>
    <col min="1281" max="1281" width="2.09765625" style="96" customWidth="1"/>
    <col min="1282" max="1282" width="22.5" style="96" bestFit="1" customWidth="1"/>
    <col min="1283" max="1283" width="37.59765625" style="96" customWidth="1"/>
    <col min="1284" max="1284" width="13.69921875" style="96" customWidth="1"/>
    <col min="1285" max="1285" width="39.796875" style="96" customWidth="1"/>
    <col min="1286" max="1286" width="37.796875" style="96" customWidth="1"/>
    <col min="1287" max="1287" width="20.19921875" style="96" customWidth="1"/>
    <col min="1288" max="1292" width="4.796875" style="96" customWidth="1"/>
    <col min="1293" max="1293" width="5.796875" style="96" customWidth="1"/>
    <col min="1294" max="1297" width="4.796875" style="96" customWidth="1"/>
    <col min="1298" max="1536" width="8.09765625" style="96"/>
    <col min="1537" max="1537" width="2.09765625" style="96" customWidth="1"/>
    <col min="1538" max="1538" width="22.5" style="96" bestFit="1" customWidth="1"/>
    <col min="1539" max="1539" width="37.59765625" style="96" customWidth="1"/>
    <col min="1540" max="1540" width="13.69921875" style="96" customWidth="1"/>
    <col min="1541" max="1541" width="39.796875" style="96" customWidth="1"/>
    <col min="1542" max="1542" width="37.796875" style="96" customWidth="1"/>
    <col min="1543" max="1543" width="20.19921875" style="96" customWidth="1"/>
    <col min="1544" max="1548" width="4.796875" style="96" customWidth="1"/>
    <col min="1549" max="1549" width="5.796875" style="96" customWidth="1"/>
    <col min="1550" max="1553" width="4.796875" style="96" customWidth="1"/>
    <col min="1554" max="1792" width="8.09765625" style="96"/>
    <col min="1793" max="1793" width="2.09765625" style="96" customWidth="1"/>
    <col min="1794" max="1794" width="22.5" style="96" bestFit="1" customWidth="1"/>
    <col min="1795" max="1795" width="37.59765625" style="96" customWidth="1"/>
    <col min="1796" max="1796" width="13.69921875" style="96" customWidth="1"/>
    <col min="1797" max="1797" width="39.796875" style="96" customWidth="1"/>
    <col min="1798" max="1798" width="37.796875" style="96" customWidth="1"/>
    <col min="1799" max="1799" width="20.19921875" style="96" customWidth="1"/>
    <col min="1800" max="1804" width="4.796875" style="96" customWidth="1"/>
    <col min="1805" max="1805" width="5.796875" style="96" customWidth="1"/>
    <col min="1806" max="1809" width="4.796875" style="96" customWidth="1"/>
    <col min="1810" max="2048" width="8.09765625" style="96"/>
    <col min="2049" max="2049" width="2.09765625" style="96" customWidth="1"/>
    <col min="2050" max="2050" width="22.5" style="96" bestFit="1" customWidth="1"/>
    <col min="2051" max="2051" width="37.59765625" style="96" customWidth="1"/>
    <col min="2052" max="2052" width="13.69921875" style="96" customWidth="1"/>
    <col min="2053" max="2053" width="39.796875" style="96" customWidth="1"/>
    <col min="2054" max="2054" width="37.796875" style="96" customWidth="1"/>
    <col min="2055" max="2055" width="20.19921875" style="96" customWidth="1"/>
    <col min="2056" max="2060" width="4.796875" style="96" customWidth="1"/>
    <col min="2061" max="2061" width="5.796875" style="96" customWidth="1"/>
    <col min="2062" max="2065" width="4.796875" style="96" customWidth="1"/>
    <col min="2066" max="2304" width="8.09765625" style="96"/>
    <col min="2305" max="2305" width="2.09765625" style="96" customWidth="1"/>
    <col min="2306" max="2306" width="22.5" style="96" bestFit="1" customWidth="1"/>
    <col min="2307" max="2307" width="37.59765625" style="96" customWidth="1"/>
    <col min="2308" max="2308" width="13.69921875" style="96" customWidth="1"/>
    <col min="2309" max="2309" width="39.796875" style="96" customWidth="1"/>
    <col min="2310" max="2310" width="37.796875" style="96" customWidth="1"/>
    <col min="2311" max="2311" width="20.19921875" style="96" customWidth="1"/>
    <col min="2312" max="2316" width="4.796875" style="96" customWidth="1"/>
    <col min="2317" max="2317" width="5.796875" style="96" customWidth="1"/>
    <col min="2318" max="2321" width="4.796875" style="96" customWidth="1"/>
    <col min="2322" max="2560" width="8.09765625" style="96"/>
    <col min="2561" max="2561" width="2.09765625" style="96" customWidth="1"/>
    <col min="2562" max="2562" width="22.5" style="96" bestFit="1" customWidth="1"/>
    <col min="2563" max="2563" width="37.59765625" style="96" customWidth="1"/>
    <col min="2564" max="2564" width="13.69921875" style="96" customWidth="1"/>
    <col min="2565" max="2565" width="39.796875" style="96" customWidth="1"/>
    <col min="2566" max="2566" width="37.796875" style="96" customWidth="1"/>
    <col min="2567" max="2567" width="20.19921875" style="96" customWidth="1"/>
    <col min="2568" max="2572" width="4.796875" style="96" customWidth="1"/>
    <col min="2573" max="2573" width="5.796875" style="96" customWidth="1"/>
    <col min="2574" max="2577" width="4.796875" style="96" customWidth="1"/>
    <col min="2578" max="2816" width="8.09765625" style="96"/>
    <col min="2817" max="2817" width="2.09765625" style="96" customWidth="1"/>
    <col min="2818" max="2818" width="22.5" style="96" bestFit="1" customWidth="1"/>
    <col min="2819" max="2819" width="37.59765625" style="96" customWidth="1"/>
    <col min="2820" max="2820" width="13.69921875" style="96" customWidth="1"/>
    <col min="2821" max="2821" width="39.796875" style="96" customWidth="1"/>
    <col min="2822" max="2822" width="37.796875" style="96" customWidth="1"/>
    <col min="2823" max="2823" width="20.19921875" style="96" customWidth="1"/>
    <col min="2824" max="2828" width="4.796875" style="96" customWidth="1"/>
    <col min="2829" max="2829" width="5.796875" style="96" customWidth="1"/>
    <col min="2830" max="2833" width="4.796875" style="96" customWidth="1"/>
    <col min="2834" max="3072" width="8.09765625" style="96"/>
    <col min="3073" max="3073" width="2.09765625" style="96" customWidth="1"/>
    <col min="3074" max="3074" width="22.5" style="96" bestFit="1" customWidth="1"/>
    <col min="3075" max="3075" width="37.59765625" style="96" customWidth="1"/>
    <col min="3076" max="3076" width="13.69921875" style="96" customWidth="1"/>
    <col min="3077" max="3077" width="39.796875" style="96" customWidth="1"/>
    <col min="3078" max="3078" width="37.796875" style="96" customWidth="1"/>
    <col min="3079" max="3079" width="20.19921875" style="96" customWidth="1"/>
    <col min="3080" max="3084" width="4.796875" style="96" customWidth="1"/>
    <col min="3085" max="3085" width="5.796875" style="96" customWidth="1"/>
    <col min="3086" max="3089" width="4.796875" style="96" customWidth="1"/>
    <col min="3090" max="3328" width="8.09765625" style="96"/>
    <col min="3329" max="3329" width="2.09765625" style="96" customWidth="1"/>
    <col min="3330" max="3330" width="22.5" style="96" bestFit="1" customWidth="1"/>
    <col min="3331" max="3331" width="37.59765625" style="96" customWidth="1"/>
    <col min="3332" max="3332" width="13.69921875" style="96" customWidth="1"/>
    <col min="3333" max="3333" width="39.796875" style="96" customWidth="1"/>
    <col min="3334" max="3334" width="37.796875" style="96" customWidth="1"/>
    <col min="3335" max="3335" width="20.19921875" style="96" customWidth="1"/>
    <col min="3336" max="3340" width="4.796875" style="96" customWidth="1"/>
    <col min="3341" max="3341" width="5.796875" style="96" customWidth="1"/>
    <col min="3342" max="3345" width="4.796875" style="96" customWidth="1"/>
    <col min="3346" max="3584" width="8.09765625" style="96"/>
    <col min="3585" max="3585" width="2.09765625" style="96" customWidth="1"/>
    <col min="3586" max="3586" width="22.5" style="96" bestFit="1" customWidth="1"/>
    <col min="3587" max="3587" width="37.59765625" style="96" customWidth="1"/>
    <col min="3588" max="3588" width="13.69921875" style="96" customWidth="1"/>
    <col min="3589" max="3589" width="39.796875" style="96" customWidth="1"/>
    <col min="3590" max="3590" width="37.796875" style="96" customWidth="1"/>
    <col min="3591" max="3591" width="20.19921875" style="96" customWidth="1"/>
    <col min="3592" max="3596" width="4.796875" style="96" customWidth="1"/>
    <col min="3597" max="3597" width="5.796875" style="96" customWidth="1"/>
    <col min="3598" max="3601" width="4.796875" style="96" customWidth="1"/>
    <col min="3602" max="3840" width="8.09765625" style="96"/>
    <col min="3841" max="3841" width="2.09765625" style="96" customWidth="1"/>
    <col min="3842" max="3842" width="22.5" style="96" bestFit="1" customWidth="1"/>
    <col min="3843" max="3843" width="37.59765625" style="96" customWidth="1"/>
    <col min="3844" max="3844" width="13.69921875" style="96" customWidth="1"/>
    <col min="3845" max="3845" width="39.796875" style="96" customWidth="1"/>
    <col min="3846" max="3846" width="37.796875" style="96" customWidth="1"/>
    <col min="3847" max="3847" width="20.19921875" style="96" customWidth="1"/>
    <col min="3848" max="3852" width="4.796875" style="96" customWidth="1"/>
    <col min="3853" max="3853" width="5.796875" style="96" customWidth="1"/>
    <col min="3854" max="3857" width="4.796875" style="96" customWidth="1"/>
    <col min="3858" max="4096" width="8.09765625" style="96"/>
    <col min="4097" max="4097" width="2.09765625" style="96" customWidth="1"/>
    <col min="4098" max="4098" width="22.5" style="96" bestFit="1" customWidth="1"/>
    <col min="4099" max="4099" width="37.59765625" style="96" customWidth="1"/>
    <col min="4100" max="4100" width="13.69921875" style="96" customWidth="1"/>
    <col min="4101" max="4101" width="39.796875" style="96" customWidth="1"/>
    <col min="4102" max="4102" width="37.796875" style="96" customWidth="1"/>
    <col min="4103" max="4103" width="20.19921875" style="96" customWidth="1"/>
    <col min="4104" max="4108" width="4.796875" style="96" customWidth="1"/>
    <col min="4109" max="4109" width="5.796875" style="96" customWidth="1"/>
    <col min="4110" max="4113" width="4.796875" style="96" customWidth="1"/>
    <col min="4114" max="4352" width="8.09765625" style="96"/>
    <col min="4353" max="4353" width="2.09765625" style="96" customWidth="1"/>
    <col min="4354" max="4354" width="22.5" style="96" bestFit="1" customWidth="1"/>
    <col min="4355" max="4355" width="37.59765625" style="96" customWidth="1"/>
    <col min="4356" max="4356" width="13.69921875" style="96" customWidth="1"/>
    <col min="4357" max="4357" width="39.796875" style="96" customWidth="1"/>
    <col min="4358" max="4358" width="37.796875" style="96" customWidth="1"/>
    <col min="4359" max="4359" width="20.19921875" style="96" customWidth="1"/>
    <col min="4360" max="4364" width="4.796875" style="96" customWidth="1"/>
    <col min="4365" max="4365" width="5.796875" style="96" customWidth="1"/>
    <col min="4366" max="4369" width="4.796875" style="96" customWidth="1"/>
    <col min="4370" max="4608" width="8.09765625" style="96"/>
    <col min="4609" max="4609" width="2.09765625" style="96" customWidth="1"/>
    <col min="4610" max="4610" width="22.5" style="96" bestFit="1" customWidth="1"/>
    <col min="4611" max="4611" width="37.59765625" style="96" customWidth="1"/>
    <col min="4612" max="4612" width="13.69921875" style="96" customWidth="1"/>
    <col min="4613" max="4613" width="39.796875" style="96" customWidth="1"/>
    <col min="4614" max="4614" width="37.796875" style="96" customWidth="1"/>
    <col min="4615" max="4615" width="20.19921875" style="96" customWidth="1"/>
    <col min="4616" max="4620" width="4.796875" style="96" customWidth="1"/>
    <col min="4621" max="4621" width="5.796875" style="96" customWidth="1"/>
    <col min="4622" max="4625" width="4.796875" style="96" customWidth="1"/>
    <col min="4626" max="4864" width="8.09765625" style="96"/>
    <col min="4865" max="4865" width="2.09765625" style="96" customWidth="1"/>
    <col min="4866" max="4866" width="22.5" style="96" bestFit="1" customWidth="1"/>
    <col min="4867" max="4867" width="37.59765625" style="96" customWidth="1"/>
    <col min="4868" max="4868" width="13.69921875" style="96" customWidth="1"/>
    <col min="4869" max="4869" width="39.796875" style="96" customWidth="1"/>
    <col min="4870" max="4870" width="37.796875" style="96" customWidth="1"/>
    <col min="4871" max="4871" width="20.19921875" style="96" customWidth="1"/>
    <col min="4872" max="4876" width="4.796875" style="96" customWidth="1"/>
    <col min="4877" max="4877" width="5.796875" style="96" customWidth="1"/>
    <col min="4878" max="4881" width="4.796875" style="96" customWidth="1"/>
    <col min="4882" max="5120" width="8.09765625" style="96"/>
    <col min="5121" max="5121" width="2.09765625" style="96" customWidth="1"/>
    <col min="5122" max="5122" width="22.5" style="96" bestFit="1" customWidth="1"/>
    <col min="5123" max="5123" width="37.59765625" style="96" customWidth="1"/>
    <col min="5124" max="5124" width="13.69921875" style="96" customWidth="1"/>
    <col min="5125" max="5125" width="39.796875" style="96" customWidth="1"/>
    <col min="5126" max="5126" width="37.796875" style="96" customWidth="1"/>
    <col min="5127" max="5127" width="20.19921875" style="96" customWidth="1"/>
    <col min="5128" max="5132" width="4.796875" style="96" customWidth="1"/>
    <col min="5133" max="5133" width="5.796875" style="96" customWidth="1"/>
    <col min="5134" max="5137" width="4.796875" style="96" customWidth="1"/>
    <col min="5138" max="5376" width="8.09765625" style="96"/>
    <col min="5377" max="5377" width="2.09765625" style="96" customWidth="1"/>
    <col min="5378" max="5378" width="22.5" style="96" bestFit="1" customWidth="1"/>
    <col min="5379" max="5379" width="37.59765625" style="96" customWidth="1"/>
    <col min="5380" max="5380" width="13.69921875" style="96" customWidth="1"/>
    <col min="5381" max="5381" width="39.796875" style="96" customWidth="1"/>
    <col min="5382" max="5382" width="37.796875" style="96" customWidth="1"/>
    <col min="5383" max="5383" width="20.19921875" style="96" customWidth="1"/>
    <col min="5384" max="5388" width="4.796875" style="96" customWidth="1"/>
    <col min="5389" max="5389" width="5.796875" style="96" customWidth="1"/>
    <col min="5390" max="5393" width="4.796875" style="96" customWidth="1"/>
    <col min="5394" max="5632" width="8.09765625" style="96"/>
    <col min="5633" max="5633" width="2.09765625" style="96" customWidth="1"/>
    <col min="5634" max="5634" width="22.5" style="96" bestFit="1" customWidth="1"/>
    <col min="5635" max="5635" width="37.59765625" style="96" customWidth="1"/>
    <col min="5636" max="5636" width="13.69921875" style="96" customWidth="1"/>
    <col min="5637" max="5637" width="39.796875" style="96" customWidth="1"/>
    <col min="5638" max="5638" width="37.796875" style="96" customWidth="1"/>
    <col min="5639" max="5639" width="20.19921875" style="96" customWidth="1"/>
    <col min="5640" max="5644" width="4.796875" style="96" customWidth="1"/>
    <col min="5645" max="5645" width="5.796875" style="96" customWidth="1"/>
    <col min="5646" max="5649" width="4.796875" style="96" customWidth="1"/>
    <col min="5650" max="5888" width="8.09765625" style="96"/>
    <col min="5889" max="5889" width="2.09765625" style="96" customWidth="1"/>
    <col min="5890" max="5890" width="22.5" style="96" bestFit="1" customWidth="1"/>
    <col min="5891" max="5891" width="37.59765625" style="96" customWidth="1"/>
    <col min="5892" max="5892" width="13.69921875" style="96" customWidth="1"/>
    <col min="5893" max="5893" width="39.796875" style="96" customWidth="1"/>
    <col min="5894" max="5894" width="37.796875" style="96" customWidth="1"/>
    <col min="5895" max="5895" width="20.19921875" style="96" customWidth="1"/>
    <col min="5896" max="5900" width="4.796875" style="96" customWidth="1"/>
    <col min="5901" max="5901" width="5.796875" style="96" customWidth="1"/>
    <col min="5902" max="5905" width="4.796875" style="96" customWidth="1"/>
    <col min="5906" max="6144" width="8.09765625" style="96"/>
    <col min="6145" max="6145" width="2.09765625" style="96" customWidth="1"/>
    <col min="6146" max="6146" width="22.5" style="96" bestFit="1" customWidth="1"/>
    <col min="6147" max="6147" width="37.59765625" style="96" customWidth="1"/>
    <col min="6148" max="6148" width="13.69921875" style="96" customWidth="1"/>
    <col min="6149" max="6149" width="39.796875" style="96" customWidth="1"/>
    <col min="6150" max="6150" width="37.796875" style="96" customWidth="1"/>
    <col min="6151" max="6151" width="20.19921875" style="96" customWidth="1"/>
    <col min="6152" max="6156" width="4.796875" style="96" customWidth="1"/>
    <col min="6157" max="6157" width="5.796875" style="96" customWidth="1"/>
    <col min="6158" max="6161" width="4.796875" style="96" customWidth="1"/>
    <col min="6162" max="6400" width="8.09765625" style="96"/>
    <col min="6401" max="6401" width="2.09765625" style="96" customWidth="1"/>
    <col min="6402" max="6402" width="22.5" style="96" bestFit="1" customWidth="1"/>
    <col min="6403" max="6403" width="37.59765625" style="96" customWidth="1"/>
    <col min="6404" max="6404" width="13.69921875" style="96" customWidth="1"/>
    <col min="6405" max="6405" width="39.796875" style="96" customWidth="1"/>
    <col min="6406" max="6406" width="37.796875" style="96" customWidth="1"/>
    <col min="6407" max="6407" width="20.19921875" style="96" customWidth="1"/>
    <col min="6408" max="6412" width="4.796875" style="96" customWidth="1"/>
    <col min="6413" max="6413" width="5.796875" style="96" customWidth="1"/>
    <col min="6414" max="6417" width="4.796875" style="96" customWidth="1"/>
    <col min="6418" max="6656" width="8.09765625" style="96"/>
    <col min="6657" max="6657" width="2.09765625" style="96" customWidth="1"/>
    <col min="6658" max="6658" width="22.5" style="96" bestFit="1" customWidth="1"/>
    <col min="6659" max="6659" width="37.59765625" style="96" customWidth="1"/>
    <col min="6660" max="6660" width="13.69921875" style="96" customWidth="1"/>
    <col min="6661" max="6661" width="39.796875" style="96" customWidth="1"/>
    <col min="6662" max="6662" width="37.796875" style="96" customWidth="1"/>
    <col min="6663" max="6663" width="20.19921875" style="96" customWidth="1"/>
    <col min="6664" max="6668" width="4.796875" style="96" customWidth="1"/>
    <col min="6669" max="6669" width="5.796875" style="96" customWidth="1"/>
    <col min="6670" max="6673" width="4.796875" style="96" customWidth="1"/>
    <col min="6674" max="6912" width="8.09765625" style="96"/>
    <col min="6913" max="6913" width="2.09765625" style="96" customWidth="1"/>
    <col min="6914" max="6914" width="22.5" style="96" bestFit="1" customWidth="1"/>
    <col min="6915" max="6915" width="37.59765625" style="96" customWidth="1"/>
    <col min="6916" max="6916" width="13.69921875" style="96" customWidth="1"/>
    <col min="6917" max="6917" width="39.796875" style="96" customWidth="1"/>
    <col min="6918" max="6918" width="37.796875" style="96" customWidth="1"/>
    <col min="6919" max="6919" width="20.19921875" style="96" customWidth="1"/>
    <col min="6920" max="6924" width="4.796875" style="96" customWidth="1"/>
    <col min="6925" max="6925" width="5.796875" style="96" customWidth="1"/>
    <col min="6926" max="6929" width="4.796875" style="96" customWidth="1"/>
    <col min="6930" max="7168" width="8.09765625" style="96"/>
    <col min="7169" max="7169" width="2.09765625" style="96" customWidth="1"/>
    <col min="7170" max="7170" width="22.5" style="96" bestFit="1" customWidth="1"/>
    <col min="7171" max="7171" width="37.59765625" style="96" customWidth="1"/>
    <col min="7172" max="7172" width="13.69921875" style="96" customWidth="1"/>
    <col min="7173" max="7173" width="39.796875" style="96" customWidth="1"/>
    <col min="7174" max="7174" width="37.796875" style="96" customWidth="1"/>
    <col min="7175" max="7175" width="20.19921875" style="96" customWidth="1"/>
    <col min="7176" max="7180" width="4.796875" style="96" customWidth="1"/>
    <col min="7181" max="7181" width="5.796875" style="96" customWidth="1"/>
    <col min="7182" max="7185" width="4.796875" style="96" customWidth="1"/>
    <col min="7186" max="7424" width="8.09765625" style="96"/>
    <col min="7425" max="7425" width="2.09765625" style="96" customWidth="1"/>
    <col min="7426" max="7426" width="22.5" style="96" bestFit="1" customWidth="1"/>
    <col min="7427" max="7427" width="37.59765625" style="96" customWidth="1"/>
    <col min="7428" max="7428" width="13.69921875" style="96" customWidth="1"/>
    <col min="7429" max="7429" width="39.796875" style="96" customWidth="1"/>
    <col min="7430" max="7430" width="37.796875" style="96" customWidth="1"/>
    <col min="7431" max="7431" width="20.19921875" style="96" customWidth="1"/>
    <col min="7432" max="7436" width="4.796875" style="96" customWidth="1"/>
    <col min="7437" max="7437" width="5.796875" style="96" customWidth="1"/>
    <col min="7438" max="7441" width="4.796875" style="96" customWidth="1"/>
    <col min="7442" max="7680" width="8.09765625" style="96"/>
    <col min="7681" max="7681" width="2.09765625" style="96" customWidth="1"/>
    <col min="7682" max="7682" width="22.5" style="96" bestFit="1" customWidth="1"/>
    <col min="7683" max="7683" width="37.59765625" style="96" customWidth="1"/>
    <col min="7684" max="7684" width="13.69921875" style="96" customWidth="1"/>
    <col min="7685" max="7685" width="39.796875" style="96" customWidth="1"/>
    <col min="7686" max="7686" width="37.796875" style="96" customWidth="1"/>
    <col min="7687" max="7687" width="20.19921875" style="96" customWidth="1"/>
    <col min="7688" max="7692" width="4.796875" style="96" customWidth="1"/>
    <col min="7693" max="7693" width="5.796875" style="96" customWidth="1"/>
    <col min="7694" max="7697" width="4.796875" style="96" customWidth="1"/>
    <col min="7698" max="7936" width="8.09765625" style="96"/>
    <col min="7937" max="7937" width="2.09765625" style="96" customWidth="1"/>
    <col min="7938" max="7938" width="22.5" style="96" bestFit="1" customWidth="1"/>
    <col min="7939" max="7939" width="37.59765625" style="96" customWidth="1"/>
    <col min="7940" max="7940" width="13.69921875" style="96" customWidth="1"/>
    <col min="7941" max="7941" width="39.796875" style="96" customWidth="1"/>
    <col min="7942" max="7942" width="37.796875" style="96" customWidth="1"/>
    <col min="7943" max="7943" width="20.19921875" style="96" customWidth="1"/>
    <col min="7944" max="7948" width="4.796875" style="96" customWidth="1"/>
    <col min="7949" max="7949" width="5.796875" style="96" customWidth="1"/>
    <col min="7950" max="7953" width="4.796875" style="96" customWidth="1"/>
    <col min="7954" max="8192" width="8.09765625" style="96"/>
    <col min="8193" max="8193" width="2.09765625" style="96" customWidth="1"/>
    <col min="8194" max="8194" width="22.5" style="96" bestFit="1" customWidth="1"/>
    <col min="8195" max="8195" width="37.59765625" style="96" customWidth="1"/>
    <col min="8196" max="8196" width="13.69921875" style="96" customWidth="1"/>
    <col min="8197" max="8197" width="39.796875" style="96" customWidth="1"/>
    <col min="8198" max="8198" width="37.796875" style="96" customWidth="1"/>
    <col min="8199" max="8199" width="20.19921875" style="96" customWidth="1"/>
    <col min="8200" max="8204" width="4.796875" style="96" customWidth="1"/>
    <col min="8205" max="8205" width="5.796875" style="96" customWidth="1"/>
    <col min="8206" max="8209" width="4.796875" style="96" customWidth="1"/>
    <col min="8210" max="8448" width="8.09765625" style="96"/>
    <col min="8449" max="8449" width="2.09765625" style="96" customWidth="1"/>
    <col min="8450" max="8450" width="22.5" style="96" bestFit="1" customWidth="1"/>
    <col min="8451" max="8451" width="37.59765625" style="96" customWidth="1"/>
    <col min="8452" max="8452" width="13.69921875" style="96" customWidth="1"/>
    <col min="8453" max="8453" width="39.796875" style="96" customWidth="1"/>
    <col min="8454" max="8454" width="37.796875" style="96" customWidth="1"/>
    <col min="8455" max="8455" width="20.19921875" style="96" customWidth="1"/>
    <col min="8456" max="8460" width="4.796875" style="96" customWidth="1"/>
    <col min="8461" max="8461" width="5.796875" style="96" customWidth="1"/>
    <col min="8462" max="8465" width="4.796875" style="96" customWidth="1"/>
    <col min="8466" max="8704" width="8.09765625" style="96"/>
    <col min="8705" max="8705" width="2.09765625" style="96" customWidth="1"/>
    <col min="8706" max="8706" width="22.5" style="96" bestFit="1" customWidth="1"/>
    <col min="8707" max="8707" width="37.59765625" style="96" customWidth="1"/>
    <col min="8708" max="8708" width="13.69921875" style="96" customWidth="1"/>
    <col min="8709" max="8709" width="39.796875" style="96" customWidth="1"/>
    <col min="8710" max="8710" width="37.796875" style="96" customWidth="1"/>
    <col min="8711" max="8711" width="20.19921875" style="96" customWidth="1"/>
    <col min="8712" max="8716" width="4.796875" style="96" customWidth="1"/>
    <col min="8717" max="8717" width="5.796875" style="96" customWidth="1"/>
    <col min="8718" max="8721" width="4.796875" style="96" customWidth="1"/>
    <col min="8722" max="8960" width="8.09765625" style="96"/>
    <col min="8961" max="8961" width="2.09765625" style="96" customWidth="1"/>
    <col min="8962" max="8962" width="22.5" style="96" bestFit="1" customWidth="1"/>
    <col min="8963" max="8963" width="37.59765625" style="96" customWidth="1"/>
    <col min="8964" max="8964" width="13.69921875" style="96" customWidth="1"/>
    <col min="8965" max="8965" width="39.796875" style="96" customWidth="1"/>
    <col min="8966" max="8966" width="37.796875" style="96" customWidth="1"/>
    <col min="8967" max="8967" width="20.19921875" style="96" customWidth="1"/>
    <col min="8968" max="8972" width="4.796875" style="96" customWidth="1"/>
    <col min="8973" max="8973" width="5.796875" style="96" customWidth="1"/>
    <col min="8974" max="8977" width="4.796875" style="96" customWidth="1"/>
    <col min="8978" max="9216" width="8.09765625" style="96"/>
    <col min="9217" max="9217" width="2.09765625" style="96" customWidth="1"/>
    <col min="9218" max="9218" width="22.5" style="96" bestFit="1" customWidth="1"/>
    <col min="9219" max="9219" width="37.59765625" style="96" customWidth="1"/>
    <col min="9220" max="9220" width="13.69921875" style="96" customWidth="1"/>
    <col min="9221" max="9221" width="39.796875" style="96" customWidth="1"/>
    <col min="9222" max="9222" width="37.796875" style="96" customWidth="1"/>
    <col min="9223" max="9223" width="20.19921875" style="96" customWidth="1"/>
    <col min="9224" max="9228" width="4.796875" style="96" customWidth="1"/>
    <col min="9229" max="9229" width="5.796875" style="96" customWidth="1"/>
    <col min="9230" max="9233" width="4.796875" style="96" customWidth="1"/>
    <col min="9234" max="9472" width="8.09765625" style="96"/>
    <col min="9473" max="9473" width="2.09765625" style="96" customWidth="1"/>
    <col min="9474" max="9474" width="22.5" style="96" bestFit="1" customWidth="1"/>
    <col min="9475" max="9475" width="37.59765625" style="96" customWidth="1"/>
    <col min="9476" max="9476" width="13.69921875" style="96" customWidth="1"/>
    <col min="9477" max="9477" width="39.796875" style="96" customWidth="1"/>
    <col min="9478" max="9478" width="37.796875" style="96" customWidth="1"/>
    <col min="9479" max="9479" width="20.19921875" style="96" customWidth="1"/>
    <col min="9480" max="9484" width="4.796875" style="96" customWidth="1"/>
    <col min="9485" max="9485" width="5.796875" style="96" customWidth="1"/>
    <col min="9486" max="9489" width="4.796875" style="96" customWidth="1"/>
    <col min="9490" max="9728" width="8.09765625" style="96"/>
    <col min="9729" max="9729" width="2.09765625" style="96" customWidth="1"/>
    <col min="9730" max="9730" width="22.5" style="96" bestFit="1" customWidth="1"/>
    <col min="9731" max="9731" width="37.59765625" style="96" customWidth="1"/>
    <col min="9732" max="9732" width="13.69921875" style="96" customWidth="1"/>
    <col min="9733" max="9733" width="39.796875" style="96" customWidth="1"/>
    <col min="9734" max="9734" width="37.796875" style="96" customWidth="1"/>
    <col min="9735" max="9735" width="20.19921875" style="96" customWidth="1"/>
    <col min="9736" max="9740" width="4.796875" style="96" customWidth="1"/>
    <col min="9741" max="9741" width="5.796875" style="96" customWidth="1"/>
    <col min="9742" max="9745" width="4.796875" style="96" customWidth="1"/>
    <col min="9746" max="9984" width="8.09765625" style="96"/>
    <col min="9985" max="9985" width="2.09765625" style="96" customWidth="1"/>
    <col min="9986" max="9986" width="22.5" style="96" bestFit="1" customWidth="1"/>
    <col min="9987" max="9987" width="37.59765625" style="96" customWidth="1"/>
    <col min="9988" max="9988" width="13.69921875" style="96" customWidth="1"/>
    <col min="9989" max="9989" width="39.796875" style="96" customWidth="1"/>
    <col min="9990" max="9990" width="37.796875" style="96" customWidth="1"/>
    <col min="9991" max="9991" width="20.19921875" style="96" customWidth="1"/>
    <col min="9992" max="9996" width="4.796875" style="96" customWidth="1"/>
    <col min="9997" max="9997" width="5.796875" style="96" customWidth="1"/>
    <col min="9998" max="10001" width="4.796875" style="96" customWidth="1"/>
    <col min="10002" max="10240" width="8.09765625" style="96"/>
    <col min="10241" max="10241" width="2.09765625" style="96" customWidth="1"/>
    <col min="10242" max="10242" width="22.5" style="96" bestFit="1" customWidth="1"/>
    <col min="10243" max="10243" width="37.59765625" style="96" customWidth="1"/>
    <col min="10244" max="10244" width="13.69921875" style="96" customWidth="1"/>
    <col min="10245" max="10245" width="39.796875" style="96" customWidth="1"/>
    <col min="10246" max="10246" width="37.796875" style="96" customWidth="1"/>
    <col min="10247" max="10247" width="20.19921875" style="96" customWidth="1"/>
    <col min="10248" max="10252" width="4.796875" style="96" customWidth="1"/>
    <col min="10253" max="10253" width="5.796875" style="96" customWidth="1"/>
    <col min="10254" max="10257" width="4.796875" style="96" customWidth="1"/>
    <col min="10258" max="10496" width="8.09765625" style="96"/>
    <col min="10497" max="10497" width="2.09765625" style="96" customWidth="1"/>
    <col min="10498" max="10498" width="22.5" style="96" bestFit="1" customWidth="1"/>
    <col min="10499" max="10499" width="37.59765625" style="96" customWidth="1"/>
    <col min="10500" max="10500" width="13.69921875" style="96" customWidth="1"/>
    <col min="10501" max="10501" width="39.796875" style="96" customWidth="1"/>
    <col min="10502" max="10502" width="37.796875" style="96" customWidth="1"/>
    <col min="10503" max="10503" width="20.19921875" style="96" customWidth="1"/>
    <col min="10504" max="10508" width="4.796875" style="96" customWidth="1"/>
    <col min="10509" max="10509" width="5.796875" style="96" customWidth="1"/>
    <col min="10510" max="10513" width="4.796875" style="96" customWidth="1"/>
    <col min="10514" max="10752" width="8.09765625" style="96"/>
    <col min="10753" max="10753" width="2.09765625" style="96" customWidth="1"/>
    <col min="10754" max="10754" width="22.5" style="96" bestFit="1" customWidth="1"/>
    <col min="10755" max="10755" width="37.59765625" style="96" customWidth="1"/>
    <col min="10756" max="10756" width="13.69921875" style="96" customWidth="1"/>
    <col min="10757" max="10757" width="39.796875" style="96" customWidth="1"/>
    <col min="10758" max="10758" width="37.796875" style="96" customWidth="1"/>
    <col min="10759" max="10759" width="20.19921875" style="96" customWidth="1"/>
    <col min="10760" max="10764" width="4.796875" style="96" customWidth="1"/>
    <col min="10765" max="10765" width="5.796875" style="96" customWidth="1"/>
    <col min="10766" max="10769" width="4.796875" style="96" customWidth="1"/>
    <col min="10770" max="11008" width="8.09765625" style="96"/>
    <col min="11009" max="11009" width="2.09765625" style="96" customWidth="1"/>
    <col min="11010" max="11010" width="22.5" style="96" bestFit="1" customWidth="1"/>
    <col min="11011" max="11011" width="37.59765625" style="96" customWidth="1"/>
    <col min="11012" max="11012" width="13.69921875" style="96" customWidth="1"/>
    <col min="11013" max="11013" width="39.796875" style="96" customWidth="1"/>
    <col min="11014" max="11014" width="37.796875" style="96" customWidth="1"/>
    <col min="11015" max="11015" width="20.19921875" style="96" customWidth="1"/>
    <col min="11016" max="11020" width="4.796875" style="96" customWidth="1"/>
    <col min="11021" max="11021" width="5.796875" style="96" customWidth="1"/>
    <col min="11022" max="11025" width="4.796875" style="96" customWidth="1"/>
    <col min="11026" max="11264" width="8.09765625" style="96"/>
    <col min="11265" max="11265" width="2.09765625" style="96" customWidth="1"/>
    <col min="11266" max="11266" width="22.5" style="96" bestFit="1" customWidth="1"/>
    <col min="11267" max="11267" width="37.59765625" style="96" customWidth="1"/>
    <col min="11268" max="11268" width="13.69921875" style="96" customWidth="1"/>
    <col min="11269" max="11269" width="39.796875" style="96" customWidth="1"/>
    <col min="11270" max="11270" width="37.796875" style="96" customWidth="1"/>
    <col min="11271" max="11271" width="20.19921875" style="96" customWidth="1"/>
    <col min="11272" max="11276" width="4.796875" style="96" customWidth="1"/>
    <col min="11277" max="11277" width="5.796875" style="96" customWidth="1"/>
    <col min="11278" max="11281" width="4.796875" style="96" customWidth="1"/>
    <col min="11282" max="11520" width="8.09765625" style="96"/>
    <col min="11521" max="11521" width="2.09765625" style="96" customWidth="1"/>
    <col min="11522" max="11522" width="22.5" style="96" bestFit="1" customWidth="1"/>
    <col min="11523" max="11523" width="37.59765625" style="96" customWidth="1"/>
    <col min="11524" max="11524" width="13.69921875" style="96" customWidth="1"/>
    <col min="11525" max="11525" width="39.796875" style="96" customWidth="1"/>
    <col min="11526" max="11526" width="37.796875" style="96" customWidth="1"/>
    <col min="11527" max="11527" width="20.19921875" style="96" customWidth="1"/>
    <col min="11528" max="11532" width="4.796875" style="96" customWidth="1"/>
    <col min="11533" max="11533" width="5.796875" style="96" customWidth="1"/>
    <col min="11534" max="11537" width="4.796875" style="96" customWidth="1"/>
    <col min="11538" max="11776" width="8.09765625" style="96"/>
    <col min="11777" max="11777" width="2.09765625" style="96" customWidth="1"/>
    <col min="11778" max="11778" width="22.5" style="96" bestFit="1" customWidth="1"/>
    <col min="11779" max="11779" width="37.59765625" style="96" customWidth="1"/>
    <col min="11780" max="11780" width="13.69921875" style="96" customWidth="1"/>
    <col min="11781" max="11781" width="39.796875" style="96" customWidth="1"/>
    <col min="11782" max="11782" width="37.796875" style="96" customWidth="1"/>
    <col min="11783" max="11783" width="20.19921875" style="96" customWidth="1"/>
    <col min="11784" max="11788" width="4.796875" style="96" customWidth="1"/>
    <col min="11789" max="11789" width="5.796875" style="96" customWidth="1"/>
    <col min="11790" max="11793" width="4.796875" style="96" customWidth="1"/>
    <col min="11794" max="12032" width="8.09765625" style="96"/>
    <col min="12033" max="12033" width="2.09765625" style="96" customWidth="1"/>
    <col min="12034" max="12034" width="22.5" style="96" bestFit="1" customWidth="1"/>
    <col min="12035" max="12035" width="37.59765625" style="96" customWidth="1"/>
    <col min="12036" max="12036" width="13.69921875" style="96" customWidth="1"/>
    <col min="12037" max="12037" width="39.796875" style="96" customWidth="1"/>
    <col min="12038" max="12038" width="37.796875" style="96" customWidth="1"/>
    <col min="12039" max="12039" width="20.19921875" style="96" customWidth="1"/>
    <col min="12040" max="12044" width="4.796875" style="96" customWidth="1"/>
    <col min="12045" max="12045" width="5.796875" style="96" customWidth="1"/>
    <col min="12046" max="12049" width="4.796875" style="96" customWidth="1"/>
    <col min="12050" max="12288" width="8.09765625" style="96"/>
    <col min="12289" max="12289" width="2.09765625" style="96" customWidth="1"/>
    <col min="12290" max="12290" width="22.5" style="96" bestFit="1" customWidth="1"/>
    <col min="12291" max="12291" width="37.59765625" style="96" customWidth="1"/>
    <col min="12292" max="12292" width="13.69921875" style="96" customWidth="1"/>
    <col min="12293" max="12293" width="39.796875" style="96" customWidth="1"/>
    <col min="12294" max="12294" width="37.796875" style="96" customWidth="1"/>
    <col min="12295" max="12295" width="20.19921875" style="96" customWidth="1"/>
    <col min="12296" max="12300" width="4.796875" style="96" customWidth="1"/>
    <col min="12301" max="12301" width="5.796875" style="96" customWidth="1"/>
    <col min="12302" max="12305" width="4.796875" style="96" customWidth="1"/>
    <col min="12306" max="12544" width="8.09765625" style="96"/>
    <col min="12545" max="12545" width="2.09765625" style="96" customWidth="1"/>
    <col min="12546" max="12546" width="22.5" style="96" bestFit="1" customWidth="1"/>
    <col min="12547" max="12547" width="37.59765625" style="96" customWidth="1"/>
    <col min="12548" max="12548" width="13.69921875" style="96" customWidth="1"/>
    <col min="12549" max="12549" width="39.796875" style="96" customWidth="1"/>
    <col min="12550" max="12550" width="37.796875" style="96" customWidth="1"/>
    <col min="12551" max="12551" width="20.19921875" style="96" customWidth="1"/>
    <col min="12552" max="12556" width="4.796875" style="96" customWidth="1"/>
    <col min="12557" max="12557" width="5.796875" style="96" customWidth="1"/>
    <col min="12558" max="12561" width="4.796875" style="96" customWidth="1"/>
    <col min="12562" max="12800" width="8.09765625" style="96"/>
    <col min="12801" max="12801" width="2.09765625" style="96" customWidth="1"/>
    <col min="12802" max="12802" width="22.5" style="96" bestFit="1" customWidth="1"/>
    <col min="12803" max="12803" width="37.59765625" style="96" customWidth="1"/>
    <col min="12804" max="12804" width="13.69921875" style="96" customWidth="1"/>
    <col min="12805" max="12805" width="39.796875" style="96" customWidth="1"/>
    <col min="12806" max="12806" width="37.796875" style="96" customWidth="1"/>
    <col min="12807" max="12807" width="20.19921875" style="96" customWidth="1"/>
    <col min="12808" max="12812" width="4.796875" style="96" customWidth="1"/>
    <col min="12813" max="12813" width="5.796875" style="96" customWidth="1"/>
    <col min="12814" max="12817" width="4.796875" style="96" customWidth="1"/>
    <col min="12818" max="13056" width="8.09765625" style="96"/>
    <col min="13057" max="13057" width="2.09765625" style="96" customWidth="1"/>
    <col min="13058" max="13058" width="22.5" style="96" bestFit="1" customWidth="1"/>
    <col min="13059" max="13059" width="37.59765625" style="96" customWidth="1"/>
    <col min="13060" max="13060" width="13.69921875" style="96" customWidth="1"/>
    <col min="13061" max="13061" width="39.796875" style="96" customWidth="1"/>
    <col min="13062" max="13062" width="37.796875" style="96" customWidth="1"/>
    <col min="13063" max="13063" width="20.19921875" style="96" customWidth="1"/>
    <col min="13064" max="13068" width="4.796875" style="96" customWidth="1"/>
    <col min="13069" max="13069" width="5.796875" style="96" customWidth="1"/>
    <col min="13070" max="13073" width="4.796875" style="96" customWidth="1"/>
    <col min="13074" max="13312" width="8.09765625" style="96"/>
    <col min="13313" max="13313" width="2.09765625" style="96" customWidth="1"/>
    <col min="13314" max="13314" width="22.5" style="96" bestFit="1" customWidth="1"/>
    <col min="13315" max="13315" width="37.59765625" style="96" customWidth="1"/>
    <col min="13316" max="13316" width="13.69921875" style="96" customWidth="1"/>
    <col min="13317" max="13317" width="39.796875" style="96" customWidth="1"/>
    <col min="13318" max="13318" width="37.796875" style="96" customWidth="1"/>
    <col min="13319" max="13319" width="20.19921875" style="96" customWidth="1"/>
    <col min="13320" max="13324" width="4.796875" style="96" customWidth="1"/>
    <col min="13325" max="13325" width="5.796875" style="96" customWidth="1"/>
    <col min="13326" max="13329" width="4.796875" style="96" customWidth="1"/>
    <col min="13330" max="13568" width="8.09765625" style="96"/>
    <col min="13569" max="13569" width="2.09765625" style="96" customWidth="1"/>
    <col min="13570" max="13570" width="22.5" style="96" bestFit="1" customWidth="1"/>
    <col min="13571" max="13571" width="37.59765625" style="96" customWidth="1"/>
    <col min="13572" max="13572" width="13.69921875" style="96" customWidth="1"/>
    <col min="13573" max="13573" width="39.796875" style="96" customWidth="1"/>
    <col min="13574" max="13574" width="37.796875" style="96" customWidth="1"/>
    <col min="13575" max="13575" width="20.19921875" style="96" customWidth="1"/>
    <col min="13576" max="13580" width="4.796875" style="96" customWidth="1"/>
    <col min="13581" max="13581" width="5.796875" style="96" customWidth="1"/>
    <col min="13582" max="13585" width="4.796875" style="96" customWidth="1"/>
    <col min="13586" max="13824" width="8.09765625" style="96"/>
    <col min="13825" max="13825" width="2.09765625" style="96" customWidth="1"/>
    <col min="13826" max="13826" width="22.5" style="96" bestFit="1" customWidth="1"/>
    <col min="13827" max="13827" width="37.59765625" style="96" customWidth="1"/>
    <col min="13828" max="13828" width="13.69921875" style="96" customWidth="1"/>
    <col min="13829" max="13829" width="39.796875" style="96" customWidth="1"/>
    <col min="13830" max="13830" width="37.796875" style="96" customWidth="1"/>
    <col min="13831" max="13831" width="20.19921875" style="96" customWidth="1"/>
    <col min="13832" max="13836" width="4.796875" style="96" customWidth="1"/>
    <col min="13837" max="13837" width="5.796875" style="96" customWidth="1"/>
    <col min="13838" max="13841" width="4.796875" style="96" customWidth="1"/>
    <col min="13842" max="14080" width="8.09765625" style="96"/>
    <col min="14081" max="14081" width="2.09765625" style="96" customWidth="1"/>
    <col min="14082" max="14082" width="22.5" style="96" bestFit="1" customWidth="1"/>
    <col min="14083" max="14083" width="37.59765625" style="96" customWidth="1"/>
    <col min="14084" max="14084" width="13.69921875" style="96" customWidth="1"/>
    <col min="14085" max="14085" width="39.796875" style="96" customWidth="1"/>
    <col min="14086" max="14086" width="37.796875" style="96" customWidth="1"/>
    <col min="14087" max="14087" width="20.19921875" style="96" customWidth="1"/>
    <col min="14088" max="14092" width="4.796875" style="96" customWidth="1"/>
    <col min="14093" max="14093" width="5.796875" style="96" customWidth="1"/>
    <col min="14094" max="14097" width="4.796875" style="96" customWidth="1"/>
    <col min="14098" max="14336" width="8.09765625" style="96"/>
    <col min="14337" max="14337" width="2.09765625" style="96" customWidth="1"/>
    <col min="14338" max="14338" width="22.5" style="96" bestFit="1" customWidth="1"/>
    <col min="14339" max="14339" width="37.59765625" style="96" customWidth="1"/>
    <col min="14340" max="14340" width="13.69921875" style="96" customWidth="1"/>
    <col min="14341" max="14341" width="39.796875" style="96" customWidth="1"/>
    <col min="14342" max="14342" width="37.796875" style="96" customWidth="1"/>
    <col min="14343" max="14343" width="20.19921875" style="96" customWidth="1"/>
    <col min="14344" max="14348" width="4.796875" style="96" customWidth="1"/>
    <col min="14349" max="14349" width="5.796875" style="96" customWidth="1"/>
    <col min="14350" max="14353" width="4.796875" style="96" customWidth="1"/>
    <col min="14354" max="14592" width="8.09765625" style="96"/>
    <col min="14593" max="14593" width="2.09765625" style="96" customWidth="1"/>
    <col min="14594" max="14594" width="22.5" style="96" bestFit="1" customWidth="1"/>
    <col min="14595" max="14595" width="37.59765625" style="96" customWidth="1"/>
    <col min="14596" max="14596" width="13.69921875" style="96" customWidth="1"/>
    <col min="14597" max="14597" width="39.796875" style="96" customWidth="1"/>
    <col min="14598" max="14598" width="37.796875" style="96" customWidth="1"/>
    <col min="14599" max="14599" width="20.19921875" style="96" customWidth="1"/>
    <col min="14600" max="14604" width="4.796875" style="96" customWidth="1"/>
    <col min="14605" max="14605" width="5.796875" style="96" customWidth="1"/>
    <col min="14606" max="14609" width="4.796875" style="96" customWidth="1"/>
    <col min="14610" max="14848" width="8.09765625" style="96"/>
    <col min="14849" max="14849" width="2.09765625" style="96" customWidth="1"/>
    <col min="14850" max="14850" width="22.5" style="96" bestFit="1" customWidth="1"/>
    <col min="14851" max="14851" width="37.59765625" style="96" customWidth="1"/>
    <col min="14852" max="14852" width="13.69921875" style="96" customWidth="1"/>
    <col min="14853" max="14853" width="39.796875" style="96" customWidth="1"/>
    <col min="14854" max="14854" width="37.796875" style="96" customWidth="1"/>
    <col min="14855" max="14855" width="20.19921875" style="96" customWidth="1"/>
    <col min="14856" max="14860" width="4.796875" style="96" customWidth="1"/>
    <col min="14861" max="14861" width="5.796875" style="96" customWidth="1"/>
    <col min="14862" max="14865" width="4.796875" style="96" customWidth="1"/>
    <col min="14866" max="15104" width="8.09765625" style="96"/>
    <col min="15105" max="15105" width="2.09765625" style="96" customWidth="1"/>
    <col min="15106" max="15106" width="22.5" style="96" bestFit="1" customWidth="1"/>
    <col min="15107" max="15107" width="37.59765625" style="96" customWidth="1"/>
    <col min="15108" max="15108" width="13.69921875" style="96" customWidth="1"/>
    <col min="15109" max="15109" width="39.796875" style="96" customWidth="1"/>
    <col min="15110" max="15110" width="37.796875" style="96" customWidth="1"/>
    <col min="15111" max="15111" width="20.19921875" style="96" customWidth="1"/>
    <col min="15112" max="15116" width="4.796875" style="96" customWidth="1"/>
    <col min="15117" max="15117" width="5.796875" style="96" customWidth="1"/>
    <col min="15118" max="15121" width="4.796875" style="96" customWidth="1"/>
    <col min="15122" max="15360" width="8.09765625" style="96"/>
    <col min="15361" max="15361" width="2.09765625" style="96" customWidth="1"/>
    <col min="15362" max="15362" width="22.5" style="96" bestFit="1" customWidth="1"/>
    <col min="15363" max="15363" width="37.59765625" style="96" customWidth="1"/>
    <col min="15364" max="15364" width="13.69921875" style="96" customWidth="1"/>
    <col min="15365" max="15365" width="39.796875" style="96" customWidth="1"/>
    <col min="15366" max="15366" width="37.796875" style="96" customWidth="1"/>
    <col min="15367" max="15367" width="20.19921875" style="96" customWidth="1"/>
    <col min="15368" max="15372" width="4.796875" style="96" customWidth="1"/>
    <col min="15373" max="15373" width="5.796875" style="96" customWidth="1"/>
    <col min="15374" max="15377" width="4.796875" style="96" customWidth="1"/>
    <col min="15378" max="15616" width="8.09765625" style="96"/>
    <col min="15617" max="15617" width="2.09765625" style="96" customWidth="1"/>
    <col min="15618" max="15618" width="22.5" style="96" bestFit="1" customWidth="1"/>
    <col min="15619" max="15619" width="37.59765625" style="96" customWidth="1"/>
    <col min="15620" max="15620" width="13.69921875" style="96" customWidth="1"/>
    <col min="15621" max="15621" width="39.796875" style="96" customWidth="1"/>
    <col min="15622" max="15622" width="37.796875" style="96" customWidth="1"/>
    <col min="15623" max="15623" width="20.19921875" style="96" customWidth="1"/>
    <col min="15624" max="15628" width="4.796875" style="96" customWidth="1"/>
    <col min="15629" max="15629" width="5.796875" style="96" customWidth="1"/>
    <col min="15630" max="15633" width="4.796875" style="96" customWidth="1"/>
    <col min="15634" max="15872" width="8.09765625" style="96"/>
    <col min="15873" max="15873" width="2.09765625" style="96" customWidth="1"/>
    <col min="15874" max="15874" width="22.5" style="96" bestFit="1" customWidth="1"/>
    <col min="15875" max="15875" width="37.59765625" style="96" customWidth="1"/>
    <col min="15876" max="15876" width="13.69921875" style="96" customWidth="1"/>
    <col min="15877" max="15877" width="39.796875" style="96" customWidth="1"/>
    <col min="15878" max="15878" width="37.796875" style="96" customWidth="1"/>
    <col min="15879" max="15879" width="20.19921875" style="96" customWidth="1"/>
    <col min="15880" max="15884" width="4.796875" style="96" customWidth="1"/>
    <col min="15885" max="15885" width="5.796875" style="96" customWidth="1"/>
    <col min="15886" max="15889" width="4.796875" style="96" customWidth="1"/>
    <col min="15890" max="16128" width="8.09765625" style="96"/>
    <col min="16129" max="16129" width="2.09765625" style="96" customWidth="1"/>
    <col min="16130" max="16130" width="22.5" style="96" bestFit="1" customWidth="1"/>
    <col min="16131" max="16131" width="37.59765625" style="96" customWidth="1"/>
    <col min="16132" max="16132" width="13.69921875" style="96" customWidth="1"/>
    <col min="16133" max="16133" width="39.796875" style="96" customWidth="1"/>
    <col min="16134" max="16134" width="37.796875" style="96" customWidth="1"/>
    <col min="16135" max="16135" width="20.19921875" style="96" customWidth="1"/>
    <col min="16136" max="16140" width="4.796875" style="96" customWidth="1"/>
    <col min="16141" max="16141" width="5.796875" style="96" customWidth="1"/>
    <col min="16142" max="16145" width="4.796875" style="96" customWidth="1"/>
    <col min="16146" max="16384" width="8.09765625" style="96"/>
  </cols>
  <sheetData>
    <row r="1" spans="1:11" ht="20.25" customHeight="1" x14ac:dyDescent="0.2">
      <c r="A1" s="82"/>
      <c r="B1" s="147" t="s">
        <v>283</v>
      </c>
      <c r="C1" s="82"/>
      <c r="D1" s="82"/>
      <c r="E1" s="82"/>
      <c r="F1" s="82"/>
      <c r="G1" s="82"/>
      <c r="H1" s="82"/>
      <c r="I1" s="82"/>
      <c r="J1" s="82"/>
      <c r="K1" s="82"/>
    </row>
    <row r="3" spans="1:11" ht="20.25" customHeight="1" x14ac:dyDescent="0.2">
      <c r="A3" s="148"/>
      <c r="B3" s="86" t="s">
        <v>284</v>
      </c>
      <c r="C3" s="149"/>
      <c r="D3" s="149"/>
      <c r="E3" s="149"/>
      <c r="F3" s="149"/>
      <c r="G3" s="149"/>
      <c r="H3" s="149"/>
      <c r="I3" s="149"/>
      <c r="J3" s="149"/>
      <c r="K3" s="149"/>
    </row>
    <row r="4" spans="1:11" ht="20.25" customHeight="1" x14ac:dyDescent="0.2">
      <c r="A4" s="148"/>
      <c r="B4" s="86" t="s">
        <v>285</v>
      </c>
      <c r="C4" s="149"/>
      <c r="D4" s="149"/>
      <c r="E4" s="149"/>
      <c r="F4" s="149"/>
      <c r="G4" s="149"/>
      <c r="H4" s="149"/>
      <c r="I4" s="149"/>
      <c r="J4" s="149"/>
      <c r="K4" s="149"/>
    </row>
    <row r="5" spans="1:11" ht="20.25" customHeight="1" x14ac:dyDescent="0.2">
      <c r="A5" s="148"/>
      <c r="B5" s="86" t="s">
        <v>286</v>
      </c>
      <c r="C5" s="149"/>
      <c r="D5" s="149"/>
      <c r="E5" s="149"/>
      <c r="F5" s="149"/>
      <c r="G5" s="149"/>
      <c r="H5" s="149"/>
      <c r="I5" s="149"/>
      <c r="J5" s="149"/>
      <c r="K5" s="149"/>
    </row>
    <row r="6" spans="1:11" ht="20.25" customHeight="1" x14ac:dyDescent="0.2">
      <c r="A6" s="148"/>
      <c r="B6" s="86" t="s">
        <v>356</v>
      </c>
      <c r="C6" s="149"/>
      <c r="D6" s="149"/>
      <c r="E6" s="149"/>
      <c r="F6" s="149"/>
      <c r="G6" s="149"/>
      <c r="H6" s="149"/>
      <c r="I6" s="149"/>
      <c r="J6" s="149"/>
      <c r="K6" s="149"/>
    </row>
    <row r="7" spans="1:11" ht="20.25" customHeight="1" x14ac:dyDescent="0.2">
      <c r="A7" s="148"/>
      <c r="B7" s="86" t="s">
        <v>357</v>
      </c>
      <c r="C7" s="149"/>
      <c r="D7" s="149"/>
      <c r="E7" s="149"/>
      <c r="F7" s="149"/>
      <c r="G7" s="149"/>
      <c r="H7" s="149"/>
      <c r="I7" s="149"/>
      <c r="J7" s="149"/>
      <c r="K7" s="149"/>
    </row>
    <row r="8" spans="1:11" ht="20.25" customHeight="1" x14ac:dyDescent="0.2">
      <c r="A8" s="148"/>
      <c r="B8" s="86" t="s">
        <v>358</v>
      </c>
      <c r="C8" s="149"/>
      <c r="D8" s="149"/>
      <c r="E8" s="149"/>
      <c r="F8" s="149"/>
      <c r="G8" s="149"/>
      <c r="H8" s="149"/>
      <c r="I8" s="149"/>
      <c r="J8" s="149"/>
      <c r="K8" s="149"/>
    </row>
    <row r="9" spans="1:11" ht="20.25" customHeight="1" x14ac:dyDescent="0.2">
      <c r="A9" s="148"/>
      <c r="B9" s="86" t="s">
        <v>359</v>
      </c>
      <c r="C9" s="86"/>
      <c r="D9" s="86"/>
      <c r="E9" s="86"/>
      <c r="F9" s="86"/>
      <c r="G9" s="86"/>
      <c r="H9" s="86"/>
      <c r="I9" s="86"/>
      <c r="J9" s="86"/>
      <c r="K9" s="149"/>
    </row>
    <row r="10" spans="1:11" ht="20.25" customHeight="1" x14ac:dyDescent="0.2">
      <c r="A10" s="148"/>
      <c r="B10" s="86" t="s">
        <v>287</v>
      </c>
      <c r="C10" s="149"/>
      <c r="D10" s="149"/>
      <c r="E10" s="149"/>
      <c r="F10" s="149"/>
      <c r="G10" s="149"/>
      <c r="H10" s="149"/>
      <c r="I10" s="149"/>
      <c r="J10" s="149"/>
      <c r="K10" s="149"/>
    </row>
    <row r="11" spans="1:11" ht="20.25" customHeight="1" x14ac:dyDescent="0.2">
      <c r="A11" s="148"/>
      <c r="B11" s="86" t="s">
        <v>288</v>
      </c>
      <c r="C11" s="149"/>
      <c r="D11" s="149"/>
      <c r="E11" s="149"/>
      <c r="F11" s="149"/>
      <c r="G11" s="149"/>
      <c r="H11" s="149"/>
      <c r="I11" s="149"/>
      <c r="J11" s="149"/>
      <c r="K11" s="149"/>
    </row>
    <row r="12" spans="1:11" ht="20.25" customHeight="1" x14ac:dyDescent="0.2">
      <c r="A12" s="148"/>
      <c r="B12" s="86" t="s">
        <v>289</v>
      </c>
      <c r="C12" s="149"/>
      <c r="D12" s="149"/>
      <c r="E12" s="149"/>
      <c r="F12" s="149"/>
      <c r="G12" s="149"/>
      <c r="H12" s="149"/>
      <c r="I12" s="149"/>
      <c r="J12" s="149"/>
      <c r="K12" s="149"/>
    </row>
    <row r="13" spans="1:11" ht="20.25" customHeight="1" x14ac:dyDescent="0.2">
      <c r="A13" s="82"/>
      <c r="B13" s="86" t="s">
        <v>290</v>
      </c>
      <c r="C13" s="82"/>
      <c r="D13" s="82"/>
      <c r="E13" s="82"/>
      <c r="F13" s="82"/>
      <c r="G13" s="82"/>
      <c r="H13" s="82"/>
      <c r="I13" s="82"/>
      <c r="J13" s="82"/>
      <c r="K13" s="82"/>
    </row>
    <row r="14" spans="1:11" ht="48" customHeight="1" x14ac:dyDescent="0.2">
      <c r="A14" s="82"/>
      <c r="B14" s="757" t="s">
        <v>360</v>
      </c>
      <c r="C14" s="786"/>
      <c r="D14" s="786"/>
      <c r="E14" s="786"/>
      <c r="F14" s="786"/>
      <c r="G14" s="786"/>
      <c r="H14" s="786"/>
      <c r="I14" s="786"/>
      <c r="J14" s="786"/>
      <c r="K14" s="786"/>
    </row>
    <row r="15" spans="1:11" ht="21" customHeight="1" x14ac:dyDescent="0.2">
      <c r="A15" s="82"/>
      <c r="B15" s="757" t="s">
        <v>291</v>
      </c>
      <c r="C15" s="757"/>
      <c r="D15" s="757"/>
      <c r="E15" s="757"/>
      <c r="F15" s="757"/>
      <c r="G15" s="757"/>
    </row>
    <row r="16" spans="1:11" ht="20.25" customHeight="1" x14ac:dyDescent="0.2">
      <c r="A16" s="82"/>
      <c r="B16" s="86" t="s">
        <v>361</v>
      </c>
      <c r="C16" s="82"/>
      <c r="D16" s="82"/>
      <c r="E16" s="82"/>
      <c r="F16" s="82"/>
      <c r="G16" s="82"/>
      <c r="H16" s="82"/>
      <c r="I16" s="82"/>
      <c r="J16" s="82"/>
      <c r="K16" s="82"/>
    </row>
    <row r="17" spans="1:19" ht="20.25" customHeight="1" x14ac:dyDescent="0.2">
      <c r="A17" s="82"/>
      <c r="B17" s="86" t="s">
        <v>362</v>
      </c>
      <c r="C17" s="82"/>
      <c r="D17" s="82"/>
      <c r="E17" s="82"/>
      <c r="F17" s="82"/>
      <c r="G17" s="82"/>
      <c r="H17" s="82"/>
      <c r="I17" s="82"/>
      <c r="J17" s="82"/>
      <c r="K17" s="82"/>
    </row>
    <row r="18" spans="1:19" ht="20.25" customHeight="1" x14ac:dyDescent="0.2">
      <c r="A18" s="82"/>
      <c r="B18" s="86" t="s">
        <v>292</v>
      </c>
      <c r="C18" s="82"/>
      <c r="D18" s="82"/>
      <c r="E18" s="82"/>
      <c r="F18" s="82"/>
      <c r="G18" s="82"/>
      <c r="H18" s="82"/>
      <c r="I18" s="82"/>
      <c r="J18" s="82"/>
      <c r="K18" s="82"/>
    </row>
    <row r="19" spans="1:19" ht="20.25" customHeight="1" x14ac:dyDescent="0.2">
      <c r="A19" s="82"/>
      <c r="B19" s="86" t="s">
        <v>293</v>
      </c>
      <c r="C19" s="82"/>
      <c r="D19" s="82"/>
      <c r="E19" s="82"/>
      <c r="F19" s="82"/>
      <c r="G19" s="82"/>
      <c r="H19" s="82"/>
      <c r="I19" s="82"/>
      <c r="J19" s="82"/>
      <c r="K19" s="82"/>
    </row>
    <row r="20" spans="1:19" ht="20.25" customHeight="1" x14ac:dyDescent="0.2">
      <c r="A20" s="82"/>
      <c r="B20" s="86" t="s">
        <v>294</v>
      </c>
      <c r="C20" s="82"/>
      <c r="D20" s="82"/>
      <c r="E20" s="82"/>
      <c r="F20" s="82"/>
      <c r="G20" s="82"/>
    </row>
    <row r="21" spans="1:19" ht="20.25" customHeight="1" x14ac:dyDescent="0.2">
      <c r="A21" s="82"/>
      <c r="B21" s="86" t="s">
        <v>295</v>
      </c>
      <c r="C21" s="82"/>
      <c r="D21" s="82"/>
      <c r="E21" s="82"/>
      <c r="F21" s="82"/>
      <c r="G21" s="82"/>
    </row>
    <row r="22" spans="1:19" ht="20.25" customHeight="1" x14ac:dyDescent="0.2">
      <c r="A22" s="82"/>
      <c r="B22" s="86" t="s">
        <v>363</v>
      </c>
      <c r="C22" s="82"/>
      <c r="D22" s="82"/>
      <c r="E22" s="82"/>
      <c r="F22" s="82"/>
      <c r="G22" s="82"/>
    </row>
    <row r="23" spans="1:19" ht="20.25" customHeight="1" x14ac:dyDescent="0.2">
      <c r="A23" s="82"/>
      <c r="B23" s="86" t="s">
        <v>364</v>
      </c>
      <c r="C23" s="82"/>
      <c r="D23" s="82"/>
      <c r="E23" s="82"/>
      <c r="F23" s="82"/>
      <c r="G23" s="82"/>
    </row>
    <row r="24" spans="1:19" ht="20.25" customHeight="1" x14ac:dyDescent="0.2">
      <c r="A24" s="82"/>
      <c r="B24" s="86" t="s">
        <v>365</v>
      </c>
      <c r="C24" s="82"/>
      <c r="D24" s="82"/>
      <c r="E24" s="82"/>
      <c r="F24" s="82"/>
      <c r="G24" s="82"/>
    </row>
    <row r="25" spans="1:19" ht="20.25" customHeight="1" x14ac:dyDescent="0.2">
      <c r="A25" s="82"/>
      <c r="B25" s="86" t="s">
        <v>366</v>
      </c>
      <c r="C25" s="82"/>
      <c r="D25" s="82"/>
      <c r="E25" s="82"/>
      <c r="F25" s="82"/>
      <c r="G25" s="82"/>
    </row>
    <row r="26" spans="1:19" ht="20.25" customHeight="1" x14ac:dyDescent="0.2">
      <c r="A26" s="82"/>
      <c r="B26" s="86" t="s">
        <v>367</v>
      </c>
      <c r="C26" s="82"/>
      <c r="D26" s="82"/>
      <c r="E26" s="82"/>
      <c r="F26" s="86"/>
      <c r="G26" s="86"/>
      <c r="S26" s="178"/>
    </row>
    <row r="27" spans="1:19" ht="20.25" customHeight="1" x14ac:dyDescent="0.2">
      <c r="A27" s="82"/>
      <c r="B27" s="86" t="s">
        <v>296</v>
      </c>
      <c r="C27" s="82"/>
      <c r="D27" s="82"/>
      <c r="E27" s="82"/>
      <c r="F27" s="82"/>
      <c r="G27" s="82"/>
      <c r="S27" s="178"/>
    </row>
    <row r="28" spans="1:19" ht="20.25" customHeight="1" x14ac:dyDescent="0.2">
      <c r="A28" s="82"/>
      <c r="B28" s="86" t="s">
        <v>368</v>
      </c>
      <c r="C28" s="82"/>
      <c r="D28" s="82"/>
      <c r="E28" s="82"/>
      <c r="F28" s="82"/>
      <c r="G28" s="82"/>
      <c r="S28" s="178"/>
    </row>
    <row r="29" spans="1:19" s="151" customFormat="1" ht="19.5" customHeight="1" x14ac:dyDescent="0.45">
      <c r="A29" s="150"/>
      <c r="B29" s="86" t="s">
        <v>369</v>
      </c>
      <c r="S29" s="178"/>
    </row>
    <row r="30" spans="1:19" s="151" customFormat="1" ht="19.5" customHeight="1" x14ac:dyDescent="0.45">
      <c r="A30" s="150"/>
      <c r="B30" s="86" t="s">
        <v>370</v>
      </c>
      <c r="S30" s="178"/>
    </row>
    <row r="31" spans="1:19" s="151" customFormat="1" ht="19.5" customHeight="1" x14ac:dyDescent="0.45">
      <c r="A31" s="150"/>
      <c r="B31" s="86" t="s">
        <v>371</v>
      </c>
      <c r="S31" s="178"/>
    </row>
    <row r="32" spans="1:19" s="151" customFormat="1" ht="19.5" customHeight="1" x14ac:dyDescent="0.45">
      <c r="A32" s="150"/>
      <c r="B32" s="786" t="s">
        <v>372</v>
      </c>
      <c r="C32" s="786"/>
      <c r="D32" s="786"/>
      <c r="E32" s="786"/>
      <c r="F32" s="786"/>
      <c r="G32" s="786"/>
      <c r="S32" s="178"/>
    </row>
    <row r="33" spans="1:19" s="151" customFormat="1" ht="19.5" customHeight="1" x14ac:dyDescent="0.45">
      <c r="A33" s="150"/>
      <c r="B33" s="86" t="s">
        <v>373</v>
      </c>
      <c r="S33" s="178"/>
    </row>
    <row r="34" spans="1:19" s="151" customFormat="1" ht="41.25" customHeight="1" x14ac:dyDescent="0.45">
      <c r="A34" s="150"/>
      <c r="B34" s="757" t="s">
        <v>374</v>
      </c>
      <c r="C34" s="757"/>
      <c r="D34" s="757"/>
      <c r="E34" s="757"/>
      <c r="F34" s="757"/>
      <c r="G34" s="757"/>
      <c r="H34" s="757"/>
      <c r="I34" s="757"/>
      <c r="J34" s="757"/>
      <c r="K34" s="757"/>
      <c r="L34" s="152"/>
      <c r="M34" s="152"/>
      <c r="N34" s="152"/>
      <c r="O34" s="152"/>
      <c r="S34" s="178"/>
    </row>
    <row r="35" spans="1:19" s="151" customFormat="1" ht="19.5" customHeight="1" x14ac:dyDescent="0.45">
      <c r="A35" s="150"/>
      <c r="B35" s="86" t="s">
        <v>375</v>
      </c>
      <c r="S35" s="178"/>
    </row>
    <row r="36" spans="1:19" s="178" customFormat="1" ht="20.25" customHeight="1" x14ac:dyDescent="0.45">
      <c r="A36" s="153"/>
      <c r="B36" s="86" t="s">
        <v>297</v>
      </c>
    </row>
    <row r="37" spans="1:19" ht="20.25" customHeight="1" x14ac:dyDescent="0.2">
      <c r="A37" s="96"/>
      <c r="B37" s="86" t="s">
        <v>298</v>
      </c>
      <c r="C37" s="82"/>
      <c r="D37" s="82"/>
      <c r="E37" s="82"/>
      <c r="F37" s="82"/>
      <c r="G37" s="82"/>
      <c r="S37" s="178"/>
    </row>
    <row r="38" spans="1:19" ht="20.25" customHeight="1" x14ac:dyDescent="0.2">
      <c r="A38" s="96"/>
      <c r="B38" s="86" t="s">
        <v>299</v>
      </c>
      <c r="C38" s="82"/>
      <c r="D38" s="82"/>
      <c r="E38" s="82"/>
      <c r="F38" s="82"/>
      <c r="G38" s="82"/>
      <c r="S38" s="178"/>
    </row>
    <row r="39" spans="1:19" ht="20.25" customHeight="1" x14ac:dyDescent="0.2">
      <c r="A39" s="96"/>
      <c r="B39" s="86" t="s">
        <v>376</v>
      </c>
      <c r="C39" s="82"/>
      <c r="D39" s="82"/>
      <c r="E39" s="82"/>
      <c r="F39" s="82"/>
      <c r="G39" s="82"/>
    </row>
    <row r="40" spans="1:19" ht="20.25" customHeight="1" x14ac:dyDescent="0.2">
      <c r="A40" s="96"/>
      <c r="B40" s="86" t="s">
        <v>300</v>
      </c>
      <c r="C40" s="82"/>
      <c r="D40" s="82"/>
      <c r="E40" s="82"/>
      <c r="F40" s="82"/>
      <c r="G40" s="82"/>
    </row>
    <row r="41" spans="1:19" s="129" customFormat="1" ht="20.25" customHeight="1" x14ac:dyDescent="0.45">
      <c r="B41" s="86" t="s">
        <v>301</v>
      </c>
    </row>
    <row r="42" spans="1:19" s="129" customFormat="1" ht="20.25" customHeight="1" x14ac:dyDescent="0.45">
      <c r="B42" s="86" t="s">
        <v>302</v>
      </c>
    </row>
    <row r="43" spans="1:19" s="129" customFormat="1" ht="20.25" customHeight="1" x14ac:dyDescent="0.45">
      <c r="B43" s="86"/>
    </row>
    <row r="44" spans="1:19" s="129" customFormat="1" ht="20.25" customHeight="1" x14ac:dyDescent="0.45">
      <c r="B44" s="86" t="s">
        <v>303</v>
      </c>
    </row>
    <row r="45" spans="1:19" s="129" customFormat="1" ht="20.25" customHeight="1" x14ac:dyDescent="0.45">
      <c r="B45" s="86" t="s">
        <v>304</v>
      </c>
    </row>
    <row r="46" spans="1:19" s="129" customFormat="1" ht="20.25" customHeight="1" x14ac:dyDescent="0.45">
      <c r="B46" s="86" t="s">
        <v>305</v>
      </c>
    </row>
    <row r="47" spans="1:19" s="129" customFormat="1" ht="20.25" customHeight="1" x14ac:dyDescent="0.45">
      <c r="B47" s="86" t="s">
        <v>306</v>
      </c>
    </row>
    <row r="48" spans="1:19" s="129" customFormat="1" ht="20.25" customHeight="1" x14ac:dyDescent="0.45">
      <c r="B48" s="86" t="s">
        <v>307</v>
      </c>
    </row>
    <row r="49" spans="1:19" s="129" customFormat="1" ht="20.25" customHeight="1" x14ac:dyDescent="0.45">
      <c r="B49" s="86" t="s">
        <v>308</v>
      </c>
    </row>
    <row r="50" spans="1:19" s="129" customFormat="1" ht="20.25" customHeight="1" x14ac:dyDescent="0.45"/>
    <row r="51" spans="1:19" s="129" customFormat="1" ht="20.25" customHeight="1" x14ac:dyDescent="0.45">
      <c r="B51" s="86" t="s">
        <v>309</v>
      </c>
    </row>
    <row r="52" spans="1:19" s="129" customFormat="1" ht="20.25" customHeight="1" x14ac:dyDescent="0.45">
      <c r="B52" s="86" t="s">
        <v>310</v>
      </c>
    </row>
    <row r="53" spans="1:19" s="129" customFormat="1" ht="20.25" customHeight="1" x14ac:dyDescent="0.45">
      <c r="B53" s="86" t="s">
        <v>311</v>
      </c>
    </row>
    <row r="54" spans="1:19" s="129" customFormat="1" ht="42" customHeight="1" x14ac:dyDescent="0.45">
      <c r="B54" s="785" t="s">
        <v>377</v>
      </c>
      <c r="C54" s="785"/>
      <c r="D54" s="785"/>
      <c r="E54" s="785"/>
      <c r="F54" s="785"/>
      <c r="G54" s="785"/>
      <c r="H54" s="785"/>
      <c r="I54" s="785"/>
      <c r="J54" s="785"/>
      <c r="K54" s="785"/>
      <c r="L54" s="785"/>
      <c r="M54" s="785"/>
      <c r="N54" s="785"/>
      <c r="O54" s="785"/>
      <c r="P54" s="785"/>
      <c r="Q54" s="785"/>
      <c r="S54" s="154"/>
    </row>
    <row r="55" spans="1:19" s="129" customFormat="1" ht="20.25" customHeight="1" x14ac:dyDescent="0.45">
      <c r="B55" s="757" t="s">
        <v>378</v>
      </c>
      <c r="C55" s="757"/>
      <c r="D55" s="757"/>
      <c r="E55" s="757"/>
      <c r="F55" s="757"/>
      <c r="G55" s="757"/>
      <c r="S55" s="154"/>
    </row>
    <row r="56" spans="1:19" s="129" customFormat="1" ht="20.25" customHeight="1" x14ac:dyDescent="0.45">
      <c r="B56" s="86" t="s">
        <v>379</v>
      </c>
      <c r="C56" s="151"/>
      <c r="D56" s="151"/>
      <c r="E56" s="151"/>
      <c r="S56" s="154"/>
    </row>
    <row r="57" spans="1:19" s="129" customFormat="1" ht="20.25" customHeight="1" x14ac:dyDescent="0.45">
      <c r="B57" s="86" t="s">
        <v>380</v>
      </c>
      <c r="C57" s="151"/>
      <c r="D57" s="151"/>
      <c r="E57" s="151"/>
      <c r="S57" s="154"/>
    </row>
    <row r="58" spans="1:19" s="129" customFormat="1" ht="35.25" customHeight="1" x14ac:dyDescent="0.45">
      <c r="B58" s="785" t="s">
        <v>381</v>
      </c>
      <c r="C58" s="785"/>
      <c r="D58" s="785"/>
      <c r="E58" s="785"/>
      <c r="F58" s="785"/>
      <c r="G58" s="785"/>
      <c r="H58" s="785"/>
      <c r="I58" s="785"/>
      <c r="J58" s="785"/>
      <c r="K58" s="785"/>
      <c r="L58" s="785"/>
      <c r="M58" s="785"/>
      <c r="N58" s="785"/>
      <c r="O58" s="785"/>
      <c r="P58" s="785"/>
      <c r="Q58" s="785"/>
      <c r="S58" s="154"/>
    </row>
    <row r="59" spans="1:19" s="129" customFormat="1" ht="20.25" customHeight="1" x14ac:dyDescent="0.45">
      <c r="B59" s="786" t="s">
        <v>382</v>
      </c>
      <c r="C59" s="786"/>
      <c r="D59" s="786"/>
      <c r="E59" s="786"/>
      <c r="F59" s="786"/>
      <c r="G59" s="786"/>
      <c r="H59" s="786"/>
      <c r="I59" s="786"/>
      <c r="J59" s="786"/>
      <c r="K59" s="786"/>
      <c r="L59" s="786"/>
      <c r="M59" s="786"/>
      <c r="S59" s="154"/>
    </row>
    <row r="60" spans="1:19" s="129" customFormat="1" ht="20.25" customHeight="1" x14ac:dyDescent="0.45">
      <c r="B60" s="757" t="s">
        <v>383</v>
      </c>
      <c r="C60" s="757"/>
      <c r="D60" s="757"/>
      <c r="E60" s="757"/>
      <c r="F60" s="757"/>
      <c r="G60" s="757"/>
      <c r="S60" s="154"/>
    </row>
    <row r="61" spans="1:19" ht="20.25" customHeight="1" x14ac:dyDescent="0.2">
      <c r="A61" s="148"/>
      <c r="B61" s="86" t="s">
        <v>384</v>
      </c>
      <c r="C61" s="149"/>
      <c r="D61" s="149"/>
      <c r="E61" s="149"/>
      <c r="F61" s="149"/>
      <c r="G61" s="149"/>
      <c r="H61" s="149"/>
      <c r="I61" s="149"/>
      <c r="J61" s="149"/>
      <c r="K61" s="149"/>
    </row>
    <row r="62" spans="1:19" s="129" customFormat="1" ht="20.25" customHeight="1" x14ac:dyDescent="0.45">
      <c r="B62" s="757" t="s">
        <v>385</v>
      </c>
      <c r="C62" s="757"/>
      <c r="D62" s="757"/>
      <c r="E62" s="757"/>
      <c r="F62" s="757"/>
      <c r="G62" s="757"/>
      <c r="S62" s="154"/>
    </row>
    <row r="63" spans="1:19" s="129" customFormat="1" ht="20.25" customHeight="1" x14ac:dyDescent="0.45">
      <c r="B63" s="757" t="s">
        <v>386</v>
      </c>
      <c r="C63" s="757"/>
      <c r="D63" s="757"/>
      <c r="E63" s="757"/>
      <c r="F63" s="757"/>
      <c r="G63" s="757"/>
      <c r="S63" s="154"/>
    </row>
    <row r="64" spans="1:19" s="129" customFormat="1" ht="20.25" customHeight="1" x14ac:dyDescent="0.45">
      <c r="B64" s="757" t="s">
        <v>387</v>
      </c>
      <c r="C64" s="757"/>
      <c r="D64" s="757"/>
      <c r="E64" s="757"/>
      <c r="F64" s="757"/>
      <c r="G64" s="757"/>
      <c r="S64" s="154"/>
    </row>
    <row r="65" spans="1:19" s="129" customFormat="1" ht="20.25" customHeight="1" x14ac:dyDescent="0.45">
      <c r="B65" s="757" t="s">
        <v>388</v>
      </c>
      <c r="C65" s="757"/>
      <c r="D65" s="757"/>
      <c r="E65" s="757"/>
      <c r="F65" s="757"/>
      <c r="G65" s="757"/>
      <c r="S65" s="154"/>
    </row>
    <row r="66" spans="1:19" s="129" customFormat="1" ht="20.25" customHeight="1" x14ac:dyDescent="0.45">
      <c r="B66" s="757" t="s">
        <v>389</v>
      </c>
      <c r="C66" s="757"/>
      <c r="D66" s="757"/>
      <c r="E66" s="757"/>
      <c r="F66" s="757"/>
      <c r="G66" s="757"/>
      <c r="H66" s="757"/>
      <c r="I66" s="757"/>
      <c r="J66" s="757"/>
      <c r="K66" s="757"/>
      <c r="L66" s="757"/>
      <c r="M66" s="757"/>
      <c r="N66" s="757"/>
      <c r="O66" s="757"/>
      <c r="P66" s="757"/>
      <c r="Q66" s="757"/>
      <c r="S66" s="154"/>
    </row>
    <row r="67" spans="1:19" s="129" customFormat="1" ht="20.25" customHeight="1" x14ac:dyDescent="0.45">
      <c r="B67" s="757" t="s">
        <v>390</v>
      </c>
      <c r="C67" s="757"/>
      <c r="D67" s="757"/>
      <c r="E67" s="757"/>
      <c r="F67" s="757"/>
      <c r="G67" s="757"/>
      <c r="H67" s="757"/>
      <c r="I67" s="757"/>
      <c r="J67" s="757"/>
      <c r="K67" s="757"/>
      <c r="L67" s="757"/>
      <c r="M67" s="757"/>
      <c r="N67" s="757"/>
      <c r="O67" s="757"/>
      <c r="P67" s="757"/>
      <c r="Q67" s="757"/>
      <c r="S67" s="154"/>
    </row>
    <row r="68" spans="1:19" s="129" customFormat="1" ht="20.25" customHeight="1" x14ac:dyDescent="0.45">
      <c r="B68" s="757" t="s">
        <v>391</v>
      </c>
      <c r="C68" s="757"/>
      <c r="D68" s="757"/>
      <c r="E68" s="757"/>
      <c r="F68" s="757"/>
      <c r="G68" s="757"/>
      <c r="H68" s="757"/>
      <c r="I68" s="757"/>
      <c r="J68" s="757"/>
      <c r="K68" s="757"/>
      <c r="L68" s="757"/>
      <c r="M68" s="757"/>
      <c r="N68" s="757"/>
      <c r="O68" s="757"/>
      <c r="P68" s="757"/>
      <c r="Q68" s="757"/>
      <c r="S68" s="154"/>
    </row>
    <row r="69" spans="1:19" s="129" customFormat="1" ht="20.25" customHeight="1" x14ac:dyDescent="0.45">
      <c r="B69" s="86" t="s">
        <v>312</v>
      </c>
    </row>
    <row r="70" spans="1:19" s="178" customFormat="1" ht="20.25" customHeight="1" x14ac:dyDescent="0.45">
      <c r="A70" s="153"/>
      <c r="B70" s="86" t="s">
        <v>313</v>
      </c>
      <c r="C70" s="129"/>
      <c r="D70" s="129"/>
      <c r="E70" s="129"/>
    </row>
    <row r="71" spans="1:19" s="178" customFormat="1" ht="20.25" customHeight="1" x14ac:dyDescent="0.45">
      <c r="A71" s="153"/>
      <c r="B71" s="86" t="s">
        <v>392</v>
      </c>
      <c r="C71" s="129"/>
      <c r="D71" s="129"/>
      <c r="E71" s="129"/>
    </row>
    <row r="72" spans="1:19" ht="20.25" customHeight="1" x14ac:dyDescent="0.2">
      <c r="A72" s="148"/>
      <c r="B72" s="86" t="s">
        <v>393</v>
      </c>
      <c r="C72" s="178"/>
      <c r="D72" s="178"/>
      <c r="E72" s="178"/>
      <c r="F72" s="149"/>
      <c r="G72" s="149"/>
      <c r="H72" s="149"/>
      <c r="I72" s="149"/>
      <c r="J72" s="149"/>
      <c r="K72" s="149"/>
    </row>
    <row r="73" spans="1:19" ht="20.25" customHeight="1" x14ac:dyDescent="0.2">
      <c r="A73" s="148"/>
      <c r="B73" s="86"/>
      <c r="C73" s="178"/>
      <c r="D73" s="178"/>
      <c r="E73" s="178"/>
      <c r="F73" s="149"/>
      <c r="G73" s="149"/>
      <c r="H73" s="149"/>
      <c r="I73" s="149"/>
      <c r="J73" s="149"/>
      <c r="K73" s="149"/>
    </row>
    <row r="74" spans="1:19" ht="20.25" customHeight="1" x14ac:dyDescent="0.45">
      <c r="B74" s="147" t="s">
        <v>314</v>
      </c>
      <c r="C74" s="178"/>
      <c r="D74" s="178"/>
      <c r="E74" s="178"/>
    </row>
    <row r="75" spans="1:19" ht="20.25" customHeight="1" x14ac:dyDescent="0.2">
      <c r="C75" s="149"/>
      <c r="D75" s="149"/>
      <c r="E75" s="149"/>
    </row>
    <row r="76" spans="1:19" ht="20.25" customHeight="1" x14ac:dyDescent="0.45">
      <c r="B76" s="86" t="s">
        <v>315</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39" orientation="portrait" r:id="rId1"/>
  <headerFooter alignWithMargins="0"/>
  <rowBreaks count="2" manualBreakCount="2">
    <brk id="36" max="18" man="1"/>
    <brk id="165"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2:AG112"/>
  <sheetViews>
    <sheetView view="pageBreakPreview" topLeftCell="A6" zoomScaleNormal="100" zoomScaleSheetLayoutView="100" workbookViewId="0">
      <selection activeCell="E12" sqref="E12"/>
    </sheetView>
  </sheetViews>
  <sheetFormatPr defaultColWidth="8.09765625" defaultRowHeight="13.2" x14ac:dyDescent="0.45"/>
  <cols>
    <col min="1" max="2" width="3.796875" style="85" customWidth="1"/>
    <col min="3" max="3" width="22.5" style="96" customWidth="1"/>
    <col min="4" max="4" width="4.3984375" style="96" customWidth="1"/>
    <col min="5" max="5" width="37.5" style="96" customWidth="1"/>
    <col min="6" max="6" width="4.3984375" style="96" customWidth="1"/>
    <col min="7" max="7" width="17.69921875" style="96" customWidth="1"/>
    <col min="8" max="8" width="30.5" style="96" customWidth="1"/>
    <col min="9" max="32" width="4.3984375" style="96" customWidth="1"/>
    <col min="33" max="33" width="12" style="96" bestFit="1" customWidth="1"/>
    <col min="34" max="256" width="8.09765625" style="96"/>
    <col min="257" max="258" width="3.796875" style="96" customWidth="1"/>
    <col min="259" max="259" width="22.5" style="96" customWidth="1"/>
    <col min="260" max="260" width="4.3984375" style="96" customWidth="1"/>
    <col min="261" max="261" width="37.5" style="96" customWidth="1"/>
    <col min="262" max="262" width="4.3984375" style="96" customWidth="1"/>
    <col min="263" max="263" width="17.69921875" style="96" customWidth="1"/>
    <col min="264" max="264" width="30.5" style="96" customWidth="1"/>
    <col min="265" max="288" width="4.3984375" style="96" customWidth="1"/>
    <col min="289" max="289" width="12" style="96" bestFit="1" customWidth="1"/>
    <col min="290" max="512" width="8.09765625" style="96"/>
    <col min="513" max="514" width="3.796875" style="96" customWidth="1"/>
    <col min="515" max="515" width="22.5" style="96" customWidth="1"/>
    <col min="516" max="516" width="4.3984375" style="96" customWidth="1"/>
    <col min="517" max="517" width="37.5" style="96" customWidth="1"/>
    <col min="518" max="518" width="4.3984375" style="96" customWidth="1"/>
    <col min="519" max="519" width="17.69921875" style="96" customWidth="1"/>
    <col min="520" max="520" width="30.5" style="96" customWidth="1"/>
    <col min="521" max="544" width="4.3984375" style="96" customWidth="1"/>
    <col min="545" max="545" width="12" style="96" bestFit="1" customWidth="1"/>
    <col min="546" max="768" width="8.09765625" style="96"/>
    <col min="769" max="770" width="3.796875" style="96" customWidth="1"/>
    <col min="771" max="771" width="22.5" style="96" customWidth="1"/>
    <col min="772" max="772" width="4.3984375" style="96" customWidth="1"/>
    <col min="773" max="773" width="37.5" style="96" customWidth="1"/>
    <col min="774" max="774" width="4.3984375" style="96" customWidth="1"/>
    <col min="775" max="775" width="17.69921875" style="96" customWidth="1"/>
    <col min="776" max="776" width="30.5" style="96" customWidth="1"/>
    <col min="777" max="800" width="4.3984375" style="96" customWidth="1"/>
    <col min="801" max="801" width="12" style="96" bestFit="1" customWidth="1"/>
    <col min="802" max="1024" width="8.09765625" style="96"/>
    <col min="1025" max="1026" width="3.796875" style="96" customWidth="1"/>
    <col min="1027" max="1027" width="22.5" style="96" customWidth="1"/>
    <col min="1028" max="1028" width="4.3984375" style="96" customWidth="1"/>
    <col min="1029" max="1029" width="37.5" style="96" customWidth="1"/>
    <col min="1030" max="1030" width="4.3984375" style="96" customWidth="1"/>
    <col min="1031" max="1031" width="17.69921875" style="96" customWidth="1"/>
    <col min="1032" max="1032" width="30.5" style="96" customWidth="1"/>
    <col min="1033" max="1056" width="4.3984375" style="96" customWidth="1"/>
    <col min="1057" max="1057" width="12" style="96" bestFit="1" customWidth="1"/>
    <col min="1058" max="1280" width="8.09765625" style="96"/>
    <col min="1281" max="1282" width="3.796875" style="96" customWidth="1"/>
    <col min="1283" max="1283" width="22.5" style="96" customWidth="1"/>
    <col min="1284" max="1284" width="4.3984375" style="96" customWidth="1"/>
    <col min="1285" max="1285" width="37.5" style="96" customWidth="1"/>
    <col min="1286" max="1286" width="4.3984375" style="96" customWidth="1"/>
    <col min="1287" max="1287" width="17.69921875" style="96" customWidth="1"/>
    <col min="1288" max="1288" width="30.5" style="96" customWidth="1"/>
    <col min="1289" max="1312" width="4.3984375" style="96" customWidth="1"/>
    <col min="1313" max="1313" width="12" style="96" bestFit="1" customWidth="1"/>
    <col min="1314" max="1536" width="8.09765625" style="96"/>
    <col min="1537" max="1538" width="3.796875" style="96" customWidth="1"/>
    <col min="1539" max="1539" width="22.5" style="96" customWidth="1"/>
    <col min="1540" max="1540" width="4.3984375" style="96" customWidth="1"/>
    <col min="1541" max="1541" width="37.5" style="96" customWidth="1"/>
    <col min="1542" max="1542" width="4.3984375" style="96" customWidth="1"/>
    <col min="1543" max="1543" width="17.69921875" style="96" customWidth="1"/>
    <col min="1544" max="1544" width="30.5" style="96" customWidth="1"/>
    <col min="1545" max="1568" width="4.3984375" style="96" customWidth="1"/>
    <col min="1569" max="1569" width="12" style="96" bestFit="1" customWidth="1"/>
    <col min="1570" max="1792" width="8.09765625" style="96"/>
    <col min="1793" max="1794" width="3.796875" style="96" customWidth="1"/>
    <col min="1795" max="1795" width="22.5" style="96" customWidth="1"/>
    <col min="1796" max="1796" width="4.3984375" style="96" customWidth="1"/>
    <col min="1797" max="1797" width="37.5" style="96" customWidth="1"/>
    <col min="1798" max="1798" width="4.3984375" style="96" customWidth="1"/>
    <col min="1799" max="1799" width="17.69921875" style="96" customWidth="1"/>
    <col min="1800" max="1800" width="30.5" style="96" customWidth="1"/>
    <col min="1801" max="1824" width="4.3984375" style="96" customWidth="1"/>
    <col min="1825" max="1825" width="12" style="96" bestFit="1" customWidth="1"/>
    <col min="1826" max="2048" width="8.09765625" style="96"/>
    <col min="2049" max="2050" width="3.796875" style="96" customWidth="1"/>
    <col min="2051" max="2051" width="22.5" style="96" customWidth="1"/>
    <col min="2052" max="2052" width="4.3984375" style="96" customWidth="1"/>
    <col min="2053" max="2053" width="37.5" style="96" customWidth="1"/>
    <col min="2054" max="2054" width="4.3984375" style="96" customWidth="1"/>
    <col min="2055" max="2055" width="17.69921875" style="96" customWidth="1"/>
    <col min="2056" max="2056" width="30.5" style="96" customWidth="1"/>
    <col min="2057" max="2080" width="4.3984375" style="96" customWidth="1"/>
    <col min="2081" max="2081" width="12" style="96" bestFit="1" customWidth="1"/>
    <col min="2082" max="2304" width="8.09765625" style="96"/>
    <col min="2305" max="2306" width="3.796875" style="96" customWidth="1"/>
    <col min="2307" max="2307" width="22.5" style="96" customWidth="1"/>
    <col min="2308" max="2308" width="4.3984375" style="96" customWidth="1"/>
    <col min="2309" max="2309" width="37.5" style="96" customWidth="1"/>
    <col min="2310" max="2310" width="4.3984375" style="96" customWidth="1"/>
    <col min="2311" max="2311" width="17.69921875" style="96" customWidth="1"/>
    <col min="2312" max="2312" width="30.5" style="96" customWidth="1"/>
    <col min="2313" max="2336" width="4.3984375" style="96" customWidth="1"/>
    <col min="2337" max="2337" width="12" style="96" bestFit="1" customWidth="1"/>
    <col min="2338" max="2560" width="8.09765625" style="96"/>
    <col min="2561" max="2562" width="3.796875" style="96" customWidth="1"/>
    <col min="2563" max="2563" width="22.5" style="96" customWidth="1"/>
    <col min="2564" max="2564" width="4.3984375" style="96" customWidth="1"/>
    <col min="2565" max="2565" width="37.5" style="96" customWidth="1"/>
    <col min="2566" max="2566" width="4.3984375" style="96" customWidth="1"/>
    <col min="2567" max="2567" width="17.69921875" style="96" customWidth="1"/>
    <col min="2568" max="2568" width="30.5" style="96" customWidth="1"/>
    <col min="2569" max="2592" width="4.3984375" style="96" customWidth="1"/>
    <col min="2593" max="2593" width="12" style="96" bestFit="1" customWidth="1"/>
    <col min="2594" max="2816" width="8.09765625" style="96"/>
    <col min="2817" max="2818" width="3.796875" style="96" customWidth="1"/>
    <col min="2819" max="2819" width="22.5" style="96" customWidth="1"/>
    <col min="2820" max="2820" width="4.3984375" style="96" customWidth="1"/>
    <col min="2821" max="2821" width="37.5" style="96" customWidth="1"/>
    <col min="2822" max="2822" width="4.3984375" style="96" customWidth="1"/>
    <col min="2823" max="2823" width="17.69921875" style="96" customWidth="1"/>
    <col min="2824" max="2824" width="30.5" style="96" customWidth="1"/>
    <col min="2825" max="2848" width="4.3984375" style="96" customWidth="1"/>
    <col min="2849" max="2849" width="12" style="96" bestFit="1" customWidth="1"/>
    <col min="2850" max="3072" width="8.09765625" style="96"/>
    <col min="3073" max="3074" width="3.796875" style="96" customWidth="1"/>
    <col min="3075" max="3075" width="22.5" style="96" customWidth="1"/>
    <col min="3076" max="3076" width="4.3984375" style="96" customWidth="1"/>
    <col min="3077" max="3077" width="37.5" style="96" customWidth="1"/>
    <col min="3078" max="3078" width="4.3984375" style="96" customWidth="1"/>
    <col min="3079" max="3079" width="17.69921875" style="96" customWidth="1"/>
    <col min="3080" max="3080" width="30.5" style="96" customWidth="1"/>
    <col min="3081" max="3104" width="4.3984375" style="96" customWidth="1"/>
    <col min="3105" max="3105" width="12" style="96" bestFit="1" customWidth="1"/>
    <col min="3106" max="3328" width="8.09765625" style="96"/>
    <col min="3329" max="3330" width="3.796875" style="96" customWidth="1"/>
    <col min="3331" max="3331" width="22.5" style="96" customWidth="1"/>
    <col min="3332" max="3332" width="4.3984375" style="96" customWidth="1"/>
    <col min="3333" max="3333" width="37.5" style="96" customWidth="1"/>
    <col min="3334" max="3334" width="4.3984375" style="96" customWidth="1"/>
    <col min="3335" max="3335" width="17.69921875" style="96" customWidth="1"/>
    <col min="3336" max="3336" width="30.5" style="96" customWidth="1"/>
    <col min="3337" max="3360" width="4.3984375" style="96" customWidth="1"/>
    <col min="3361" max="3361" width="12" style="96" bestFit="1" customWidth="1"/>
    <col min="3362" max="3584" width="8.09765625" style="96"/>
    <col min="3585" max="3586" width="3.796875" style="96" customWidth="1"/>
    <col min="3587" max="3587" width="22.5" style="96" customWidth="1"/>
    <col min="3588" max="3588" width="4.3984375" style="96" customWidth="1"/>
    <col min="3589" max="3589" width="37.5" style="96" customWidth="1"/>
    <col min="3590" max="3590" width="4.3984375" style="96" customWidth="1"/>
    <col min="3591" max="3591" width="17.69921875" style="96" customWidth="1"/>
    <col min="3592" max="3592" width="30.5" style="96" customWidth="1"/>
    <col min="3593" max="3616" width="4.3984375" style="96" customWidth="1"/>
    <col min="3617" max="3617" width="12" style="96" bestFit="1" customWidth="1"/>
    <col min="3618" max="3840" width="8.09765625" style="96"/>
    <col min="3841" max="3842" width="3.796875" style="96" customWidth="1"/>
    <col min="3843" max="3843" width="22.5" style="96" customWidth="1"/>
    <col min="3844" max="3844" width="4.3984375" style="96" customWidth="1"/>
    <col min="3845" max="3845" width="37.5" style="96" customWidth="1"/>
    <col min="3846" max="3846" width="4.3984375" style="96" customWidth="1"/>
    <col min="3847" max="3847" width="17.69921875" style="96" customWidth="1"/>
    <col min="3848" max="3848" width="30.5" style="96" customWidth="1"/>
    <col min="3849" max="3872" width="4.3984375" style="96" customWidth="1"/>
    <col min="3873" max="3873" width="12" style="96" bestFit="1" customWidth="1"/>
    <col min="3874" max="4096" width="8.09765625" style="96"/>
    <col min="4097" max="4098" width="3.796875" style="96" customWidth="1"/>
    <col min="4099" max="4099" width="22.5" style="96" customWidth="1"/>
    <col min="4100" max="4100" width="4.3984375" style="96" customWidth="1"/>
    <col min="4101" max="4101" width="37.5" style="96" customWidth="1"/>
    <col min="4102" max="4102" width="4.3984375" style="96" customWidth="1"/>
    <col min="4103" max="4103" width="17.69921875" style="96" customWidth="1"/>
    <col min="4104" max="4104" width="30.5" style="96" customWidth="1"/>
    <col min="4105" max="4128" width="4.3984375" style="96" customWidth="1"/>
    <col min="4129" max="4129" width="12" style="96" bestFit="1" customWidth="1"/>
    <col min="4130" max="4352" width="8.09765625" style="96"/>
    <col min="4353" max="4354" width="3.796875" style="96" customWidth="1"/>
    <col min="4355" max="4355" width="22.5" style="96" customWidth="1"/>
    <col min="4356" max="4356" width="4.3984375" style="96" customWidth="1"/>
    <col min="4357" max="4357" width="37.5" style="96" customWidth="1"/>
    <col min="4358" max="4358" width="4.3984375" style="96" customWidth="1"/>
    <col min="4359" max="4359" width="17.69921875" style="96" customWidth="1"/>
    <col min="4360" max="4360" width="30.5" style="96" customWidth="1"/>
    <col min="4361" max="4384" width="4.3984375" style="96" customWidth="1"/>
    <col min="4385" max="4385" width="12" style="96" bestFit="1" customWidth="1"/>
    <col min="4386" max="4608" width="8.09765625" style="96"/>
    <col min="4609" max="4610" width="3.796875" style="96" customWidth="1"/>
    <col min="4611" max="4611" width="22.5" style="96" customWidth="1"/>
    <col min="4612" max="4612" width="4.3984375" style="96" customWidth="1"/>
    <col min="4613" max="4613" width="37.5" style="96" customWidth="1"/>
    <col min="4614" max="4614" width="4.3984375" style="96" customWidth="1"/>
    <col min="4615" max="4615" width="17.69921875" style="96" customWidth="1"/>
    <col min="4616" max="4616" width="30.5" style="96" customWidth="1"/>
    <col min="4617" max="4640" width="4.3984375" style="96" customWidth="1"/>
    <col min="4641" max="4641" width="12" style="96" bestFit="1" customWidth="1"/>
    <col min="4642" max="4864" width="8.09765625" style="96"/>
    <col min="4865" max="4866" width="3.796875" style="96" customWidth="1"/>
    <col min="4867" max="4867" width="22.5" style="96" customWidth="1"/>
    <col min="4868" max="4868" width="4.3984375" style="96" customWidth="1"/>
    <col min="4869" max="4869" width="37.5" style="96" customWidth="1"/>
    <col min="4870" max="4870" width="4.3984375" style="96" customWidth="1"/>
    <col min="4871" max="4871" width="17.69921875" style="96" customWidth="1"/>
    <col min="4872" max="4872" width="30.5" style="96" customWidth="1"/>
    <col min="4873" max="4896" width="4.3984375" style="96" customWidth="1"/>
    <col min="4897" max="4897" width="12" style="96" bestFit="1" customWidth="1"/>
    <col min="4898" max="5120" width="8.09765625" style="96"/>
    <col min="5121" max="5122" width="3.796875" style="96" customWidth="1"/>
    <col min="5123" max="5123" width="22.5" style="96" customWidth="1"/>
    <col min="5124" max="5124" width="4.3984375" style="96" customWidth="1"/>
    <col min="5125" max="5125" width="37.5" style="96" customWidth="1"/>
    <col min="5126" max="5126" width="4.3984375" style="96" customWidth="1"/>
    <col min="5127" max="5127" width="17.69921875" style="96" customWidth="1"/>
    <col min="5128" max="5128" width="30.5" style="96" customWidth="1"/>
    <col min="5129" max="5152" width="4.3984375" style="96" customWidth="1"/>
    <col min="5153" max="5153" width="12" style="96" bestFit="1" customWidth="1"/>
    <col min="5154" max="5376" width="8.09765625" style="96"/>
    <col min="5377" max="5378" width="3.796875" style="96" customWidth="1"/>
    <col min="5379" max="5379" width="22.5" style="96" customWidth="1"/>
    <col min="5380" max="5380" width="4.3984375" style="96" customWidth="1"/>
    <col min="5381" max="5381" width="37.5" style="96" customWidth="1"/>
    <col min="5382" max="5382" width="4.3984375" style="96" customWidth="1"/>
    <col min="5383" max="5383" width="17.69921875" style="96" customWidth="1"/>
    <col min="5384" max="5384" width="30.5" style="96" customWidth="1"/>
    <col min="5385" max="5408" width="4.3984375" style="96" customWidth="1"/>
    <col min="5409" max="5409" width="12" style="96" bestFit="1" customWidth="1"/>
    <col min="5410" max="5632" width="8.09765625" style="96"/>
    <col min="5633" max="5634" width="3.796875" style="96" customWidth="1"/>
    <col min="5635" max="5635" width="22.5" style="96" customWidth="1"/>
    <col min="5636" max="5636" width="4.3984375" style="96" customWidth="1"/>
    <col min="5637" max="5637" width="37.5" style="96" customWidth="1"/>
    <col min="5638" max="5638" width="4.3984375" style="96" customWidth="1"/>
    <col min="5639" max="5639" width="17.69921875" style="96" customWidth="1"/>
    <col min="5640" max="5640" width="30.5" style="96" customWidth="1"/>
    <col min="5641" max="5664" width="4.3984375" style="96" customWidth="1"/>
    <col min="5665" max="5665" width="12" style="96" bestFit="1" customWidth="1"/>
    <col min="5666" max="5888" width="8.09765625" style="96"/>
    <col min="5889" max="5890" width="3.796875" style="96" customWidth="1"/>
    <col min="5891" max="5891" width="22.5" style="96" customWidth="1"/>
    <col min="5892" max="5892" width="4.3984375" style="96" customWidth="1"/>
    <col min="5893" max="5893" width="37.5" style="96" customWidth="1"/>
    <col min="5894" max="5894" width="4.3984375" style="96" customWidth="1"/>
    <col min="5895" max="5895" width="17.69921875" style="96" customWidth="1"/>
    <col min="5896" max="5896" width="30.5" style="96" customWidth="1"/>
    <col min="5897" max="5920" width="4.3984375" style="96" customWidth="1"/>
    <col min="5921" max="5921" width="12" style="96" bestFit="1" customWidth="1"/>
    <col min="5922" max="6144" width="8.09765625" style="96"/>
    <col min="6145" max="6146" width="3.796875" style="96" customWidth="1"/>
    <col min="6147" max="6147" width="22.5" style="96" customWidth="1"/>
    <col min="6148" max="6148" width="4.3984375" style="96" customWidth="1"/>
    <col min="6149" max="6149" width="37.5" style="96" customWidth="1"/>
    <col min="6150" max="6150" width="4.3984375" style="96" customWidth="1"/>
    <col min="6151" max="6151" width="17.69921875" style="96" customWidth="1"/>
    <col min="6152" max="6152" width="30.5" style="96" customWidth="1"/>
    <col min="6153" max="6176" width="4.3984375" style="96" customWidth="1"/>
    <col min="6177" max="6177" width="12" style="96" bestFit="1" customWidth="1"/>
    <col min="6178" max="6400" width="8.09765625" style="96"/>
    <col min="6401" max="6402" width="3.796875" style="96" customWidth="1"/>
    <col min="6403" max="6403" width="22.5" style="96" customWidth="1"/>
    <col min="6404" max="6404" width="4.3984375" style="96" customWidth="1"/>
    <col min="6405" max="6405" width="37.5" style="96" customWidth="1"/>
    <col min="6406" max="6406" width="4.3984375" style="96" customWidth="1"/>
    <col min="6407" max="6407" width="17.69921875" style="96" customWidth="1"/>
    <col min="6408" max="6408" width="30.5" style="96" customWidth="1"/>
    <col min="6409" max="6432" width="4.3984375" style="96" customWidth="1"/>
    <col min="6433" max="6433" width="12" style="96" bestFit="1" customWidth="1"/>
    <col min="6434" max="6656" width="8.09765625" style="96"/>
    <col min="6657" max="6658" width="3.796875" style="96" customWidth="1"/>
    <col min="6659" max="6659" width="22.5" style="96" customWidth="1"/>
    <col min="6660" max="6660" width="4.3984375" style="96" customWidth="1"/>
    <col min="6661" max="6661" width="37.5" style="96" customWidth="1"/>
    <col min="6662" max="6662" width="4.3984375" style="96" customWidth="1"/>
    <col min="6663" max="6663" width="17.69921875" style="96" customWidth="1"/>
    <col min="6664" max="6664" width="30.5" style="96" customWidth="1"/>
    <col min="6665" max="6688" width="4.3984375" style="96" customWidth="1"/>
    <col min="6689" max="6689" width="12" style="96" bestFit="1" customWidth="1"/>
    <col min="6690" max="6912" width="8.09765625" style="96"/>
    <col min="6913" max="6914" width="3.796875" style="96" customWidth="1"/>
    <col min="6915" max="6915" width="22.5" style="96" customWidth="1"/>
    <col min="6916" max="6916" width="4.3984375" style="96" customWidth="1"/>
    <col min="6917" max="6917" width="37.5" style="96" customWidth="1"/>
    <col min="6918" max="6918" width="4.3984375" style="96" customWidth="1"/>
    <col min="6919" max="6919" width="17.69921875" style="96" customWidth="1"/>
    <col min="6920" max="6920" width="30.5" style="96" customWidth="1"/>
    <col min="6921" max="6944" width="4.3984375" style="96" customWidth="1"/>
    <col min="6945" max="6945" width="12" style="96" bestFit="1" customWidth="1"/>
    <col min="6946" max="7168" width="8.09765625" style="96"/>
    <col min="7169" max="7170" width="3.796875" style="96" customWidth="1"/>
    <col min="7171" max="7171" width="22.5" style="96" customWidth="1"/>
    <col min="7172" max="7172" width="4.3984375" style="96" customWidth="1"/>
    <col min="7173" max="7173" width="37.5" style="96" customWidth="1"/>
    <col min="7174" max="7174" width="4.3984375" style="96" customWidth="1"/>
    <col min="7175" max="7175" width="17.69921875" style="96" customWidth="1"/>
    <col min="7176" max="7176" width="30.5" style="96" customWidth="1"/>
    <col min="7177" max="7200" width="4.3984375" style="96" customWidth="1"/>
    <col min="7201" max="7201" width="12" style="96" bestFit="1" customWidth="1"/>
    <col min="7202" max="7424" width="8.09765625" style="96"/>
    <col min="7425" max="7426" width="3.796875" style="96" customWidth="1"/>
    <col min="7427" max="7427" width="22.5" style="96" customWidth="1"/>
    <col min="7428" max="7428" width="4.3984375" style="96" customWidth="1"/>
    <col min="7429" max="7429" width="37.5" style="96" customWidth="1"/>
    <col min="7430" max="7430" width="4.3984375" style="96" customWidth="1"/>
    <col min="7431" max="7431" width="17.69921875" style="96" customWidth="1"/>
    <col min="7432" max="7432" width="30.5" style="96" customWidth="1"/>
    <col min="7433" max="7456" width="4.3984375" style="96" customWidth="1"/>
    <col min="7457" max="7457" width="12" style="96" bestFit="1" customWidth="1"/>
    <col min="7458" max="7680" width="8.09765625" style="96"/>
    <col min="7681" max="7682" width="3.796875" style="96" customWidth="1"/>
    <col min="7683" max="7683" width="22.5" style="96" customWidth="1"/>
    <col min="7684" max="7684" width="4.3984375" style="96" customWidth="1"/>
    <col min="7685" max="7685" width="37.5" style="96" customWidth="1"/>
    <col min="7686" max="7686" width="4.3984375" style="96" customWidth="1"/>
    <col min="7687" max="7687" width="17.69921875" style="96" customWidth="1"/>
    <col min="7688" max="7688" width="30.5" style="96" customWidth="1"/>
    <col min="7689" max="7712" width="4.3984375" style="96" customWidth="1"/>
    <col min="7713" max="7713" width="12" style="96" bestFit="1" customWidth="1"/>
    <col min="7714" max="7936" width="8.09765625" style="96"/>
    <col min="7937" max="7938" width="3.796875" style="96" customWidth="1"/>
    <col min="7939" max="7939" width="22.5" style="96" customWidth="1"/>
    <col min="7940" max="7940" width="4.3984375" style="96" customWidth="1"/>
    <col min="7941" max="7941" width="37.5" style="96" customWidth="1"/>
    <col min="7942" max="7942" width="4.3984375" style="96" customWidth="1"/>
    <col min="7943" max="7943" width="17.69921875" style="96" customWidth="1"/>
    <col min="7944" max="7944" width="30.5" style="96" customWidth="1"/>
    <col min="7945" max="7968" width="4.3984375" style="96" customWidth="1"/>
    <col min="7969" max="7969" width="12" style="96" bestFit="1" customWidth="1"/>
    <col min="7970" max="8192" width="8.09765625" style="96"/>
    <col min="8193" max="8194" width="3.796875" style="96" customWidth="1"/>
    <col min="8195" max="8195" width="22.5" style="96" customWidth="1"/>
    <col min="8196" max="8196" width="4.3984375" style="96" customWidth="1"/>
    <col min="8197" max="8197" width="37.5" style="96" customWidth="1"/>
    <col min="8198" max="8198" width="4.3984375" style="96" customWidth="1"/>
    <col min="8199" max="8199" width="17.69921875" style="96" customWidth="1"/>
    <col min="8200" max="8200" width="30.5" style="96" customWidth="1"/>
    <col min="8201" max="8224" width="4.3984375" style="96" customWidth="1"/>
    <col min="8225" max="8225" width="12" style="96" bestFit="1" customWidth="1"/>
    <col min="8226" max="8448" width="8.09765625" style="96"/>
    <col min="8449" max="8450" width="3.796875" style="96" customWidth="1"/>
    <col min="8451" max="8451" width="22.5" style="96" customWidth="1"/>
    <col min="8452" max="8452" width="4.3984375" style="96" customWidth="1"/>
    <col min="8453" max="8453" width="37.5" style="96" customWidth="1"/>
    <col min="8454" max="8454" width="4.3984375" style="96" customWidth="1"/>
    <col min="8455" max="8455" width="17.69921875" style="96" customWidth="1"/>
    <col min="8456" max="8456" width="30.5" style="96" customWidth="1"/>
    <col min="8457" max="8480" width="4.3984375" style="96" customWidth="1"/>
    <col min="8481" max="8481" width="12" style="96" bestFit="1" customWidth="1"/>
    <col min="8482" max="8704" width="8.09765625" style="96"/>
    <col min="8705" max="8706" width="3.796875" style="96" customWidth="1"/>
    <col min="8707" max="8707" width="22.5" style="96" customWidth="1"/>
    <col min="8708" max="8708" width="4.3984375" style="96" customWidth="1"/>
    <col min="8709" max="8709" width="37.5" style="96" customWidth="1"/>
    <col min="8710" max="8710" width="4.3984375" style="96" customWidth="1"/>
    <col min="8711" max="8711" width="17.69921875" style="96" customWidth="1"/>
    <col min="8712" max="8712" width="30.5" style="96" customWidth="1"/>
    <col min="8713" max="8736" width="4.3984375" style="96" customWidth="1"/>
    <col min="8737" max="8737" width="12" style="96" bestFit="1" customWidth="1"/>
    <col min="8738" max="8960" width="8.09765625" style="96"/>
    <col min="8961" max="8962" width="3.796875" style="96" customWidth="1"/>
    <col min="8963" max="8963" width="22.5" style="96" customWidth="1"/>
    <col min="8964" max="8964" width="4.3984375" style="96" customWidth="1"/>
    <col min="8965" max="8965" width="37.5" style="96" customWidth="1"/>
    <col min="8966" max="8966" width="4.3984375" style="96" customWidth="1"/>
    <col min="8967" max="8967" width="17.69921875" style="96" customWidth="1"/>
    <col min="8968" max="8968" width="30.5" style="96" customWidth="1"/>
    <col min="8969" max="8992" width="4.3984375" style="96" customWidth="1"/>
    <col min="8993" max="8993" width="12" style="96" bestFit="1" customWidth="1"/>
    <col min="8994" max="9216" width="8.09765625" style="96"/>
    <col min="9217" max="9218" width="3.796875" style="96" customWidth="1"/>
    <col min="9219" max="9219" width="22.5" style="96" customWidth="1"/>
    <col min="9220" max="9220" width="4.3984375" style="96" customWidth="1"/>
    <col min="9221" max="9221" width="37.5" style="96" customWidth="1"/>
    <col min="9222" max="9222" width="4.3984375" style="96" customWidth="1"/>
    <col min="9223" max="9223" width="17.69921875" style="96" customWidth="1"/>
    <col min="9224" max="9224" width="30.5" style="96" customWidth="1"/>
    <col min="9225" max="9248" width="4.3984375" style="96" customWidth="1"/>
    <col min="9249" max="9249" width="12" style="96" bestFit="1" customWidth="1"/>
    <col min="9250" max="9472" width="8.09765625" style="96"/>
    <col min="9473" max="9474" width="3.796875" style="96" customWidth="1"/>
    <col min="9475" max="9475" width="22.5" style="96" customWidth="1"/>
    <col min="9476" max="9476" width="4.3984375" style="96" customWidth="1"/>
    <col min="9477" max="9477" width="37.5" style="96" customWidth="1"/>
    <col min="9478" max="9478" width="4.3984375" style="96" customWidth="1"/>
    <col min="9479" max="9479" width="17.69921875" style="96" customWidth="1"/>
    <col min="9480" max="9480" width="30.5" style="96" customWidth="1"/>
    <col min="9481" max="9504" width="4.3984375" style="96" customWidth="1"/>
    <col min="9505" max="9505" width="12" style="96" bestFit="1" customWidth="1"/>
    <col min="9506" max="9728" width="8.09765625" style="96"/>
    <col min="9729" max="9730" width="3.796875" style="96" customWidth="1"/>
    <col min="9731" max="9731" width="22.5" style="96" customWidth="1"/>
    <col min="9732" max="9732" width="4.3984375" style="96" customWidth="1"/>
    <col min="9733" max="9733" width="37.5" style="96" customWidth="1"/>
    <col min="9734" max="9734" width="4.3984375" style="96" customWidth="1"/>
    <col min="9735" max="9735" width="17.69921875" style="96" customWidth="1"/>
    <col min="9736" max="9736" width="30.5" style="96" customWidth="1"/>
    <col min="9737" max="9760" width="4.3984375" style="96" customWidth="1"/>
    <col min="9761" max="9761" width="12" style="96" bestFit="1" customWidth="1"/>
    <col min="9762" max="9984" width="8.09765625" style="96"/>
    <col min="9985" max="9986" width="3.796875" style="96" customWidth="1"/>
    <col min="9987" max="9987" width="22.5" style="96" customWidth="1"/>
    <col min="9988" max="9988" width="4.3984375" style="96" customWidth="1"/>
    <col min="9989" max="9989" width="37.5" style="96" customWidth="1"/>
    <col min="9990" max="9990" width="4.3984375" style="96" customWidth="1"/>
    <col min="9991" max="9991" width="17.69921875" style="96" customWidth="1"/>
    <col min="9992" max="9992" width="30.5" style="96" customWidth="1"/>
    <col min="9993" max="10016" width="4.3984375" style="96" customWidth="1"/>
    <col min="10017" max="10017" width="12" style="96" bestFit="1" customWidth="1"/>
    <col min="10018" max="10240" width="8.09765625" style="96"/>
    <col min="10241" max="10242" width="3.796875" style="96" customWidth="1"/>
    <col min="10243" max="10243" width="22.5" style="96" customWidth="1"/>
    <col min="10244" max="10244" width="4.3984375" style="96" customWidth="1"/>
    <col min="10245" max="10245" width="37.5" style="96" customWidth="1"/>
    <col min="10246" max="10246" width="4.3984375" style="96" customWidth="1"/>
    <col min="10247" max="10247" width="17.69921875" style="96" customWidth="1"/>
    <col min="10248" max="10248" width="30.5" style="96" customWidth="1"/>
    <col min="10249" max="10272" width="4.3984375" style="96" customWidth="1"/>
    <col min="10273" max="10273" width="12" style="96" bestFit="1" customWidth="1"/>
    <col min="10274" max="10496" width="8.09765625" style="96"/>
    <col min="10497" max="10498" width="3.796875" style="96" customWidth="1"/>
    <col min="10499" max="10499" width="22.5" style="96" customWidth="1"/>
    <col min="10500" max="10500" width="4.3984375" style="96" customWidth="1"/>
    <col min="10501" max="10501" width="37.5" style="96" customWidth="1"/>
    <col min="10502" max="10502" width="4.3984375" style="96" customWidth="1"/>
    <col min="10503" max="10503" width="17.69921875" style="96" customWidth="1"/>
    <col min="10504" max="10504" width="30.5" style="96" customWidth="1"/>
    <col min="10505" max="10528" width="4.3984375" style="96" customWidth="1"/>
    <col min="10529" max="10529" width="12" style="96" bestFit="1" customWidth="1"/>
    <col min="10530" max="10752" width="8.09765625" style="96"/>
    <col min="10753" max="10754" width="3.796875" style="96" customWidth="1"/>
    <col min="10755" max="10755" width="22.5" style="96" customWidth="1"/>
    <col min="10756" max="10756" width="4.3984375" style="96" customWidth="1"/>
    <col min="10757" max="10757" width="37.5" style="96" customWidth="1"/>
    <col min="10758" max="10758" width="4.3984375" style="96" customWidth="1"/>
    <col min="10759" max="10759" width="17.69921875" style="96" customWidth="1"/>
    <col min="10760" max="10760" width="30.5" style="96" customWidth="1"/>
    <col min="10761" max="10784" width="4.3984375" style="96" customWidth="1"/>
    <col min="10785" max="10785" width="12" style="96" bestFit="1" customWidth="1"/>
    <col min="10786" max="11008" width="8.09765625" style="96"/>
    <col min="11009" max="11010" width="3.796875" style="96" customWidth="1"/>
    <col min="11011" max="11011" width="22.5" style="96" customWidth="1"/>
    <col min="11012" max="11012" width="4.3984375" style="96" customWidth="1"/>
    <col min="11013" max="11013" width="37.5" style="96" customWidth="1"/>
    <col min="11014" max="11014" width="4.3984375" style="96" customWidth="1"/>
    <col min="11015" max="11015" width="17.69921875" style="96" customWidth="1"/>
    <col min="11016" max="11016" width="30.5" style="96" customWidth="1"/>
    <col min="11017" max="11040" width="4.3984375" style="96" customWidth="1"/>
    <col min="11041" max="11041" width="12" style="96" bestFit="1" customWidth="1"/>
    <col min="11042" max="11264" width="8.09765625" style="96"/>
    <col min="11265" max="11266" width="3.796875" style="96" customWidth="1"/>
    <col min="11267" max="11267" width="22.5" style="96" customWidth="1"/>
    <col min="11268" max="11268" width="4.3984375" style="96" customWidth="1"/>
    <col min="11269" max="11269" width="37.5" style="96" customWidth="1"/>
    <col min="11270" max="11270" width="4.3984375" style="96" customWidth="1"/>
    <col min="11271" max="11271" width="17.69921875" style="96" customWidth="1"/>
    <col min="11272" max="11272" width="30.5" style="96" customWidth="1"/>
    <col min="11273" max="11296" width="4.3984375" style="96" customWidth="1"/>
    <col min="11297" max="11297" width="12" style="96" bestFit="1" customWidth="1"/>
    <col min="11298" max="11520" width="8.09765625" style="96"/>
    <col min="11521" max="11522" width="3.796875" style="96" customWidth="1"/>
    <col min="11523" max="11523" width="22.5" style="96" customWidth="1"/>
    <col min="11524" max="11524" width="4.3984375" style="96" customWidth="1"/>
    <col min="11525" max="11525" width="37.5" style="96" customWidth="1"/>
    <col min="11526" max="11526" width="4.3984375" style="96" customWidth="1"/>
    <col min="11527" max="11527" width="17.69921875" style="96" customWidth="1"/>
    <col min="11528" max="11528" width="30.5" style="96" customWidth="1"/>
    <col min="11529" max="11552" width="4.3984375" style="96" customWidth="1"/>
    <col min="11553" max="11553" width="12" style="96" bestFit="1" customWidth="1"/>
    <col min="11554" max="11776" width="8.09765625" style="96"/>
    <col min="11777" max="11778" width="3.796875" style="96" customWidth="1"/>
    <col min="11779" max="11779" width="22.5" style="96" customWidth="1"/>
    <col min="11780" max="11780" width="4.3984375" style="96" customWidth="1"/>
    <col min="11781" max="11781" width="37.5" style="96" customWidth="1"/>
    <col min="11782" max="11782" width="4.3984375" style="96" customWidth="1"/>
    <col min="11783" max="11783" width="17.69921875" style="96" customWidth="1"/>
    <col min="11784" max="11784" width="30.5" style="96" customWidth="1"/>
    <col min="11785" max="11808" width="4.3984375" style="96" customWidth="1"/>
    <col min="11809" max="11809" width="12" style="96" bestFit="1" customWidth="1"/>
    <col min="11810" max="12032" width="8.09765625" style="96"/>
    <col min="12033" max="12034" width="3.796875" style="96" customWidth="1"/>
    <col min="12035" max="12035" width="22.5" style="96" customWidth="1"/>
    <col min="12036" max="12036" width="4.3984375" style="96" customWidth="1"/>
    <col min="12037" max="12037" width="37.5" style="96" customWidth="1"/>
    <col min="12038" max="12038" width="4.3984375" style="96" customWidth="1"/>
    <col min="12039" max="12039" width="17.69921875" style="96" customWidth="1"/>
    <col min="12040" max="12040" width="30.5" style="96" customWidth="1"/>
    <col min="12041" max="12064" width="4.3984375" style="96" customWidth="1"/>
    <col min="12065" max="12065" width="12" style="96" bestFit="1" customWidth="1"/>
    <col min="12066" max="12288" width="8.09765625" style="96"/>
    <col min="12289" max="12290" width="3.796875" style="96" customWidth="1"/>
    <col min="12291" max="12291" width="22.5" style="96" customWidth="1"/>
    <col min="12292" max="12292" width="4.3984375" style="96" customWidth="1"/>
    <col min="12293" max="12293" width="37.5" style="96" customWidth="1"/>
    <col min="12294" max="12294" width="4.3984375" style="96" customWidth="1"/>
    <col min="12295" max="12295" width="17.69921875" style="96" customWidth="1"/>
    <col min="12296" max="12296" width="30.5" style="96" customWidth="1"/>
    <col min="12297" max="12320" width="4.3984375" style="96" customWidth="1"/>
    <col min="12321" max="12321" width="12" style="96" bestFit="1" customWidth="1"/>
    <col min="12322" max="12544" width="8.09765625" style="96"/>
    <col min="12545" max="12546" width="3.796875" style="96" customWidth="1"/>
    <col min="12547" max="12547" width="22.5" style="96" customWidth="1"/>
    <col min="12548" max="12548" width="4.3984375" style="96" customWidth="1"/>
    <col min="12549" max="12549" width="37.5" style="96" customWidth="1"/>
    <col min="12550" max="12550" width="4.3984375" style="96" customWidth="1"/>
    <col min="12551" max="12551" width="17.69921875" style="96" customWidth="1"/>
    <col min="12552" max="12552" width="30.5" style="96" customWidth="1"/>
    <col min="12553" max="12576" width="4.3984375" style="96" customWidth="1"/>
    <col min="12577" max="12577" width="12" style="96" bestFit="1" customWidth="1"/>
    <col min="12578" max="12800" width="8.09765625" style="96"/>
    <col min="12801" max="12802" width="3.796875" style="96" customWidth="1"/>
    <col min="12803" max="12803" width="22.5" style="96" customWidth="1"/>
    <col min="12804" max="12804" width="4.3984375" style="96" customWidth="1"/>
    <col min="12805" max="12805" width="37.5" style="96" customWidth="1"/>
    <col min="12806" max="12806" width="4.3984375" style="96" customWidth="1"/>
    <col min="12807" max="12807" width="17.69921875" style="96" customWidth="1"/>
    <col min="12808" max="12808" width="30.5" style="96" customWidth="1"/>
    <col min="12809" max="12832" width="4.3984375" style="96" customWidth="1"/>
    <col min="12833" max="12833" width="12" style="96" bestFit="1" customWidth="1"/>
    <col min="12834" max="13056" width="8.09765625" style="96"/>
    <col min="13057" max="13058" width="3.796875" style="96" customWidth="1"/>
    <col min="13059" max="13059" width="22.5" style="96" customWidth="1"/>
    <col min="13060" max="13060" width="4.3984375" style="96" customWidth="1"/>
    <col min="13061" max="13061" width="37.5" style="96" customWidth="1"/>
    <col min="13062" max="13062" width="4.3984375" style="96" customWidth="1"/>
    <col min="13063" max="13063" width="17.69921875" style="96" customWidth="1"/>
    <col min="13064" max="13064" width="30.5" style="96" customWidth="1"/>
    <col min="13065" max="13088" width="4.3984375" style="96" customWidth="1"/>
    <col min="13089" max="13089" width="12" style="96" bestFit="1" customWidth="1"/>
    <col min="13090" max="13312" width="8.09765625" style="96"/>
    <col min="13313" max="13314" width="3.796875" style="96" customWidth="1"/>
    <col min="13315" max="13315" width="22.5" style="96" customWidth="1"/>
    <col min="13316" max="13316" width="4.3984375" style="96" customWidth="1"/>
    <col min="13317" max="13317" width="37.5" style="96" customWidth="1"/>
    <col min="13318" max="13318" width="4.3984375" style="96" customWidth="1"/>
    <col min="13319" max="13319" width="17.69921875" style="96" customWidth="1"/>
    <col min="13320" max="13320" width="30.5" style="96" customWidth="1"/>
    <col min="13321" max="13344" width="4.3984375" style="96" customWidth="1"/>
    <col min="13345" max="13345" width="12" style="96" bestFit="1" customWidth="1"/>
    <col min="13346" max="13568" width="8.09765625" style="96"/>
    <col min="13569" max="13570" width="3.796875" style="96" customWidth="1"/>
    <col min="13571" max="13571" width="22.5" style="96" customWidth="1"/>
    <col min="13572" max="13572" width="4.3984375" style="96" customWidth="1"/>
    <col min="13573" max="13573" width="37.5" style="96" customWidth="1"/>
    <col min="13574" max="13574" width="4.3984375" style="96" customWidth="1"/>
    <col min="13575" max="13575" width="17.69921875" style="96" customWidth="1"/>
    <col min="13576" max="13576" width="30.5" style="96" customWidth="1"/>
    <col min="13577" max="13600" width="4.3984375" style="96" customWidth="1"/>
    <col min="13601" max="13601" width="12" style="96" bestFit="1" customWidth="1"/>
    <col min="13602" max="13824" width="8.09765625" style="96"/>
    <col min="13825" max="13826" width="3.796875" style="96" customWidth="1"/>
    <col min="13827" max="13827" width="22.5" style="96" customWidth="1"/>
    <col min="13828" max="13828" width="4.3984375" style="96" customWidth="1"/>
    <col min="13829" max="13829" width="37.5" style="96" customWidth="1"/>
    <col min="13830" max="13830" width="4.3984375" style="96" customWidth="1"/>
    <col min="13831" max="13831" width="17.69921875" style="96" customWidth="1"/>
    <col min="13832" max="13832" width="30.5" style="96" customWidth="1"/>
    <col min="13833" max="13856" width="4.3984375" style="96" customWidth="1"/>
    <col min="13857" max="13857" width="12" style="96" bestFit="1" customWidth="1"/>
    <col min="13858" max="14080" width="8.09765625" style="96"/>
    <col min="14081" max="14082" width="3.796875" style="96" customWidth="1"/>
    <col min="14083" max="14083" width="22.5" style="96" customWidth="1"/>
    <col min="14084" max="14084" width="4.3984375" style="96" customWidth="1"/>
    <col min="14085" max="14085" width="37.5" style="96" customWidth="1"/>
    <col min="14086" max="14086" width="4.3984375" style="96" customWidth="1"/>
    <col min="14087" max="14087" width="17.69921875" style="96" customWidth="1"/>
    <col min="14088" max="14088" width="30.5" style="96" customWidth="1"/>
    <col min="14089" max="14112" width="4.3984375" style="96" customWidth="1"/>
    <col min="14113" max="14113" width="12" style="96" bestFit="1" customWidth="1"/>
    <col min="14114" max="14336" width="8.09765625" style="96"/>
    <col min="14337" max="14338" width="3.796875" style="96" customWidth="1"/>
    <col min="14339" max="14339" width="22.5" style="96" customWidth="1"/>
    <col min="14340" max="14340" width="4.3984375" style="96" customWidth="1"/>
    <col min="14341" max="14341" width="37.5" style="96" customWidth="1"/>
    <col min="14342" max="14342" width="4.3984375" style="96" customWidth="1"/>
    <col min="14343" max="14343" width="17.69921875" style="96" customWidth="1"/>
    <col min="14344" max="14344" width="30.5" style="96" customWidth="1"/>
    <col min="14345" max="14368" width="4.3984375" style="96" customWidth="1"/>
    <col min="14369" max="14369" width="12" style="96" bestFit="1" customWidth="1"/>
    <col min="14370" max="14592" width="8.09765625" style="96"/>
    <col min="14593" max="14594" width="3.796875" style="96" customWidth="1"/>
    <col min="14595" max="14595" width="22.5" style="96" customWidth="1"/>
    <col min="14596" max="14596" width="4.3984375" style="96" customWidth="1"/>
    <col min="14597" max="14597" width="37.5" style="96" customWidth="1"/>
    <col min="14598" max="14598" width="4.3984375" style="96" customWidth="1"/>
    <col min="14599" max="14599" width="17.69921875" style="96" customWidth="1"/>
    <col min="14600" max="14600" width="30.5" style="96" customWidth="1"/>
    <col min="14601" max="14624" width="4.3984375" style="96" customWidth="1"/>
    <col min="14625" max="14625" width="12" style="96" bestFit="1" customWidth="1"/>
    <col min="14626" max="14848" width="8.09765625" style="96"/>
    <col min="14849" max="14850" width="3.796875" style="96" customWidth="1"/>
    <col min="14851" max="14851" width="22.5" style="96" customWidth="1"/>
    <col min="14852" max="14852" width="4.3984375" style="96" customWidth="1"/>
    <col min="14853" max="14853" width="37.5" style="96" customWidth="1"/>
    <col min="14854" max="14854" width="4.3984375" style="96" customWidth="1"/>
    <col min="14855" max="14855" width="17.69921875" style="96" customWidth="1"/>
    <col min="14856" max="14856" width="30.5" style="96" customWidth="1"/>
    <col min="14857" max="14880" width="4.3984375" style="96" customWidth="1"/>
    <col min="14881" max="14881" width="12" style="96" bestFit="1" customWidth="1"/>
    <col min="14882" max="15104" width="8.09765625" style="96"/>
    <col min="15105" max="15106" width="3.796875" style="96" customWidth="1"/>
    <col min="15107" max="15107" width="22.5" style="96" customWidth="1"/>
    <col min="15108" max="15108" width="4.3984375" style="96" customWidth="1"/>
    <col min="15109" max="15109" width="37.5" style="96" customWidth="1"/>
    <col min="15110" max="15110" width="4.3984375" style="96" customWidth="1"/>
    <col min="15111" max="15111" width="17.69921875" style="96" customWidth="1"/>
    <col min="15112" max="15112" width="30.5" style="96" customWidth="1"/>
    <col min="15113" max="15136" width="4.3984375" style="96" customWidth="1"/>
    <col min="15137" max="15137" width="12" style="96" bestFit="1" customWidth="1"/>
    <col min="15138" max="15360" width="8.09765625" style="96"/>
    <col min="15361" max="15362" width="3.796875" style="96" customWidth="1"/>
    <col min="15363" max="15363" width="22.5" style="96" customWidth="1"/>
    <col min="15364" max="15364" width="4.3984375" style="96" customWidth="1"/>
    <col min="15365" max="15365" width="37.5" style="96" customWidth="1"/>
    <col min="15366" max="15366" width="4.3984375" style="96" customWidth="1"/>
    <col min="15367" max="15367" width="17.69921875" style="96" customWidth="1"/>
    <col min="15368" max="15368" width="30.5" style="96" customWidth="1"/>
    <col min="15369" max="15392" width="4.3984375" style="96" customWidth="1"/>
    <col min="15393" max="15393" width="12" style="96" bestFit="1" customWidth="1"/>
    <col min="15394" max="15616" width="8.09765625" style="96"/>
    <col min="15617" max="15618" width="3.796875" style="96" customWidth="1"/>
    <col min="15619" max="15619" width="22.5" style="96" customWidth="1"/>
    <col min="15620" max="15620" width="4.3984375" style="96" customWidth="1"/>
    <col min="15621" max="15621" width="37.5" style="96" customWidth="1"/>
    <col min="15622" max="15622" width="4.3984375" style="96" customWidth="1"/>
    <col min="15623" max="15623" width="17.69921875" style="96" customWidth="1"/>
    <col min="15624" max="15624" width="30.5" style="96" customWidth="1"/>
    <col min="15625" max="15648" width="4.3984375" style="96" customWidth="1"/>
    <col min="15649" max="15649" width="12" style="96" bestFit="1" customWidth="1"/>
    <col min="15650" max="15872" width="8.09765625" style="96"/>
    <col min="15873" max="15874" width="3.796875" style="96" customWidth="1"/>
    <col min="15875" max="15875" width="22.5" style="96" customWidth="1"/>
    <col min="15876" max="15876" width="4.3984375" style="96" customWidth="1"/>
    <col min="15877" max="15877" width="37.5" style="96" customWidth="1"/>
    <col min="15878" max="15878" width="4.3984375" style="96" customWidth="1"/>
    <col min="15879" max="15879" width="17.69921875" style="96" customWidth="1"/>
    <col min="15880" max="15880" width="30.5" style="96" customWidth="1"/>
    <col min="15881" max="15904" width="4.3984375" style="96" customWidth="1"/>
    <col min="15905" max="15905" width="12" style="96" bestFit="1" customWidth="1"/>
    <col min="15906" max="16128" width="8.09765625" style="96"/>
    <col min="16129" max="16130" width="3.796875" style="96" customWidth="1"/>
    <col min="16131" max="16131" width="22.5" style="96" customWidth="1"/>
    <col min="16132" max="16132" width="4.3984375" style="96" customWidth="1"/>
    <col min="16133" max="16133" width="37.5" style="96" customWidth="1"/>
    <col min="16134" max="16134" width="4.3984375" style="96" customWidth="1"/>
    <col min="16135" max="16135" width="17.69921875" style="96" customWidth="1"/>
    <col min="16136" max="16136" width="30.5" style="96" customWidth="1"/>
    <col min="16137" max="16160" width="4.3984375" style="96" customWidth="1"/>
    <col min="16161" max="16161" width="12" style="96" bestFit="1" customWidth="1"/>
    <col min="16162" max="16384" width="8.09765625" style="96"/>
  </cols>
  <sheetData>
    <row r="2" spans="1:33" ht="20.25" customHeight="1" x14ac:dyDescent="0.45">
      <c r="A2" s="155" t="s">
        <v>316</v>
      </c>
      <c r="B2" s="155"/>
    </row>
    <row r="3" spans="1:33" ht="20.25" customHeight="1" x14ac:dyDescent="0.45">
      <c r="A3" s="777" t="s">
        <v>317</v>
      </c>
      <c r="B3" s="777"/>
      <c r="C3" s="777"/>
      <c r="D3" s="777"/>
      <c r="E3" s="777"/>
      <c r="F3" s="777"/>
      <c r="G3" s="777"/>
      <c r="H3" s="777"/>
      <c r="I3" s="777"/>
      <c r="J3" s="777"/>
      <c r="K3" s="777"/>
      <c r="L3" s="777"/>
      <c r="M3" s="777"/>
      <c r="N3" s="777"/>
      <c r="O3" s="777"/>
      <c r="P3" s="777"/>
      <c r="Q3" s="777"/>
      <c r="R3" s="777"/>
      <c r="S3" s="777"/>
      <c r="T3" s="777"/>
      <c r="U3" s="777"/>
      <c r="V3" s="777"/>
      <c r="W3" s="777"/>
      <c r="X3" s="777"/>
      <c r="Y3" s="777"/>
      <c r="Z3" s="777"/>
      <c r="AA3" s="777"/>
      <c r="AB3" s="777"/>
      <c r="AC3" s="777"/>
      <c r="AD3" s="777"/>
      <c r="AE3" s="777"/>
      <c r="AF3" s="777"/>
    </row>
    <row r="4" spans="1:33" ht="20.25" customHeight="1" x14ac:dyDescent="0.45"/>
    <row r="5" spans="1:33" ht="30" customHeight="1" x14ac:dyDescent="0.45">
      <c r="S5" s="768" t="s">
        <v>224</v>
      </c>
      <c r="T5" s="769"/>
      <c r="U5" s="769"/>
      <c r="V5" s="770"/>
      <c r="W5" s="177"/>
      <c r="X5" s="170"/>
      <c r="Y5" s="170"/>
      <c r="Z5" s="170"/>
      <c r="AA5" s="170"/>
      <c r="AB5" s="170"/>
      <c r="AC5" s="170"/>
      <c r="AD5" s="170"/>
      <c r="AE5" s="170"/>
      <c r="AF5" s="171"/>
    </row>
    <row r="6" spans="1:33" ht="20.25" customHeight="1" x14ac:dyDescent="0.45"/>
    <row r="7" spans="1:33" ht="17.25" customHeight="1" x14ac:dyDescent="0.45">
      <c r="A7" s="768" t="s">
        <v>318</v>
      </c>
      <c r="B7" s="769"/>
      <c r="C7" s="770"/>
      <c r="D7" s="768" t="s">
        <v>226</v>
      </c>
      <c r="E7" s="770"/>
      <c r="F7" s="768" t="s">
        <v>227</v>
      </c>
      <c r="G7" s="770"/>
      <c r="H7" s="768" t="s">
        <v>319</v>
      </c>
      <c r="I7" s="769"/>
      <c r="J7" s="769"/>
      <c r="K7" s="769"/>
      <c r="L7" s="769"/>
      <c r="M7" s="769"/>
      <c r="N7" s="769"/>
      <c r="O7" s="769"/>
      <c r="P7" s="769"/>
      <c r="Q7" s="769"/>
      <c r="R7" s="769"/>
      <c r="S7" s="769"/>
      <c r="T7" s="769"/>
      <c r="U7" s="769"/>
      <c r="V7" s="769"/>
      <c r="W7" s="769"/>
      <c r="X7" s="770"/>
      <c r="Y7" s="768" t="s">
        <v>229</v>
      </c>
      <c r="Z7" s="769"/>
      <c r="AA7" s="769"/>
      <c r="AB7" s="770"/>
      <c r="AC7" s="768" t="s">
        <v>230</v>
      </c>
      <c r="AD7" s="769"/>
      <c r="AE7" s="769"/>
      <c r="AF7" s="770"/>
    </row>
    <row r="8" spans="1:33" ht="18.75" customHeight="1" x14ac:dyDescent="0.45">
      <c r="A8" s="778" t="s">
        <v>231</v>
      </c>
      <c r="B8" s="779"/>
      <c r="C8" s="780"/>
      <c r="D8" s="434"/>
      <c r="E8" s="371"/>
      <c r="F8" s="100"/>
      <c r="G8" s="371"/>
      <c r="H8" s="783" t="s">
        <v>232</v>
      </c>
      <c r="I8" s="156" t="s">
        <v>176</v>
      </c>
      <c r="J8" s="112" t="s">
        <v>233</v>
      </c>
      <c r="K8" s="555"/>
      <c r="L8" s="555"/>
      <c r="M8" s="156" t="s">
        <v>176</v>
      </c>
      <c r="N8" s="112" t="s">
        <v>234</v>
      </c>
      <c r="O8" s="555"/>
      <c r="P8" s="555"/>
      <c r="Q8" s="156" t="s">
        <v>176</v>
      </c>
      <c r="R8" s="112" t="s">
        <v>235</v>
      </c>
      <c r="S8" s="555"/>
      <c r="T8" s="555"/>
      <c r="U8" s="156" t="s">
        <v>176</v>
      </c>
      <c r="V8" s="112" t="s">
        <v>236</v>
      </c>
      <c r="W8" s="555"/>
      <c r="X8" s="101"/>
      <c r="Y8" s="771"/>
      <c r="Z8" s="772"/>
      <c r="AA8" s="772"/>
      <c r="AB8" s="773"/>
      <c r="AC8" s="771"/>
      <c r="AD8" s="772"/>
      <c r="AE8" s="772"/>
      <c r="AF8" s="773"/>
    </row>
    <row r="9" spans="1:33" ht="18.75" customHeight="1" x14ac:dyDescent="0.45">
      <c r="A9" s="787"/>
      <c r="B9" s="788"/>
      <c r="C9" s="789"/>
      <c r="D9" s="379"/>
      <c r="E9" s="378"/>
      <c r="F9" s="141"/>
      <c r="G9" s="378"/>
      <c r="H9" s="790"/>
      <c r="I9" s="556" t="s">
        <v>176</v>
      </c>
      <c r="J9" s="387" t="s">
        <v>237</v>
      </c>
      <c r="K9" s="557"/>
      <c r="L9" s="557"/>
      <c r="M9" s="558" t="s">
        <v>176</v>
      </c>
      <c r="N9" s="387" t="s">
        <v>238</v>
      </c>
      <c r="O9" s="557"/>
      <c r="P9" s="557"/>
      <c r="Q9" s="558" t="s">
        <v>176</v>
      </c>
      <c r="R9" s="387" t="s">
        <v>239</v>
      </c>
      <c r="S9" s="557"/>
      <c r="T9" s="557"/>
      <c r="U9" s="558" t="s">
        <v>176</v>
      </c>
      <c r="V9" s="387" t="s">
        <v>240</v>
      </c>
      <c r="W9" s="557"/>
      <c r="X9" s="559"/>
      <c r="Y9" s="791"/>
      <c r="Z9" s="792"/>
      <c r="AA9" s="792"/>
      <c r="AB9" s="793"/>
      <c r="AC9" s="791"/>
      <c r="AD9" s="792"/>
      <c r="AE9" s="792"/>
      <c r="AF9" s="793"/>
    </row>
    <row r="10" spans="1:33" ht="18.75" customHeight="1" x14ac:dyDescent="0.45">
      <c r="A10" s="98"/>
      <c r="B10" s="99"/>
      <c r="C10" s="144"/>
      <c r="D10" s="102"/>
      <c r="E10" s="101"/>
      <c r="F10" s="102"/>
      <c r="G10" s="101"/>
      <c r="H10" s="103" t="s">
        <v>241</v>
      </c>
      <c r="I10" s="104" t="s">
        <v>176</v>
      </c>
      <c r="J10" s="105" t="s">
        <v>242</v>
      </c>
      <c r="K10" s="105"/>
      <c r="L10" s="106"/>
      <c r="M10" s="107" t="s">
        <v>176</v>
      </c>
      <c r="N10" s="105" t="s">
        <v>243</v>
      </c>
      <c r="O10" s="105"/>
      <c r="P10" s="106"/>
      <c r="Q10" s="107" t="s">
        <v>176</v>
      </c>
      <c r="R10" s="108" t="s">
        <v>244</v>
      </c>
      <c r="S10" s="108"/>
      <c r="T10" s="109"/>
      <c r="U10" s="109"/>
      <c r="V10" s="109"/>
      <c r="W10" s="109"/>
      <c r="X10" s="110"/>
      <c r="Y10" s="111" t="s">
        <v>176</v>
      </c>
      <c r="Z10" s="112" t="s">
        <v>245</v>
      </c>
      <c r="AA10" s="112"/>
      <c r="AB10" s="113"/>
      <c r="AC10" s="156" t="s">
        <v>176</v>
      </c>
      <c r="AD10" s="112" t="s">
        <v>245</v>
      </c>
      <c r="AE10" s="112"/>
      <c r="AF10" s="113"/>
      <c r="AG10" s="157"/>
    </row>
    <row r="11" spans="1:33" ht="18.75" customHeight="1" x14ac:dyDescent="0.45">
      <c r="A11" s="114"/>
      <c r="B11" s="115"/>
      <c r="C11" s="146"/>
      <c r="D11" s="119"/>
      <c r="E11" s="118"/>
      <c r="F11" s="119"/>
      <c r="G11" s="118"/>
      <c r="H11" s="120" t="s">
        <v>246</v>
      </c>
      <c r="I11" s="121" t="s">
        <v>176</v>
      </c>
      <c r="J11" s="122" t="s">
        <v>247</v>
      </c>
      <c r="K11" s="123"/>
      <c r="L11" s="124"/>
      <c r="M11" s="125" t="s">
        <v>176</v>
      </c>
      <c r="N11" s="122" t="s">
        <v>248</v>
      </c>
      <c r="O11" s="126"/>
      <c r="P11" s="126"/>
      <c r="Q11" s="122"/>
      <c r="R11" s="122"/>
      <c r="S11" s="122"/>
      <c r="T11" s="122"/>
      <c r="U11" s="122"/>
      <c r="V11" s="122"/>
      <c r="W11" s="122"/>
      <c r="X11" s="127"/>
      <c r="Y11" s="153" t="s">
        <v>176</v>
      </c>
      <c r="Z11" s="86" t="s">
        <v>249</v>
      </c>
      <c r="AA11" s="129"/>
      <c r="AB11" s="130"/>
      <c r="AC11" s="153" t="s">
        <v>176</v>
      </c>
      <c r="AD11" s="86" t="s">
        <v>249</v>
      </c>
      <c r="AE11" s="129"/>
      <c r="AF11" s="130"/>
    </row>
    <row r="12" spans="1:33" ht="19.5" customHeight="1" x14ac:dyDescent="0.45">
      <c r="A12" s="114"/>
      <c r="B12" s="115"/>
      <c r="C12" s="116"/>
      <c r="D12" s="117"/>
      <c r="E12" s="118"/>
      <c r="F12" s="119"/>
      <c r="G12" s="131"/>
      <c r="H12" s="162" t="s">
        <v>250</v>
      </c>
      <c r="I12" s="121" t="s">
        <v>176</v>
      </c>
      <c r="J12" s="122" t="s">
        <v>247</v>
      </c>
      <c r="K12" s="123"/>
      <c r="L12" s="124"/>
      <c r="M12" s="125" t="s">
        <v>176</v>
      </c>
      <c r="N12" s="122" t="s">
        <v>251</v>
      </c>
      <c r="O12" s="125"/>
      <c r="P12" s="122"/>
      <c r="Q12" s="126"/>
      <c r="R12" s="126"/>
      <c r="S12" s="126"/>
      <c r="T12" s="126"/>
      <c r="U12" s="126"/>
      <c r="V12" s="126"/>
      <c r="W12" s="126"/>
      <c r="X12" s="163"/>
      <c r="Y12" s="129"/>
      <c r="Z12" s="129"/>
      <c r="AA12" s="129"/>
      <c r="AB12" s="130"/>
      <c r="AC12" s="132"/>
      <c r="AD12" s="129"/>
      <c r="AE12" s="129"/>
      <c r="AF12" s="130"/>
    </row>
    <row r="13" spans="1:33" ht="19.5" customHeight="1" x14ac:dyDescent="0.45">
      <c r="A13" s="114"/>
      <c r="B13" s="115"/>
      <c r="C13" s="116"/>
      <c r="D13" s="117"/>
      <c r="E13" s="118"/>
      <c r="F13" s="119"/>
      <c r="G13" s="131"/>
      <c r="H13" s="162" t="s">
        <v>252</v>
      </c>
      <c r="I13" s="121" t="s">
        <v>176</v>
      </c>
      <c r="J13" s="122" t="s">
        <v>247</v>
      </c>
      <c r="K13" s="123"/>
      <c r="L13" s="124"/>
      <c r="M13" s="125" t="s">
        <v>176</v>
      </c>
      <c r="N13" s="122" t="s">
        <v>251</v>
      </c>
      <c r="O13" s="125"/>
      <c r="P13" s="122"/>
      <c r="Q13" s="126"/>
      <c r="R13" s="126"/>
      <c r="S13" s="126"/>
      <c r="T13" s="126"/>
      <c r="U13" s="126"/>
      <c r="V13" s="126"/>
      <c r="W13" s="126"/>
      <c r="X13" s="163"/>
      <c r="Y13" s="129"/>
      <c r="Z13" s="129"/>
      <c r="AA13" s="129"/>
      <c r="AB13" s="130"/>
      <c r="AC13" s="132"/>
      <c r="AD13" s="129"/>
      <c r="AE13" s="129"/>
      <c r="AF13" s="130"/>
    </row>
    <row r="14" spans="1:33" ht="18.75" customHeight="1" x14ac:dyDescent="0.45">
      <c r="A14" s="114"/>
      <c r="B14" s="115"/>
      <c r="C14" s="146"/>
      <c r="D14" s="119"/>
      <c r="E14" s="118"/>
      <c r="F14" s="119"/>
      <c r="G14" s="118"/>
      <c r="H14" s="134" t="s">
        <v>258</v>
      </c>
      <c r="I14" s="121" t="s">
        <v>176</v>
      </c>
      <c r="J14" s="122" t="s">
        <v>242</v>
      </c>
      <c r="K14" s="122"/>
      <c r="L14" s="125" t="s">
        <v>176</v>
      </c>
      <c r="M14" s="122" t="s">
        <v>259</v>
      </c>
      <c r="N14" s="122"/>
      <c r="O14" s="125" t="s">
        <v>176</v>
      </c>
      <c r="P14" s="122" t="s">
        <v>260</v>
      </c>
      <c r="Q14" s="122"/>
      <c r="R14" s="122"/>
      <c r="S14" s="122"/>
      <c r="T14" s="122"/>
      <c r="U14" s="122"/>
      <c r="V14" s="122"/>
      <c r="W14" s="122"/>
      <c r="X14" s="127"/>
      <c r="Y14" s="132"/>
      <c r="Z14" s="129"/>
      <c r="AA14" s="129"/>
      <c r="AB14" s="130"/>
      <c r="AC14" s="132"/>
      <c r="AD14" s="129"/>
      <c r="AE14" s="129"/>
      <c r="AF14" s="130"/>
    </row>
    <row r="15" spans="1:33" ht="18.75" customHeight="1" x14ac:dyDescent="0.45">
      <c r="A15" s="114"/>
      <c r="B15" s="115"/>
      <c r="C15" s="146"/>
      <c r="D15" s="119"/>
      <c r="E15" s="118"/>
      <c r="F15" s="119"/>
      <c r="G15" s="118"/>
      <c r="H15" s="134" t="s">
        <v>262</v>
      </c>
      <c r="I15" s="121" t="s">
        <v>176</v>
      </c>
      <c r="J15" s="122" t="s">
        <v>242</v>
      </c>
      <c r="K15" s="123"/>
      <c r="L15" s="125" t="s">
        <v>176</v>
      </c>
      <c r="M15" s="122" t="s">
        <v>257</v>
      </c>
      <c r="N15" s="122"/>
      <c r="O15" s="122"/>
      <c r="P15" s="122"/>
      <c r="Q15" s="122"/>
      <c r="R15" s="122"/>
      <c r="S15" s="122"/>
      <c r="T15" s="122"/>
      <c r="U15" s="122"/>
      <c r="V15" s="122"/>
      <c r="W15" s="122"/>
      <c r="X15" s="127"/>
      <c r="Y15" s="132"/>
      <c r="Z15" s="129"/>
      <c r="AA15" s="129"/>
      <c r="AB15" s="130"/>
      <c r="AC15" s="132"/>
      <c r="AD15" s="129"/>
      <c r="AE15" s="129"/>
      <c r="AF15" s="130"/>
      <c r="AG15" s="157"/>
    </row>
    <row r="16" spans="1:33" ht="18.75" customHeight="1" x14ac:dyDescent="0.45">
      <c r="A16" s="128"/>
      <c r="B16" s="115"/>
      <c r="C16" s="146"/>
      <c r="D16" s="128"/>
      <c r="E16" s="118"/>
      <c r="F16" s="128"/>
      <c r="G16" s="118"/>
      <c r="H16" s="120" t="s">
        <v>272</v>
      </c>
      <c r="I16" s="121" t="s">
        <v>176</v>
      </c>
      <c r="J16" s="122" t="s">
        <v>242</v>
      </c>
      <c r="K16" s="123"/>
      <c r="L16" s="125" t="s">
        <v>176</v>
      </c>
      <c r="M16" s="122" t="s">
        <v>257</v>
      </c>
      <c r="N16" s="122"/>
      <c r="O16" s="122"/>
      <c r="P16" s="122"/>
      <c r="Q16" s="122"/>
      <c r="R16" s="122"/>
      <c r="S16" s="122"/>
      <c r="T16" s="122"/>
      <c r="U16" s="122"/>
      <c r="V16" s="122"/>
      <c r="W16" s="122"/>
      <c r="X16" s="127"/>
      <c r="Y16" s="132"/>
      <c r="Z16" s="129"/>
      <c r="AA16" s="129"/>
      <c r="AB16" s="130"/>
      <c r="AC16" s="132"/>
      <c r="AD16" s="129"/>
      <c r="AE16" s="129"/>
      <c r="AF16" s="130"/>
    </row>
    <row r="17" spans="1:32" ht="18.75" customHeight="1" x14ac:dyDescent="0.45">
      <c r="A17" s="172" t="s">
        <v>176</v>
      </c>
      <c r="B17" s="173">
        <v>35</v>
      </c>
      <c r="C17" s="176" t="s">
        <v>320</v>
      </c>
      <c r="D17" s="128" t="s">
        <v>176</v>
      </c>
      <c r="E17" s="118" t="s">
        <v>321</v>
      </c>
      <c r="F17" s="172" t="s">
        <v>176</v>
      </c>
      <c r="G17" s="175" t="s">
        <v>264</v>
      </c>
      <c r="H17" s="134" t="s">
        <v>274</v>
      </c>
      <c r="I17" s="121" t="s">
        <v>176</v>
      </c>
      <c r="J17" s="122" t="s">
        <v>242</v>
      </c>
      <c r="K17" s="123"/>
      <c r="L17" s="125" t="s">
        <v>176</v>
      </c>
      <c r="M17" s="122" t="s">
        <v>257</v>
      </c>
      <c r="N17" s="122"/>
      <c r="O17" s="122"/>
      <c r="P17" s="122"/>
      <c r="Q17" s="122"/>
      <c r="R17" s="122"/>
      <c r="S17" s="122"/>
      <c r="T17" s="122"/>
      <c r="U17" s="122"/>
      <c r="V17" s="122"/>
      <c r="W17" s="122"/>
      <c r="X17" s="127"/>
      <c r="Y17" s="132"/>
      <c r="Z17" s="129"/>
      <c r="AA17" s="129"/>
      <c r="AB17" s="130"/>
      <c r="AC17" s="132"/>
      <c r="AD17" s="129"/>
      <c r="AE17" s="129"/>
      <c r="AF17" s="130"/>
    </row>
    <row r="18" spans="1:32" ht="18.75" customHeight="1" x14ac:dyDescent="0.45">
      <c r="A18" s="114"/>
      <c r="B18" s="115"/>
      <c r="C18" s="176" t="s">
        <v>322</v>
      </c>
      <c r="D18" s="1194" t="s">
        <v>176</v>
      </c>
      <c r="E18" s="1195" t="s">
        <v>323</v>
      </c>
      <c r="F18" s="172" t="s">
        <v>176</v>
      </c>
      <c r="G18" s="175" t="s">
        <v>268</v>
      </c>
      <c r="H18" s="120" t="s">
        <v>277</v>
      </c>
      <c r="I18" s="121" t="s">
        <v>176</v>
      </c>
      <c r="J18" s="122" t="s">
        <v>242</v>
      </c>
      <c r="K18" s="122"/>
      <c r="L18" s="125" t="s">
        <v>176</v>
      </c>
      <c r="M18" s="122" t="s">
        <v>254</v>
      </c>
      <c r="N18" s="122"/>
      <c r="O18" s="125" t="s">
        <v>176</v>
      </c>
      <c r="P18" s="122" t="s">
        <v>255</v>
      </c>
      <c r="Q18" s="123"/>
      <c r="R18" s="123"/>
      <c r="S18" s="123"/>
      <c r="T18" s="123"/>
      <c r="U18" s="123"/>
      <c r="V18" s="123"/>
      <c r="W18" s="123"/>
      <c r="X18" s="164"/>
      <c r="Y18" s="132"/>
      <c r="Z18" s="129"/>
      <c r="AA18" s="129"/>
      <c r="AB18" s="130"/>
      <c r="AC18" s="132"/>
      <c r="AD18" s="129"/>
      <c r="AE18" s="129"/>
      <c r="AF18" s="130"/>
    </row>
    <row r="19" spans="1:32" ht="18.75" customHeight="1" x14ac:dyDescent="0.45">
      <c r="A19" s="114"/>
      <c r="B19" s="115"/>
      <c r="C19" s="146"/>
      <c r="D19" s="172" t="s">
        <v>176</v>
      </c>
      <c r="E19" s="175" t="s">
        <v>324</v>
      </c>
      <c r="F19" s="119"/>
      <c r="G19" s="175" t="s">
        <v>271</v>
      </c>
      <c r="H19" s="136" t="s">
        <v>354</v>
      </c>
      <c r="I19" s="121" t="s">
        <v>176</v>
      </c>
      <c r="J19" s="122" t="s">
        <v>242</v>
      </c>
      <c r="K19" s="122"/>
      <c r="L19" s="125" t="s">
        <v>176</v>
      </c>
      <c r="M19" s="165" t="s">
        <v>257</v>
      </c>
      <c r="N19" s="122"/>
      <c r="O19" s="122"/>
      <c r="P19" s="122"/>
      <c r="Q19" s="123"/>
      <c r="R19" s="123"/>
      <c r="S19" s="123"/>
      <c r="T19" s="123"/>
      <c r="U19" s="123"/>
      <c r="V19" s="123"/>
      <c r="W19" s="123"/>
      <c r="X19" s="164"/>
      <c r="Y19" s="132"/>
      <c r="Z19" s="129"/>
      <c r="AA19" s="129"/>
      <c r="AB19" s="130"/>
      <c r="AC19" s="132"/>
      <c r="AD19" s="129"/>
      <c r="AE19" s="129"/>
      <c r="AF19" s="130"/>
    </row>
    <row r="20" spans="1:32" ht="18.75" customHeight="1" x14ac:dyDescent="0.45">
      <c r="A20" s="114"/>
      <c r="B20" s="115"/>
      <c r="C20" s="116"/>
      <c r="D20" s="117"/>
      <c r="E20" s="118"/>
      <c r="F20" s="119"/>
      <c r="G20" s="131"/>
      <c r="H20" s="136" t="s">
        <v>355</v>
      </c>
      <c r="I20" s="121" t="s">
        <v>176</v>
      </c>
      <c r="J20" s="122" t="s">
        <v>242</v>
      </c>
      <c r="K20" s="122"/>
      <c r="L20" s="125" t="s">
        <v>176</v>
      </c>
      <c r="M20" s="165" t="s">
        <v>257</v>
      </c>
      <c r="N20" s="122"/>
      <c r="O20" s="122"/>
      <c r="P20" s="122"/>
      <c r="Q20" s="123"/>
      <c r="R20" s="123"/>
      <c r="S20" s="123"/>
      <c r="T20" s="123"/>
      <c r="U20" s="123"/>
      <c r="V20" s="123"/>
      <c r="W20" s="123"/>
      <c r="X20" s="164"/>
      <c r="Y20" s="132"/>
      <c r="Z20" s="129"/>
      <c r="AA20" s="129"/>
      <c r="AB20" s="130"/>
      <c r="AC20" s="132"/>
      <c r="AD20" s="129"/>
      <c r="AE20" s="129"/>
      <c r="AF20" s="130"/>
    </row>
    <row r="21" spans="1:32" ht="18.75" customHeight="1" x14ac:dyDescent="0.45">
      <c r="A21" s="114"/>
      <c r="B21" s="115"/>
      <c r="C21" s="116"/>
      <c r="D21" s="117"/>
      <c r="E21" s="118"/>
      <c r="F21" s="119"/>
      <c r="G21" s="131"/>
      <c r="H21" s="166" t="s">
        <v>278</v>
      </c>
      <c r="I21" s="121" t="s">
        <v>176</v>
      </c>
      <c r="J21" s="122" t="s">
        <v>242</v>
      </c>
      <c r="K21" s="122"/>
      <c r="L21" s="125" t="s">
        <v>176</v>
      </c>
      <c r="M21" s="122" t="s">
        <v>254</v>
      </c>
      <c r="N21" s="122"/>
      <c r="O21" s="125" t="s">
        <v>176</v>
      </c>
      <c r="P21" s="122" t="s">
        <v>255</v>
      </c>
      <c r="Q21" s="126"/>
      <c r="R21" s="126"/>
      <c r="S21" s="126"/>
      <c r="T21" s="126"/>
      <c r="U21" s="167"/>
      <c r="V21" s="167"/>
      <c r="W21" s="167"/>
      <c r="X21" s="168"/>
      <c r="Y21" s="132"/>
      <c r="Z21" s="129"/>
      <c r="AA21" s="129"/>
      <c r="AB21" s="130"/>
      <c r="AC21" s="132"/>
      <c r="AD21" s="129"/>
      <c r="AE21" s="129"/>
      <c r="AF21" s="130"/>
    </row>
    <row r="22" spans="1:32" ht="18.75" customHeight="1" x14ac:dyDescent="0.45">
      <c r="A22" s="114"/>
      <c r="B22" s="115"/>
      <c r="C22" s="116"/>
      <c r="D22" s="117"/>
      <c r="E22" s="118"/>
      <c r="F22" s="119"/>
      <c r="G22" s="131"/>
      <c r="H22" s="133" t="s">
        <v>279</v>
      </c>
      <c r="I22" s="121" t="s">
        <v>176</v>
      </c>
      <c r="J22" s="122" t="s">
        <v>242</v>
      </c>
      <c r="K22" s="122"/>
      <c r="L22" s="125" t="s">
        <v>176</v>
      </c>
      <c r="M22" s="122" t="s">
        <v>280</v>
      </c>
      <c r="N22" s="122"/>
      <c r="O22" s="125" t="s">
        <v>176</v>
      </c>
      <c r="P22" s="122" t="s">
        <v>260</v>
      </c>
      <c r="Q22" s="137"/>
      <c r="R22" s="125" t="s">
        <v>176</v>
      </c>
      <c r="S22" s="122" t="s">
        <v>281</v>
      </c>
      <c r="T22" s="122"/>
      <c r="U22" s="122"/>
      <c r="V22" s="122"/>
      <c r="W22" s="122"/>
      <c r="X22" s="127"/>
      <c r="Y22" s="132"/>
      <c r="Z22" s="129"/>
      <c r="AA22" s="129"/>
      <c r="AB22" s="130"/>
      <c r="AC22" s="132"/>
      <c r="AD22" s="129"/>
      <c r="AE22" s="129"/>
      <c r="AF22" s="130"/>
    </row>
    <row r="23" spans="1:32" ht="18.75" customHeight="1" x14ac:dyDescent="0.45">
      <c r="A23" s="114"/>
      <c r="B23" s="115"/>
      <c r="C23" s="116"/>
      <c r="D23" s="117"/>
      <c r="E23" s="118"/>
      <c r="F23" s="119"/>
      <c r="G23" s="131"/>
      <c r="H23" s="133" t="s">
        <v>282</v>
      </c>
      <c r="I23" s="121" t="s">
        <v>1050</v>
      </c>
      <c r="J23" s="122" t="s">
        <v>242</v>
      </c>
      <c r="K23" s="122"/>
      <c r="L23" s="125" t="s">
        <v>176</v>
      </c>
      <c r="M23" s="122" t="s">
        <v>1046</v>
      </c>
      <c r="N23" s="122"/>
      <c r="O23" s="125" t="s">
        <v>176</v>
      </c>
      <c r="P23" s="122" t="s">
        <v>1047</v>
      </c>
      <c r="Q23" s="122"/>
      <c r="R23" s="125" t="s">
        <v>176</v>
      </c>
      <c r="S23" s="122" t="s">
        <v>1048</v>
      </c>
      <c r="T23" s="122"/>
      <c r="U23" s="561" t="s">
        <v>176</v>
      </c>
      <c r="V23" s="122" t="s">
        <v>1049</v>
      </c>
      <c r="W23" s="122"/>
      <c r="X23" s="164"/>
      <c r="Y23" s="132"/>
      <c r="Z23" s="129"/>
      <c r="AA23" s="129"/>
      <c r="AB23" s="130"/>
      <c r="AC23" s="132"/>
      <c r="AD23" s="129"/>
      <c r="AE23" s="129"/>
      <c r="AF23" s="130"/>
    </row>
    <row r="24" spans="1:32" ht="20.25" customHeight="1" x14ac:dyDescent="0.45"/>
    <row r="25" spans="1:32" ht="20.25" customHeight="1" x14ac:dyDescent="0.45"/>
    <row r="26" spans="1:32" ht="20.25" customHeight="1" x14ac:dyDescent="0.45"/>
    <row r="27" spans="1:32" ht="20.25" customHeight="1" x14ac:dyDescent="0.45"/>
    <row r="28" spans="1:32" ht="20.25" customHeight="1" x14ac:dyDescent="0.45"/>
    <row r="29" spans="1:32" ht="20.25" customHeight="1" x14ac:dyDescent="0.45"/>
    <row r="30" spans="1:32" ht="20.25" customHeight="1" x14ac:dyDescent="0.45"/>
    <row r="31" spans="1:32" ht="20.25" customHeight="1" x14ac:dyDescent="0.45"/>
    <row r="32" spans="1:32" ht="20.25" customHeight="1" x14ac:dyDescent="0.45"/>
    <row r="33" ht="20.25" customHeight="1" x14ac:dyDescent="0.45"/>
    <row r="34" ht="20.25" customHeight="1" x14ac:dyDescent="0.45"/>
    <row r="35" ht="20.25" customHeight="1" x14ac:dyDescent="0.45"/>
    <row r="36" ht="20.25" customHeight="1" x14ac:dyDescent="0.45"/>
    <row r="37" ht="20.25" customHeight="1" x14ac:dyDescent="0.45"/>
    <row r="38" ht="20.25" customHeight="1" x14ac:dyDescent="0.45"/>
    <row r="39" ht="20.25" customHeight="1" x14ac:dyDescent="0.45"/>
    <row r="40" ht="20.25" customHeight="1" x14ac:dyDescent="0.45"/>
    <row r="41" ht="20.25" customHeight="1" x14ac:dyDescent="0.45"/>
    <row r="42" ht="20.25" customHeight="1" x14ac:dyDescent="0.45"/>
    <row r="43" ht="20.25" customHeight="1" x14ac:dyDescent="0.45"/>
    <row r="44" ht="20.25" customHeight="1" x14ac:dyDescent="0.45"/>
    <row r="45" ht="20.25" customHeight="1" x14ac:dyDescent="0.45"/>
    <row r="46" ht="20.25" customHeight="1" x14ac:dyDescent="0.45"/>
    <row r="47" ht="20.25" customHeight="1" x14ac:dyDescent="0.45"/>
    <row r="48" ht="20.25" customHeight="1" x14ac:dyDescent="0.45"/>
    <row r="49" ht="20.25" customHeight="1" x14ac:dyDescent="0.45"/>
    <row r="50" ht="20.25" customHeight="1" x14ac:dyDescent="0.45"/>
    <row r="51" ht="20.25" customHeight="1" x14ac:dyDescent="0.45"/>
    <row r="52" ht="20.25" customHeight="1" x14ac:dyDescent="0.45"/>
    <row r="53" ht="20.25" customHeight="1" x14ac:dyDescent="0.45"/>
    <row r="54" ht="20.25" customHeight="1" x14ac:dyDescent="0.45"/>
    <row r="55" ht="20.25" customHeight="1" x14ac:dyDescent="0.45"/>
    <row r="56" ht="20.25" customHeight="1" x14ac:dyDescent="0.45"/>
    <row r="57" ht="20.25" customHeight="1" x14ac:dyDescent="0.45"/>
    <row r="58" ht="20.25" customHeight="1" x14ac:dyDescent="0.45"/>
    <row r="59" ht="20.25" customHeight="1" x14ac:dyDescent="0.45"/>
    <row r="60" ht="20.25" customHeight="1" x14ac:dyDescent="0.45"/>
    <row r="61" ht="20.25" customHeight="1" x14ac:dyDescent="0.45"/>
    <row r="62" ht="20.25" customHeight="1" x14ac:dyDescent="0.45"/>
    <row r="63" ht="20.25" customHeight="1" x14ac:dyDescent="0.45"/>
    <row r="64" ht="20.25" customHeight="1" x14ac:dyDescent="0.45"/>
    <row r="65" ht="20.25" customHeight="1" x14ac:dyDescent="0.45"/>
    <row r="66" ht="20.25" customHeight="1" x14ac:dyDescent="0.45"/>
    <row r="67" ht="20.25" customHeight="1" x14ac:dyDescent="0.45"/>
    <row r="68" ht="20.25" customHeight="1" x14ac:dyDescent="0.45"/>
    <row r="69" ht="20.25" customHeight="1" x14ac:dyDescent="0.45"/>
    <row r="70" ht="20.25" customHeight="1" x14ac:dyDescent="0.45"/>
    <row r="71" ht="20.25" customHeight="1" x14ac:dyDescent="0.45"/>
    <row r="72" ht="20.25" customHeight="1" x14ac:dyDescent="0.45"/>
    <row r="73" ht="20.25" customHeight="1" x14ac:dyDescent="0.45"/>
    <row r="74" ht="20.25" customHeight="1" x14ac:dyDescent="0.45"/>
    <row r="75" ht="20.25" customHeight="1" x14ac:dyDescent="0.45"/>
    <row r="76" ht="20.25" customHeight="1" x14ac:dyDescent="0.45"/>
    <row r="77" ht="20.25" customHeight="1" x14ac:dyDescent="0.45"/>
    <row r="78" ht="20.25" customHeight="1" x14ac:dyDescent="0.45"/>
    <row r="79" ht="20.25" customHeight="1" x14ac:dyDescent="0.45"/>
    <row r="8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sheetData>
  <mergeCells count="12">
    <mergeCell ref="A8:C9"/>
    <mergeCell ref="H8:H9"/>
    <mergeCell ref="Y8:AB9"/>
    <mergeCell ref="AC8:AF9"/>
    <mergeCell ref="A3:AF3"/>
    <mergeCell ref="S5:V5"/>
    <mergeCell ref="A7:C7"/>
    <mergeCell ref="D7:E7"/>
    <mergeCell ref="F7:G7"/>
    <mergeCell ref="H7:X7"/>
    <mergeCell ref="Y7:AB7"/>
    <mergeCell ref="AC7:AF7"/>
  </mergeCells>
  <phoneticPr fontId="2"/>
  <pageMargins left="0.7" right="0.7" top="0.75" bottom="0.75" header="0.3" footer="0.3"/>
  <pageSetup paperSize="9" scale="34" orientation="portrait" r:id="rId1"/>
  <rowBreaks count="4" manualBreakCount="4">
    <brk id="24" max="31" man="1"/>
    <brk id="58" max="31" man="1"/>
    <brk id="83" max="31" man="1"/>
    <brk id="92"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xm:f>
          </x14:formula1>
          <xm:sqref>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U65542:U65543 JQ65542:JQ65543 TM65542:TM65543 ADI65542:ADI65543 ANE65542:ANE65543 AXA65542:AXA65543 BGW65542:BGW65543 BQS65542:BQS65543 CAO65542:CAO65543 CKK65542:CKK65543 CUG65542:CUG65543 DEC65542:DEC65543 DNY65542:DNY65543 DXU65542:DXU65543 EHQ65542:EHQ65543 ERM65542:ERM65543 FBI65542:FBI65543 FLE65542:FLE65543 FVA65542:FVA65543 GEW65542:GEW65543 GOS65542:GOS65543 GYO65542:GYO65543 HIK65542:HIK65543 HSG65542:HSG65543 ICC65542:ICC65543 ILY65542:ILY65543 IVU65542:IVU65543 JFQ65542:JFQ65543 JPM65542:JPM65543 JZI65542:JZI65543 KJE65542:KJE65543 KTA65542:KTA65543 LCW65542:LCW65543 LMS65542:LMS65543 LWO65542:LWO65543 MGK65542:MGK65543 MQG65542:MQG65543 NAC65542:NAC65543 NJY65542:NJY65543 NTU65542:NTU65543 ODQ65542:ODQ65543 ONM65542:ONM65543 OXI65542:OXI65543 PHE65542:PHE65543 PRA65542:PRA65543 QAW65542:QAW65543 QKS65542:QKS65543 QUO65542:QUO65543 REK65542:REK65543 ROG65542:ROG65543 RYC65542:RYC65543 SHY65542:SHY65543 SRU65542:SRU65543 TBQ65542:TBQ65543 TLM65542:TLM65543 TVI65542:TVI65543 UFE65542:UFE65543 UPA65542:UPA65543 UYW65542:UYW65543 VIS65542:VIS65543 VSO65542:VSO65543 WCK65542:WCK65543 WMG65542:WMG65543 WWC65542:WWC65543 U131078:U131079 JQ131078:JQ131079 TM131078:TM131079 ADI131078:ADI131079 ANE131078:ANE131079 AXA131078:AXA131079 BGW131078:BGW131079 BQS131078:BQS131079 CAO131078:CAO131079 CKK131078:CKK131079 CUG131078:CUG131079 DEC131078:DEC131079 DNY131078:DNY131079 DXU131078:DXU131079 EHQ131078:EHQ131079 ERM131078:ERM131079 FBI131078:FBI131079 FLE131078:FLE131079 FVA131078:FVA131079 GEW131078:GEW131079 GOS131078:GOS131079 GYO131078:GYO131079 HIK131078:HIK131079 HSG131078:HSG131079 ICC131078:ICC131079 ILY131078:ILY131079 IVU131078:IVU131079 JFQ131078:JFQ131079 JPM131078:JPM131079 JZI131078:JZI131079 KJE131078:KJE131079 KTA131078:KTA131079 LCW131078:LCW131079 LMS131078:LMS131079 LWO131078:LWO131079 MGK131078:MGK131079 MQG131078:MQG131079 NAC131078:NAC131079 NJY131078:NJY131079 NTU131078:NTU131079 ODQ131078:ODQ131079 ONM131078:ONM131079 OXI131078:OXI131079 PHE131078:PHE131079 PRA131078:PRA131079 QAW131078:QAW131079 QKS131078:QKS131079 QUO131078:QUO131079 REK131078:REK131079 ROG131078:ROG131079 RYC131078:RYC131079 SHY131078:SHY131079 SRU131078:SRU131079 TBQ131078:TBQ131079 TLM131078:TLM131079 TVI131078:TVI131079 UFE131078:UFE131079 UPA131078:UPA131079 UYW131078:UYW131079 VIS131078:VIS131079 VSO131078:VSO131079 WCK131078:WCK131079 WMG131078:WMG131079 WWC131078:WWC131079 U196614:U196615 JQ196614:JQ196615 TM196614:TM196615 ADI196614:ADI196615 ANE196614:ANE196615 AXA196614:AXA196615 BGW196614:BGW196615 BQS196614:BQS196615 CAO196614:CAO196615 CKK196614:CKK196615 CUG196614:CUG196615 DEC196614:DEC196615 DNY196614:DNY196615 DXU196614:DXU196615 EHQ196614:EHQ196615 ERM196614:ERM196615 FBI196614:FBI196615 FLE196614:FLE196615 FVA196614:FVA196615 GEW196614:GEW196615 GOS196614:GOS196615 GYO196614:GYO196615 HIK196614:HIK196615 HSG196614:HSG196615 ICC196614:ICC196615 ILY196614:ILY196615 IVU196614:IVU196615 JFQ196614:JFQ196615 JPM196614:JPM196615 JZI196614:JZI196615 KJE196614:KJE196615 KTA196614:KTA196615 LCW196614:LCW196615 LMS196614:LMS196615 LWO196614:LWO196615 MGK196614:MGK196615 MQG196614:MQG196615 NAC196614:NAC196615 NJY196614:NJY196615 NTU196614:NTU196615 ODQ196614:ODQ196615 ONM196614:ONM196615 OXI196614:OXI196615 PHE196614:PHE196615 PRA196614:PRA196615 QAW196614:QAW196615 QKS196614:QKS196615 QUO196614:QUO196615 REK196614:REK196615 ROG196614:ROG196615 RYC196614:RYC196615 SHY196614:SHY196615 SRU196614:SRU196615 TBQ196614:TBQ196615 TLM196614:TLM196615 TVI196614:TVI196615 UFE196614:UFE196615 UPA196614:UPA196615 UYW196614:UYW196615 VIS196614:VIS196615 VSO196614:VSO196615 WCK196614:WCK196615 WMG196614:WMG196615 WWC196614:WWC196615 U262150:U262151 JQ262150:JQ262151 TM262150:TM262151 ADI262150:ADI262151 ANE262150:ANE262151 AXA262150:AXA262151 BGW262150:BGW262151 BQS262150:BQS262151 CAO262150:CAO262151 CKK262150:CKK262151 CUG262150:CUG262151 DEC262150:DEC262151 DNY262150:DNY262151 DXU262150:DXU262151 EHQ262150:EHQ262151 ERM262150:ERM262151 FBI262150:FBI262151 FLE262150:FLE262151 FVA262150:FVA262151 GEW262150:GEW262151 GOS262150:GOS262151 GYO262150:GYO262151 HIK262150:HIK262151 HSG262150:HSG262151 ICC262150:ICC262151 ILY262150:ILY262151 IVU262150:IVU262151 JFQ262150:JFQ262151 JPM262150:JPM262151 JZI262150:JZI262151 KJE262150:KJE262151 KTA262150:KTA262151 LCW262150:LCW262151 LMS262150:LMS262151 LWO262150:LWO262151 MGK262150:MGK262151 MQG262150:MQG262151 NAC262150:NAC262151 NJY262150:NJY262151 NTU262150:NTU262151 ODQ262150:ODQ262151 ONM262150:ONM262151 OXI262150:OXI262151 PHE262150:PHE262151 PRA262150:PRA262151 QAW262150:QAW262151 QKS262150:QKS262151 QUO262150:QUO262151 REK262150:REK262151 ROG262150:ROG262151 RYC262150:RYC262151 SHY262150:SHY262151 SRU262150:SRU262151 TBQ262150:TBQ262151 TLM262150:TLM262151 TVI262150:TVI262151 UFE262150:UFE262151 UPA262150:UPA262151 UYW262150:UYW262151 VIS262150:VIS262151 VSO262150:VSO262151 WCK262150:WCK262151 WMG262150:WMG262151 WWC262150:WWC262151 U327686:U327687 JQ327686:JQ327687 TM327686:TM327687 ADI327686:ADI327687 ANE327686:ANE327687 AXA327686:AXA327687 BGW327686:BGW327687 BQS327686:BQS327687 CAO327686:CAO327687 CKK327686:CKK327687 CUG327686:CUG327687 DEC327686:DEC327687 DNY327686:DNY327687 DXU327686:DXU327687 EHQ327686:EHQ327687 ERM327686:ERM327687 FBI327686:FBI327687 FLE327686:FLE327687 FVA327686:FVA327687 GEW327686:GEW327687 GOS327686:GOS327687 GYO327686:GYO327687 HIK327686:HIK327687 HSG327686:HSG327687 ICC327686:ICC327687 ILY327686:ILY327687 IVU327686:IVU327687 JFQ327686:JFQ327687 JPM327686:JPM327687 JZI327686:JZI327687 KJE327686:KJE327687 KTA327686:KTA327687 LCW327686:LCW327687 LMS327686:LMS327687 LWO327686:LWO327687 MGK327686:MGK327687 MQG327686:MQG327687 NAC327686:NAC327687 NJY327686:NJY327687 NTU327686:NTU327687 ODQ327686:ODQ327687 ONM327686:ONM327687 OXI327686:OXI327687 PHE327686:PHE327687 PRA327686:PRA327687 QAW327686:QAW327687 QKS327686:QKS327687 QUO327686:QUO327687 REK327686:REK327687 ROG327686:ROG327687 RYC327686:RYC327687 SHY327686:SHY327687 SRU327686:SRU327687 TBQ327686:TBQ327687 TLM327686:TLM327687 TVI327686:TVI327687 UFE327686:UFE327687 UPA327686:UPA327687 UYW327686:UYW327687 VIS327686:VIS327687 VSO327686:VSO327687 WCK327686:WCK327687 WMG327686:WMG327687 WWC327686:WWC327687 U393222:U393223 JQ393222:JQ393223 TM393222:TM393223 ADI393222:ADI393223 ANE393222:ANE393223 AXA393222:AXA393223 BGW393222:BGW393223 BQS393222:BQS393223 CAO393222:CAO393223 CKK393222:CKK393223 CUG393222:CUG393223 DEC393222:DEC393223 DNY393222:DNY393223 DXU393222:DXU393223 EHQ393222:EHQ393223 ERM393222:ERM393223 FBI393222:FBI393223 FLE393222:FLE393223 FVA393222:FVA393223 GEW393222:GEW393223 GOS393222:GOS393223 GYO393222:GYO393223 HIK393222:HIK393223 HSG393222:HSG393223 ICC393222:ICC393223 ILY393222:ILY393223 IVU393222:IVU393223 JFQ393222:JFQ393223 JPM393222:JPM393223 JZI393222:JZI393223 KJE393222:KJE393223 KTA393222:KTA393223 LCW393222:LCW393223 LMS393222:LMS393223 LWO393222:LWO393223 MGK393222:MGK393223 MQG393222:MQG393223 NAC393222:NAC393223 NJY393222:NJY393223 NTU393222:NTU393223 ODQ393222:ODQ393223 ONM393222:ONM393223 OXI393222:OXI393223 PHE393222:PHE393223 PRA393222:PRA393223 QAW393222:QAW393223 QKS393222:QKS393223 QUO393222:QUO393223 REK393222:REK393223 ROG393222:ROG393223 RYC393222:RYC393223 SHY393222:SHY393223 SRU393222:SRU393223 TBQ393222:TBQ393223 TLM393222:TLM393223 TVI393222:TVI393223 UFE393222:UFE393223 UPA393222:UPA393223 UYW393222:UYW393223 VIS393222:VIS393223 VSO393222:VSO393223 WCK393222:WCK393223 WMG393222:WMG393223 WWC393222:WWC393223 U458758:U458759 JQ458758:JQ458759 TM458758:TM458759 ADI458758:ADI458759 ANE458758:ANE458759 AXA458758:AXA458759 BGW458758:BGW458759 BQS458758:BQS458759 CAO458758:CAO458759 CKK458758:CKK458759 CUG458758:CUG458759 DEC458758:DEC458759 DNY458758:DNY458759 DXU458758:DXU458759 EHQ458758:EHQ458759 ERM458758:ERM458759 FBI458758:FBI458759 FLE458758:FLE458759 FVA458758:FVA458759 GEW458758:GEW458759 GOS458758:GOS458759 GYO458758:GYO458759 HIK458758:HIK458759 HSG458758:HSG458759 ICC458758:ICC458759 ILY458758:ILY458759 IVU458758:IVU458759 JFQ458758:JFQ458759 JPM458758:JPM458759 JZI458758:JZI458759 KJE458758:KJE458759 KTA458758:KTA458759 LCW458758:LCW458759 LMS458758:LMS458759 LWO458758:LWO458759 MGK458758:MGK458759 MQG458758:MQG458759 NAC458758:NAC458759 NJY458758:NJY458759 NTU458758:NTU458759 ODQ458758:ODQ458759 ONM458758:ONM458759 OXI458758:OXI458759 PHE458758:PHE458759 PRA458758:PRA458759 QAW458758:QAW458759 QKS458758:QKS458759 QUO458758:QUO458759 REK458758:REK458759 ROG458758:ROG458759 RYC458758:RYC458759 SHY458758:SHY458759 SRU458758:SRU458759 TBQ458758:TBQ458759 TLM458758:TLM458759 TVI458758:TVI458759 UFE458758:UFE458759 UPA458758:UPA458759 UYW458758:UYW458759 VIS458758:VIS458759 VSO458758:VSO458759 WCK458758:WCK458759 WMG458758:WMG458759 WWC458758:WWC458759 U524294:U524295 JQ524294:JQ524295 TM524294:TM524295 ADI524294:ADI524295 ANE524294:ANE524295 AXA524294:AXA524295 BGW524294:BGW524295 BQS524294:BQS524295 CAO524294:CAO524295 CKK524294:CKK524295 CUG524294:CUG524295 DEC524294:DEC524295 DNY524294:DNY524295 DXU524294:DXU524295 EHQ524294:EHQ524295 ERM524294:ERM524295 FBI524294:FBI524295 FLE524294:FLE524295 FVA524294:FVA524295 GEW524294:GEW524295 GOS524294:GOS524295 GYO524294:GYO524295 HIK524294:HIK524295 HSG524294:HSG524295 ICC524294:ICC524295 ILY524294:ILY524295 IVU524294:IVU524295 JFQ524294:JFQ524295 JPM524294:JPM524295 JZI524294:JZI524295 KJE524294:KJE524295 KTA524294:KTA524295 LCW524294:LCW524295 LMS524294:LMS524295 LWO524294:LWO524295 MGK524294:MGK524295 MQG524294:MQG524295 NAC524294:NAC524295 NJY524294:NJY524295 NTU524294:NTU524295 ODQ524294:ODQ524295 ONM524294:ONM524295 OXI524294:OXI524295 PHE524294:PHE524295 PRA524294:PRA524295 QAW524294:QAW524295 QKS524294:QKS524295 QUO524294:QUO524295 REK524294:REK524295 ROG524294:ROG524295 RYC524294:RYC524295 SHY524294:SHY524295 SRU524294:SRU524295 TBQ524294:TBQ524295 TLM524294:TLM524295 TVI524294:TVI524295 UFE524294:UFE524295 UPA524294:UPA524295 UYW524294:UYW524295 VIS524294:VIS524295 VSO524294:VSO524295 WCK524294:WCK524295 WMG524294:WMG524295 WWC524294:WWC524295 U589830:U589831 JQ589830:JQ589831 TM589830:TM589831 ADI589830:ADI589831 ANE589830:ANE589831 AXA589830:AXA589831 BGW589830:BGW589831 BQS589830:BQS589831 CAO589830:CAO589831 CKK589830:CKK589831 CUG589830:CUG589831 DEC589830:DEC589831 DNY589830:DNY589831 DXU589830:DXU589831 EHQ589830:EHQ589831 ERM589830:ERM589831 FBI589830:FBI589831 FLE589830:FLE589831 FVA589830:FVA589831 GEW589830:GEW589831 GOS589830:GOS589831 GYO589830:GYO589831 HIK589830:HIK589831 HSG589830:HSG589831 ICC589830:ICC589831 ILY589830:ILY589831 IVU589830:IVU589831 JFQ589830:JFQ589831 JPM589830:JPM589831 JZI589830:JZI589831 KJE589830:KJE589831 KTA589830:KTA589831 LCW589830:LCW589831 LMS589830:LMS589831 LWO589830:LWO589831 MGK589830:MGK589831 MQG589830:MQG589831 NAC589830:NAC589831 NJY589830:NJY589831 NTU589830:NTU589831 ODQ589830:ODQ589831 ONM589830:ONM589831 OXI589830:OXI589831 PHE589830:PHE589831 PRA589830:PRA589831 QAW589830:QAW589831 QKS589830:QKS589831 QUO589830:QUO589831 REK589830:REK589831 ROG589830:ROG589831 RYC589830:RYC589831 SHY589830:SHY589831 SRU589830:SRU589831 TBQ589830:TBQ589831 TLM589830:TLM589831 TVI589830:TVI589831 UFE589830:UFE589831 UPA589830:UPA589831 UYW589830:UYW589831 VIS589830:VIS589831 VSO589830:VSO589831 WCK589830:WCK589831 WMG589830:WMG589831 WWC589830:WWC589831 U655366:U655367 JQ655366:JQ655367 TM655366:TM655367 ADI655366:ADI655367 ANE655366:ANE655367 AXA655366:AXA655367 BGW655366:BGW655367 BQS655366:BQS655367 CAO655366:CAO655367 CKK655366:CKK655367 CUG655366:CUG655367 DEC655366:DEC655367 DNY655366:DNY655367 DXU655366:DXU655367 EHQ655366:EHQ655367 ERM655366:ERM655367 FBI655366:FBI655367 FLE655366:FLE655367 FVA655366:FVA655367 GEW655366:GEW655367 GOS655366:GOS655367 GYO655366:GYO655367 HIK655366:HIK655367 HSG655366:HSG655367 ICC655366:ICC655367 ILY655366:ILY655367 IVU655366:IVU655367 JFQ655366:JFQ655367 JPM655366:JPM655367 JZI655366:JZI655367 KJE655366:KJE655367 KTA655366:KTA655367 LCW655366:LCW655367 LMS655366:LMS655367 LWO655366:LWO655367 MGK655366:MGK655367 MQG655366:MQG655367 NAC655366:NAC655367 NJY655366:NJY655367 NTU655366:NTU655367 ODQ655366:ODQ655367 ONM655366:ONM655367 OXI655366:OXI655367 PHE655366:PHE655367 PRA655366:PRA655367 QAW655366:QAW655367 QKS655366:QKS655367 QUO655366:QUO655367 REK655366:REK655367 ROG655366:ROG655367 RYC655366:RYC655367 SHY655366:SHY655367 SRU655366:SRU655367 TBQ655366:TBQ655367 TLM655366:TLM655367 TVI655366:TVI655367 UFE655366:UFE655367 UPA655366:UPA655367 UYW655366:UYW655367 VIS655366:VIS655367 VSO655366:VSO655367 WCK655366:WCK655367 WMG655366:WMG655367 WWC655366:WWC655367 U720902:U720903 JQ720902:JQ720903 TM720902:TM720903 ADI720902:ADI720903 ANE720902:ANE720903 AXA720902:AXA720903 BGW720902:BGW720903 BQS720902:BQS720903 CAO720902:CAO720903 CKK720902:CKK720903 CUG720902:CUG720903 DEC720902:DEC720903 DNY720902:DNY720903 DXU720902:DXU720903 EHQ720902:EHQ720903 ERM720902:ERM720903 FBI720902:FBI720903 FLE720902:FLE720903 FVA720902:FVA720903 GEW720902:GEW720903 GOS720902:GOS720903 GYO720902:GYO720903 HIK720902:HIK720903 HSG720902:HSG720903 ICC720902:ICC720903 ILY720902:ILY720903 IVU720902:IVU720903 JFQ720902:JFQ720903 JPM720902:JPM720903 JZI720902:JZI720903 KJE720902:KJE720903 KTA720902:KTA720903 LCW720902:LCW720903 LMS720902:LMS720903 LWO720902:LWO720903 MGK720902:MGK720903 MQG720902:MQG720903 NAC720902:NAC720903 NJY720902:NJY720903 NTU720902:NTU720903 ODQ720902:ODQ720903 ONM720902:ONM720903 OXI720902:OXI720903 PHE720902:PHE720903 PRA720902:PRA720903 QAW720902:QAW720903 QKS720902:QKS720903 QUO720902:QUO720903 REK720902:REK720903 ROG720902:ROG720903 RYC720902:RYC720903 SHY720902:SHY720903 SRU720902:SRU720903 TBQ720902:TBQ720903 TLM720902:TLM720903 TVI720902:TVI720903 UFE720902:UFE720903 UPA720902:UPA720903 UYW720902:UYW720903 VIS720902:VIS720903 VSO720902:VSO720903 WCK720902:WCK720903 WMG720902:WMG720903 WWC720902:WWC720903 U786438:U786439 JQ786438:JQ786439 TM786438:TM786439 ADI786438:ADI786439 ANE786438:ANE786439 AXA786438:AXA786439 BGW786438:BGW786439 BQS786438:BQS786439 CAO786438:CAO786439 CKK786438:CKK786439 CUG786438:CUG786439 DEC786438:DEC786439 DNY786438:DNY786439 DXU786438:DXU786439 EHQ786438:EHQ786439 ERM786438:ERM786439 FBI786438:FBI786439 FLE786438:FLE786439 FVA786438:FVA786439 GEW786438:GEW786439 GOS786438:GOS786439 GYO786438:GYO786439 HIK786438:HIK786439 HSG786438:HSG786439 ICC786438:ICC786439 ILY786438:ILY786439 IVU786438:IVU786439 JFQ786438:JFQ786439 JPM786438:JPM786439 JZI786438:JZI786439 KJE786438:KJE786439 KTA786438:KTA786439 LCW786438:LCW786439 LMS786438:LMS786439 LWO786438:LWO786439 MGK786438:MGK786439 MQG786438:MQG786439 NAC786438:NAC786439 NJY786438:NJY786439 NTU786438:NTU786439 ODQ786438:ODQ786439 ONM786438:ONM786439 OXI786438:OXI786439 PHE786438:PHE786439 PRA786438:PRA786439 QAW786438:QAW786439 QKS786438:QKS786439 QUO786438:QUO786439 REK786438:REK786439 ROG786438:ROG786439 RYC786438:RYC786439 SHY786438:SHY786439 SRU786438:SRU786439 TBQ786438:TBQ786439 TLM786438:TLM786439 TVI786438:TVI786439 UFE786438:UFE786439 UPA786438:UPA786439 UYW786438:UYW786439 VIS786438:VIS786439 VSO786438:VSO786439 WCK786438:WCK786439 WMG786438:WMG786439 WWC786438:WWC786439 U851974:U851975 JQ851974:JQ851975 TM851974:TM851975 ADI851974:ADI851975 ANE851974:ANE851975 AXA851974:AXA851975 BGW851974:BGW851975 BQS851974:BQS851975 CAO851974:CAO851975 CKK851974:CKK851975 CUG851974:CUG851975 DEC851974:DEC851975 DNY851974:DNY851975 DXU851974:DXU851975 EHQ851974:EHQ851975 ERM851974:ERM851975 FBI851974:FBI851975 FLE851974:FLE851975 FVA851974:FVA851975 GEW851974:GEW851975 GOS851974:GOS851975 GYO851974:GYO851975 HIK851974:HIK851975 HSG851974:HSG851975 ICC851974:ICC851975 ILY851974:ILY851975 IVU851974:IVU851975 JFQ851974:JFQ851975 JPM851974:JPM851975 JZI851974:JZI851975 KJE851974:KJE851975 KTA851974:KTA851975 LCW851974:LCW851975 LMS851974:LMS851975 LWO851974:LWO851975 MGK851974:MGK851975 MQG851974:MQG851975 NAC851974:NAC851975 NJY851974:NJY851975 NTU851974:NTU851975 ODQ851974:ODQ851975 ONM851974:ONM851975 OXI851974:OXI851975 PHE851974:PHE851975 PRA851974:PRA851975 QAW851974:QAW851975 QKS851974:QKS851975 QUO851974:QUO851975 REK851974:REK851975 ROG851974:ROG851975 RYC851974:RYC851975 SHY851974:SHY851975 SRU851974:SRU851975 TBQ851974:TBQ851975 TLM851974:TLM851975 TVI851974:TVI851975 UFE851974:UFE851975 UPA851974:UPA851975 UYW851974:UYW851975 VIS851974:VIS851975 VSO851974:VSO851975 WCK851974:WCK851975 WMG851974:WMG851975 WWC851974:WWC851975 U917510:U917511 JQ917510:JQ917511 TM917510:TM917511 ADI917510:ADI917511 ANE917510:ANE917511 AXA917510:AXA917511 BGW917510:BGW917511 BQS917510:BQS917511 CAO917510:CAO917511 CKK917510:CKK917511 CUG917510:CUG917511 DEC917510:DEC917511 DNY917510:DNY917511 DXU917510:DXU917511 EHQ917510:EHQ917511 ERM917510:ERM917511 FBI917510:FBI917511 FLE917510:FLE917511 FVA917510:FVA917511 GEW917510:GEW917511 GOS917510:GOS917511 GYO917510:GYO917511 HIK917510:HIK917511 HSG917510:HSG917511 ICC917510:ICC917511 ILY917510:ILY917511 IVU917510:IVU917511 JFQ917510:JFQ917511 JPM917510:JPM917511 JZI917510:JZI917511 KJE917510:KJE917511 KTA917510:KTA917511 LCW917510:LCW917511 LMS917510:LMS917511 LWO917510:LWO917511 MGK917510:MGK917511 MQG917510:MQG917511 NAC917510:NAC917511 NJY917510:NJY917511 NTU917510:NTU917511 ODQ917510:ODQ917511 ONM917510:ONM917511 OXI917510:OXI917511 PHE917510:PHE917511 PRA917510:PRA917511 QAW917510:QAW917511 QKS917510:QKS917511 QUO917510:QUO917511 REK917510:REK917511 ROG917510:ROG917511 RYC917510:RYC917511 SHY917510:SHY917511 SRU917510:SRU917511 TBQ917510:TBQ917511 TLM917510:TLM917511 TVI917510:TVI917511 UFE917510:UFE917511 UPA917510:UPA917511 UYW917510:UYW917511 VIS917510:VIS917511 VSO917510:VSO917511 WCK917510:WCK917511 WMG917510:WMG917511 WWC917510:WWC917511 U983046:U983047 JQ983046:JQ983047 TM983046:TM983047 ADI983046:ADI983047 ANE983046:ANE983047 AXA983046:AXA983047 BGW983046:BGW983047 BQS983046:BQS983047 CAO983046:CAO983047 CKK983046:CKK983047 CUG983046:CUG983047 DEC983046:DEC983047 DNY983046:DNY983047 DXU983046:DXU983047 EHQ983046:EHQ983047 ERM983046:ERM983047 FBI983046:FBI983047 FLE983046:FLE983047 FVA983046:FVA983047 GEW983046:GEW983047 GOS983046:GOS983047 GYO983046:GYO983047 HIK983046:HIK983047 HSG983046:HSG983047 ICC983046:ICC983047 ILY983046:ILY983047 IVU983046:IVU983047 JFQ983046:JFQ983047 JPM983046:JPM983047 JZI983046:JZI983047 KJE983046:KJE983047 KTA983046:KTA983047 LCW983046:LCW983047 LMS983046:LMS983047 LWO983046:LWO983047 MGK983046:MGK983047 MQG983046:MQG983047 NAC983046:NAC983047 NJY983046:NJY983047 NTU983046:NTU983047 ODQ983046:ODQ983047 ONM983046:ONM983047 OXI983046:OXI983047 PHE983046:PHE983047 PRA983046:PRA983047 QAW983046:QAW983047 QKS983046:QKS983047 QUO983046:QUO983047 REK983046:REK983047 ROG983046:ROG983047 RYC983046:RYC983047 SHY983046:SHY983047 SRU983046:SRU983047 TBQ983046:TBQ983047 TLM983046:TLM983047 TVI983046:TVI983047 UFE983046:UFE983047 UPA983046:UPA983047 UYW983046:UYW983047 VIS983046:VIS983047 VSO983046:VSO983047 WCK983046:WCK983047 WMG983046:WMG983047 WWC983046:WWC983047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Q65542:Q65544 JM65542:JM65544 TI65542:TI65544 ADE65542:ADE65544 ANA65542:ANA65544 AWW65542:AWW65544 BGS65542:BGS65544 BQO65542:BQO65544 CAK65542:CAK65544 CKG65542:CKG65544 CUC65542:CUC65544 DDY65542:DDY65544 DNU65542:DNU65544 DXQ65542:DXQ65544 EHM65542:EHM65544 ERI65542:ERI65544 FBE65542:FBE65544 FLA65542:FLA65544 FUW65542:FUW65544 GES65542:GES65544 GOO65542:GOO65544 GYK65542:GYK65544 HIG65542:HIG65544 HSC65542:HSC65544 IBY65542:IBY65544 ILU65542:ILU65544 IVQ65542:IVQ65544 JFM65542:JFM65544 JPI65542:JPI65544 JZE65542:JZE65544 KJA65542:KJA65544 KSW65542:KSW65544 LCS65542:LCS65544 LMO65542:LMO65544 LWK65542:LWK65544 MGG65542:MGG65544 MQC65542:MQC65544 MZY65542:MZY65544 NJU65542:NJU65544 NTQ65542:NTQ65544 ODM65542:ODM65544 ONI65542:ONI65544 OXE65542:OXE65544 PHA65542:PHA65544 PQW65542:PQW65544 QAS65542:QAS65544 QKO65542:QKO65544 QUK65542:QUK65544 REG65542:REG65544 ROC65542:ROC65544 RXY65542:RXY65544 SHU65542:SHU65544 SRQ65542:SRQ65544 TBM65542:TBM65544 TLI65542:TLI65544 TVE65542:TVE65544 UFA65542:UFA65544 UOW65542:UOW65544 UYS65542:UYS65544 VIO65542:VIO65544 VSK65542:VSK65544 WCG65542:WCG65544 WMC65542:WMC65544 WVY65542:WVY65544 Q131078:Q131080 JM131078:JM131080 TI131078:TI131080 ADE131078:ADE131080 ANA131078:ANA131080 AWW131078:AWW131080 BGS131078:BGS131080 BQO131078:BQO131080 CAK131078:CAK131080 CKG131078:CKG131080 CUC131078:CUC131080 DDY131078:DDY131080 DNU131078:DNU131080 DXQ131078:DXQ131080 EHM131078:EHM131080 ERI131078:ERI131080 FBE131078:FBE131080 FLA131078:FLA131080 FUW131078:FUW131080 GES131078:GES131080 GOO131078:GOO131080 GYK131078:GYK131080 HIG131078:HIG131080 HSC131078:HSC131080 IBY131078:IBY131080 ILU131078:ILU131080 IVQ131078:IVQ131080 JFM131078:JFM131080 JPI131078:JPI131080 JZE131078:JZE131080 KJA131078:KJA131080 KSW131078:KSW131080 LCS131078:LCS131080 LMO131078:LMO131080 LWK131078:LWK131080 MGG131078:MGG131080 MQC131078:MQC131080 MZY131078:MZY131080 NJU131078:NJU131080 NTQ131078:NTQ131080 ODM131078:ODM131080 ONI131078:ONI131080 OXE131078:OXE131080 PHA131078:PHA131080 PQW131078:PQW131080 QAS131078:QAS131080 QKO131078:QKO131080 QUK131078:QUK131080 REG131078:REG131080 ROC131078:ROC131080 RXY131078:RXY131080 SHU131078:SHU131080 SRQ131078:SRQ131080 TBM131078:TBM131080 TLI131078:TLI131080 TVE131078:TVE131080 UFA131078:UFA131080 UOW131078:UOW131080 UYS131078:UYS131080 VIO131078:VIO131080 VSK131078:VSK131080 WCG131078:WCG131080 WMC131078:WMC131080 WVY131078:WVY131080 Q196614:Q196616 JM196614:JM196616 TI196614:TI196616 ADE196614:ADE196616 ANA196614:ANA196616 AWW196614:AWW196616 BGS196614:BGS196616 BQO196614:BQO196616 CAK196614:CAK196616 CKG196614:CKG196616 CUC196614:CUC196616 DDY196614:DDY196616 DNU196614:DNU196616 DXQ196614:DXQ196616 EHM196614:EHM196616 ERI196614:ERI196616 FBE196614:FBE196616 FLA196614:FLA196616 FUW196614:FUW196616 GES196614:GES196616 GOO196614:GOO196616 GYK196614:GYK196616 HIG196614:HIG196616 HSC196614:HSC196616 IBY196614:IBY196616 ILU196614:ILU196616 IVQ196614:IVQ196616 JFM196614:JFM196616 JPI196614:JPI196616 JZE196614:JZE196616 KJA196614:KJA196616 KSW196614:KSW196616 LCS196614:LCS196616 LMO196614:LMO196616 LWK196614:LWK196616 MGG196614:MGG196616 MQC196614:MQC196616 MZY196614:MZY196616 NJU196614:NJU196616 NTQ196614:NTQ196616 ODM196614:ODM196616 ONI196614:ONI196616 OXE196614:OXE196616 PHA196614:PHA196616 PQW196614:PQW196616 QAS196614:QAS196616 QKO196614:QKO196616 QUK196614:QUK196616 REG196614:REG196616 ROC196614:ROC196616 RXY196614:RXY196616 SHU196614:SHU196616 SRQ196614:SRQ196616 TBM196614:TBM196616 TLI196614:TLI196616 TVE196614:TVE196616 UFA196614:UFA196616 UOW196614:UOW196616 UYS196614:UYS196616 VIO196614:VIO196616 VSK196614:VSK196616 WCG196614:WCG196616 WMC196614:WMC196616 WVY196614:WVY196616 Q262150:Q262152 JM262150:JM262152 TI262150:TI262152 ADE262150:ADE262152 ANA262150:ANA262152 AWW262150:AWW262152 BGS262150:BGS262152 BQO262150:BQO262152 CAK262150:CAK262152 CKG262150:CKG262152 CUC262150:CUC262152 DDY262150:DDY262152 DNU262150:DNU262152 DXQ262150:DXQ262152 EHM262150:EHM262152 ERI262150:ERI262152 FBE262150:FBE262152 FLA262150:FLA262152 FUW262150:FUW262152 GES262150:GES262152 GOO262150:GOO262152 GYK262150:GYK262152 HIG262150:HIG262152 HSC262150:HSC262152 IBY262150:IBY262152 ILU262150:ILU262152 IVQ262150:IVQ262152 JFM262150:JFM262152 JPI262150:JPI262152 JZE262150:JZE262152 KJA262150:KJA262152 KSW262150:KSW262152 LCS262150:LCS262152 LMO262150:LMO262152 LWK262150:LWK262152 MGG262150:MGG262152 MQC262150:MQC262152 MZY262150:MZY262152 NJU262150:NJU262152 NTQ262150:NTQ262152 ODM262150:ODM262152 ONI262150:ONI262152 OXE262150:OXE262152 PHA262150:PHA262152 PQW262150:PQW262152 QAS262150:QAS262152 QKO262150:QKO262152 QUK262150:QUK262152 REG262150:REG262152 ROC262150:ROC262152 RXY262150:RXY262152 SHU262150:SHU262152 SRQ262150:SRQ262152 TBM262150:TBM262152 TLI262150:TLI262152 TVE262150:TVE262152 UFA262150:UFA262152 UOW262150:UOW262152 UYS262150:UYS262152 VIO262150:VIO262152 VSK262150:VSK262152 WCG262150:WCG262152 WMC262150:WMC262152 WVY262150:WVY262152 Q327686:Q327688 JM327686:JM327688 TI327686:TI327688 ADE327686:ADE327688 ANA327686:ANA327688 AWW327686:AWW327688 BGS327686:BGS327688 BQO327686:BQO327688 CAK327686:CAK327688 CKG327686:CKG327688 CUC327686:CUC327688 DDY327686:DDY327688 DNU327686:DNU327688 DXQ327686:DXQ327688 EHM327686:EHM327688 ERI327686:ERI327688 FBE327686:FBE327688 FLA327686:FLA327688 FUW327686:FUW327688 GES327686:GES327688 GOO327686:GOO327688 GYK327686:GYK327688 HIG327686:HIG327688 HSC327686:HSC327688 IBY327686:IBY327688 ILU327686:ILU327688 IVQ327686:IVQ327688 JFM327686:JFM327688 JPI327686:JPI327688 JZE327686:JZE327688 KJA327686:KJA327688 KSW327686:KSW327688 LCS327686:LCS327688 LMO327686:LMO327688 LWK327686:LWK327688 MGG327686:MGG327688 MQC327686:MQC327688 MZY327686:MZY327688 NJU327686:NJU327688 NTQ327686:NTQ327688 ODM327686:ODM327688 ONI327686:ONI327688 OXE327686:OXE327688 PHA327686:PHA327688 PQW327686:PQW327688 QAS327686:QAS327688 QKO327686:QKO327688 QUK327686:QUK327688 REG327686:REG327688 ROC327686:ROC327688 RXY327686:RXY327688 SHU327686:SHU327688 SRQ327686:SRQ327688 TBM327686:TBM327688 TLI327686:TLI327688 TVE327686:TVE327688 UFA327686:UFA327688 UOW327686:UOW327688 UYS327686:UYS327688 VIO327686:VIO327688 VSK327686:VSK327688 WCG327686:WCG327688 WMC327686:WMC327688 WVY327686:WVY327688 Q393222:Q393224 JM393222:JM393224 TI393222:TI393224 ADE393222:ADE393224 ANA393222:ANA393224 AWW393222:AWW393224 BGS393222:BGS393224 BQO393222:BQO393224 CAK393222:CAK393224 CKG393222:CKG393224 CUC393222:CUC393224 DDY393222:DDY393224 DNU393222:DNU393224 DXQ393222:DXQ393224 EHM393222:EHM393224 ERI393222:ERI393224 FBE393222:FBE393224 FLA393222:FLA393224 FUW393222:FUW393224 GES393222:GES393224 GOO393222:GOO393224 GYK393222:GYK393224 HIG393222:HIG393224 HSC393222:HSC393224 IBY393222:IBY393224 ILU393222:ILU393224 IVQ393222:IVQ393224 JFM393222:JFM393224 JPI393222:JPI393224 JZE393222:JZE393224 KJA393222:KJA393224 KSW393222:KSW393224 LCS393222:LCS393224 LMO393222:LMO393224 LWK393222:LWK393224 MGG393222:MGG393224 MQC393222:MQC393224 MZY393222:MZY393224 NJU393222:NJU393224 NTQ393222:NTQ393224 ODM393222:ODM393224 ONI393222:ONI393224 OXE393222:OXE393224 PHA393222:PHA393224 PQW393222:PQW393224 QAS393222:QAS393224 QKO393222:QKO393224 QUK393222:QUK393224 REG393222:REG393224 ROC393222:ROC393224 RXY393222:RXY393224 SHU393222:SHU393224 SRQ393222:SRQ393224 TBM393222:TBM393224 TLI393222:TLI393224 TVE393222:TVE393224 UFA393222:UFA393224 UOW393222:UOW393224 UYS393222:UYS393224 VIO393222:VIO393224 VSK393222:VSK393224 WCG393222:WCG393224 WMC393222:WMC393224 WVY393222:WVY393224 Q458758:Q458760 JM458758:JM458760 TI458758:TI458760 ADE458758:ADE458760 ANA458758:ANA458760 AWW458758:AWW458760 BGS458758:BGS458760 BQO458758:BQO458760 CAK458758:CAK458760 CKG458758:CKG458760 CUC458758:CUC458760 DDY458758:DDY458760 DNU458758:DNU458760 DXQ458758:DXQ458760 EHM458758:EHM458760 ERI458758:ERI458760 FBE458758:FBE458760 FLA458758:FLA458760 FUW458758:FUW458760 GES458758:GES458760 GOO458758:GOO458760 GYK458758:GYK458760 HIG458758:HIG458760 HSC458758:HSC458760 IBY458758:IBY458760 ILU458758:ILU458760 IVQ458758:IVQ458760 JFM458758:JFM458760 JPI458758:JPI458760 JZE458758:JZE458760 KJA458758:KJA458760 KSW458758:KSW458760 LCS458758:LCS458760 LMO458758:LMO458760 LWK458758:LWK458760 MGG458758:MGG458760 MQC458758:MQC458760 MZY458758:MZY458760 NJU458758:NJU458760 NTQ458758:NTQ458760 ODM458758:ODM458760 ONI458758:ONI458760 OXE458758:OXE458760 PHA458758:PHA458760 PQW458758:PQW458760 QAS458758:QAS458760 QKO458758:QKO458760 QUK458758:QUK458760 REG458758:REG458760 ROC458758:ROC458760 RXY458758:RXY458760 SHU458758:SHU458760 SRQ458758:SRQ458760 TBM458758:TBM458760 TLI458758:TLI458760 TVE458758:TVE458760 UFA458758:UFA458760 UOW458758:UOW458760 UYS458758:UYS458760 VIO458758:VIO458760 VSK458758:VSK458760 WCG458758:WCG458760 WMC458758:WMC458760 WVY458758:WVY458760 Q524294:Q524296 JM524294:JM524296 TI524294:TI524296 ADE524294:ADE524296 ANA524294:ANA524296 AWW524294:AWW524296 BGS524294:BGS524296 BQO524294:BQO524296 CAK524294:CAK524296 CKG524294:CKG524296 CUC524294:CUC524296 DDY524294:DDY524296 DNU524294:DNU524296 DXQ524294:DXQ524296 EHM524294:EHM524296 ERI524294:ERI524296 FBE524294:FBE524296 FLA524294:FLA524296 FUW524294:FUW524296 GES524294:GES524296 GOO524294:GOO524296 GYK524294:GYK524296 HIG524294:HIG524296 HSC524294:HSC524296 IBY524294:IBY524296 ILU524294:ILU524296 IVQ524294:IVQ524296 JFM524294:JFM524296 JPI524294:JPI524296 JZE524294:JZE524296 KJA524294:KJA524296 KSW524294:KSW524296 LCS524294:LCS524296 LMO524294:LMO524296 LWK524294:LWK524296 MGG524294:MGG524296 MQC524294:MQC524296 MZY524294:MZY524296 NJU524294:NJU524296 NTQ524294:NTQ524296 ODM524294:ODM524296 ONI524294:ONI524296 OXE524294:OXE524296 PHA524294:PHA524296 PQW524294:PQW524296 QAS524294:QAS524296 QKO524294:QKO524296 QUK524294:QUK524296 REG524294:REG524296 ROC524294:ROC524296 RXY524294:RXY524296 SHU524294:SHU524296 SRQ524294:SRQ524296 TBM524294:TBM524296 TLI524294:TLI524296 TVE524294:TVE524296 UFA524294:UFA524296 UOW524294:UOW524296 UYS524294:UYS524296 VIO524294:VIO524296 VSK524294:VSK524296 WCG524294:WCG524296 WMC524294:WMC524296 WVY524294:WVY524296 Q589830:Q589832 JM589830:JM589832 TI589830:TI589832 ADE589830:ADE589832 ANA589830:ANA589832 AWW589830:AWW589832 BGS589830:BGS589832 BQO589830:BQO589832 CAK589830:CAK589832 CKG589830:CKG589832 CUC589830:CUC589832 DDY589830:DDY589832 DNU589830:DNU589832 DXQ589830:DXQ589832 EHM589830:EHM589832 ERI589830:ERI589832 FBE589830:FBE589832 FLA589830:FLA589832 FUW589830:FUW589832 GES589830:GES589832 GOO589830:GOO589832 GYK589830:GYK589832 HIG589830:HIG589832 HSC589830:HSC589832 IBY589830:IBY589832 ILU589830:ILU589832 IVQ589830:IVQ589832 JFM589830:JFM589832 JPI589830:JPI589832 JZE589830:JZE589832 KJA589830:KJA589832 KSW589830:KSW589832 LCS589830:LCS589832 LMO589830:LMO589832 LWK589830:LWK589832 MGG589830:MGG589832 MQC589830:MQC589832 MZY589830:MZY589832 NJU589830:NJU589832 NTQ589830:NTQ589832 ODM589830:ODM589832 ONI589830:ONI589832 OXE589830:OXE589832 PHA589830:PHA589832 PQW589830:PQW589832 QAS589830:QAS589832 QKO589830:QKO589832 QUK589830:QUK589832 REG589830:REG589832 ROC589830:ROC589832 RXY589830:RXY589832 SHU589830:SHU589832 SRQ589830:SRQ589832 TBM589830:TBM589832 TLI589830:TLI589832 TVE589830:TVE589832 UFA589830:UFA589832 UOW589830:UOW589832 UYS589830:UYS589832 VIO589830:VIO589832 VSK589830:VSK589832 WCG589830:WCG589832 WMC589830:WMC589832 WVY589830:WVY589832 Q655366:Q655368 JM655366:JM655368 TI655366:TI655368 ADE655366:ADE655368 ANA655366:ANA655368 AWW655366:AWW655368 BGS655366:BGS655368 BQO655366:BQO655368 CAK655366:CAK655368 CKG655366:CKG655368 CUC655366:CUC655368 DDY655366:DDY655368 DNU655366:DNU655368 DXQ655366:DXQ655368 EHM655366:EHM655368 ERI655366:ERI655368 FBE655366:FBE655368 FLA655366:FLA655368 FUW655366:FUW655368 GES655366:GES655368 GOO655366:GOO655368 GYK655366:GYK655368 HIG655366:HIG655368 HSC655366:HSC655368 IBY655366:IBY655368 ILU655366:ILU655368 IVQ655366:IVQ655368 JFM655366:JFM655368 JPI655366:JPI655368 JZE655366:JZE655368 KJA655366:KJA655368 KSW655366:KSW655368 LCS655366:LCS655368 LMO655366:LMO655368 LWK655366:LWK655368 MGG655366:MGG655368 MQC655366:MQC655368 MZY655366:MZY655368 NJU655366:NJU655368 NTQ655366:NTQ655368 ODM655366:ODM655368 ONI655366:ONI655368 OXE655366:OXE655368 PHA655366:PHA655368 PQW655366:PQW655368 QAS655366:QAS655368 QKO655366:QKO655368 QUK655366:QUK655368 REG655366:REG655368 ROC655366:ROC655368 RXY655366:RXY655368 SHU655366:SHU655368 SRQ655366:SRQ655368 TBM655366:TBM655368 TLI655366:TLI655368 TVE655366:TVE655368 UFA655366:UFA655368 UOW655366:UOW655368 UYS655366:UYS655368 VIO655366:VIO655368 VSK655366:VSK655368 WCG655366:WCG655368 WMC655366:WMC655368 WVY655366:WVY655368 Q720902:Q720904 JM720902:JM720904 TI720902:TI720904 ADE720902:ADE720904 ANA720902:ANA720904 AWW720902:AWW720904 BGS720902:BGS720904 BQO720902:BQO720904 CAK720902:CAK720904 CKG720902:CKG720904 CUC720902:CUC720904 DDY720902:DDY720904 DNU720902:DNU720904 DXQ720902:DXQ720904 EHM720902:EHM720904 ERI720902:ERI720904 FBE720902:FBE720904 FLA720902:FLA720904 FUW720902:FUW720904 GES720902:GES720904 GOO720902:GOO720904 GYK720902:GYK720904 HIG720902:HIG720904 HSC720902:HSC720904 IBY720902:IBY720904 ILU720902:ILU720904 IVQ720902:IVQ720904 JFM720902:JFM720904 JPI720902:JPI720904 JZE720902:JZE720904 KJA720902:KJA720904 KSW720902:KSW720904 LCS720902:LCS720904 LMO720902:LMO720904 LWK720902:LWK720904 MGG720902:MGG720904 MQC720902:MQC720904 MZY720902:MZY720904 NJU720902:NJU720904 NTQ720902:NTQ720904 ODM720902:ODM720904 ONI720902:ONI720904 OXE720902:OXE720904 PHA720902:PHA720904 PQW720902:PQW720904 QAS720902:QAS720904 QKO720902:QKO720904 QUK720902:QUK720904 REG720902:REG720904 ROC720902:ROC720904 RXY720902:RXY720904 SHU720902:SHU720904 SRQ720902:SRQ720904 TBM720902:TBM720904 TLI720902:TLI720904 TVE720902:TVE720904 UFA720902:UFA720904 UOW720902:UOW720904 UYS720902:UYS720904 VIO720902:VIO720904 VSK720902:VSK720904 WCG720902:WCG720904 WMC720902:WMC720904 WVY720902:WVY720904 Q786438:Q786440 JM786438:JM786440 TI786438:TI786440 ADE786438:ADE786440 ANA786438:ANA786440 AWW786438:AWW786440 BGS786438:BGS786440 BQO786438:BQO786440 CAK786438:CAK786440 CKG786438:CKG786440 CUC786438:CUC786440 DDY786438:DDY786440 DNU786438:DNU786440 DXQ786438:DXQ786440 EHM786438:EHM786440 ERI786438:ERI786440 FBE786438:FBE786440 FLA786438:FLA786440 FUW786438:FUW786440 GES786438:GES786440 GOO786438:GOO786440 GYK786438:GYK786440 HIG786438:HIG786440 HSC786438:HSC786440 IBY786438:IBY786440 ILU786438:ILU786440 IVQ786438:IVQ786440 JFM786438:JFM786440 JPI786438:JPI786440 JZE786438:JZE786440 KJA786438:KJA786440 KSW786438:KSW786440 LCS786438:LCS786440 LMO786438:LMO786440 LWK786438:LWK786440 MGG786438:MGG786440 MQC786438:MQC786440 MZY786438:MZY786440 NJU786438:NJU786440 NTQ786438:NTQ786440 ODM786438:ODM786440 ONI786438:ONI786440 OXE786438:OXE786440 PHA786438:PHA786440 PQW786438:PQW786440 QAS786438:QAS786440 QKO786438:QKO786440 QUK786438:QUK786440 REG786438:REG786440 ROC786438:ROC786440 RXY786438:RXY786440 SHU786438:SHU786440 SRQ786438:SRQ786440 TBM786438:TBM786440 TLI786438:TLI786440 TVE786438:TVE786440 UFA786438:UFA786440 UOW786438:UOW786440 UYS786438:UYS786440 VIO786438:VIO786440 VSK786438:VSK786440 WCG786438:WCG786440 WMC786438:WMC786440 WVY786438:WVY786440 Q851974:Q851976 JM851974:JM851976 TI851974:TI851976 ADE851974:ADE851976 ANA851974:ANA851976 AWW851974:AWW851976 BGS851974:BGS851976 BQO851974:BQO851976 CAK851974:CAK851976 CKG851974:CKG851976 CUC851974:CUC851976 DDY851974:DDY851976 DNU851974:DNU851976 DXQ851974:DXQ851976 EHM851974:EHM851976 ERI851974:ERI851976 FBE851974:FBE851976 FLA851974:FLA851976 FUW851974:FUW851976 GES851974:GES851976 GOO851974:GOO851976 GYK851974:GYK851976 HIG851974:HIG851976 HSC851974:HSC851976 IBY851974:IBY851976 ILU851974:ILU851976 IVQ851974:IVQ851976 JFM851974:JFM851976 JPI851974:JPI851976 JZE851974:JZE851976 KJA851974:KJA851976 KSW851974:KSW851976 LCS851974:LCS851976 LMO851974:LMO851976 LWK851974:LWK851976 MGG851974:MGG851976 MQC851974:MQC851976 MZY851974:MZY851976 NJU851974:NJU851976 NTQ851974:NTQ851976 ODM851974:ODM851976 ONI851974:ONI851976 OXE851974:OXE851976 PHA851974:PHA851976 PQW851974:PQW851976 QAS851974:QAS851976 QKO851974:QKO851976 QUK851974:QUK851976 REG851974:REG851976 ROC851974:ROC851976 RXY851974:RXY851976 SHU851974:SHU851976 SRQ851974:SRQ851976 TBM851974:TBM851976 TLI851974:TLI851976 TVE851974:TVE851976 UFA851974:UFA851976 UOW851974:UOW851976 UYS851974:UYS851976 VIO851974:VIO851976 VSK851974:VSK851976 WCG851974:WCG851976 WMC851974:WMC851976 WVY851974:WVY851976 Q917510:Q917512 JM917510:JM917512 TI917510:TI917512 ADE917510:ADE917512 ANA917510:ANA917512 AWW917510:AWW917512 BGS917510:BGS917512 BQO917510:BQO917512 CAK917510:CAK917512 CKG917510:CKG917512 CUC917510:CUC917512 DDY917510:DDY917512 DNU917510:DNU917512 DXQ917510:DXQ917512 EHM917510:EHM917512 ERI917510:ERI917512 FBE917510:FBE917512 FLA917510:FLA917512 FUW917510:FUW917512 GES917510:GES917512 GOO917510:GOO917512 GYK917510:GYK917512 HIG917510:HIG917512 HSC917510:HSC917512 IBY917510:IBY917512 ILU917510:ILU917512 IVQ917510:IVQ917512 JFM917510:JFM917512 JPI917510:JPI917512 JZE917510:JZE917512 KJA917510:KJA917512 KSW917510:KSW917512 LCS917510:LCS917512 LMO917510:LMO917512 LWK917510:LWK917512 MGG917510:MGG917512 MQC917510:MQC917512 MZY917510:MZY917512 NJU917510:NJU917512 NTQ917510:NTQ917512 ODM917510:ODM917512 ONI917510:ONI917512 OXE917510:OXE917512 PHA917510:PHA917512 PQW917510:PQW917512 QAS917510:QAS917512 QKO917510:QKO917512 QUK917510:QUK917512 REG917510:REG917512 ROC917510:ROC917512 RXY917510:RXY917512 SHU917510:SHU917512 SRQ917510:SRQ917512 TBM917510:TBM917512 TLI917510:TLI917512 TVE917510:TVE917512 UFA917510:UFA917512 UOW917510:UOW917512 UYS917510:UYS917512 VIO917510:VIO917512 VSK917510:VSK917512 WCG917510:WCG917512 WMC917510:WMC917512 WVY917510:WVY917512 Q983046:Q983048 JM983046:JM983048 TI983046:TI983048 ADE983046:ADE983048 ANA983046:ANA983048 AWW983046:AWW983048 BGS983046:BGS983048 BQO983046:BQO983048 CAK983046:CAK983048 CKG983046:CKG983048 CUC983046:CUC983048 DDY983046:DDY983048 DNU983046:DNU983048 DXQ983046:DXQ983048 EHM983046:EHM983048 ERI983046:ERI983048 FBE983046:FBE983048 FLA983046:FLA983048 FUW983046:FUW983048 GES983046:GES983048 GOO983046:GOO983048 GYK983046:GYK983048 HIG983046:HIG983048 HSC983046:HSC983048 IBY983046:IBY983048 ILU983046:ILU983048 IVQ983046:IVQ983048 JFM983046:JFM983048 JPI983046:JPI983048 JZE983046:JZE983048 KJA983046:KJA983048 KSW983046:KSW983048 LCS983046:LCS983048 LMO983046:LMO983048 LWK983046:LWK983048 MGG983046:MGG983048 MQC983046:MQC983048 MZY983046:MZY983048 NJU983046:NJU983048 NTQ983046:NTQ983048 ODM983046:ODM983048 ONI983046:ONI983048 OXE983046:OXE983048 PHA983046:PHA983048 PQW983046:PQW983048 QAS983046:QAS983048 QKO983046:QKO983048 QUK983046:QUK983048 REG983046:REG983048 ROC983046:ROC983048 RXY983046:RXY983048 SHU983046:SHU983048 SRQ983046:SRQ983048 TBM983046:TBM983048 TLI983046:TLI983048 TVE983046:TVE983048 UFA983046:UFA983048 UOW983046:UOW983048 UYS983046:UYS983048 VIO983046:VIO983048 VSK983046:VSK983048 WCG983046:WCG983048 WMC983046:WMC983048 WVY983046:WVY983048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A16:A17 IW16:IW17 SS16:SS17 ACO16:ACO17 AMK16:AMK17 AWG16:AWG17 BGC16:BGC17 BPY16:BPY17 BZU16:BZU17 CJQ16:CJQ17 CTM16:CTM17 DDI16:DDI17 DNE16:DNE17 DXA16:DXA17 EGW16:EGW17 EQS16:EQS17 FAO16:FAO17 FKK16:FKK17 FUG16:FUG17 GEC16:GEC17 GNY16:GNY17 GXU16:GXU17 HHQ16:HHQ17 HRM16:HRM17 IBI16:IBI17 ILE16:ILE17 IVA16:IVA17 JEW16:JEW17 JOS16:JOS17 JYO16:JYO17 KIK16:KIK17 KSG16:KSG17 LCC16:LCC17 LLY16:LLY17 LVU16:LVU17 MFQ16:MFQ17 MPM16:MPM17 MZI16:MZI17 NJE16:NJE17 NTA16:NTA17 OCW16:OCW17 OMS16:OMS17 OWO16:OWO17 PGK16:PGK17 PQG16:PQG17 QAC16:QAC17 QJY16:QJY17 QTU16:QTU17 RDQ16:RDQ17 RNM16:RNM17 RXI16:RXI17 SHE16:SHE17 SRA16:SRA17 TAW16:TAW17 TKS16:TKS17 TUO16:TUO17 UEK16:UEK17 UOG16:UOG17 UYC16:UYC17 VHY16:VHY17 VRU16:VRU17 WBQ16:WBQ17 WLM16:WLM17 WVI16:WVI17 A65550:A65551 IW65550:IW65551 SS65550:SS65551 ACO65550:ACO65551 AMK65550:AMK65551 AWG65550:AWG65551 BGC65550:BGC65551 BPY65550:BPY65551 BZU65550:BZU65551 CJQ65550:CJQ65551 CTM65550:CTM65551 DDI65550:DDI65551 DNE65550:DNE65551 DXA65550:DXA65551 EGW65550:EGW65551 EQS65550:EQS65551 FAO65550:FAO65551 FKK65550:FKK65551 FUG65550:FUG65551 GEC65550:GEC65551 GNY65550:GNY65551 GXU65550:GXU65551 HHQ65550:HHQ65551 HRM65550:HRM65551 IBI65550:IBI65551 ILE65550:ILE65551 IVA65550:IVA65551 JEW65550:JEW65551 JOS65550:JOS65551 JYO65550:JYO65551 KIK65550:KIK65551 KSG65550:KSG65551 LCC65550:LCC65551 LLY65550:LLY65551 LVU65550:LVU65551 MFQ65550:MFQ65551 MPM65550:MPM65551 MZI65550:MZI65551 NJE65550:NJE65551 NTA65550:NTA65551 OCW65550:OCW65551 OMS65550:OMS65551 OWO65550:OWO65551 PGK65550:PGK65551 PQG65550:PQG65551 QAC65550:QAC65551 QJY65550:QJY65551 QTU65550:QTU65551 RDQ65550:RDQ65551 RNM65550:RNM65551 RXI65550:RXI65551 SHE65550:SHE65551 SRA65550:SRA65551 TAW65550:TAW65551 TKS65550:TKS65551 TUO65550:TUO65551 UEK65550:UEK65551 UOG65550:UOG65551 UYC65550:UYC65551 VHY65550:VHY65551 VRU65550:VRU65551 WBQ65550:WBQ65551 WLM65550:WLM65551 WVI65550:WVI65551 A131086:A131087 IW131086:IW131087 SS131086:SS131087 ACO131086:ACO131087 AMK131086:AMK131087 AWG131086:AWG131087 BGC131086:BGC131087 BPY131086:BPY131087 BZU131086:BZU131087 CJQ131086:CJQ131087 CTM131086:CTM131087 DDI131086:DDI131087 DNE131086:DNE131087 DXA131086:DXA131087 EGW131086:EGW131087 EQS131086:EQS131087 FAO131086:FAO131087 FKK131086:FKK131087 FUG131086:FUG131087 GEC131086:GEC131087 GNY131086:GNY131087 GXU131086:GXU131087 HHQ131086:HHQ131087 HRM131086:HRM131087 IBI131086:IBI131087 ILE131086:ILE131087 IVA131086:IVA131087 JEW131086:JEW131087 JOS131086:JOS131087 JYO131086:JYO131087 KIK131086:KIK131087 KSG131086:KSG131087 LCC131086:LCC131087 LLY131086:LLY131087 LVU131086:LVU131087 MFQ131086:MFQ131087 MPM131086:MPM131087 MZI131086:MZI131087 NJE131086:NJE131087 NTA131086:NTA131087 OCW131086:OCW131087 OMS131086:OMS131087 OWO131086:OWO131087 PGK131086:PGK131087 PQG131086:PQG131087 QAC131086:QAC131087 QJY131086:QJY131087 QTU131086:QTU131087 RDQ131086:RDQ131087 RNM131086:RNM131087 RXI131086:RXI131087 SHE131086:SHE131087 SRA131086:SRA131087 TAW131086:TAW131087 TKS131086:TKS131087 TUO131086:TUO131087 UEK131086:UEK131087 UOG131086:UOG131087 UYC131086:UYC131087 VHY131086:VHY131087 VRU131086:VRU131087 WBQ131086:WBQ131087 WLM131086:WLM131087 WVI131086:WVI131087 A196622:A196623 IW196622:IW196623 SS196622:SS196623 ACO196622:ACO196623 AMK196622:AMK196623 AWG196622:AWG196623 BGC196622:BGC196623 BPY196622:BPY196623 BZU196622:BZU196623 CJQ196622:CJQ196623 CTM196622:CTM196623 DDI196622:DDI196623 DNE196622:DNE196623 DXA196622:DXA196623 EGW196622:EGW196623 EQS196622:EQS196623 FAO196622:FAO196623 FKK196622:FKK196623 FUG196622:FUG196623 GEC196622:GEC196623 GNY196622:GNY196623 GXU196622:GXU196623 HHQ196622:HHQ196623 HRM196622:HRM196623 IBI196622:IBI196623 ILE196622:ILE196623 IVA196622:IVA196623 JEW196622:JEW196623 JOS196622:JOS196623 JYO196622:JYO196623 KIK196622:KIK196623 KSG196622:KSG196623 LCC196622:LCC196623 LLY196622:LLY196623 LVU196622:LVU196623 MFQ196622:MFQ196623 MPM196622:MPM196623 MZI196622:MZI196623 NJE196622:NJE196623 NTA196622:NTA196623 OCW196622:OCW196623 OMS196622:OMS196623 OWO196622:OWO196623 PGK196622:PGK196623 PQG196622:PQG196623 QAC196622:QAC196623 QJY196622:QJY196623 QTU196622:QTU196623 RDQ196622:RDQ196623 RNM196622:RNM196623 RXI196622:RXI196623 SHE196622:SHE196623 SRA196622:SRA196623 TAW196622:TAW196623 TKS196622:TKS196623 TUO196622:TUO196623 UEK196622:UEK196623 UOG196622:UOG196623 UYC196622:UYC196623 VHY196622:VHY196623 VRU196622:VRU196623 WBQ196622:WBQ196623 WLM196622:WLM196623 WVI196622:WVI196623 A262158:A262159 IW262158:IW262159 SS262158:SS262159 ACO262158:ACO262159 AMK262158:AMK262159 AWG262158:AWG262159 BGC262158:BGC262159 BPY262158:BPY262159 BZU262158:BZU262159 CJQ262158:CJQ262159 CTM262158:CTM262159 DDI262158:DDI262159 DNE262158:DNE262159 DXA262158:DXA262159 EGW262158:EGW262159 EQS262158:EQS262159 FAO262158:FAO262159 FKK262158:FKK262159 FUG262158:FUG262159 GEC262158:GEC262159 GNY262158:GNY262159 GXU262158:GXU262159 HHQ262158:HHQ262159 HRM262158:HRM262159 IBI262158:IBI262159 ILE262158:ILE262159 IVA262158:IVA262159 JEW262158:JEW262159 JOS262158:JOS262159 JYO262158:JYO262159 KIK262158:KIK262159 KSG262158:KSG262159 LCC262158:LCC262159 LLY262158:LLY262159 LVU262158:LVU262159 MFQ262158:MFQ262159 MPM262158:MPM262159 MZI262158:MZI262159 NJE262158:NJE262159 NTA262158:NTA262159 OCW262158:OCW262159 OMS262158:OMS262159 OWO262158:OWO262159 PGK262158:PGK262159 PQG262158:PQG262159 QAC262158:QAC262159 QJY262158:QJY262159 QTU262158:QTU262159 RDQ262158:RDQ262159 RNM262158:RNM262159 RXI262158:RXI262159 SHE262158:SHE262159 SRA262158:SRA262159 TAW262158:TAW262159 TKS262158:TKS262159 TUO262158:TUO262159 UEK262158:UEK262159 UOG262158:UOG262159 UYC262158:UYC262159 VHY262158:VHY262159 VRU262158:VRU262159 WBQ262158:WBQ262159 WLM262158:WLM262159 WVI262158:WVI262159 A327694:A327695 IW327694:IW327695 SS327694:SS327695 ACO327694:ACO327695 AMK327694:AMK327695 AWG327694:AWG327695 BGC327694:BGC327695 BPY327694:BPY327695 BZU327694:BZU327695 CJQ327694:CJQ327695 CTM327694:CTM327695 DDI327694:DDI327695 DNE327694:DNE327695 DXA327694:DXA327695 EGW327694:EGW327695 EQS327694:EQS327695 FAO327694:FAO327695 FKK327694:FKK327695 FUG327694:FUG327695 GEC327694:GEC327695 GNY327694:GNY327695 GXU327694:GXU327695 HHQ327694:HHQ327695 HRM327694:HRM327695 IBI327694:IBI327695 ILE327694:ILE327695 IVA327694:IVA327695 JEW327694:JEW327695 JOS327694:JOS327695 JYO327694:JYO327695 KIK327694:KIK327695 KSG327694:KSG327695 LCC327694:LCC327695 LLY327694:LLY327695 LVU327694:LVU327695 MFQ327694:MFQ327695 MPM327694:MPM327695 MZI327694:MZI327695 NJE327694:NJE327695 NTA327694:NTA327695 OCW327694:OCW327695 OMS327694:OMS327695 OWO327694:OWO327695 PGK327694:PGK327695 PQG327694:PQG327695 QAC327694:QAC327695 QJY327694:QJY327695 QTU327694:QTU327695 RDQ327694:RDQ327695 RNM327694:RNM327695 RXI327694:RXI327695 SHE327694:SHE327695 SRA327694:SRA327695 TAW327694:TAW327695 TKS327694:TKS327695 TUO327694:TUO327695 UEK327694:UEK327695 UOG327694:UOG327695 UYC327694:UYC327695 VHY327694:VHY327695 VRU327694:VRU327695 WBQ327694:WBQ327695 WLM327694:WLM327695 WVI327694:WVI327695 A393230:A393231 IW393230:IW393231 SS393230:SS393231 ACO393230:ACO393231 AMK393230:AMK393231 AWG393230:AWG393231 BGC393230:BGC393231 BPY393230:BPY393231 BZU393230:BZU393231 CJQ393230:CJQ393231 CTM393230:CTM393231 DDI393230:DDI393231 DNE393230:DNE393231 DXA393230:DXA393231 EGW393230:EGW393231 EQS393230:EQS393231 FAO393230:FAO393231 FKK393230:FKK393231 FUG393230:FUG393231 GEC393230:GEC393231 GNY393230:GNY393231 GXU393230:GXU393231 HHQ393230:HHQ393231 HRM393230:HRM393231 IBI393230:IBI393231 ILE393230:ILE393231 IVA393230:IVA393231 JEW393230:JEW393231 JOS393230:JOS393231 JYO393230:JYO393231 KIK393230:KIK393231 KSG393230:KSG393231 LCC393230:LCC393231 LLY393230:LLY393231 LVU393230:LVU393231 MFQ393230:MFQ393231 MPM393230:MPM393231 MZI393230:MZI393231 NJE393230:NJE393231 NTA393230:NTA393231 OCW393230:OCW393231 OMS393230:OMS393231 OWO393230:OWO393231 PGK393230:PGK393231 PQG393230:PQG393231 QAC393230:QAC393231 QJY393230:QJY393231 QTU393230:QTU393231 RDQ393230:RDQ393231 RNM393230:RNM393231 RXI393230:RXI393231 SHE393230:SHE393231 SRA393230:SRA393231 TAW393230:TAW393231 TKS393230:TKS393231 TUO393230:TUO393231 UEK393230:UEK393231 UOG393230:UOG393231 UYC393230:UYC393231 VHY393230:VHY393231 VRU393230:VRU393231 WBQ393230:WBQ393231 WLM393230:WLM393231 WVI393230:WVI393231 A458766:A458767 IW458766:IW458767 SS458766:SS458767 ACO458766:ACO458767 AMK458766:AMK458767 AWG458766:AWG458767 BGC458766:BGC458767 BPY458766:BPY458767 BZU458766:BZU458767 CJQ458766:CJQ458767 CTM458766:CTM458767 DDI458766:DDI458767 DNE458766:DNE458767 DXA458766:DXA458767 EGW458766:EGW458767 EQS458766:EQS458767 FAO458766:FAO458767 FKK458766:FKK458767 FUG458766:FUG458767 GEC458766:GEC458767 GNY458766:GNY458767 GXU458766:GXU458767 HHQ458766:HHQ458767 HRM458766:HRM458767 IBI458766:IBI458767 ILE458766:ILE458767 IVA458766:IVA458767 JEW458766:JEW458767 JOS458766:JOS458767 JYO458766:JYO458767 KIK458766:KIK458767 KSG458766:KSG458767 LCC458766:LCC458767 LLY458766:LLY458767 LVU458766:LVU458767 MFQ458766:MFQ458767 MPM458766:MPM458767 MZI458766:MZI458767 NJE458766:NJE458767 NTA458766:NTA458767 OCW458766:OCW458767 OMS458766:OMS458767 OWO458766:OWO458767 PGK458766:PGK458767 PQG458766:PQG458767 QAC458766:QAC458767 QJY458766:QJY458767 QTU458766:QTU458767 RDQ458766:RDQ458767 RNM458766:RNM458767 RXI458766:RXI458767 SHE458766:SHE458767 SRA458766:SRA458767 TAW458766:TAW458767 TKS458766:TKS458767 TUO458766:TUO458767 UEK458766:UEK458767 UOG458766:UOG458767 UYC458766:UYC458767 VHY458766:VHY458767 VRU458766:VRU458767 WBQ458766:WBQ458767 WLM458766:WLM458767 WVI458766:WVI458767 A524302:A524303 IW524302:IW524303 SS524302:SS524303 ACO524302:ACO524303 AMK524302:AMK524303 AWG524302:AWG524303 BGC524302:BGC524303 BPY524302:BPY524303 BZU524302:BZU524303 CJQ524302:CJQ524303 CTM524302:CTM524303 DDI524302:DDI524303 DNE524302:DNE524303 DXA524302:DXA524303 EGW524302:EGW524303 EQS524302:EQS524303 FAO524302:FAO524303 FKK524302:FKK524303 FUG524302:FUG524303 GEC524302:GEC524303 GNY524302:GNY524303 GXU524302:GXU524303 HHQ524302:HHQ524303 HRM524302:HRM524303 IBI524302:IBI524303 ILE524302:ILE524303 IVA524302:IVA524303 JEW524302:JEW524303 JOS524302:JOS524303 JYO524302:JYO524303 KIK524302:KIK524303 KSG524302:KSG524303 LCC524302:LCC524303 LLY524302:LLY524303 LVU524302:LVU524303 MFQ524302:MFQ524303 MPM524302:MPM524303 MZI524302:MZI524303 NJE524302:NJE524303 NTA524302:NTA524303 OCW524302:OCW524303 OMS524302:OMS524303 OWO524302:OWO524303 PGK524302:PGK524303 PQG524302:PQG524303 QAC524302:QAC524303 QJY524302:QJY524303 QTU524302:QTU524303 RDQ524302:RDQ524303 RNM524302:RNM524303 RXI524302:RXI524303 SHE524302:SHE524303 SRA524302:SRA524303 TAW524302:TAW524303 TKS524302:TKS524303 TUO524302:TUO524303 UEK524302:UEK524303 UOG524302:UOG524303 UYC524302:UYC524303 VHY524302:VHY524303 VRU524302:VRU524303 WBQ524302:WBQ524303 WLM524302:WLM524303 WVI524302:WVI524303 A589838:A589839 IW589838:IW589839 SS589838:SS589839 ACO589838:ACO589839 AMK589838:AMK589839 AWG589838:AWG589839 BGC589838:BGC589839 BPY589838:BPY589839 BZU589838:BZU589839 CJQ589838:CJQ589839 CTM589838:CTM589839 DDI589838:DDI589839 DNE589838:DNE589839 DXA589838:DXA589839 EGW589838:EGW589839 EQS589838:EQS589839 FAO589838:FAO589839 FKK589838:FKK589839 FUG589838:FUG589839 GEC589838:GEC589839 GNY589838:GNY589839 GXU589838:GXU589839 HHQ589838:HHQ589839 HRM589838:HRM589839 IBI589838:IBI589839 ILE589838:ILE589839 IVA589838:IVA589839 JEW589838:JEW589839 JOS589838:JOS589839 JYO589838:JYO589839 KIK589838:KIK589839 KSG589838:KSG589839 LCC589838:LCC589839 LLY589838:LLY589839 LVU589838:LVU589839 MFQ589838:MFQ589839 MPM589838:MPM589839 MZI589838:MZI589839 NJE589838:NJE589839 NTA589838:NTA589839 OCW589838:OCW589839 OMS589838:OMS589839 OWO589838:OWO589839 PGK589838:PGK589839 PQG589838:PQG589839 QAC589838:QAC589839 QJY589838:QJY589839 QTU589838:QTU589839 RDQ589838:RDQ589839 RNM589838:RNM589839 RXI589838:RXI589839 SHE589838:SHE589839 SRA589838:SRA589839 TAW589838:TAW589839 TKS589838:TKS589839 TUO589838:TUO589839 UEK589838:UEK589839 UOG589838:UOG589839 UYC589838:UYC589839 VHY589838:VHY589839 VRU589838:VRU589839 WBQ589838:WBQ589839 WLM589838:WLM589839 WVI589838:WVI589839 A655374:A655375 IW655374:IW655375 SS655374:SS655375 ACO655374:ACO655375 AMK655374:AMK655375 AWG655374:AWG655375 BGC655374:BGC655375 BPY655374:BPY655375 BZU655374:BZU655375 CJQ655374:CJQ655375 CTM655374:CTM655375 DDI655374:DDI655375 DNE655374:DNE655375 DXA655374:DXA655375 EGW655374:EGW655375 EQS655374:EQS655375 FAO655374:FAO655375 FKK655374:FKK655375 FUG655374:FUG655375 GEC655374:GEC655375 GNY655374:GNY655375 GXU655374:GXU655375 HHQ655374:HHQ655375 HRM655374:HRM655375 IBI655374:IBI655375 ILE655374:ILE655375 IVA655374:IVA655375 JEW655374:JEW655375 JOS655374:JOS655375 JYO655374:JYO655375 KIK655374:KIK655375 KSG655374:KSG655375 LCC655374:LCC655375 LLY655374:LLY655375 LVU655374:LVU655375 MFQ655374:MFQ655375 MPM655374:MPM655375 MZI655374:MZI655375 NJE655374:NJE655375 NTA655374:NTA655375 OCW655374:OCW655375 OMS655374:OMS655375 OWO655374:OWO655375 PGK655374:PGK655375 PQG655374:PQG655375 QAC655374:QAC655375 QJY655374:QJY655375 QTU655374:QTU655375 RDQ655374:RDQ655375 RNM655374:RNM655375 RXI655374:RXI655375 SHE655374:SHE655375 SRA655374:SRA655375 TAW655374:TAW655375 TKS655374:TKS655375 TUO655374:TUO655375 UEK655374:UEK655375 UOG655374:UOG655375 UYC655374:UYC655375 VHY655374:VHY655375 VRU655374:VRU655375 WBQ655374:WBQ655375 WLM655374:WLM655375 WVI655374:WVI655375 A720910:A720911 IW720910:IW720911 SS720910:SS720911 ACO720910:ACO720911 AMK720910:AMK720911 AWG720910:AWG720911 BGC720910:BGC720911 BPY720910:BPY720911 BZU720910:BZU720911 CJQ720910:CJQ720911 CTM720910:CTM720911 DDI720910:DDI720911 DNE720910:DNE720911 DXA720910:DXA720911 EGW720910:EGW720911 EQS720910:EQS720911 FAO720910:FAO720911 FKK720910:FKK720911 FUG720910:FUG720911 GEC720910:GEC720911 GNY720910:GNY720911 GXU720910:GXU720911 HHQ720910:HHQ720911 HRM720910:HRM720911 IBI720910:IBI720911 ILE720910:ILE720911 IVA720910:IVA720911 JEW720910:JEW720911 JOS720910:JOS720911 JYO720910:JYO720911 KIK720910:KIK720911 KSG720910:KSG720911 LCC720910:LCC720911 LLY720910:LLY720911 LVU720910:LVU720911 MFQ720910:MFQ720911 MPM720910:MPM720911 MZI720910:MZI720911 NJE720910:NJE720911 NTA720910:NTA720911 OCW720910:OCW720911 OMS720910:OMS720911 OWO720910:OWO720911 PGK720910:PGK720911 PQG720910:PQG720911 QAC720910:QAC720911 QJY720910:QJY720911 QTU720910:QTU720911 RDQ720910:RDQ720911 RNM720910:RNM720911 RXI720910:RXI720911 SHE720910:SHE720911 SRA720910:SRA720911 TAW720910:TAW720911 TKS720910:TKS720911 TUO720910:TUO720911 UEK720910:UEK720911 UOG720910:UOG720911 UYC720910:UYC720911 VHY720910:VHY720911 VRU720910:VRU720911 WBQ720910:WBQ720911 WLM720910:WLM720911 WVI720910:WVI720911 A786446:A786447 IW786446:IW786447 SS786446:SS786447 ACO786446:ACO786447 AMK786446:AMK786447 AWG786446:AWG786447 BGC786446:BGC786447 BPY786446:BPY786447 BZU786446:BZU786447 CJQ786446:CJQ786447 CTM786446:CTM786447 DDI786446:DDI786447 DNE786446:DNE786447 DXA786446:DXA786447 EGW786446:EGW786447 EQS786446:EQS786447 FAO786446:FAO786447 FKK786446:FKK786447 FUG786446:FUG786447 GEC786446:GEC786447 GNY786446:GNY786447 GXU786446:GXU786447 HHQ786446:HHQ786447 HRM786446:HRM786447 IBI786446:IBI786447 ILE786446:ILE786447 IVA786446:IVA786447 JEW786446:JEW786447 JOS786446:JOS786447 JYO786446:JYO786447 KIK786446:KIK786447 KSG786446:KSG786447 LCC786446:LCC786447 LLY786446:LLY786447 LVU786446:LVU786447 MFQ786446:MFQ786447 MPM786446:MPM786447 MZI786446:MZI786447 NJE786446:NJE786447 NTA786446:NTA786447 OCW786446:OCW786447 OMS786446:OMS786447 OWO786446:OWO786447 PGK786446:PGK786447 PQG786446:PQG786447 QAC786446:QAC786447 QJY786446:QJY786447 QTU786446:QTU786447 RDQ786446:RDQ786447 RNM786446:RNM786447 RXI786446:RXI786447 SHE786446:SHE786447 SRA786446:SRA786447 TAW786446:TAW786447 TKS786446:TKS786447 TUO786446:TUO786447 UEK786446:UEK786447 UOG786446:UOG786447 UYC786446:UYC786447 VHY786446:VHY786447 VRU786446:VRU786447 WBQ786446:WBQ786447 WLM786446:WLM786447 WVI786446:WVI786447 A851982:A851983 IW851982:IW851983 SS851982:SS851983 ACO851982:ACO851983 AMK851982:AMK851983 AWG851982:AWG851983 BGC851982:BGC851983 BPY851982:BPY851983 BZU851982:BZU851983 CJQ851982:CJQ851983 CTM851982:CTM851983 DDI851982:DDI851983 DNE851982:DNE851983 DXA851982:DXA851983 EGW851982:EGW851983 EQS851982:EQS851983 FAO851982:FAO851983 FKK851982:FKK851983 FUG851982:FUG851983 GEC851982:GEC851983 GNY851982:GNY851983 GXU851982:GXU851983 HHQ851982:HHQ851983 HRM851982:HRM851983 IBI851982:IBI851983 ILE851982:ILE851983 IVA851982:IVA851983 JEW851982:JEW851983 JOS851982:JOS851983 JYO851982:JYO851983 KIK851982:KIK851983 KSG851982:KSG851983 LCC851982:LCC851983 LLY851982:LLY851983 LVU851982:LVU851983 MFQ851982:MFQ851983 MPM851982:MPM851983 MZI851982:MZI851983 NJE851982:NJE851983 NTA851982:NTA851983 OCW851982:OCW851983 OMS851982:OMS851983 OWO851982:OWO851983 PGK851982:PGK851983 PQG851982:PQG851983 QAC851982:QAC851983 QJY851982:QJY851983 QTU851982:QTU851983 RDQ851982:RDQ851983 RNM851982:RNM851983 RXI851982:RXI851983 SHE851982:SHE851983 SRA851982:SRA851983 TAW851982:TAW851983 TKS851982:TKS851983 TUO851982:TUO851983 UEK851982:UEK851983 UOG851982:UOG851983 UYC851982:UYC851983 VHY851982:VHY851983 VRU851982:VRU851983 WBQ851982:WBQ851983 WLM851982:WLM851983 WVI851982:WVI851983 A917518:A917519 IW917518:IW917519 SS917518:SS917519 ACO917518:ACO917519 AMK917518:AMK917519 AWG917518:AWG917519 BGC917518:BGC917519 BPY917518:BPY917519 BZU917518:BZU917519 CJQ917518:CJQ917519 CTM917518:CTM917519 DDI917518:DDI917519 DNE917518:DNE917519 DXA917518:DXA917519 EGW917518:EGW917519 EQS917518:EQS917519 FAO917518:FAO917519 FKK917518:FKK917519 FUG917518:FUG917519 GEC917518:GEC917519 GNY917518:GNY917519 GXU917518:GXU917519 HHQ917518:HHQ917519 HRM917518:HRM917519 IBI917518:IBI917519 ILE917518:ILE917519 IVA917518:IVA917519 JEW917518:JEW917519 JOS917518:JOS917519 JYO917518:JYO917519 KIK917518:KIK917519 KSG917518:KSG917519 LCC917518:LCC917519 LLY917518:LLY917519 LVU917518:LVU917519 MFQ917518:MFQ917519 MPM917518:MPM917519 MZI917518:MZI917519 NJE917518:NJE917519 NTA917518:NTA917519 OCW917518:OCW917519 OMS917518:OMS917519 OWO917518:OWO917519 PGK917518:PGK917519 PQG917518:PQG917519 QAC917518:QAC917519 QJY917518:QJY917519 QTU917518:QTU917519 RDQ917518:RDQ917519 RNM917518:RNM917519 RXI917518:RXI917519 SHE917518:SHE917519 SRA917518:SRA917519 TAW917518:TAW917519 TKS917518:TKS917519 TUO917518:TUO917519 UEK917518:UEK917519 UOG917518:UOG917519 UYC917518:UYC917519 VHY917518:VHY917519 VRU917518:VRU917519 WBQ917518:WBQ917519 WLM917518:WLM917519 WVI917518:WVI917519 A983054:A983055 IW983054:IW983055 SS983054:SS983055 ACO983054:ACO983055 AMK983054:AMK983055 AWG983054:AWG983055 BGC983054:BGC983055 BPY983054:BPY983055 BZU983054:BZU983055 CJQ983054:CJQ983055 CTM983054:CTM983055 DDI983054:DDI983055 DNE983054:DNE983055 DXA983054:DXA983055 EGW983054:EGW983055 EQS983054:EQS983055 FAO983054:FAO983055 FKK983054:FKK983055 FUG983054:FUG983055 GEC983054:GEC983055 GNY983054:GNY983055 GXU983054:GXU983055 HHQ983054:HHQ983055 HRM983054:HRM983055 IBI983054:IBI983055 ILE983054:ILE983055 IVA983054:IVA983055 JEW983054:JEW983055 JOS983054:JOS983055 JYO983054:JYO983055 KIK983054:KIK983055 KSG983054:KSG983055 LCC983054:LCC983055 LLY983054:LLY983055 LVU983054:LVU983055 MFQ983054:MFQ983055 MPM983054:MPM983055 MZI983054:MZI983055 NJE983054:NJE983055 NTA983054:NTA983055 OCW983054:OCW983055 OMS983054:OMS983055 OWO983054:OWO983055 PGK983054:PGK983055 PQG983054:PQG983055 QAC983054:QAC983055 QJY983054:QJY983055 QTU983054:QTU983055 RDQ983054:RDQ983055 RNM983054:RNM983055 RXI983054:RXI983055 SHE983054:SHE983055 SRA983054:SRA983055 TAW983054:TAW983055 TKS983054:TKS983055 TUO983054:TUO983055 UEK983054:UEK983055 UOG983054:UOG983055 UYC983054:UYC983055 VHY983054:VHY983055 VRU983054:VRU983055 WBQ983054:WBQ983055 WLM983054:WLM983055 WVI983054:WVI983055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F16:F18 JB16:JB18 SX16:SX18 ACT16:ACT18 AMP16:AMP18 AWL16:AWL18 BGH16:BGH18 BQD16:BQD18 BZZ16:BZZ18 CJV16:CJV18 CTR16:CTR18 DDN16:DDN18 DNJ16:DNJ18 DXF16:DXF18 EHB16:EHB18 EQX16:EQX18 FAT16:FAT18 FKP16:FKP18 FUL16:FUL18 GEH16:GEH18 GOD16:GOD18 GXZ16:GXZ18 HHV16:HHV18 HRR16:HRR18 IBN16:IBN18 ILJ16:ILJ18 IVF16:IVF18 JFB16:JFB18 JOX16:JOX18 JYT16:JYT18 KIP16:KIP18 KSL16:KSL18 LCH16:LCH18 LMD16:LMD18 LVZ16:LVZ18 MFV16:MFV18 MPR16:MPR18 MZN16:MZN18 NJJ16:NJJ18 NTF16:NTF18 ODB16:ODB18 OMX16:OMX18 OWT16:OWT18 PGP16:PGP18 PQL16:PQL18 QAH16:QAH18 QKD16:QKD18 QTZ16:QTZ18 RDV16:RDV18 RNR16:RNR18 RXN16:RXN18 SHJ16:SHJ18 SRF16:SRF18 TBB16:TBB18 TKX16:TKX18 TUT16:TUT18 UEP16:UEP18 UOL16:UOL18 UYH16:UYH18 VID16:VID18 VRZ16:VRZ18 WBV16:WBV18 WLR16:WLR18 WVN16:WVN18 F65550:F65552 JB65550:JB65552 SX65550:SX65552 ACT65550:ACT65552 AMP65550:AMP65552 AWL65550:AWL65552 BGH65550:BGH65552 BQD65550:BQD65552 BZZ65550:BZZ65552 CJV65550:CJV65552 CTR65550:CTR65552 DDN65550:DDN65552 DNJ65550:DNJ65552 DXF65550:DXF65552 EHB65550:EHB65552 EQX65550:EQX65552 FAT65550:FAT65552 FKP65550:FKP65552 FUL65550:FUL65552 GEH65550:GEH65552 GOD65550:GOD65552 GXZ65550:GXZ65552 HHV65550:HHV65552 HRR65550:HRR65552 IBN65550:IBN65552 ILJ65550:ILJ65552 IVF65550:IVF65552 JFB65550:JFB65552 JOX65550:JOX65552 JYT65550:JYT65552 KIP65550:KIP65552 KSL65550:KSL65552 LCH65550:LCH65552 LMD65550:LMD65552 LVZ65550:LVZ65552 MFV65550:MFV65552 MPR65550:MPR65552 MZN65550:MZN65552 NJJ65550:NJJ65552 NTF65550:NTF65552 ODB65550:ODB65552 OMX65550:OMX65552 OWT65550:OWT65552 PGP65550:PGP65552 PQL65550:PQL65552 QAH65550:QAH65552 QKD65550:QKD65552 QTZ65550:QTZ65552 RDV65550:RDV65552 RNR65550:RNR65552 RXN65550:RXN65552 SHJ65550:SHJ65552 SRF65550:SRF65552 TBB65550:TBB65552 TKX65550:TKX65552 TUT65550:TUT65552 UEP65550:UEP65552 UOL65550:UOL65552 UYH65550:UYH65552 VID65550:VID65552 VRZ65550:VRZ65552 WBV65550:WBV65552 WLR65550:WLR65552 WVN65550:WVN65552 F131086:F131088 JB131086:JB131088 SX131086:SX131088 ACT131086:ACT131088 AMP131086:AMP131088 AWL131086:AWL131088 BGH131086:BGH131088 BQD131086:BQD131088 BZZ131086:BZZ131088 CJV131086:CJV131088 CTR131086:CTR131088 DDN131086:DDN131088 DNJ131086:DNJ131088 DXF131086:DXF131088 EHB131086:EHB131088 EQX131086:EQX131088 FAT131086:FAT131088 FKP131086:FKP131088 FUL131086:FUL131088 GEH131086:GEH131088 GOD131086:GOD131088 GXZ131086:GXZ131088 HHV131086:HHV131088 HRR131086:HRR131088 IBN131086:IBN131088 ILJ131086:ILJ131088 IVF131086:IVF131088 JFB131086:JFB131088 JOX131086:JOX131088 JYT131086:JYT131088 KIP131086:KIP131088 KSL131086:KSL131088 LCH131086:LCH131088 LMD131086:LMD131088 LVZ131086:LVZ131088 MFV131086:MFV131088 MPR131086:MPR131088 MZN131086:MZN131088 NJJ131086:NJJ131088 NTF131086:NTF131088 ODB131086:ODB131088 OMX131086:OMX131088 OWT131086:OWT131088 PGP131086:PGP131088 PQL131086:PQL131088 QAH131086:QAH131088 QKD131086:QKD131088 QTZ131086:QTZ131088 RDV131086:RDV131088 RNR131086:RNR131088 RXN131086:RXN131088 SHJ131086:SHJ131088 SRF131086:SRF131088 TBB131086:TBB131088 TKX131086:TKX131088 TUT131086:TUT131088 UEP131086:UEP131088 UOL131086:UOL131088 UYH131086:UYH131088 VID131086:VID131088 VRZ131086:VRZ131088 WBV131086:WBV131088 WLR131086:WLR131088 WVN131086:WVN131088 F196622:F196624 JB196622:JB196624 SX196622:SX196624 ACT196622:ACT196624 AMP196622:AMP196624 AWL196622:AWL196624 BGH196622:BGH196624 BQD196622:BQD196624 BZZ196622:BZZ196624 CJV196622:CJV196624 CTR196622:CTR196624 DDN196622:DDN196624 DNJ196622:DNJ196624 DXF196622:DXF196624 EHB196622:EHB196624 EQX196622:EQX196624 FAT196622:FAT196624 FKP196622:FKP196624 FUL196622:FUL196624 GEH196622:GEH196624 GOD196622:GOD196624 GXZ196622:GXZ196624 HHV196622:HHV196624 HRR196622:HRR196624 IBN196622:IBN196624 ILJ196622:ILJ196624 IVF196622:IVF196624 JFB196622:JFB196624 JOX196622:JOX196624 JYT196622:JYT196624 KIP196622:KIP196624 KSL196622:KSL196624 LCH196622:LCH196624 LMD196622:LMD196624 LVZ196622:LVZ196624 MFV196622:MFV196624 MPR196622:MPR196624 MZN196622:MZN196624 NJJ196622:NJJ196624 NTF196622:NTF196624 ODB196622:ODB196624 OMX196622:OMX196624 OWT196622:OWT196624 PGP196622:PGP196624 PQL196622:PQL196624 QAH196622:QAH196624 QKD196622:QKD196624 QTZ196622:QTZ196624 RDV196622:RDV196624 RNR196622:RNR196624 RXN196622:RXN196624 SHJ196622:SHJ196624 SRF196622:SRF196624 TBB196622:TBB196624 TKX196622:TKX196624 TUT196622:TUT196624 UEP196622:UEP196624 UOL196622:UOL196624 UYH196622:UYH196624 VID196622:VID196624 VRZ196622:VRZ196624 WBV196622:WBV196624 WLR196622:WLR196624 WVN196622:WVN196624 F262158:F262160 JB262158:JB262160 SX262158:SX262160 ACT262158:ACT262160 AMP262158:AMP262160 AWL262158:AWL262160 BGH262158:BGH262160 BQD262158:BQD262160 BZZ262158:BZZ262160 CJV262158:CJV262160 CTR262158:CTR262160 DDN262158:DDN262160 DNJ262158:DNJ262160 DXF262158:DXF262160 EHB262158:EHB262160 EQX262158:EQX262160 FAT262158:FAT262160 FKP262158:FKP262160 FUL262158:FUL262160 GEH262158:GEH262160 GOD262158:GOD262160 GXZ262158:GXZ262160 HHV262158:HHV262160 HRR262158:HRR262160 IBN262158:IBN262160 ILJ262158:ILJ262160 IVF262158:IVF262160 JFB262158:JFB262160 JOX262158:JOX262160 JYT262158:JYT262160 KIP262158:KIP262160 KSL262158:KSL262160 LCH262158:LCH262160 LMD262158:LMD262160 LVZ262158:LVZ262160 MFV262158:MFV262160 MPR262158:MPR262160 MZN262158:MZN262160 NJJ262158:NJJ262160 NTF262158:NTF262160 ODB262158:ODB262160 OMX262158:OMX262160 OWT262158:OWT262160 PGP262158:PGP262160 PQL262158:PQL262160 QAH262158:QAH262160 QKD262158:QKD262160 QTZ262158:QTZ262160 RDV262158:RDV262160 RNR262158:RNR262160 RXN262158:RXN262160 SHJ262158:SHJ262160 SRF262158:SRF262160 TBB262158:TBB262160 TKX262158:TKX262160 TUT262158:TUT262160 UEP262158:UEP262160 UOL262158:UOL262160 UYH262158:UYH262160 VID262158:VID262160 VRZ262158:VRZ262160 WBV262158:WBV262160 WLR262158:WLR262160 WVN262158:WVN262160 F327694:F327696 JB327694:JB327696 SX327694:SX327696 ACT327694:ACT327696 AMP327694:AMP327696 AWL327694:AWL327696 BGH327694:BGH327696 BQD327694:BQD327696 BZZ327694:BZZ327696 CJV327694:CJV327696 CTR327694:CTR327696 DDN327694:DDN327696 DNJ327694:DNJ327696 DXF327694:DXF327696 EHB327694:EHB327696 EQX327694:EQX327696 FAT327694:FAT327696 FKP327694:FKP327696 FUL327694:FUL327696 GEH327694:GEH327696 GOD327694:GOD327696 GXZ327694:GXZ327696 HHV327694:HHV327696 HRR327694:HRR327696 IBN327694:IBN327696 ILJ327694:ILJ327696 IVF327694:IVF327696 JFB327694:JFB327696 JOX327694:JOX327696 JYT327694:JYT327696 KIP327694:KIP327696 KSL327694:KSL327696 LCH327694:LCH327696 LMD327694:LMD327696 LVZ327694:LVZ327696 MFV327694:MFV327696 MPR327694:MPR327696 MZN327694:MZN327696 NJJ327694:NJJ327696 NTF327694:NTF327696 ODB327694:ODB327696 OMX327694:OMX327696 OWT327694:OWT327696 PGP327694:PGP327696 PQL327694:PQL327696 QAH327694:QAH327696 QKD327694:QKD327696 QTZ327694:QTZ327696 RDV327694:RDV327696 RNR327694:RNR327696 RXN327694:RXN327696 SHJ327694:SHJ327696 SRF327694:SRF327696 TBB327694:TBB327696 TKX327694:TKX327696 TUT327694:TUT327696 UEP327694:UEP327696 UOL327694:UOL327696 UYH327694:UYH327696 VID327694:VID327696 VRZ327694:VRZ327696 WBV327694:WBV327696 WLR327694:WLR327696 WVN327694:WVN327696 F393230:F393232 JB393230:JB393232 SX393230:SX393232 ACT393230:ACT393232 AMP393230:AMP393232 AWL393230:AWL393232 BGH393230:BGH393232 BQD393230:BQD393232 BZZ393230:BZZ393232 CJV393230:CJV393232 CTR393230:CTR393232 DDN393230:DDN393232 DNJ393230:DNJ393232 DXF393230:DXF393232 EHB393230:EHB393232 EQX393230:EQX393232 FAT393230:FAT393232 FKP393230:FKP393232 FUL393230:FUL393232 GEH393230:GEH393232 GOD393230:GOD393232 GXZ393230:GXZ393232 HHV393230:HHV393232 HRR393230:HRR393232 IBN393230:IBN393232 ILJ393230:ILJ393232 IVF393230:IVF393232 JFB393230:JFB393232 JOX393230:JOX393232 JYT393230:JYT393232 KIP393230:KIP393232 KSL393230:KSL393232 LCH393230:LCH393232 LMD393230:LMD393232 LVZ393230:LVZ393232 MFV393230:MFV393232 MPR393230:MPR393232 MZN393230:MZN393232 NJJ393230:NJJ393232 NTF393230:NTF393232 ODB393230:ODB393232 OMX393230:OMX393232 OWT393230:OWT393232 PGP393230:PGP393232 PQL393230:PQL393232 QAH393230:QAH393232 QKD393230:QKD393232 QTZ393230:QTZ393232 RDV393230:RDV393232 RNR393230:RNR393232 RXN393230:RXN393232 SHJ393230:SHJ393232 SRF393230:SRF393232 TBB393230:TBB393232 TKX393230:TKX393232 TUT393230:TUT393232 UEP393230:UEP393232 UOL393230:UOL393232 UYH393230:UYH393232 VID393230:VID393232 VRZ393230:VRZ393232 WBV393230:WBV393232 WLR393230:WLR393232 WVN393230:WVN393232 F458766:F458768 JB458766:JB458768 SX458766:SX458768 ACT458766:ACT458768 AMP458766:AMP458768 AWL458766:AWL458768 BGH458766:BGH458768 BQD458766:BQD458768 BZZ458766:BZZ458768 CJV458766:CJV458768 CTR458766:CTR458768 DDN458766:DDN458768 DNJ458766:DNJ458768 DXF458766:DXF458768 EHB458766:EHB458768 EQX458766:EQX458768 FAT458766:FAT458768 FKP458766:FKP458768 FUL458766:FUL458768 GEH458766:GEH458768 GOD458766:GOD458768 GXZ458766:GXZ458768 HHV458766:HHV458768 HRR458766:HRR458768 IBN458766:IBN458768 ILJ458766:ILJ458768 IVF458766:IVF458768 JFB458766:JFB458768 JOX458766:JOX458768 JYT458766:JYT458768 KIP458766:KIP458768 KSL458766:KSL458768 LCH458766:LCH458768 LMD458766:LMD458768 LVZ458766:LVZ458768 MFV458766:MFV458768 MPR458766:MPR458768 MZN458766:MZN458768 NJJ458766:NJJ458768 NTF458766:NTF458768 ODB458766:ODB458768 OMX458766:OMX458768 OWT458766:OWT458768 PGP458766:PGP458768 PQL458766:PQL458768 QAH458766:QAH458768 QKD458766:QKD458768 QTZ458766:QTZ458768 RDV458766:RDV458768 RNR458766:RNR458768 RXN458766:RXN458768 SHJ458766:SHJ458768 SRF458766:SRF458768 TBB458766:TBB458768 TKX458766:TKX458768 TUT458766:TUT458768 UEP458766:UEP458768 UOL458766:UOL458768 UYH458766:UYH458768 VID458766:VID458768 VRZ458766:VRZ458768 WBV458766:WBV458768 WLR458766:WLR458768 WVN458766:WVN458768 F524302:F524304 JB524302:JB524304 SX524302:SX524304 ACT524302:ACT524304 AMP524302:AMP524304 AWL524302:AWL524304 BGH524302:BGH524304 BQD524302:BQD524304 BZZ524302:BZZ524304 CJV524302:CJV524304 CTR524302:CTR524304 DDN524302:DDN524304 DNJ524302:DNJ524304 DXF524302:DXF524304 EHB524302:EHB524304 EQX524302:EQX524304 FAT524302:FAT524304 FKP524302:FKP524304 FUL524302:FUL524304 GEH524302:GEH524304 GOD524302:GOD524304 GXZ524302:GXZ524304 HHV524302:HHV524304 HRR524302:HRR524304 IBN524302:IBN524304 ILJ524302:ILJ524304 IVF524302:IVF524304 JFB524302:JFB524304 JOX524302:JOX524304 JYT524302:JYT524304 KIP524302:KIP524304 KSL524302:KSL524304 LCH524302:LCH524304 LMD524302:LMD524304 LVZ524302:LVZ524304 MFV524302:MFV524304 MPR524302:MPR524304 MZN524302:MZN524304 NJJ524302:NJJ524304 NTF524302:NTF524304 ODB524302:ODB524304 OMX524302:OMX524304 OWT524302:OWT524304 PGP524302:PGP524304 PQL524302:PQL524304 QAH524302:QAH524304 QKD524302:QKD524304 QTZ524302:QTZ524304 RDV524302:RDV524304 RNR524302:RNR524304 RXN524302:RXN524304 SHJ524302:SHJ524304 SRF524302:SRF524304 TBB524302:TBB524304 TKX524302:TKX524304 TUT524302:TUT524304 UEP524302:UEP524304 UOL524302:UOL524304 UYH524302:UYH524304 VID524302:VID524304 VRZ524302:VRZ524304 WBV524302:WBV524304 WLR524302:WLR524304 WVN524302:WVN524304 F589838:F589840 JB589838:JB589840 SX589838:SX589840 ACT589838:ACT589840 AMP589838:AMP589840 AWL589838:AWL589840 BGH589838:BGH589840 BQD589838:BQD589840 BZZ589838:BZZ589840 CJV589838:CJV589840 CTR589838:CTR589840 DDN589838:DDN589840 DNJ589838:DNJ589840 DXF589838:DXF589840 EHB589838:EHB589840 EQX589838:EQX589840 FAT589838:FAT589840 FKP589838:FKP589840 FUL589838:FUL589840 GEH589838:GEH589840 GOD589838:GOD589840 GXZ589838:GXZ589840 HHV589838:HHV589840 HRR589838:HRR589840 IBN589838:IBN589840 ILJ589838:ILJ589840 IVF589838:IVF589840 JFB589838:JFB589840 JOX589838:JOX589840 JYT589838:JYT589840 KIP589838:KIP589840 KSL589838:KSL589840 LCH589838:LCH589840 LMD589838:LMD589840 LVZ589838:LVZ589840 MFV589838:MFV589840 MPR589838:MPR589840 MZN589838:MZN589840 NJJ589838:NJJ589840 NTF589838:NTF589840 ODB589838:ODB589840 OMX589838:OMX589840 OWT589838:OWT589840 PGP589838:PGP589840 PQL589838:PQL589840 QAH589838:QAH589840 QKD589838:QKD589840 QTZ589838:QTZ589840 RDV589838:RDV589840 RNR589838:RNR589840 RXN589838:RXN589840 SHJ589838:SHJ589840 SRF589838:SRF589840 TBB589838:TBB589840 TKX589838:TKX589840 TUT589838:TUT589840 UEP589838:UEP589840 UOL589838:UOL589840 UYH589838:UYH589840 VID589838:VID589840 VRZ589838:VRZ589840 WBV589838:WBV589840 WLR589838:WLR589840 WVN589838:WVN589840 F655374:F655376 JB655374:JB655376 SX655374:SX655376 ACT655374:ACT655376 AMP655374:AMP655376 AWL655374:AWL655376 BGH655374:BGH655376 BQD655374:BQD655376 BZZ655374:BZZ655376 CJV655374:CJV655376 CTR655374:CTR655376 DDN655374:DDN655376 DNJ655374:DNJ655376 DXF655374:DXF655376 EHB655374:EHB655376 EQX655374:EQX655376 FAT655374:FAT655376 FKP655374:FKP655376 FUL655374:FUL655376 GEH655374:GEH655376 GOD655374:GOD655376 GXZ655374:GXZ655376 HHV655374:HHV655376 HRR655374:HRR655376 IBN655374:IBN655376 ILJ655374:ILJ655376 IVF655374:IVF655376 JFB655374:JFB655376 JOX655374:JOX655376 JYT655374:JYT655376 KIP655374:KIP655376 KSL655374:KSL655376 LCH655374:LCH655376 LMD655374:LMD655376 LVZ655374:LVZ655376 MFV655374:MFV655376 MPR655374:MPR655376 MZN655374:MZN655376 NJJ655374:NJJ655376 NTF655374:NTF655376 ODB655374:ODB655376 OMX655374:OMX655376 OWT655374:OWT655376 PGP655374:PGP655376 PQL655374:PQL655376 QAH655374:QAH655376 QKD655374:QKD655376 QTZ655374:QTZ655376 RDV655374:RDV655376 RNR655374:RNR655376 RXN655374:RXN655376 SHJ655374:SHJ655376 SRF655374:SRF655376 TBB655374:TBB655376 TKX655374:TKX655376 TUT655374:TUT655376 UEP655374:UEP655376 UOL655374:UOL655376 UYH655374:UYH655376 VID655374:VID655376 VRZ655374:VRZ655376 WBV655374:WBV655376 WLR655374:WLR655376 WVN655374:WVN655376 F720910:F720912 JB720910:JB720912 SX720910:SX720912 ACT720910:ACT720912 AMP720910:AMP720912 AWL720910:AWL720912 BGH720910:BGH720912 BQD720910:BQD720912 BZZ720910:BZZ720912 CJV720910:CJV720912 CTR720910:CTR720912 DDN720910:DDN720912 DNJ720910:DNJ720912 DXF720910:DXF720912 EHB720910:EHB720912 EQX720910:EQX720912 FAT720910:FAT720912 FKP720910:FKP720912 FUL720910:FUL720912 GEH720910:GEH720912 GOD720910:GOD720912 GXZ720910:GXZ720912 HHV720910:HHV720912 HRR720910:HRR720912 IBN720910:IBN720912 ILJ720910:ILJ720912 IVF720910:IVF720912 JFB720910:JFB720912 JOX720910:JOX720912 JYT720910:JYT720912 KIP720910:KIP720912 KSL720910:KSL720912 LCH720910:LCH720912 LMD720910:LMD720912 LVZ720910:LVZ720912 MFV720910:MFV720912 MPR720910:MPR720912 MZN720910:MZN720912 NJJ720910:NJJ720912 NTF720910:NTF720912 ODB720910:ODB720912 OMX720910:OMX720912 OWT720910:OWT720912 PGP720910:PGP720912 PQL720910:PQL720912 QAH720910:QAH720912 QKD720910:QKD720912 QTZ720910:QTZ720912 RDV720910:RDV720912 RNR720910:RNR720912 RXN720910:RXN720912 SHJ720910:SHJ720912 SRF720910:SRF720912 TBB720910:TBB720912 TKX720910:TKX720912 TUT720910:TUT720912 UEP720910:UEP720912 UOL720910:UOL720912 UYH720910:UYH720912 VID720910:VID720912 VRZ720910:VRZ720912 WBV720910:WBV720912 WLR720910:WLR720912 WVN720910:WVN720912 F786446:F786448 JB786446:JB786448 SX786446:SX786448 ACT786446:ACT786448 AMP786446:AMP786448 AWL786446:AWL786448 BGH786446:BGH786448 BQD786446:BQD786448 BZZ786446:BZZ786448 CJV786446:CJV786448 CTR786446:CTR786448 DDN786446:DDN786448 DNJ786446:DNJ786448 DXF786446:DXF786448 EHB786446:EHB786448 EQX786446:EQX786448 FAT786446:FAT786448 FKP786446:FKP786448 FUL786446:FUL786448 GEH786446:GEH786448 GOD786446:GOD786448 GXZ786446:GXZ786448 HHV786446:HHV786448 HRR786446:HRR786448 IBN786446:IBN786448 ILJ786446:ILJ786448 IVF786446:IVF786448 JFB786446:JFB786448 JOX786446:JOX786448 JYT786446:JYT786448 KIP786446:KIP786448 KSL786446:KSL786448 LCH786446:LCH786448 LMD786446:LMD786448 LVZ786446:LVZ786448 MFV786446:MFV786448 MPR786446:MPR786448 MZN786446:MZN786448 NJJ786446:NJJ786448 NTF786446:NTF786448 ODB786446:ODB786448 OMX786446:OMX786448 OWT786446:OWT786448 PGP786446:PGP786448 PQL786446:PQL786448 QAH786446:QAH786448 QKD786446:QKD786448 QTZ786446:QTZ786448 RDV786446:RDV786448 RNR786446:RNR786448 RXN786446:RXN786448 SHJ786446:SHJ786448 SRF786446:SRF786448 TBB786446:TBB786448 TKX786446:TKX786448 TUT786446:TUT786448 UEP786446:UEP786448 UOL786446:UOL786448 UYH786446:UYH786448 VID786446:VID786448 VRZ786446:VRZ786448 WBV786446:WBV786448 WLR786446:WLR786448 WVN786446:WVN786448 F851982:F851984 JB851982:JB851984 SX851982:SX851984 ACT851982:ACT851984 AMP851982:AMP851984 AWL851982:AWL851984 BGH851982:BGH851984 BQD851982:BQD851984 BZZ851982:BZZ851984 CJV851982:CJV851984 CTR851982:CTR851984 DDN851982:DDN851984 DNJ851982:DNJ851984 DXF851982:DXF851984 EHB851982:EHB851984 EQX851982:EQX851984 FAT851982:FAT851984 FKP851982:FKP851984 FUL851982:FUL851984 GEH851982:GEH851984 GOD851982:GOD851984 GXZ851982:GXZ851984 HHV851982:HHV851984 HRR851982:HRR851984 IBN851982:IBN851984 ILJ851982:ILJ851984 IVF851982:IVF851984 JFB851982:JFB851984 JOX851982:JOX851984 JYT851982:JYT851984 KIP851982:KIP851984 KSL851982:KSL851984 LCH851982:LCH851984 LMD851982:LMD851984 LVZ851982:LVZ851984 MFV851982:MFV851984 MPR851982:MPR851984 MZN851982:MZN851984 NJJ851982:NJJ851984 NTF851982:NTF851984 ODB851982:ODB851984 OMX851982:OMX851984 OWT851982:OWT851984 PGP851982:PGP851984 PQL851982:PQL851984 QAH851982:QAH851984 QKD851982:QKD851984 QTZ851982:QTZ851984 RDV851982:RDV851984 RNR851982:RNR851984 RXN851982:RXN851984 SHJ851982:SHJ851984 SRF851982:SRF851984 TBB851982:TBB851984 TKX851982:TKX851984 TUT851982:TUT851984 UEP851982:UEP851984 UOL851982:UOL851984 UYH851982:UYH851984 VID851982:VID851984 VRZ851982:VRZ851984 WBV851982:WBV851984 WLR851982:WLR851984 WVN851982:WVN851984 F917518:F917520 JB917518:JB917520 SX917518:SX917520 ACT917518:ACT917520 AMP917518:AMP917520 AWL917518:AWL917520 BGH917518:BGH917520 BQD917518:BQD917520 BZZ917518:BZZ917520 CJV917518:CJV917520 CTR917518:CTR917520 DDN917518:DDN917520 DNJ917518:DNJ917520 DXF917518:DXF917520 EHB917518:EHB917520 EQX917518:EQX917520 FAT917518:FAT917520 FKP917518:FKP917520 FUL917518:FUL917520 GEH917518:GEH917520 GOD917518:GOD917520 GXZ917518:GXZ917520 HHV917518:HHV917520 HRR917518:HRR917520 IBN917518:IBN917520 ILJ917518:ILJ917520 IVF917518:IVF917520 JFB917518:JFB917520 JOX917518:JOX917520 JYT917518:JYT917520 KIP917518:KIP917520 KSL917518:KSL917520 LCH917518:LCH917520 LMD917518:LMD917520 LVZ917518:LVZ917520 MFV917518:MFV917520 MPR917518:MPR917520 MZN917518:MZN917520 NJJ917518:NJJ917520 NTF917518:NTF917520 ODB917518:ODB917520 OMX917518:OMX917520 OWT917518:OWT917520 PGP917518:PGP917520 PQL917518:PQL917520 QAH917518:QAH917520 QKD917518:QKD917520 QTZ917518:QTZ917520 RDV917518:RDV917520 RNR917518:RNR917520 RXN917518:RXN917520 SHJ917518:SHJ917520 SRF917518:SRF917520 TBB917518:TBB917520 TKX917518:TKX917520 TUT917518:TUT917520 UEP917518:UEP917520 UOL917518:UOL917520 UYH917518:UYH917520 VID917518:VID917520 VRZ917518:VRZ917520 WBV917518:WBV917520 WLR917518:WLR917520 WVN917518:WVN917520 F983054:F983056 JB983054:JB983056 SX983054:SX983056 ACT983054:ACT983056 AMP983054:AMP983056 AWL983054:AWL983056 BGH983054:BGH983056 BQD983054:BQD983056 BZZ983054:BZZ983056 CJV983054:CJV983056 CTR983054:CTR983056 DDN983054:DDN983056 DNJ983054:DNJ983056 DXF983054:DXF983056 EHB983054:EHB983056 EQX983054:EQX983056 FAT983054:FAT983056 FKP983054:FKP983056 FUL983054:FUL983056 GEH983054:GEH983056 GOD983054:GOD983056 GXZ983054:GXZ983056 HHV983054:HHV983056 HRR983054:HRR983056 IBN983054:IBN983056 ILJ983054:ILJ983056 IVF983054:IVF983056 JFB983054:JFB983056 JOX983054:JOX983056 JYT983054:JYT983056 KIP983054:KIP983056 KSL983054:KSL983056 LCH983054:LCH983056 LMD983054:LMD983056 LVZ983054:LVZ983056 MFV983054:MFV983056 MPR983054:MPR983056 MZN983054:MZN983056 NJJ983054:NJJ983056 NTF983054:NTF983056 ODB983054:ODB983056 OMX983054:OMX983056 OWT983054:OWT983056 PGP983054:PGP983056 PQL983054:PQL983056 QAH983054:QAH983056 QKD983054:QKD983056 QTZ983054:QTZ983056 RDV983054:RDV983056 RNR983054:RNR983056 RXN983054:RXN983056 SHJ983054:SHJ983056 SRF983054:SRF983056 TBB983054:TBB983056 TKX983054:TKX983056 TUT983054:TUT983056 UEP983054:UEP983056 UOL983054:UOL983056 UYH983054:UYH983056 VID983054:VID983056 VRZ983054:VRZ983056 WBV983054:WBV983056 WLR983054:WLR983056 WVN983054:WVN983056 D16:D19 IZ16:IZ19 SV16:SV19 ACR16:ACR19 AMN16:AMN19 AWJ16:AWJ19 BGF16:BGF19 BQB16:BQB19 BZX16:BZX19 CJT16:CJT19 CTP16:CTP19 DDL16:DDL19 DNH16:DNH19 DXD16:DXD19 EGZ16:EGZ19 EQV16:EQV19 FAR16:FAR19 FKN16:FKN19 FUJ16:FUJ19 GEF16:GEF19 GOB16:GOB19 GXX16:GXX19 HHT16:HHT19 HRP16:HRP19 IBL16:IBL19 ILH16:ILH19 IVD16:IVD19 JEZ16:JEZ19 JOV16:JOV19 JYR16:JYR19 KIN16:KIN19 KSJ16:KSJ19 LCF16:LCF19 LMB16:LMB19 LVX16:LVX19 MFT16:MFT19 MPP16:MPP19 MZL16:MZL19 NJH16:NJH19 NTD16:NTD19 OCZ16:OCZ19 OMV16:OMV19 OWR16:OWR19 PGN16:PGN19 PQJ16:PQJ19 QAF16:QAF19 QKB16:QKB19 QTX16:QTX19 RDT16:RDT19 RNP16:RNP19 RXL16:RXL19 SHH16:SHH19 SRD16:SRD19 TAZ16:TAZ19 TKV16:TKV19 TUR16:TUR19 UEN16:UEN19 UOJ16:UOJ19 UYF16:UYF19 VIB16:VIB19 VRX16:VRX19 WBT16:WBT19 WLP16:WLP19 WVL16:WVL19 D65550:D65553 IZ65550:IZ65553 SV65550:SV65553 ACR65550:ACR65553 AMN65550:AMN65553 AWJ65550:AWJ65553 BGF65550:BGF65553 BQB65550:BQB65553 BZX65550:BZX65553 CJT65550:CJT65553 CTP65550:CTP65553 DDL65550:DDL65553 DNH65550:DNH65553 DXD65550:DXD65553 EGZ65550:EGZ65553 EQV65550:EQV65553 FAR65550:FAR65553 FKN65550:FKN65553 FUJ65550:FUJ65553 GEF65550:GEF65553 GOB65550:GOB65553 GXX65550:GXX65553 HHT65550:HHT65553 HRP65550:HRP65553 IBL65550:IBL65553 ILH65550:ILH65553 IVD65550:IVD65553 JEZ65550:JEZ65553 JOV65550:JOV65553 JYR65550:JYR65553 KIN65550:KIN65553 KSJ65550:KSJ65553 LCF65550:LCF65553 LMB65550:LMB65553 LVX65550:LVX65553 MFT65550:MFT65553 MPP65550:MPP65553 MZL65550:MZL65553 NJH65550:NJH65553 NTD65550:NTD65553 OCZ65550:OCZ65553 OMV65550:OMV65553 OWR65550:OWR65553 PGN65550:PGN65553 PQJ65550:PQJ65553 QAF65550:QAF65553 QKB65550:QKB65553 QTX65550:QTX65553 RDT65550:RDT65553 RNP65550:RNP65553 RXL65550:RXL65553 SHH65550:SHH65553 SRD65550:SRD65553 TAZ65550:TAZ65553 TKV65550:TKV65553 TUR65550:TUR65553 UEN65550:UEN65553 UOJ65550:UOJ65553 UYF65550:UYF65553 VIB65550:VIB65553 VRX65550:VRX65553 WBT65550:WBT65553 WLP65550:WLP65553 WVL65550:WVL65553 D131086:D131089 IZ131086:IZ131089 SV131086:SV131089 ACR131086:ACR131089 AMN131086:AMN131089 AWJ131086:AWJ131089 BGF131086:BGF131089 BQB131086:BQB131089 BZX131086:BZX131089 CJT131086:CJT131089 CTP131086:CTP131089 DDL131086:DDL131089 DNH131086:DNH131089 DXD131086:DXD131089 EGZ131086:EGZ131089 EQV131086:EQV131089 FAR131086:FAR131089 FKN131086:FKN131089 FUJ131086:FUJ131089 GEF131086:GEF131089 GOB131086:GOB131089 GXX131086:GXX131089 HHT131086:HHT131089 HRP131086:HRP131089 IBL131086:IBL131089 ILH131086:ILH131089 IVD131086:IVD131089 JEZ131086:JEZ131089 JOV131086:JOV131089 JYR131086:JYR131089 KIN131086:KIN131089 KSJ131086:KSJ131089 LCF131086:LCF131089 LMB131086:LMB131089 LVX131086:LVX131089 MFT131086:MFT131089 MPP131086:MPP131089 MZL131086:MZL131089 NJH131086:NJH131089 NTD131086:NTD131089 OCZ131086:OCZ131089 OMV131086:OMV131089 OWR131086:OWR131089 PGN131086:PGN131089 PQJ131086:PQJ131089 QAF131086:QAF131089 QKB131086:QKB131089 QTX131086:QTX131089 RDT131086:RDT131089 RNP131086:RNP131089 RXL131086:RXL131089 SHH131086:SHH131089 SRD131086:SRD131089 TAZ131086:TAZ131089 TKV131086:TKV131089 TUR131086:TUR131089 UEN131086:UEN131089 UOJ131086:UOJ131089 UYF131086:UYF131089 VIB131086:VIB131089 VRX131086:VRX131089 WBT131086:WBT131089 WLP131086:WLP131089 WVL131086:WVL131089 D196622:D196625 IZ196622:IZ196625 SV196622:SV196625 ACR196622:ACR196625 AMN196622:AMN196625 AWJ196622:AWJ196625 BGF196622:BGF196625 BQB196622:BQB196625 BZX196622:BZX196625 CJT196622:CJT196625 CTP196622:CTP196625 DDL196622:DDL196625 DNH196622:DNH196625 DXD196622:DXD196625 EGZ196622:EGZ196625 EQV196622:EQV196625 FAR196622:FAR196625 FKN196622:FKN196625 FUJ196622:FUJ196625 GEF196622:GEF196625 GOB196622:GOB196625 GXX196622:GXX196625 HHT196622:HHT196625 HRP196622:HRP196625 IBL196622:IBL196625 ILH196622:ILH196625 IVD196622:IVD196625 JEZ196622:JEZ196625 JOV196622:JOV196625 JYR196622:JYR196625 KIN196622:KIN196625 KSJ196622:KSJ196625 LCF196622:LCF196625 LMB196622:LMB196625 LVX196622:LVX196625 MFT196622:MFT196625 MPP196622:MPP196625 MZL196622:MZL196625 NJH196622:NJH196625 NTD196622:NTD196625 OCZ196622:OCZ196625 OMV196622:OMV196625 OWR196622:OWR196625 PGN196622:PGN196625 PQJ196622:PQJ196625 QAF196622:QAF196625 QKB196622:QKB196625 QTX196622:QTX196625 RDT196622:RDT196625 RNP196622:RNP196625 RXL196622:RXL196625 SHH196622:SHH196625 SRD196622:SRD196625 TAZ196622:TAZ196625 TKV196622:TKV196625 TUR196622:TUR196625 UEN196622:UEN196625 UOJ196622:UOJ196625 UYF196622:UYF196625 VIB196622:VIB196625 VRX196622:VRX196625 WBT196622:WBT196625 WLP196622:WLP196625 WVL196622:WVL196625 D262158:D262161 IZ262158:IZ262161 SV262158:SV262161 ACR262158:ACR262161 AMN262158:AMN262161 AWJ262158:AWJ262161 BGF262158:BGF262161 BQB262158:BQB262161 BZX262158:BZX262161 CJT262158:CJT262161 CTP262158:CTP262161 DDL262158:DDL262161 DNH262158:DNH262161 DXD262158:DXD262161 EGZ262158:EGZ262161 EQV262158:EQV262161 FAR262158:FAR262161 FKN262158:FKN262161 FUJ262158:FUJ262161 GEF262158:GEF262161 GOB262158:GOB262161 GXX262158:GXX262161 HHT262158:HHT262161 HRP262158:HRP262161 IBL262158:IBL262161 ILH262158:ILH262161 IVD262158:IVD262161 JEZ262158:JEZ262161 JOV262158:JOV262161 JYR262158:JYR262161 KIN262158:KIN262161 KSJ262158:KSJ262161 LCF262158:LCF262161 LMB262158:LMB262161 LVX262158:LVX262161 MFT262158:MFT262161 MPP262158:MPP262161 MZL262158:MZL262161 NJH262158:NJH262161 NTD262158:NTD262161 OCZ262158:OCZ262161 OMV262158:OMV262161 OWR262158:OWR262161 PGN262158:PGN262161 PQJ262158:PQJ262161 QAF262158:QAF262161 QKB262158:QKB262161 QTX262158:QTX262161 RDT262158:RDT262161 RNP262158:RNP262161 RXL262158:RXL262161 SHH262158:SHH262161 SRD262158:SRD262161 TAZ262158:TAZ262161 TKV262158:TKV262161 TUR262158:TUR262161 UEN262158:UEN262161 UOJ262158:UOJ262161 UYF262158:UYF262161 VIB262158:VIB262161 VRX262158:VRX262161 WBT262158:WBT262161 WLP262158:WLP262161 WVL262158:WVL262161 D327694:D327697 IZ327694:IZ327697 SV327694:SV327697 ACR327694:ACR327697 AMN327694:AMN327697 AWJ327694:AWJ327697 BGF327694:BGF327697 BQB327694:BQB327697 BZX327694:BZX327697 CJT327694:CJT327697 CTP327694:CTP327697 DDL327694:DDL327697 DNH327694:DNH327697 DXD327694:DXD327697 EGZ327694:EGZ327697 EQV327694:EQV327697 FAR327694:FAR327697 FKN327694:FKN327697 FUJ327694:FUJ327697 GEF327694:GEF327697 GOB327694:GOB327697 GXX327694:GXX327697 HHT327694:HHT327697 HRP327694:HRP327697 IBL327694:IBL327697 ILH327694:ILH327697 IVD327694:IVD327697 JEZ327694:JEZ327697 JOV327694:JOV327697 JYR327694:JYR327697 KIN327694:KIN327697 KSJ327694:KSJ327697 LCF327694:LCF327697 LMB327694:LMB327697 LVX327694:LVX327697 MFT327694:MFT327697 MPP327694:MPP327697 MZL327694:MZL327697 NJH327694:NJH327697 NTD327694:NTD327697 OCZ327694:OCZ327697 OMV327694:OMV327697 OWR327694:OWR327697 PGN327694:PGN327697 PQJ327694:PQJ327697 QAF327694:QAF327697 QKB327694:QKB327697 QTX327694:QTX327697 RDT327694:RDT327697 RNP327694:RNP327697 RXL327694:RXL327697 SHH327694:SHH327697 SRD327694:SRD327697 TAZ327694:TAZ327697 TKV327694:TKV327697 TUR327694:TUR327697 UEN327694:UEN327697 UOJ327694:UOJ327697 UYF327694:UYF327697 VIB327694:VIB327697 VRX327694:VRX327697 WBT327694:WBT327697 WLP327694:WLP327697 WVL327694:WVL327697 D393230:D393233 IZ393230:IZ393233 SV393230:SV393233 ACR393230:ACR393233 AMN393230:AMN393233 AWJ393230:AWJ393233 BGF393230:BGF393233 BQB393230:BQB393233 BZX393230:BZX393233 CJT393230:CJT393233 CTP393230:CTP393233 DDL393230:DDL393233 DNH393230:DNH393233 DXD393230:DXD393233 EGZ393230:EGZ393233 EQV393230:EQV393233 FAR393230:FAR393233 FKN393230:FKN393233 FUJ393230:FUJ393233 GEF393230:GEF393233 GOB393230:GOB393233 GXX393230:GXX393233 HHT393230:HHT393233 HRP393230:HRP393233 IBL393230:IBL393233 ILH393230:ILH393233 IVD393230:IVD393233 JEZ393230:JEZ393233 JOV393230:JOV393233 JYR393230:JYR393233 KIN393230:KIN393233 KSJ393230:KSJ393233 LCF393230:LCF393233 LMB393230:LMB393233 LVX393230:LVX393233 MFT393230:MFT393233 MPP393230:MPP393233 MZL393230:MZL393233 NJH393230:NJH393233 NTD393230:NTD393233 OCZ393230:OCZ393233 OMV393230:OMV393233 OWR393230:OWR393233 PGN393230:PGN393233 PQJ393230:PQJ393233 QAF393230:QAF393233 QKB393230:QKB393233 QTX393230:QTX393233 RDT393230:RDT393233 RNP393230:RNP393233 RXL393230:RXL393233 SHH393230:SHH393233 SRD393230:SRD393233 TAZ393230:TAZ393233 TKV393230:TKV393233 TUR393230:TUR393233 UEN393230:UEN393233 UOJ393230:UOJ393233 UYF393230:UYF393233 VIB393230:VIB393233 VRX393230:VRX393233 WBT393230:WBT393233 WLP393230:WLP393233 WVL393230:WVL393233 D458766:D458769 IZ458766:IZ458769 SV458766:SV458769 ACR458766:ACR458769 AMN458766:AMN458769 AWJ458766:AWJ458769 BGF458766:BGF458769 BQB458766:BQB458769 BZX458766:BZX458769 CJT458766:CJT458769 CTP458766:CTP458769 DDL458766:DDL458769 DNH458766:DNH458769 DXD458766:DXD458769 EGZ458766:EGZ458769 EQV458766:EQV458769 FAR458766:FAR458769 FKN458766:FKN458769 FUJ458766:FUJ458769 GEF458766:GEF458769 GOB458766:GOB458769 GXX458766:GXX458769 HHT458766:HHT458769 HRP458766:HRP458769 IBL458766:IBL458769 ILH458766:ILH458769 IVD458766:IVD458769 JEZ458766:JEZ458769 JOV458766:JOV458769 JYR458766:JYR458769 KIN458766:KIN458769 KSJ458766:KSJ458769 LCF458766:LCF458769 LMB458766:LMB458769 LVX458766:LVX458769 MFT458766:MFT458769 MPP458766:MPP458769 MZL458766:MZL458769 NJH458766:NJH458769 NTD458766:NTD458769 OCZ458766:OCZ458769 OMV458766:OMV458769 OWR458766:OWR458769 PGN458766:PGN458769 PQJ458766:PQJ458769 QAF458766:QAF458769 QKB458766:QKB458769 QTX458766:QTX458769 RDT458766:RDT458769 RNP458766:RNP458769 RXL458766:RXL458769 SHH458766:SHH458769 SRD458766:SRD458769 TAZ458766:TAZ458769 TKV458766:TKV458769 TUR458766:TUR458769 UEN458766:UEN458769 UOJ458766:UOJ458769 UYF458766:UYF458769 VIB458766:VIB458769 VRX458766:VRX458769 WBT458766:WBT458769 WLP458766:WLP458769 WVL458766:WVL458769 D524302:D524305 IZ524302:IZ524305 SV524302:SV524305 ACR524302:ACR524305 AMN524302:AMN524305 AWJ524302:AWJ524305 BGF524302:BGF524305 BQB524302:BQB524305 BZX524302:BZX524305 CJT524302:CJT524305 CTP524302:CTP524305 DDL524302:DDL524305 DNH524302:DNH524305 DXD524302:DXD524305 EGZ524302:EGZ524305 EQV524302:EQV524305 FAR524302:FAR524305 FKN524302:FKN524305 FUJ524302:FUJ524305 GEF524302:GEF524305 GOB524302:GOB524305 GXX524302:GXX524305 HHT524302:HHT524305 HRP524302:HRP524305 IBL524302:IBL524305 ILH524302:ILH524305 IVD524302:IVD524305 JEZ524302:JEZ524305 JOV524302:JOV524305 JYR524302:JYR524305 KIN524302:KIN524305 KSJ524302:KSJ524305 LCF524302:LCF524305 LMB524302:LMB524305 LVX524302:LVX524305 MFT524302:MFT524305 MPP524302:MPP524305 MZL524302:MZL524305 NJH524302:NJH524305 NTD524302:NTD524305 OCZ524302:OCZ524305 OMV524302:OMV524305 OWR524302:OWR524305 PGN524302:PGN524305 PQJ524302:PQJ524305 QAF524302:QAF524305 QKB524302:QKB524305 QTX524302:QTX524305 RDT524302:RDT524305 RNP524302:RNP524305 RXL524302:RXL524305 SHH524302:SHH524305 SRD524302:SRD524305 TAZ524302:TAZ524305 TKV524302:TKV524305 TUR524302:TUR524305 UEN524302:UEN524305 UOJ524302:UOJ524305 UYF524302:UYF524305 VIB524302:VIB524305 VRX524302:VRX524305 WBT524302:WBT524305 WLP524302:WLP524305 WVL524302:WVL524305 D589838:D589841 IZ589838:IZ589841 SV589838:SV589841 ACR589838:ACR589841 AMN589838:AMN589841 AWJ589838:AWJ589841 BGF589838:BGF589841 BQB589838:BQB589841 BZX589838:BZX589841 CJT589838:CJT589841 CTP589838:CTP589841 DDL589838:DDL589841 DNH589838:DNH589841 DXD589838:DXD589841 EGZ589838:EGZ589841 EQV589838:EQV589841 FAR589838:FAR589841 FKN589838:FKN589841 FUJ589838:FUJ589841 GEF589838:GEF589841 GOB589838:GOB589841 GXX589838:GXX589841 HHT589838:HHT589841 HRP589838:HRP589841 IBL589838:IBL589841 ILH589838:ILH589841 IVD589838:IVD589841 JEZ589838:JEZ589841 JOV589838:JOV589841 JYR589838:JYR589841 KIN589838:KIN589841 KSJ589838:KSJ589841 LCF589838:LCF589841 LMB589838:LMB589841 LVX589838:LVX589841 MFT589838:MFT589841 MPP589838:MPP589841 MZL589838:MZL589841 NJH589838:NJH589841 NTD589838:NTD589841 OCZ589838:OCZ589841 OMV589838:OMV589841 OWR589838:OWR589841 PGN589838:PGN589841 PQJ589838:PQJ589841 QAF589838:QAF589841 QKB589838:QKB589841 QTX589838:QTX589841 RDT589838:RDT589841 RNP589838:RNP589841 RXL589838:RXL589841 SHH589838:SHH589841 SRD589838:SRD589841 TAZ589838:TAZ589841 TKV589838:TKV589841 TUR589838:TUR589841 UEN589838:UEN589841 UOJ589838:UOJ589841 UYF589838:UYF589841 VIB589838:VIB589841 VRX589838:VRX589841 WBT589838:WBT589841 WLP589838:WLP589841 WVL589838:WVL589841 D655374:D655377 IZ655374:IZ655377 SV655374:SV655377 ACR655374:ACR655377 AMN655374:AMN655377 AWJ655374:AWJ655377 BGF655374:BGF655377 BQB655374:BQB655377 BZX655374:BZX655377 CJT655374:CJT655377 CTP655374:CTP655377 DDL655374:DDL655377 DNH655374:DNH655377 DXD655374:DXD655377 EGZ655374:EGZ655377 EQV655374:EQV655377 FAR655374:FAR655377 FKN655374:FKN655377 FUJ655374:FUJ655377 GEF655374:GEF655377 GOB655374:GOB655377 GXX655374:GXX655377 HHT655374:HHT655377 HRP655374:HRP655377 IBL655374:IBL655377 ILH655374:ILH655377 IVD655374:IVD655377 JEZ655374:JEZ655377 JOV655374:JOV655377 JYR655374:JYR655377 KIN655374:KIN655377 KSJ655374:KSJ655377 LCF655374:LCF655377 LMB655374:LMB655377 LVX655374:LVX655377 MFT655374:MFT655377 MPP655374:MPP655377 MZL655374:MZL655377 NJH655374:NJH655377 NTD655374:NTD655377 OCZ655374:OCZ655377 OMV655374:OMV655377 OWR655374:OWR655377 PGN655374:PGN655377 PQJ655374:PQJ655377 QAF655374:QAF655377 QKB655374:QKB655377 QTX655374:QTX655377 RDT655374:RDT655377 RNP655374:RNP655377 RXL655374:RXL655377 SHH655374:SHH655377 SRD655374:SRD655377 TAZ655374:TAZ655377 TKV655374:TKV655377 TUR655374:TUR655377 UEN655374:UEN655377 UOJ655374:UOJ655377 UYF655374:UYF655377 VIB655374:VIB655377 VRX655374:VRX655377 WBT655374:WBT655377 WLP655374:WLP655377 WVL655374:WVL655377 D720910:D720913 IZ720910:IZ720913 SV720910:SV720913 ACR720910:ACR720913 AMN720910:AMN720913 AWJ720910:AWJ720913 BGF720910:BGF720913 BQB720910:BQB720913 BZX720910:BZX720913 CJT720910:CJT720913 CTP720910:CTP720913 DDL720910:DDL720913 DNH720910:DNH720913 DXD720910:DXD720913 EGZ720910:EGZ720913 EQV720910:EQV720913 FAR720910:FAR720913 FKN720910:FKN720913 FUJ720910:FUJ720913 GEF720910:GEF720913 GOB720910:GOB720913 GXX720910:GXX720913 HHT720910:HHT720913 HRP720910:HRP720913 IBL720910:IBL720913 ILH720910:ILH720913 IVD720910:IVD720913 JEZ720910:JEZ720913 JOV720910:JOV720913 JYR720910:JYR720913 KIN720910:KIN720913 KSJ720910:KSJ720913 LCF720910:LCF720913 LMB720910:LMB720913 LVX720910:LVX720913 MFT720910:MFT720913 MPP720910:MPP720913 MZL720910:MZL720913 NJH720910:NJH720913 NTD720910:NTD720913 OCZ720910:OCZ720913 OMV720910:OMV720913 OWR720910:OWR720913 PGN720910:PGN720913 PQJ720910:PQJ720913 QAF720910:QAF720913 QKB720910:QKB720913 QTX720910:QTX720913 RDT720910:RDT720913 RNP720910:RNP720913 RXL720910:RXL720913 SHH720910:SHH720913 SRD720910:SRD720913 TAZ720910:TAZ720913 TKV720910:TKV720913 TUR720910:TUR720913 UEN720910:UEN720913 UOJ720910:UOJ720913 UYF720910:UYF720913 VIB720910:VIB720913 VRX720910:VRX720913 WBT720910:WBT720913 WLP720910:WLP720913 WVL720910:WVL720913 D786446:D786449 IZ786446:IZ786449 SV786446:SV786449 ACR786446:ACR786449 AMN786446:AMN786449 AWJ786446:AWJ786449 BGF786446:BGF786449 BQB786446:BQB786449 BZX786446:BZX786449 CJT786446:CJT786449 CTP786446:CTP786449 DDL786446:DDL786449 DNH786446:DNH786449 DXD786446:DXD786449 EGZ786446:EGZ786449 EQV786446:EQV786449 FAR786446:FAR786449 FKN786446:FKN786449 FUJ786446:FUJ786449 GEF786446:GEF786449 GOB786446:GOB786449 GXX786446:GXX786449 HHT786446:HHT786449 HRP786446:HRP786449 IBL786446:IBL786449 ILH786446:ILH786449 IVD786446:IVD786449 JEZ786446:JEZ786449 JOV786446:JOV786449 JYR786446:JYR786449 KIN786446:KIN786449 KSJ786446:KSJ786449 LCF786446:LCF786449 LMB786446:LMB786449 LVX786446:LVX786449 MFT786446:MFT786449 MPP786446:MPP786449 MZL786446:MZL786449 NJH786446:NJH786449 NTD786446:NTD786449 OCZ786446:OCZ786449 OMV786446:OMV786449 OWR786446:OWR786449 PGN786446:PGN786449 PQJ786446:PQJ786449 QAF786446:QAF786449 QKB786446:QKB786449 QTX786446:QTX786449 RDT786446:RDT786449 RNP786446:RNP786449 RXL786446:RXL786449 SHH786446:SHH786449 SRD786446:SRD786449 TAZ786446:TAZ786449 TKV786446:TKV786449 TUR786446:TUR786449 UEN786446:UEN786449 UOJ786446:UOJ786449 UYF786446:UYF786449 VIB786446:VIB786449 VRX786446:VRX786449 WBT786446:WBT786449 WLP786446:WLP786449 WVL786446:WVL786449 D851982:D851985 IZ851982:IZ851985 SV851982:SV851985 ACR851982:ACR851985 AMN851982:AMN851985 AWJ851982:AWJ851985 BGF851982:BGF851985 BQB851982:BQB851985 BZX851982:BZX851985 CJT851982:CJT851985 CTP851982:CTP851985 DDL851982:DDL851985 DNH851982:DNH851985 DXD851982:DXD851985 EGZ851982:EGZ851985 EQV851982:EQV851985 FAR851982:FAR851985 FKN851982:FKN851985 FUJ851982:FUJ851985 GEF851982:GEF851985 GOB851982:GOB851985 GXX851982:GXX851985 HHT851982:HHT851985 HRP851982:HRP851985 IBL851982:IBL851985 ILH851982:ILH851985 IVD851982:IVD851985 JEZ851982:JEZ851985 JOV851982:JOV851985 JYR851982:JYR851985 KIN851982:KIN851985 KSJ851982:KSJ851985 LCF851982:LCF851985 LMB851982:LMB851985 LVX851982:LVX851985 MFT851982:MFT851985 MPP851982:MPP851985 MZL851982:MZL851985 NJH851982:NJH851985 NTD851982:NTD851985 OCZ851982:OCZ851985 OMV851982:OMV851985 OWR851982:OWR851985 PGN851982:PGN851985 PQJ851982:PQJ851985 QAF851982:QAF851985 QKB851982:QKB851985 QTX851982:QTX851985 RDT851982:RDT851985 RNP851982:RNP851985 RXL851982:RXL851985 SHH851982:SHH851985 SRD851982:SRD851985 TAZ851982:TAZ851985 TKV851982:TKV851985 TUR851982:TUR851985 UEN851982:UEN851985 UOJ851982:UOJ851985 UYF851982:UYF851985 VIB851982:VIB851985 VRX851982:VRX851985 WBT851982:WBT851985 WLP851982:WLP851985 WVL851982:WVL851985 D917518:D917521 IZ917518:IZ917521 SV917518:SV917521 ACR917518:ACR917521 AMN917518:AMN917521 AWJ917518:AWJ917521 BGF917518:BGF917521 BQB917518:BQB917521 BZX917518:BZX917521 CJT917518:CJT917521 CTP917518:CTP917521 DDL917518:DDL917521 DNH917518:DNH917521 DXD917518:DXD917521 EGZ917518:EGZ917521 EQV917518:EQV917521 FAR917518:FAR917521 FKN917518:FKN917521 FUJ917518:FUJ917521 GEF917518:GEF917521 GOB917518:GOB917521 GXX917518:GXX917521 HHT917518:HHT917521 HRP917518:HRP917521 IBL917518:IBL917521 ILH917518:ILH917521 IVD917518:IVD917521 JEZ917518:JEZ917521 JOV917518:JOV917521 JYR917518:JYR917521 KIN917518:KIN917521 KSJ917518:KSJ917521 LCF917518:LCF917521 LMB917518:LMB917521 LVX917518:LVX917521 MFT917518:MFT917521 MPP917518:MPP917521 MZL917518:MZL917521 NJH917518:NJH917521 NTD917518:NTD917521 OCZ917518:OCZ917521 OMV917518:OMV917521 OWR917518:OWR917521 PGN917518:PGN917521 PQJ917518:PQJ917521 QAF917518:QAF917521 QKB917518:QKB917521 QTX917518:QTX917521 RDT917518:RDT917521 RNP917518:RNP917521 RXL917518:RXL917521 SHH917518:SHH917521 SRD917518:SRD917521 TAZ917518:TAZ917521 TKV917518:TKV917521 TUR917518:TUR917521 UEN917518:UEN917521 UOJ917518:UOJ917521 UYF917518:UYF917521 VIB917518:VIB917521 VRX917518:VRX917521 WBT917518:WBT917521 WLP917518:WLP917521 WVL917518:WVL917521 D983054:D983057 IZ983054:IZ983057 SV983054:SV983057 ACR983054:ACR983057 AMN983054:AMN983057 AWJ983054:AWJ983057 BGF983054:BGF983057 BQB983054:BQB983057 BZX983054:BZX983057 CJT983054:CJT983057 CTP983054:CTP983057 DDL983054:DDL983057 DNH983054:DNH983057 DXD983054:DXD983057 EGZ983054:EGZ983057 EQV983054:EQV983057 FAR983054:FAR983057 FKN983054:FKN983057 FUJ983054:FUJ983057 GEF983054:GEF983057 GOB983054:GOB983057 GXX983054:GXX983057 HHT983054:HHT983057 HRP983054:HRP983057 IBL983054:IBL983057 ILH983054:ILH983057 IVD983054:IVD983057 JEZ983054:JEZ983057 JOV983054:JOV983057 JYR983054:JYR983057 KIN983054:KIN983057 KSJ983054:KSJ983057 LCF983054:LCF983057 LMB983054:LMB983057 LVX983054:LVX983057 MFT983054:MFT983057 MPP983054:MPP983057 MZL983054:MZL983057 NJH983054:NJH983057 NTD983054:NTD983057 OCZ983054:OCZ983057 OMV983054:OMV983057 OWR983054:OWR983057 PGN983054:PGN983057 PQJ983054:PQJ983057 QAF983054:QAF983057 QKB983054:QKB983057 QTX983054:QTX983057 RDT983054:RDT983057 RNP983054:RNP983057 RXL983054:RXL983057 SHH983054:SHH983057 SRD983054:SRD983057 TAZ983054:TAZ983057 TKV983054:TKV983057 TUR983054:TUR983057 UEN983054:UEN983057 UOJ983054:UOJ983057 UYF983054:UYF983057 VIB983054:VIB983057 VRX983054:VRX983057 WBT983054:WBT983057 WLP983054:WLP983057 WVL983054:WVL983057 O21:O22 JN22:JN23 TJ22:TJ23 ADF22:ADF23 ANB22:ANB23 AWX22:AWX23 BGT22:BGT23 BQP22:BQP23 CAL22:CAL23 CKH22:CKH23 CUD22:CUD23 DDZ22:DDZ23 DNV22:DNV23 DXR22:DXR23 EHN22:EHN23 ERJ22:ERJ23 FBF22:FBF23 FLB22:FLB23 FUX22:FUX23 GET22:GET23 GOP22:GOP23 GYL22:GYL23 HIH22:HIH23 HSD22:HSD23 IBZ22:IBZ23 ILV22:ILV23 IVR22:IVR23 JFN22:JFN23 JPJ22:JPJ23 JZF22:JZF23 KJB22:KJB23 KSX22:KSX23 LCT22:LCT23 LMP22:LMP23 LWL22:LWL23 MGH22:MGH23 MQD22:MQD23 MZZ22:MZZ23 NJV22:NJV23 NTR22:NTR23 ODN22:ODN23 ONJ22:ONJ23 OXF22:OXF23 PHB22:PHB23 PQX22:PQX23 QAT22:QAT23 QKP22:QKP23 QUL22:QUL23 REH22:REH23 ROD22:ROD23 RXZ22:RXZ23 SHV22:SHV23 SRR22:SRR23 TBN22:TBN23 TLJ22:TLJ23 TVF22:TVF23 UFB22:UFB23 UOX22:UOX23 UYT22:UYT23 VIP22:VIP23 VSL22:VSL23 WCH22:WCH23 WMD22:WMD23 WVZ22:WVZ23 R65556:R65558 JN65556:JN65558 TJ65556:TJ65558 ADF65556:ADF65558 ANB65556:ANB65558 AWX65556:AWX65558 BGT65556:BGT65558 BQP65556:BQP65558 CAL65556:CAL65558 CKH65556:CKH65558 CUD65556:CUD65558 DDZ65556:DDZ65558 DNV65556:DNV65558 DXR65556:DXR65558 EHN65556:EHN65558 ERJ65556:ERJ65558 FBF65556:FBF65558 FLB65556:FLB65558 FUX65556:FUX65558 GET65556:GET65558 GOP65556:GOP65558 GYL65556:GYL65558 HIH65556:HIH65558 HSD65556:HSD65558 IBZ65556:IBZ65558 ILV65556:ILV65558 IVR65556:IVR65558 JFN65556:JFN65558 JPJ65556:JPJ65558 JZF65556:JZF65558 KJB65556:KJB65558 KSX65556:KSX65558 LCT65556:LCT65558 LMP65556:LMP65558 LWL65556:LWL65558 MGH65556:MGH65558 MQD65556:MQD65558 MZZ65556:MZZ65558 NJV65556:NJV65558 NTR65556:NTR65558 ODN65556:ODN65558 ONJ65556:ONJ65558 OXF65556:OXF65558 PHB65556:PHB65558 PQX65556:PQX65558 QAT65556:QAT65558 QKP65556:QKP65558 QUL65556:QUL65558 REH65556:REH65558 ROD65556:ROD65558 RXZ65556:RXZ65558 SHV65556:SHV65558 SRR65556:SRR65558 TBN65556:TBN65558 TLJ65556:TLJ65558 TVF65556:TVF65558 UFB65556:UFB65558 UOX65556:UOX65558 UYT65556:UYT65558 VIP65556:VIP65558 VSL65556:VSL65558 WCH65556:WCH65558 WMD65556:WMD65558 WVZ65556:WVZ65558 R131092:R131094 JN131092:JN131094 TJ131092:TJ131094 ADF131092:ADF131094 ANB131092:ANB131094 AWX131092:AWX131094 BGT131092:BGT131094 BQP131092:BQP131094 CAL131092:CAL131094 CKH131092:CKH131094 CUD131092:CUD131094 DDZ131092:DDZ131094 DNV131092:DNV131094 DXR131092:DXR131094 EHN131092:EHN131094 ERJ131092:ERJ131094 FBF131092:FBF131094 FLB131092:FLB131094 FUX131092:FUX131094 GET131092:GET131094 GOP131092:GOP131094 GYL131092:GYL131094 HIH131092:HIH131094 HSD131092:HSD131094 IBZ131092:IBZ131094 ILV131092:ILV131094 IVR131092:IVR131094 JFN131092:JFN131094 JPJ131092:JPJ131094 JZF131092:JZF131094 KJB131092:KJB131094 KSX131092:KSX131094 LCT131092:LCT131094 LMP131092:LMP131094 LWL131092:LWL131094 MGH131092:MGH131094 MQD131092:MQD131094 MZZ131092:MZZ131094 NJV131092:NJV131094 NTR131092:NTR131094 ODN131092:ODN131094 ONJ131092:ONJ131094 OXF131092:OXF131094 PHB131092:PHB131094 PQX131092:PQX131094 QAT131092:QAT131094 QKP131092:QKP131094 QUL131092:QUL131094 REH131092:REH131094 ROD131092:ROD131094 RXZ131092:RXZ131094 SHV131092:SHV131094 SRR131092:SRR131094 TBN131092:TBN131094 TLJ131092:TLJ131094 TVF131092:TVF131094 UFB131092:UFB131094 UOX131092:UOX131094 UYT131092:UYT131094 VIP131092:VIP131094 VSL131092:VSL131094 WCH131092:WCH131094 WMD131092:WMD131094 WVZ131092:WVZ131094 R196628:R196630 JN196628:JN196630 TJ196628:TJ196630 ADF196628:ADF196630 ANB196628:ANB196630 AWX196628:AWX196630 BGT196628:BGT196630 BQP196628:BQP196630 CAL196628:CAL196630 CKH196628:CKH196630 CUD196628:CUD196630 DDZ196628:DDZ196630 DNV196628:DNV196630 DXR196628:DXR196630 EHN196628:EHN196630 ERJ196628:ERJ196630 FBF196628:FBF196630 FLB196628:FLB196630 FUX196628:FUX196630 GET196628:GET196630 GOP196628:GOP196630 GYL196628:GYL196630 HIH196628:HIH196630 HSD196628:HSD196630 IBZ196628:IBZ196630 ILV196628:ILV196630 IVR196628:IVR196630 JFN196628:JFN196630 JPJ196628:JPJ196630 JZF196628:JZF196630 KJB196628:KJB196630 KSX196628:KSX196630 LCT196628:LCT196630 LMP196628:LMP196630 LWL196628:LWL196630 MGH196628:MGH196630 MQD196628:MQD196630 MZZ196628:MZZ196630 NJV196628:NJV196630 NTR196628:NTR196630 ODN196628:ODN196630 ONJ196628:ONJ196630 OXF196628:OXF196630 PHB196628:PHB196630 PQX196628:PQX196630 QAT196628:QAT196630 QKP196628:QKP196630 QUL196628:QUL196630 REH196628:REH196630 ROD196628:ROD196630 RXZ196628:RXZ196630 SHV196628:SHV196630 SRR196628:SRR196630 TBN196628:TBN196630 TLJ196628:TLJ196630 TVF196628:TVF196630 UFB196628:UFB196630 UOX196628:UOX196630 UYT196628:UYT196630 VIP196628:VIP196630 VSL196628:VSL196630 WCH196628:WCH196630 WMD196628:WMD196630 WVZ196628:WVZ196630 R262164:R262166 JN262164:JN262166 TJ262164:TJ262166 ADF262164:ADF262166 ANB262164:ANB262166 AWX262164:AWX262166 BGT262164:BGT262166 BQP262164:BQP262166 CAL262164:CAL262166 CKH262164:CKH262166 CUD262164:CUD262166 DDZ262164:DDZ262166 DNV262164:DNV262166 DXR262164:DXR262166 EHN262164:EHN262166 ERJ262164:ERJ262166 FBF262164:FBF262166 FLB262164:FLB262166 FUX262164:FUX262166 GET262164:GET262166 GOP262164:GOP262166 GYL262164:GYL262166 HIH262164:HIH262166 HSD262164:HSD262166 IBZ262164:IBZ262166 ILV262164:ILV262166 IVR262164:IVR262166 JFN262164:JFN262166 JPJ262164:JPJ262166 JZF262164:JZF262166 KJB262164:KJB262166 KSX262164:KSX262166 LCT262164:LCT262166 LMP262164:LMP262166 LWL262164:LWL262166 MGH262164:MGH262166 MQD262164:MQD262166 MZZ262164:MZZ262166 NJV262164:NJV262166 NTR262164:NTR262166 ODN262164:ODN262166 ONJ262164:ONJ262166 OXF262164:OXF262166 PHB262164:PHB262166 PQX262164:PQX262166 QAT262164:QAT262166 QKP262164:QKP262166 QUL262164:QUL262166 REH262164:REH262166 ROD262164:ROD262166 RXZ262164:RXZ262166 SHV262164:SHV262166 SRR262164:SRR262166 TBN262164:TBN262166 TLJ262164:TLJ262166 TVF262164:TVF262166 UFB262164:UFB262166 UOX262164:UOX262166 UYT262164:UYT262166 VIP262164:VIP262166 VSL262164:VSL262166 WCH262164:WCH262166 WMD262164:WMD262166 WVZ262164:WVZ262166 R327700:R327702 JN327700:JN327702 TJ327700:TJ327702 ADF327700:ADF327702 ANB327700:ANB327702 AWX327700:AWX327702 BGT327700:BGT327702 BQP327700:BQP327702 CAL327700:CAL327702 CKH327700:CKH327702 CUD327700:CUD327702 DDZ327700:DDZ327702 DNV327700:DNV327702 DXR327700:DXR327702 EHN327700:EHN327702 ERJ327700:ERJ327702 FBF327700:FBF327702 FLB327700:FLB327702 FUX327700:FUX327702 GET327700:GET327702 GOP327700:GOP327702 GYL327700:GYL327702 HIH327700:HIH327702 HSD327700:HSD327702 IBZ327700:IBZ327702 ILV327700:ILV327702 IVR327700:IVR327702 JFN327700:JFN327702 JPJ327700:JPJ327702 JZF327700:JZF327702 KJB327700:KJB327702 KSX327700:KSX327702 LCT327700:LCT327702 LMP327700:LMP327702 LWL327700:LWL327702 MGH327700:MGH327702 MQD327700:MQD327702 MZZ327700:MZZ327702 NJV327700:NJV327702 NTR327700:NTR327702 ODN327700:ODN327702 ONJ327700:ONJ327702 OXF327700:OXF327702 PHB327700:PHB327702 PQX327700:PQX327702 QAT327700:QAT327702 QKP327700:QKP327702 QUL327700:QUL327702 REH327700:REH327702 ROD327700:ROD327702 RXZ327700:RXZ327702 SHV327700:SHV327702 SRR327700:SRR327702 TBN327700:TBN327702 TLJ327700:TLJ327702 TVF327700:TVF327702 UFB327700:UFB327702 UOX327700:UOX327702 UYT327700:UYT327702 VIP327700:VIP327702 VSL327700:VSL327702 WCH327700:WCH327702 WMD327700:WMD327702 WVZ327700:WVZ327702 R393236:R393238 JN393236:JN393238 TJ393236:TJ393238 ADF393236:ADF393238 ANB393236:ANB393238 AWX393236:AWX393238 BGT393236:BGT393238 BQP393236:BQP393238 CAL393236:CAL393238 CKH393236:CKH393238 CUD393236:CUD393238 DDZ393236:DDZ393238 DNV393236:DNV393238 DXR393236:DXR393238 EHN393236:EHN393238 ERJ393236:ERJ393238 FBF393236:FBF393238 FLB393236:FLB393238 FUX393236:FUX393238 GET393236:GET393238 GOP393236:GOP393238 GYL393236:GYL393238 HIH393236:HIH393238 HSD393236:HSD393238 IBZ393236:IBZ393238 ILV393236:ILV393238 IVR393236:IVR393238 JFN393236:JFN393238 JPJ393236:JPJ393238 JZF393236:JZF393238 KJB393236:KJB393238 KSX393236:KSX393238 LCT393236:LCT393238 LMP393236:LMP393238 LWL393236:LWL393238 MGH393236:MGH393238 MQD393236:MQD393238 MZZ393236:MZZ393238 NJV393236:NJV393238 NTR393236:NTR393238 ODN393236:ODN393238 ONJ393236:ONJ393238 OXF393236:OXF393238 PHB393236:PHB393238 PQX393236:PQX393238 QAT393236:QAT393238 QKP393236:QKP393238 QUL393236:QUL393238 REH393236:REH393238 ROD393236:ROD393238 RXZ393236:RXZ393238 SHV393236:SHV393238 SRR393236:SRR393238 TBN393236:TBN393238 TLJ393236:TLJ393238 TVF393236:TVF393238 UFB393236:UFB393238 UOX393236:UOX393238 UYT393236:UYT393238 VIP393236:VIP393238 VSL393236:VSL393238 WCH393236:WCH393238 WMD393236:WMD393238 WVZ393236:WVZ393238 R458772:R458774 JN458772:JN458774 TJ458772:TJ458774 ADF458772:ADF458774 ANB458772:ANB458774 AWX458772:AWX458774 BGT458772:BGT458774 BQP458772:BQP458774 CAL458772:CAL458774 CKH458772:CKH458774 CUD458772:CUD458774 DDZ458772:DDZ458774 DNV458772:DNV458774 DXR458772:DXR458774 EHN458772:EHN458774 ERJ458772:ERJ458774 FBF458772:FBF458774 FLB458772:FLB458774 FUX458772:FUX458774 GET458772:GET458774 GOP458772:GOP458774 GYL458772:GYL458774 HIH458772:HIH458774 HSD458772:HSD458774 IBZ458772:IBZ458774 ILV458772:ILV458774 IVR458772:IVR458774 JFN458772:JFN458774 JPJ458772:JPJ458774 JZF458772:JZF458774 KJB458772:KJB458774 KSX458772:KSX458774 LCT458772:LCT458774 LMP458772:LMP458774 LWL458772:LWL458774 MGH458772:MGH458774 MQD458772:MQD458774 MZZ458772:MZZ458774 NJV458772:NJV458774 NTR458772:NTR458774 ODN458772:ODN458774 ONJ458772:ONJ458774 OXF458772:OXF458774 PHB458772:PHB458774 PQX458772:PQX458774 QAT458772:QAT458774 QKP458772:QKP458774 QUL458772:QUL458774 REH458772:REH458774 ROD458772:ROD458774 RXZ458772:RXZ458774 SHV458772:SHV458774 SRR458772:SRR458774 TBN458772:TBN458774 TLJ458772:TLJ458774 TVF458772:TVF458774 UFB458772:UFB458774 UOX458772:UOX458774 UYT458772:UYT458774 VIP458772:VIP458774 VSL458772:VSL458774 WCH458772:WCH458774 WMD458772:WMD458774 WVZ458772:WVZ458774 R524308:R524310 JN524308:JN524310 TJ524308:TJ524310 ADF524308:ADF524310 ANB524308:ANB524310 AWX524308:AWX524310 BGT524308:BGT524310 BQP524308:BQP524310 CAL524308:CAL524310 CKH524308:CKH524310 CUD524308:CUD524310 DDZ524308:DDZ524310 DNV524308:DNV524310 DXR524308:DXR524310 EHN524308:EHN524310 ERJ524308:ERJ524310 FBF524308:FBF524310 FLB524308:FLB524310 FUX524308:FUX524310 GET524308:GET524310 GOP524308:GOP524310 GYL524308:GYL524310 HIH524308:HIH524310 HSD524308:HSD524310 IBZ524308:IBZ524310 ILV524308:ILV524310 IVR524308:IVR524310 JFN524308:JFN524310 JPJ524308:JPJ524310 JZF524308:JZF524310 KJB524308:KJB524310 KSX524308:KSX524310 LCT524308:LCT524310 LMP524308:LMP524310 LWL524308:LWL524310 MGH524308:MGH524310 MQD524308:MQD524310 MZZ524308:MZZ524310 NJV524308:NJV524310 NTR524308:NTR524310 ODN524308:ODN524310 ONJ524308:ONJ524310 OXF524308:OXF524310 PHB524308:PHB524310 PQX524308:PQX524310 QAT524308:QAT524310 QKP524308:QKP524310 QUL524308:QUL524310 REH524308:REH524310 ROD524308:ROD524310 RXZ524308:RXZ524310 SHV524308:SHV524310 SRR524308:SRR524310 TBN524308:TBN524310 TLJ524308:TLJ524310 TVF524308:TVF524310 UFB524308:UFB524310 UOX524308:UOX524310 UYT524308:UYT524310 VIP524308:VIP524310 VSL524308:VSL524310 WCH524308:WCH524310 WMD524308:WMD524310 WVZ524308:WVZ524310 R589844:R589846 JN589844:JN589846 TJ589844:TJ589846 ADF589844:ADF589846 ANB589844:ANB589846 AWX589844:AWX589846 BGT589844:BGT589846 BQP589844:BQP589846 CAL589844:CAL589846 CKH589844:CKH589846 CUD589844:CUD589846 DDZ589844:DDZ589846 DNV589844:DNV589846 DXR589844:DXR589846 EHN589844:EHN589846 ERJ589844:ERJ589846 FBF589844:FBF589846 FLB589844:FLB589846 FUX589844:FUX589846 GET589844:GET589846 GOP589844:GOP589846 GYL589844:GYL589846 HIH589844:HIH589846 HSD589844:HSD589846 IBZ589844:IBZ589846 ILV589844:ILV589846 IVR589844:IVR589846 JFN589844:JFN589846 JPJ589844:JPJ589846 JZF589844:JZF589846 KJB589844:KJB589846 KSX589844:KSX589846 LCT589844:LCT589846 LMP589844:LMP589846 LWL589844:LWL589846 MGH589844:MGH589846 MQD589844:MQD589846 MZZ589844:MZZ589846 NJV589844:NJV589846 NTR589844:NTR589846 ODN589844:ODN589846 ONJ589844:ONJ589846 OXF589844:OXF589846 PHB589844:PHB589846 PQX589844:PQX589846 QAT589844:QAT589846 QKP589844:QKP589846 QUL589844:QUL589846 REH589844:REH589846 ROD589844:ROD589846 RXZ589844:RXZ589846 SHV589844:SHV589846 SRR589844:SRR589846 TBN589844:TBN589846 TLJ589844:TLJ589846 TVF589844:TVF589846 UFB589844:UFB589846 UOX589844:UOX589846 UYT589844:UYT589846 VIP589844:VIP589846 VSL589844:VSL589846 WCH589844:WCH589846 WMD589844:WMD589846 WVZ589844:WVZ589846 R655380:R655382 JN655380:JN655382 TJ655380:TJ655382 ADF655380:ADF655382 ANB655380:ANB655382 AWX655380:AWX655382 BGT655380:BGT655382 BQP655380:BQP655382 CAL655380:CAL655382 CKH655380:CKH655382 CUD655380:CUD655382 DDZ655380:DDZ655382 DNV655380:DNV655382 DXR655380:DXR655382 EHN655380:EHN655382 ERJ655380:ERJ655382 FBF655380:FBF655382 FLB655380:FLB655382 FUX655380:FUX655382 GET655380:GET655382 GOP655380:GOP655382 GYL655380:GYL655382 HIH655380:HIH655382 HSD655380:HSD655382 IBZ655380:IBZ655382 ILV655380:ILV655382 IVR655380:IVR655382 JFN655380:JFN655382 JPJ655380:JPJ655382 JZF655380:JZF655382 KJB655380:KJB655382 KSX655380:KSX655382 LCT655380:LCT655382 LMP655380:LMP655382 LWL655380:LWL655382 MGH655380:MGH655382 MQD655380:MQD655382 MZZ655380:MZZ655382 NJV655380:NJV655382 NTR655380:NTR655382 ODN655380:ODN655382 ONJ655380:ONJ655382 OXF655380:OXF655382 PHB655380:PHB655382 PQX655380:PQX655382 QAT655380:QAT655382 QKP655380:QKP655382 QUL655380:QUL655382 REH655380:REH655382 ROD655380:ROD655382 RXZ655380:RXZ655382 SHV655380:SHV655382 SRR655380:SRR655382 TBN655380:TBN655382 TLJ655380:TLJ655382 TVF655380:TVF655382 UFB655380:UFB655382 UOX655380:UOX655382 UYT655380:UYT655382 VIP655380:VIP655382 VSL655380:VSL655382 WCH655380:WCH655382 WMD655380:WMD655382 WVZ655380:WVZ655382 R720916:R720918 JN720916:JN720918 TJ720916:TJ720918 ADF720916:ADF720918 ANB720916:ANB720918 AWX720916:AWX720918 BGT720916:BGT720918 BQP720916:BQP720918 CAL720916:CAL720918 CKH720916:CKH720918 CUD720916:CUD720918 DDZ720916:DDZ720918 DNV720916:DNV720918 DXR720916:DXR720918 EHN720916:EHN720918 ERJ720916:ERJ720918 FBF720916:FBF720918 FLB720916:FLB720918 FUX720916:FUX720918 GET720916:GET720918 GOP720916:GOP720918 GYL720916:GYL720918 HIH720916:HIH720918 HSD720916:HSD720918 IBZ720916:IBZ720918 ILV720916:ILV720918 IVR720916:IVR720918 JFN720916:JFN720918 JPJ720916:JPJ720918 JZF720916:JZF720918 KJB720916:KJB720918 KSX720916:KSX720918 LCT720916:LCT720918 LMP720916:LMP720918 LWL720916:LWL720918 MGH720916:MGH720918 MQD720916:MQD720918 MZZ720916:MZZ720918 NJV720916:NJV720918 NTR720916:NTR720918 ODN720916:ODN720918 ONJ720916:ONJ720918 OXF720916:OXF720918 PHB720916:PHB720918 PQX720916:PQX720918 QAT720916:QAT720918 QKP720916:QKP720918 QUL720916:QUL720918 REH720916:REH720918 ROD720916:ROD720918 RXZ720916:RXZ720918 SHV720916:SHV720918 SRR720916:SRR720918 TBN720916:TBN720918 TLJ720916:TLJ720918 TVF720916:TVF720918 UFB720916:UFB720918 UOX720916:UOX720918 UYT720916:UYT720918 VIP720916:VIP720918 VSL720916:VSL720918 WCH720916:WCH720918 WMD720916:WMD720918 WVZ720916:WVZ720918 R786452:R786454 JN786452:JN786454 TJ786452:TJ786454 ADF786452:ADF786454 ANB786452:ANB786454 AWX786452:AWX786454 BGT786452:BGT786454 BQP786452:BQP786454 CAL786452:CAL786454 CKH786452:CKH786454 CUD786452:CUD786454 DDZ786452:DDZ786454 DNV786452:DNV786454 DXR786452:DXR786454 EHN786452:EHN786454 ERJ786452:ERJ786454 FBF786452:FBF786454 FLB786452:FLB786454 FUX786452:FUX786454 GET786452:GET786454 GOP786452:GOP786454 GYL786452:GYL786454 HIH786452:HIH786454 HSD786452:HSD786454 IBZ786452:IBZ786454 ILV786452:ILV786454 IVR786452:IVR786454 JFN786452:JFN786454 JPJ786452:JPJ786454 JZF786452:JZF786454 KJB786452:KJB786454 KSX786452:KSX786454 LCT786452:LCT786454 LMP786452:LMP786454 LWL786452:LWL786454 MGH786452:MGH786454 MQD786452:MQD786454 MZZ786452:MZZ786454 NJV786452:NJV786454 NTR786452:NTR786454 ODN786452:ODN786454 ONJ786452:ONJ786454 OXF786452:OXF786454 PHB786452:PHB786454 PQX786452:PQX786454 QAT786452:QAT786454 QKP786452:QKP786454 QUL786452:QUL786454 REH786452:REH786454 ROD786452:ROD786454 RXZ786452:RXZ786454 SHV786452:SHV786454 SRR786452:SRR786454 TBN786452:TBN786454 TLJ786452:TLJ786454 TVF786452:TVF786454 UFB786452:UFB786454 UOX786452:UOX786454 UYT786452:UYT786454 VIP786452:VIP786454 VSL786452:VSL786454 WCH786452:WCH786454 WMD786452:WMD786454 WVZ786452:WVZ786454 R851988:R851990 JN851988:JN851990 TJ851988:TJ851990 ADF851988:ADF851990 ANB851988:ANB851990 AWX851988:AWX851990 BGT851988:BGT851990 BQP851988:BQP851990 CAL851988:CAL851990 CKH851988:CKH851990 CUD851988:CUD851990 DDZ851988:DDZ851990 DNV851988:DNV851990 DXR851988:DXR851990 EHN851988:EHN851990 ERJ851988:ERJ851990 FBF851988:FBF851990 FLB851988:FLB851990 FUX851988:FUX851990 GET851988:GET851990 GOP851988:GOP851990 GYL851988:GYL851990 HIH851988:HIH851990 HSD851988:HSD851990 IBZ851988:IBZ851990 ILV851988:ILV851990 IVR851988:IVR851990 JFN851988:JFN851990 JPJ851988:JPJ851990 JZF851988:JZF851990 KJB851988:KJB851990 KSX851988:KSX851990 LCT851988:LCT851990 LMP851988:LMP851990 LWL851988:LWL851990 MGH851988:MGH851990 MQD851988:MQD851990 MZZ851988:MZZ851990 NJV851988:NJV851990 NTR851988:NTR851990 ODN851988:ODN851990 ONJ851988:ONJ851990 OXF851988:OXF851990 PHB851988:PHB851990 PQX851988:PQX851990 QAT851988:QAT851990 QKP851988:QKP851990 QUL851988:QUL851990 REH851988:REH851990 ROD851988:ROD851990 RXZ851988:RXZ851990 SHV851988:SHV851990 SRR851988:SRR851990 TBN851988:TBN851990 TLJ851988:TLJ851990 TVF851988:TVF851990 UFB851988:UFB851990 UOX851988:UOX851990 UYT851988:UYT851990 VIP851988:VIP851990 VSL851988:VSL851990 WCH851988:WCH851990 WMD851988:WMD851990 WVZ851988:WVZ851990 R917524:R917526 JN917524:JN917526 TJ917524:TJ917526 ADF917524:ADF917526 ANB917524:ANB917526 AWX917524:AWX917526 BGT917524:BGT917526 BQP917524:BQP917526 CAL917524:CAL917526 CKH917524:CKH917526 CUD917524:CUD917526 DDZ917524:DDZ917526 DNV917524:DNV917526 DXR917524:DXR917526 EHN917524:EHN917526 ERJ917524:ERJ917526 FBF917524:FBF917526 FLB917524:FLB917526 FUX917524:FUX917526 GET917524:GET917526 GOP917524:GOP917526 GYL917524:GYL917526 HIH917524:HIH917526 HSD917524:HSD917526 IBZ917524:IBZ917526 ILV917524:ILV917526 IVR917524:IVR917526 JFN917524:JFN917526 JPJ917524:JPJ917526 JZF917524:JZF917526 KJB917524:KJB917526 KSX917524:KSX917526 LCT917524:LCT917526 LMP917524:LMP917526 LWL917524:LWL917526 MGH917524:MGH917526 MQD917524:MQD917526 MZZ917524:MZZ917526 NJV917524:NJV917526 NTR917524:NTR917526 ODN917524:ODN917526 ONJ917524:ONJ917526 OXF917524:OXF917526 PHB917524:PHB917526 PQX917524:PQX917526 QAT917524:QAT917526 QKP917524:QKP917526 QUL917524:QUL917526 REH917524:REH917526 ROD917524:ROD917526 RXZ917524:RXZ917526 SHV917524:SHV917526 SRR917524:SRR917526 TBN917524:TBN917526 TLJ917524:TLJ917526 TVF917524:TVF917526 UFB917524:UFB917526 UOX917524:UOX917526 UYT917524:UYT917526 VIP917524:VIP917526 VSL917524:VSL917526 WCH917524:WCH917526 WMD917524:WMD917526 WVZ917524:WVZ917526 R983060:R983062 JN983060:JN983062 TJ983060:TJ983062 ADF983060:ADF983062 ANB983060:ANB983062 AWX983060:AWX983062 BGT983060:BGT983062 BQP983060:BQP983062 CAL983060:CAL983062 CKH983060:CKH983062 CUD983060:CUD983062 DDZ983060:DDZ983062 DNV983060:DNV983062 DXR983060:DXR983062 EHN983060:EHN983062 ERJ983060:ERJ983062 FBF983060:FBF983062 FLB983060:FLB983062 FUX983060:FUX983062 GET983060:GET983062 GOP983060:GOP983062 GYL983060:GYL983062 HIH983060:HIH983062 HSD983060:HSD983062 IBZ983060:IBZ983062 ILV983060:ILV983062 IVR983060:IVR983062 JFN983060:JFN983062 JPJ983060:JPJ983062 JZF983060:JZF983062 KJB983060:KJB983062 KSX983060:KSX983062 LCT983060:LCT983062 LMP983060:LMP983062 LWL983060:LWL983062 MGH983060:MGH983062 MQD983060:MQD983062 MZZ983060:MZZ983062 NJV983060:NJV983062 NTR983060:NTR983062 ODN983060:ODN983062 ONJ983060:ONJ983062 OXF983060:OXF983062 PHB983060:PHB983062 PQX983060:PQX983062 QAT983060:QAT983062 QKP983060:QKP983062 QUL983060:QUL983062 REH983060:REH983062 ROD983060:ROD983062 RXZ983060:RXZ983062 SHV983060:SHV983062 SRR983060:SRR983062 TBN983060:TBN983062 TLJ983060:TLJ983062 TVF983060:TVF983062 UFB983060:UFB983062 UOX983060:UOX983062 UYT983060:UYT983062 VIP983060:VIP983062 VSL983060:VSL983062 WCH983060:WCH983062 WMD983060:WMD983062 WVZ983060:WVZ983062 L14:L22 JK21:JK23 TG21:TG23 ADC21:ADC23 AMY21:AMY23 AWU21:AWU23 BGQ21:BGQ23 BQM21:BQM23 CAI21:CAI23 CKE21:CKE23 CUA21:CUA23 DDW21:DDW23 DNS21:DNS23 DXO21:DXO23 EHK21:EHK23 ERG21:ERG23 FBC21:FBC23 FKY21:FKY23 FUU21:FUU23 GEQ21:GEQ23 GOM21:GOM23 GYI21:GYI23 HIE21:HIE23 HSA21:HSA23 IBW21:IBW23 ILS21:ILS23 IVO21:IVO23 JFK21:JFK23 JPG21:JPG23 JZC21:JZC23 KIY21:KIY23 KSU21:KSU23 LCQ21:LCQ23 LMM21:LMM23 LWI21:LWI23 MGE21:MGE23 MQA21:MQA23 MZW21:MZW23 NJS21:NJS23 NTO21:NTO23 ODK21:ODK23 ONG21:ONG23 OXC21:OXC23 PGY21:PGY23 PQU21:PQU23 QAQ21:QAQ23 QKM21:QKM23 QUI21:QUI23 REE21:REE23 ROA21:ROA23 RXW21:RXW23 SHS21:SHS23 SRO21:SRO23 TBK21:TBK23 TLG21:TLG23 TVC21:TVC23 UEY21:UEY23 UOU21:UOU23 UYQ21:UYQ23 VIM21:VIM23 VSI21:VSI23 WCE21:WCE23 WMA21:WMA23 WVW21:WVW23 O65555:O65558 JK65555:JK65558 TG65555:TG65558 ADC65555:ADC65558 AMY65555:AMY65558 AWU65555:AWU65558 BGQ65555:BGQ65558 BQM65555:BQM65558 CAI65555:CAI65558 CKE65555:CKE65558 CUA65555:CUA65558 DDW65555:DDW65558 DNS65555:DNS65558 DXO65555:DXO65558 EHK65555:EHK65558 ERG65555:ERG65558 FBC65555:FBC65558 FKY65555:FKY65558 FUU65555:FUU65558 GEQ65555:GEQ65558 GOM65555:GOM65558 GYI65555:GYI65558 HIE65555:HIE65558 HSA65555:HSA65558 IBW65555:IBW65558 ILS65555:ILS65558 IVO65555:IVO65558 JFK65555:JFK65558 JPG65555:JPG65558 JZC65555:JZC65558 KIY65555:KIY65558 KSU65555:KSU65558 LCQ65555:LCQ65558 LMM65555:LMM65558 LWI65555:LWI65558 MGE65555:MGE65558 MQA65555:MQA65558 MZW65555:MZW65558 NJS65555:NJS65558 NTO65555:NTO65558 ODK65555:ODK65558 ONG65555:ONG65558 OXC65555:OXC65558 PGY65555:PGY65558 PQU65555:PQU65558 QAQ65555:QAQ65558 QKM65555:QKM65558 QUI65555:QUI65558 REE65555:REE65558 ROA65555:ROA65558 RXW65555:RXW65558 SHS65555:SHS65558 SRO65555:SRO65558 TBK65555:TBK65558 TLG65555:TLG65558 TVC65555:TVC65558 UEY65555:UEY65558 UOU65555:UOU65558 UYQ65555:UYQ65558 VIM65555:VIM65558 VSI65555:VSI65558 WCE65555:WCE65558 WMA65555:WMA65558 WVW65555:WVW65558 O131091:O131094 JK131091:JK131094 TG131091:TG131094 ADC131091:ADC131094 AMY131091:AMY131094 AWU131091:AWU131094 BGQ131091:BGQ131094 BQM131091:BQM131094 CAI131091:CAI131094 CKE131091:CKE131094 CUA131091:CUA131094 DDW131091:DDW131094 DNS131091:DNS131094 DXO131091:DXO131094 EHK131091:EHK131094 ERG131091:ERG131094 FBC131091:FBC131094 FKY131091:FKY131094 FUU131091:FUU131094 GEQ131091:GEQ131094 GOM131091:GOM131094 GYI131091:GYI131094 HIE131091:HIE131094 HSA131091:HSA131094 IBW131091:IBW131094 ILS131091:ILS131094 IVO131091:IVO131094 JFK131091:JFK131094 JPG131091:JPG131094 JZC131091:JZC131094 KIY131091:KIY131094 KSU131091:KSU131094 LCQ131091:LCQ131094 LMM131091:LMM131094 LWI131091:LWI131094 MGE131091:MGE131094 MQA131091:MQA131094 MZW131091:MZW131094 NJS131091:NJS131094 NTO131091:NTO131094 ODK131091:ODK131094 ONG131091:ONG131094 OXC131091:OXC131094 PGY131091:PGY131094 PQU131091:PQU131094 QAQ131091:QAQ131094 QKM131091:QKM131094 QUI131091:QUI131094 REE131091:REE131094 ROA131091:ROA131094 RXW131091:RXW131094 SHS131091:SHS131094 SRO131091:SRO131094 TBK131091:TBK131094 TLG131091:TLG131094 TVC131091:TVC131094 UEY131091:UEY131094 UOU131091:UOU131094 UYQ131091:UYQ131094 VIM131091:VIM131094 VSI131091:VSI131094 WCE131091:WCE131094 WMA131091:WMA131094 WVW131091:WVW131094 O196627:O196630 JK196627:JK196630 TG196627:TG196630 ADC196627:ADC196630 AMY196627:AMY196630 AWU196627:AWU196630 BGQ196627:BGQ196630 BQM196627:BQM196630 CAI196627:CAI196630 CKE196627:CKE196630 CUA196627:CUA196630 DDW196627:DDW196630 DNS196627:DNS196630 DXO196627:DXO196630 EHK196627:EHK196630 ERG196627:ERG196630 FBC196627:FBC196630 FKY196627:FKY196630 FUU196627:FUU196630 GEQ196627:GEQ196630 GOM196627:GOM196630 GYI196627:GYI196630 HIE196627:HIE196630 HSA196627:HSA196630 IBW196627:IBW196630 ILS196627:ILS196630 IVO196627:IVO196630 JFK196627:JFK196630 JPG196627:JPG196630 JZC196627:JZC196630 KIY196627:KIY196630 KSU196627:KSU196630 LCQ196627:LCQ196630 LMM196627:LMM196630 LWI196627:LWI196630 MGE196627:MGE196630 MQA196627:MQA196630 MZW196627:MZW196630 NJS196627:NJS196630 NTO196627:NTO196630 ODK196627:ODK196630 ONG196627:ONG196630 OXC196627:OXC196630 PGY196627:PGY196630 PQU196627:PQU196630 QAQ196627:QAQ196630 QKM196627:QKM196630 QUI196627:QUI196630 REE196627:REE196630 ROA196627:ROA196630 RXW196627:RXW196630 SHS196627:SHS196630 SRO196627:SRO196630 TBK196627:TBK196630 TLG196627:TLG196630 TVC196627:TVC196630 UEY196627:UEY196630 UOU196627:UOU196630 UYQ196627:UYQ196630 VIM196627:VIM196630 VSI196627:VSI196630 WCE196627:WCE196630 WMA196627:WMA196630 WVW196627:WVW196630 O262163:O262166 JK262163:JK262166 TG262163:TG262166 ADC262163:ADC262166 AMY262163:AMY262166 AWU262163:AWU262166 BGQ262163:BGQ262166 BQM262163:BQM262166 CAI262163:CAI262166 CKE262163:CKE262166 CUA262163:CUA262166 DDW262163:DDW262166 DNS262163:DNS262166 DXO262163:DXO262166 EHK262163:EHK262166 ERG262163:ERG262166 FBC262163:FBC262166 FKY262163:FKY262166 FUU262163:FUU262166 GEQ262163:GEQ262166 GOM262163:GOM262166 GYI262163:GYI262166 HIE262163:HIE262166 HSA262163:HSA262166 IBW262163:IBW262166 ILS262163:ILS262166 IVO262163:IVO262166 JFK262163:JFK262166 JPG262163:JPG262166 JZC262163:JZC262166 KIY262163:KIY262166 KSU262163:KSU262166 LCQ262163:LCQ262166 LMM262163:LMM262166 LWI262163:LWI262166 MGE262163:MGE262166 MQA262163:MQA262166 MZW262163:MZW262166 NJS262163:NJS262166 NTO262163:NTO262166 ODK262163:ODK262166 ONG262163:ONG262166 OXC262163:OXC262166 PGY262163:PGY262166 PQU262163:PQU262166 QAQ262163:QAQ262166 QKM262163:QKM262166 QUI262163:QUI262166 REE262163:REE262166 ROA262163:ROA262166 RXW262163:RXW262166 SHS262163:SHS262166 SRO262163:SRO262166 TBK262163:TBK262166 TLG262163:TLG262166 TVC262163:TVC262166 UEY262163:UEY262166 UOU262163:UOU262166 UYQ262163:UYQ262166 VIM262163:VIM262166 VSI262163:VSI262166 WCE262163:WCE262166 WMA262163:WMA262166 WVW262163:WVW262166 O327699:O327702 JK327699:JK327702 TG327699:TG327702 ADC327699:ADC327702 AMY327699:AMY327702 AWU327699:AWU327702 BGQ327699:BGQ327702 BQM327699:BQM327702 CAI327699:CAI327702 CKE327699:CKE327702 CUA327699:CUA327702 DDW327699:DDW327702 DNS327699:DNS327702 DXO327699:DXO327702 EHK327699:EHK327702 ERG327699:ERG327702 FBC327699:FBC327702 FKY327699:FKY327702 FUU327699:FUU327702 GEQ327699:GEQ327702 GOM327699:GOM327702 GYI327699:GYI327702 HIE327699:HIE327702 HSA327699:HSA327702 IBW327699:IBW327702 ILS327699:ILS327702 IVO327699:IVO327702 JFK327699:JFK327702 JPG327699:JPG327702 JZC327699:JZC327702 KIY327699:KIY327702 KSU327699:KSU327702 LCQ327699:LCQ327702 LMM327699:LMM327702 LWI327699:LWI327702 MGE327699:MGE327702 MQA327699:MQA327702 MZW327699:MZW327702 NJS327699:NJS327702 NTO327699:NTO327702 ODK327699:ODK327702 ONG327699:ONG327702 OXC327699:OXC327702 PGY327699:PGY327702 PQU327699:PQU327702 QAQ327699:QAQ327702 QKM327699:QKM327702 QUI327699:QUI327702 REE327699:REE327702 ROA327699:ROA327702 RXW327699:RXW327702 SHS327699:SHS327702 SRO327699:SRO327702 TBK327699:TBK327702 TLG327699:TLG327702 TVC327699:TVC327702 UEY327699:UEY327702 UOU327699:UOU327702 UYQ327699:UYQ327702 VIM327699:VIM327702 VSI327699:VSI327702 WCE327699:WCE327702 WMA327699:WMA327702 WVW327699:WVW327702 O393235:O393238 JK393235:JK393238 TG393235:TG393238 ADC393235:ADC393238 AMY393235:AMY393238 AWU393235:AWU393238 BGQ393235:BGQ393238 BQM393235:BQM393238 CAI393235:CAI393238 CKE393235:CKE393238 CUA393235:CUA393238 DDW393235:DDW393238 DNS393235:DNS393238 DXO393235:DXO393238 EHK393235:EHK393238 ERG393235:ERG393238 FBC393235:FBC393238 FKY393235:FKY393238 FUU393235:FUU393238 GEQ393235:GEQ393238 GOM393235:GOM393238 GYI393235:GYI393238 HIE393235:HIE393238 HSA393235:HSA393238 IBW393235:IBW393238 ILS393235:ILS393238 IVO393235:IVO393238 JFK393235:JFK393238 JPG393235:JPG393238 JZC393235:JZC393238 KIY393235:KIY393238 KSU393235:KSU393238 LCQ393235:LCQ393238 LMM393235:LMM393238 LWI393235:LWI393238 MGE393235:MGE393238 MQA393235:MQA393238 MZW393235:MZW393238 NJS393235:NJS393238 NTO393235:NTO393238 ODK393235:ODK393238 ONG393235:ONG393238 OXC393235:OXC393238 PGY393235:PGY393238 PQU393235:PQU393238 QAQ393235:QAQ393238 QKM393235:QKM393238 QUI393235:QUI393238 REE393235:REE393238 ROA393235:ROA393238 RXW393235:RXW393238 SHS393235:SHS393238 SRO393235:SRO393238 TBK393235:TBK393238 TLG393235:TLG393238 TVC393235:TVC393238 UEY393235:UEY393238 UOU393235:UOU393238 UYQ393235:UYQ393238 VIM393235:VIM393238 VSI393235:VSI393238 WCE393235:WCE393238 WMA393235:WMA393238 WVW393235:WVW393238 O458771:O458774 JK458771:JK458774 TG458771:TG458774 ADC458771:ADC458774 AMY458771:AMY458774 AWU458771:AWU458774 BGQ458771:BGQ458774 BQM458771:BQM458774 CAI458771:CAI458774 CKE458771:CKE458774 CUA458771:CUA458774 DDW458771:DDW458774 DNS458771:DNS458774 DXO458771:DXO458774 EHK458771:EHK458774 ERG458771:ERG458774 FBC458771:FBC458774 FKY458771:FKY458774 FUU458771:FUU458774 GEQ458771:GEQ458774 GOM458771:GOM458774 GYI458771:GYI458774 HIE458771:HIE458774 HSA458771:HSA458774 IBW458771:IBW458774 ILS458771:ILS458774 IVO458771:IVO458774 JFK458771:JFK458774 JPG458771:JPG458774 JZC458771:JZC458774 KIY458771:KIY458774 KSU458771:KSU458774 LCQ458771:LCQ458774 LMM458771:LMM458774 LWI458771:LWI458774 MGE458771:MGE458774 MQA458771:MQA458774 MZW458771:MZW458774 NJS458771:NJS458774 NTO458771:NTO458774 ODK458771:ODK458774 ONG458771:ONG458774 OXC458771:OXC458774 PGY458771:PGY458774 PQU458771:PQU458774 QAQ458771:QAQ458774 QKM458771:QKM458774 QUI458771:QUI458774 REE458771:REE458774 ROA458771:ROA458774 RXW458771:RXW458774 SHS458771:SHS458774 SRO458771:SRO458774 TBK458771:TBK458774 TLG458771:TLG458774 TVC458771:TVC458774 UEY458771:UEY458774 UOU458771:UOU458774 UYQ458771:UYQ458774 VIM458771:VIM458774 VSI458771:VSI458774 WCE458771:WCE458774 WMA458771:WMA458774 WVW458771:WVW458774 O524307:O524310 JK524307:JK524310 TG524307:TG524310 ADC524307:ADC524310 AMY524307:AMY524310 AWU524307:AWU524310 BGQ524307:BGQ524310 BQM524307:BQM524310 CAI524307:CAI524310 CKE524307:CKE524310 CUA524307:CUA524310 DDW524307:DDW524310 DNS524307:DNS524310 DXO524307:DXO524310 EHK524307:EHK524310 ERG524307:ERG524310 FBC524307:FBC524310 FKY524307:FKY524310 FUU524307:FUU524310 GEQ524307:GEQ524310 GOM524307:GOM524310 GYI524307:GYI524310 HIE524307:HIE524310 HSA524307:HSA524310 IBW524307:IBW524310 ILS524307:ILS524310 IVO524307:IVO524310 JFK524307:JFK524310 JPG524307:JPG524310 JZC524307:JZC524310 KIY524307:KIY524310 KSU524307:KSU524310 LCQ524307:LCQ524310 LMM524307:LMM524310 LWI524307:LWI524310 MGE524307:MGE524310 MQA524307:MQA524310 MZW524307:MZW524310 NJS524307:NJS524310 NTO524307:NTO524310 ODK524307:ODK524310 ONG524307:ONG524310 OXC524307:OXC524310 PGY524307:PGY524310 PQU524307:PQU524310 QAQ524307:QAQ524310 QKM524307:QKM524310 QUI524307:QUI524310 REE524307:REE524310 ROA524307:ROA524310 RXW524307:RXW524310 SHS524307:SHS524310 SRO524307:SRO524310 TBK524307:TBK524310 TLG524307:TLG524310 TVC524307:TVC524310 UEY524307:UEY524310 UOU524307:UOU524310 UYQ524307:UYQ524310 VIM524307:VIM524310 VSI524307:VSI524310 WCE524307:WCE524310 WMA524307:WMA524310 WVW524307:WVW524310 O589843:O589846 JK589843:JK589846 TG589843:TG589846 ADC589843:ADC589846 AMY589843:AMY589846 AWU589843:AWU589846 BGQ589843:BGQ589846 BQM589843:BQM589846 CAI589843:CAI589846 CKE589843:CKE589846 CUA589843:CUA589846 DDW589843:DDW589846 DNS589843:DNS589846 DXO589843:DXO589846 EHK589843:EHK589846 ERG589843:ERG589846 FBC589843:FBC589846 FKY589843:FKY589846 FUU589843:FUU589846 GEQ589843:GEQ589846 GOM589843:GOM589846 GYI589843:GYI589846 HIE589843:HIE589846 HSA589843:HSA589846 IBW589843:IBW589846 ILS589843:ILS589846 IVO589843:IVO589846 JFK589843:JFK589846 JPG589843:JPG589846 JZC589843:JZC589846 KIY589843:KIY589846 KSU589843:KSU589846 LCQ589843:LCQ589846 LMM589843:LMM589846 LWI589843:LWI589846 MGE589843:MGE589846 MQA589843:MQA589846 MZW589843:MZW589846 NJS589843:NJS589846 NTO589843:NTO589846 ODK589843:ODK589846 ONG589843:ONG589846 OXC589843:OXC589846 PGY589843:PGY589846 PQU589843:PQU589846 QAQ589843:QAQ589846 QKM589843:QKM589846 QUI589843:QUI589846 REE589843:REE589846 ROA589843:ROA589846 RXW589843:RXW589846 SHS589843:SHS589846 SRO589843:SRO589846 TBK589843:TBK589846 TLG589843:TLG589846 TVC589843:TVC589846 UEY589843:UEY589846 UOU589843:UOU589846 UYQ589843:UYQ589846 VIM589843:VIM589846 VSI589843:VSI589846 WCE589843:WCE589846 WMA589843:WMA589846 WVW589843:WVW589846 O655379:O655382 JK655379:JK655382 TG655379:TG655382 ADC655379:ADC655382 AMY655379:AMY655382 AWU655379:AWU655382 BGQ655379:BGQ655382 BQM655379:BQM655382 CAI655379:CAI655382 CKE655379:CKE655382 CUA655379:CUA655382 DDW655379:DDW655382 DNS655379:DNS655382 DXO655379:DXO655382 EHK655379:EHK655382 ERG655379:ERG655382 FBC655379:FBC655382 FKY655379:FKY655382 FUU655379:FUU655382 GEQ655379:GEQ655382 GOM655379:GOM655382 GYI655379:GYI655382 HIE655379:HIE655382 HSA655379:HSA655382 IBW655379:IBW655382 ILS655379:ILS655382 IVO655379:IVO655382 JFK655379:JFK655382 JPG655379:JPG655382 JZC655379:JZC655382 KIY655379:KIY655382 KSU655379:KSU655382 LCQ655379:LCQ655382 LMM655379:LMM655382 LWI655379:LWI655382 MGE655379:MGE655382 MQA655379:MQA655382 MZW655379:MZW655382 NJS655379:NJS655382 NTO655379:NTO655382 ODK655379:ODK655382 ONG655379:ONG655382 OXC655379:OXC655382 PGY655379:PGY655382 PQU655379:PQU655382 QAQ655379:QAQ655382 QKM655379:QKM655382 QUI655379:QUI655382 REE655379:REE655382 ROA655379:ROA655382 RXW655379:RXW655382 SHS655379:SHS655382 SRO655379:SRO655382 TBK655379:TBK655382 TLG655379:TLG655382 TVC655379:TVC655382 UEY655379:UEY655382 UOU655379:UOU655382 UYQ655379:UYQ655382 VIM655379:VIM655382 VSI655379:VSI655382 WCE655379:WCE655382 WMA655379:WMA655382 WVW655379:WVW655382 O720915:O720918 JK720915:JK720918 TG720915:TG720918 ADC720915:ADC720918 AMY720915:AMY720918 AWU720915:AWU720918 BGQ720915:BGQ720918 BQM720915:BQM720918 CAI720915:CAI720918 CKE720915:CKE720918 CUA720915:CUA720918 DDW720915:DDW720918 DNS720915:DNS720918 DXO720915:DXO720918 EHK720915:EHK720918 ERG720915:ERG720918 FBC720915:FBC720918 FKY720915:FKY720918 FUU720915:FUU720918 GEQ720915:GEQ720918 GOM720915:GOM720918 GYI720915:GYI720918 HIE720915:HIE720918 HSA720915:HSA720918 IBW720915:IBW720918 ILS720915:ILS720918 IVO720915:IVO720918 JFK720915:JFK720918 JPG720915:JPG720918 JZC720915:JZC720918 KIY720915:KIY720918 KSU720915:KSU720918 LCQ720915:LCQ720918 LMM720915:LMM720918 LWI720915:LWI720918 MGE720915:MGE720918 MQA720915:MQA720918 MZW720915:MZW720918 NJS720915:NJS720918 NTO720915:NTO720918 ODK720915:ODK720918 ONG720915:ONG720918 OXC720915:OXC720918 PGY720915:PGY720918 PQU720915:PQU720918 QAQ720915:QAQ720918 QKM720915:QKM720918 QUI720915:QUI720918 REE720915:REE720918 ROA720915:ROA720918 RXW720915:RXW720918 SHS720915:SHS720918 SRO720915:SRO720918 TBK720915:TBK720918 TLG720915:TLG720918 TVC720915:TVC720918 UEY720915:UEY720918 UOU720915:UOU720918 UYQ720915:UYQ720918 VIM720915:VIM720918 VSI720915:VSI720918 WCE720915:WCE720918 WMA720915:WMA720918 WVW720915:WVW720918 O786451:O786454 JK786451:JK786454 TG786451:TG786454 ADC786451:ADC786454 AMY786451:AMY786454 AWU786451:AWU786454 BGQ786451:BGQ786454 BQM786451:BQM786454 CAI786451:CAI786454 CKE786451:CKE786454 CUA786451:CUA786454 DDW786451:DDW786454 DNS786451:DNS786454 DXO786451:DXO786454 EHK786451:EHK786454 ERG786451:ERG786454 FBC786451:FBC786454 FKY786451:FKY786454 FUU786451:FUU786454 GEQ786451:GEQ786454 GOM786451:GOM786454 GYI786451:GYI786454 HIE786451:HIE786454 HSA786451:HSA786454 IBW786451:IBW786454 ILS786451:ILS786454 IVO786451:IVO786454 JFK786451:JFK786454 JPG786451:JPG786454 JZC786451:JZC786454 KIY786451:KIY786454 KSU786451:KSU786454 LCQ786451:LCQ786454 LMM786451:LMM786454 LWI786451:LWI786454 MGE786451:MGE786454 MQA786451:MQA786454 MZW786451:MZW786454 NJS786451:NJS786454 NTO786451:NTO786454 ODK786451:ODK786454 ONG786451:ONG786454 OXC786451:OXC786454 PGY786451:PGY786454 PQU786451:PQU786454 QAQ786451:QAQ786454 QKM786451:QKM786454 QUI786451:QUI786454 REE786451:REE786454 ROA786451:ROA786454 RXW786451:RXW786454 SHS786451:SHS786454 SRO786451:SRO786454 TBK786451:TBK786454 TLG786451:TLG786454 TVC786451:TVC786454 UEY786451:UEY786454 UOU786451:UOU786454 UYQ786451:UYQ786454 VIM786451:VIM786454 VSI786451:VSI786454 WCE786451:WCE786454 WMA786451:WMA786454 WVW786451:WVW786454 O851987:O851990 JK851987:JK851990 TG851987:TG851990 ADC851987:ADC851990 AMY851987:AMY851990 AWU851987:AWU851990 BGQ851987:BGQ851990 BQM851987:BQM851990 CAI851987:CAI851990 CKE851987:CKE851990 CUA851987:CUA851990 DDW851987:DDW851990 DNS851987:DNS851990 DXO851987:DXO851990 EHK851987:EHK851990 ERG851987:ERG851990 FBC851987:FBC851990 FKY851987:FKY851990 FUU851987:FUU851990 GEQ851987:GEQ851990 GOM851987:GOM851990 GYI851987:GYI851990 HIE851987:HIE851990 HSA851987:HSA851990 IBW851987:IBW851990 ILS851987:ILS851990 IVO851987:IVO851990 JFK851987:JFK851990 JPG851987:JPG851990 JZC851987:JZC851990 KIY851987:KIY851990 KSU851987:KSU851990 LCQ851987:LCQ851990 LMM851987:LMM851990 LWI851987:LWI851990 MGE851987:MGE851990 MQA851987:MQA851990 MZW851987:MZW851990 NJS851987:NJS851990 NTO851987:NTO851990 ODK851987:ODK851990 ONG851987:ONG851990 OXC851987:OXC851990 PGY851987:PGY851990 PQU851987:PQU851990 QAQ851987:QAQ851990 QKM851987:QKM851990 QUI851987:QUI851990 REE851987:REE851990 ROA851987:ROA851990 RXW851987:RXW851990 SHS851987:SHS851990 SRO851987:SRO851990 TBK851987:TBK851990 TLG851987:TLG851990 TVC851987:TVC851990 UEY851987:UEY851990 UOU851987:UOU851990 UYQ851987:UYQ851990 VIM851987:VIM851990 VSI851987:VSI851990 WCE851987:WCE851990 WMA851987:WMA851990 WVW851987:WVW851990 O917523:O917526 JK917523:JK917526 TG917523:TG917526 ADC917523:ADC917526 AMY917523:AMY917526 AWU917523:AWU917526 BGQ917523:BGQ917526 BQM917523:BQM917526 CAI917523:CAI917526 CKE917523:CKE917526 CUA917523:CUA917526 DDW917523:DDW917526 DNS917523:DNS917526 DXO917523:DXO917526 EHK917523:EHK917526 ERG917523:ERG917526 FBC917523:FBC917526 FKY917523:FKY917526 FUU917523:FUU917526 GEQ917523:GEQ917526 GOM917523:GOM917526 GYI917523:GYI917526 HIE917523:HIE917526 HSA917523:HSA917526 IBW917523:IBW917526 ILS917523:ILS917526 IVO917523:IVO917526 JFK917523:JFK917526 JPG917523:JPG917526 JZC917523:JZC917526 KIY917523:KIY917526 KSU917523:KSU917526 LCQ917523:LCQ917526 LMM917523:LMM917526 LWI917523:LWI917526 MGE917523:MGE917526 MQA917523:MQA917526 MZW917523:MZW917526 NJS917523:NJS917526 NTO917523:NTO917526 ODK917523:ODK917526 ONG917523:ONG917526 OXC917523:OXC917526 PGY917523:PGY917526 PQU917523:PQU917526 QAQ917523:QAQ917526 QKM917523:QKM917526 QUI917523:QUI917526 REE917523:REE917526 ROA917523:ROA917526 RXW917523:RXW917526 SHS917523:SHS917526 SRO917523:SRO917526 TBK917523:TBK917526 TLG917523:TLG917526 TVC917523:TVC917526 UEY917523:UEY917526 UOU917523:UOU917526 UYQ917523:UYQ917526 VIM917523:VIM917526 VSI917523:VSI917526 WCE917523:WCE917526 WMA917523:WMA917526 WVW917523:WVW917526 O983059:O983062 JK983059:JK983062 TG983059:TG983062 ADC983059:ADC983062 AMY983059:AMY983062 AWU983059:AWU983062 BGQ983059:BGQ983062 BQM983059:BQM983062 CAI983059:CAI983062 CKE983059:CKE983062 CUA983059:CUA983062 DDW983059:DDW983062 DNS983059:DNS983062 DXO983059:DXO983062 EHK983059:EHK983062 ERG983059:ERG983062 FBC983059:FBC983062 FKY983059:FKY983062 FUU983059:FUU983062 GEQ983059:GEQ983062 GOM983059:GOM983062 GYI983059:GYI983062 HIE983059:HIE983062 HSA983059:HSA983062 IBW983059:IBW983062 ILS983059:ILS983062 IVO983059:IVO983062 JFK983059:JFK983062 JPG983059:JPG983062 JZC983059:JZC983062 KIY983059:KIY983062 KSU983059:KSU983062 LCQ983059:LCQ983062 LMM983059:LMM983062 LWI983059:LWI983062 MGE983059:MGE983062 MQA983059:MQA983062 MZW983059:MZW983062 NJS983059:NJS983062 NTO983059:NTO983062 ODK983059:ODK983062 ONG983059:ONG983062 OXC983059:OXC983062 PGY983059:PGY983062 PQU983059:PQU983062 QAQ983059:QAQ983062 QKM983059:QKM983062 QUI983059:QUI983062 REE983059:REE983062 ROA983059:ROA983062 RXW983059:RXW983062 SHS983059:SHS983062 SRO983059:SRO983062 TBK983059:TBK983062 TLG983059:TLG983062 TVC983059:TVC983062 UEY983059:UEY983062 UOU983059:UOU983062 UYQ983059:UYQ983062 VIM983059:VIM983062 VSI983059:VSI983062 WCE983059:WCE983062 WMA983059:WMA983062 WVW983059:WVW983062 M8:M13 JI8:JI13 TE8:TE13 ADA8:ADA13 AMW8:AMW13 AWS8:AWS13 BGO8:BGO13 BQK8:BQK13 CAG8:CAG13 CKC8:CKC13 CTY8:CTY13 DDU8:DDU13 DNQ8:DNQ13 DXM8:DXM13 EHI8:EHI13 ERE8:ERE13 FBA8:FBA13 FKW8:FKW13 FUS8:FUS13 GEO8:GEO13 GOK8:GOK13 GYG8:GYG13 HIC8:HIC13 HRY8:HRY13 IBU8:IBU13 ILQ8:ILQ13 IVM8:IVM13 JFI8:JFI13 JPE8:JPE13 JZA8:JZA13 KIW8:KIW13 KSS8:KSS13 LCO8:LCO13 LMK8:LMK13 LWG8:LWG13 MGC8:MGC13 MPY8:MPY13 MZU8:MZU13 NJQ8:NJQ13 NTM8:NTM13 ODI8:ODI13 ONE8:ONE13 OXA8:OXA13 PGW8:PGW13 PQS8:PQS13 QAO8:QAO13 QKK8:QKK13 QUG8:QUG13 REC8:REC13 RNY8:RNY13 RXU8:RXU13 SHQ8:SHQ13 SRM8:SRM13 TBI8:TBI13 TLE8:TLE13 TVA8:TVA13 UEW8:UEW13 UOS8:UOS13 UYO8:UYO13 VIK8:VIK13 VSG8:VSG13 WCC8:WCC13 WLY8:WLY13 WVU8:WVU13 M65542:M65547 JI65542:JI65547 TE65542:TE65547 ADA65542:ADA65547 AMW65542:AMW65547 AWS65542:AWS65547 BGO65542:BGO65547 BQK65542:BQK65547 CAG65542:CAG65547 CKC65542:CKC65547 CTY65542:CTY65547 DDU65542:DDU65547 DNQ65542:DNQ65547 DXM65542:DXM65547 EHI65542:EHI65547 ERE65542:ERE65547 FBA65542:FBA65547 FKW65542:FKW65547 FUS65542:FUS65547 GEO65542:GEO65547 GOK65542:GOK65547 GYG65542:GYG65547 HIC65542:HIC65547 HRY65542:HRY65547 IBU65542:IBU65547 ILQ65542:ILQ65547 IVM65542:IVM65547 JFI65542:JFI65547 JPE65542:JPE65547 JZA65542:JZA65547 KIW65542:KIW65547 KSS65542:KSS65547 LCO65542:LCO65547 LMK65542:LMK65547 LWG65542:LWG65547 MGC65542:MGC65547 MPY65542:MPY65547 MZU65542:MZU65547 NJQ65542:NJQ65547 NTM65542:NTM65547 ODI65542:ODI65547 ONE65542:ONE65547 OXA65542:OXA65547 PGW65542:PGW65547 PQS65542:PQS65547 QAO65542:QAO65547 QKK65542:QKK65547 QUG65542:QUG65547 REC65542:REC65547 RNY65542:RNY65547 RXU65542:RXU65547 SHQ65542:SHQ65547 SRM65542:SRM65547 TBI65542:TBI65547 TLE65542:TLE65547 TVA65542:TVA65547 UEW65542:UEW65547 UOS65542:UOS65547 UYO65542:UYO65547 VIK65542:VIK65547 VSG65542:VSG65547 WCC65542:WCC65547 WLY65542:WLY65547 WVU65542:WVU65547 M131078:M131083 JI131078:JI131083 TE131078:TE131083 ADA131078:ADA131083 AMW131078:AMW131083 AWS131078:AWS131083 BGO131078:BGO131083 BQK131078:BQK131083 CAG131078:CAG131083 CKC131078:CKC131083 CTY131078:CTY131083 DDU131078:DDU131083 DNQ131078:DNQ131083 DXM131078:DXM131083 EHI131078:EHI131083 ERE131078:ERE131083 FBA131078:FBA131083 FKW131078:FKW131083 FUS131078:FUS131083 GEO131078:GEO131083 GOK131078:GOK131083 GYG131078:GYG131083 HIC131078:HIC131083 HRY131078:HRY131083 IBU131078:IBU131083 ILQ131078:ILQ131083 IVM131078:IVM131083 JFI131078:JFI131083 JPE131078:JPE131083 JZA131078:JZA131083 KIW131078:KIW131083 KSS131078:KSS131083 LCO131078:LCO131083 LMK131078:LMK131083 LWG131078:LWG131083 MGC131078:MGC131083 MPY131078:MPY131083 MZU131078:MZU131083 NJQ131078:NJQ131083 NTM131078:NTM131083 ODI131078:ODI131083 ONE131078:ONE131083 OXA131078:OXA131083 PGW131078:PGW131083 PQS131078:PQS131083 QAO131078:QAO131083 QKK131078:QKK131083 QUG131078:QUG131083 REC131078:REC131083 RNY131078:RNY131083 RXU131078:RXU131083 SHQ131078:SHQ131083 SRM131078:SRM131083 TBI131078:TBI131083 TLE131078:TLE131083 TVA131078:TVA131083 UEW131078:UEW131083 UOS131078:UOS131083 UYO131078:UYO131083 VIK131078:VIK131083 VSG131078:VSG131083 WCC131078:WCC131083 WLY131078:WLY131083 WVU131078:WVU131083 M196614:M196619 JI196614:JI196619 TE196614:TE196619 ADA196614:ADA196619 AMW196614:AMW196619 AWS196614:AWS196619 BGO196614:BGO196619 BQK196614:BQK196619 CAG196614:CAG196619 CKC196614:CKC196619 CTY196614:CTY196619 DDU196614:DDU196619 DNQ196614:DNQ196619 DXM196614:DXM196619 EHI196614:EHI196619 ERE196614:ERE196619 FBA196614:FBA196619 FKW196614:FKW196619 FUS196614:FUS196619 GEO196614:GEO196619 GOK196614:GOK196619 GYG196614:GYG196619 HIC196614:HIC196619 HRY196614:HRY196619 IBU196614:IBU196619 ILQ196614:ILQ196619 IVM196614:IVM196619 JFI196614:JFI196619 JPE196614:JPE196619 JZA196614:JZA196619 KIW196614:KIW196619 KSS196614:KSS196619 LCO196614:LCO196619 LMK196614:LMK196619 LWG196614:LWG196619 MGC196614:MGC196619 MPY196614:MPY196619 MZU196614:MZU196619 NJQ196614:NJQ196619 NTM196614:NTM196619 ODI196614:ODI196619 ONE196614:ONE196619 OXA196614:OXA196619 PGW196614:PGW196619 PQS196614:PQS196619 QAO196614:QAO196619 QKK196614:QKK196619 QUG196614:QUG196619 REC196614:REC196619 RNY196614:RNY196619 RXU196614:RXU196619 SHQ196614:SHQ196619 SRM196614:SRM196619 TBI196614:TBI196619 TLE196614:TLE196619 TVA196614:TVA196619 UEW196614:UEW196619 UOS196614:UOS196619 UYO196614:UYO196619 VIK196614:VIK196619 VSG196614:VSG196619 WCC196614:WCC196619 WLY196614:WLY196619 WVU196614:WVU196619 M262150:M262155 JI262150:JI262155 TE262150:TE262155 ADA262150:ADA262155 AMW262150:AMW262155 AWS262150:AWS262155 BGO262150:BGO262155 BQK262150:BQK262155 CAG262150:CAG262155 CKC262150:CKC262155 CTY262150:CTY262155 DDU262150:DDU262155 DNQ262150:DNQ262155 DXM262150:DXM262155 EHI262150:EHI262155 ERE262150:ERE262155 FBA262150:FBA262155 FKW262150:FKW262155 FUS262150:FUS262155 GEO262150:GEO262155 GOK262150:GOK262155 GYG262150:GYG262155 HIC262150:HIC262155 HRY262150:HRY262155 IBU262150:IBU262155 ILQ262150:ILQ262155 IVM262150:IVM262155 JFI262150:JFI262155 JPE262150:JPE262155 JZA262150:JZA262155 KIW262150:KIW262155 KSS262150:KSS262155 LCO262150:LCO262155 LMK262150:LMK262155 LWG262150:LWG262155 MGC262150:MGC262155 MPY262150:MPY262155 MZU262150:MZU262155 NJQ262150:NJQ262155 NTM262150:NTM262155 ODI262150:ODI262155 ONE262150:ONE262155 OXA262150:OXA262155 PGW262150:PGW262155 PQS262150:PQS262155 QAO262150:QAO262155 QKK262150:QKK262155 QUG262150:QUG262155 REC262150:REC262155 RNY262150:RNY262155 RXU262150:RXU262155 SHQ262150:SHQ262155 SRM262150:SRM262155 TBI262150:TBI262155 TLE262150:TLE262155 TVA262150:TVA262155 UEW262150:UEW262155 UOS262150:UOS262155 UYO262150:UYO262155 VIK262150:VIK262155 VSG262150:VSG262155 WCC262150:WCC262155 WLY262150:WLY262155 WVU262150:WVU262155 M327686:M327691 JI327686:JI327691 TE327686:TE327691 ADA327686:ADA327691 AMW327686:AMW327691 AWS327686:AWS327691 BGO327686:BGO327691 BQK327686:BQK327691 CAG327686:CAG327691 CKC327686:CKC327691 CTY327686:CTY327691 DDU327686:DDU327691 DNQ327686:DNQ327691 DXM327686:DXM327691 EHI327686:EHI327691 ERE327686:ERE327691 FBA327686:FBA327691 FKW327686:FKW327691 FUS327686:FUS327691 GEO327686:GEO327691 GOK327686:GOK327691 GYG327686:GYG327691 HIC327686:HIC327691 HRY327686:HRY327691 IBU327686:IBU327691 ILQ327686:ILQ327691 IVM327686:IVM327691 JFI327686:JFI327691 JPE327686:JPE327691 JZA327686:JZA327691 KIW327686:KIW327691 KSS327686:KSS327691 LCO327686:LCO327691 LMK327686:LMK327691 LWG327686:LWG327691 MGC327686:MGC327691 MPY327686:MPY327691 MZU327686:MZU327691 NJQ327686:NJQ327691 NTM327686:NTM327691 ODI327686:ODI327691 ONE327686:ONE327691 OXA327686:OXA327691 PGW327686:PGW327691 PQS327686:PQS327691 QAO327686:QAO327691 QKK327686:QKK327691 QUG327686:QUG327691 REC327686:REC327691 RNY327686:RNY327691 RXU327686:RXU327691 SHQ327686:SHQ327691 SRM327686:SRM327691 TBI327686:TBI327691 TLE327686:TLE327691 TVA327686:TVA327691 UEW327686:UEW327691 UOS327686:UOS327691 UYO327686:UYO327691 VIK327686:VIK327691 VSG327686:VSG327691 WCC327686:WCC327691 WLY327686:WLY327691 WVU327686:WVU327691 M393222:M393227 JI393222:JI393227 TE393222:TE393227 ADA393222:ADA393227 AMW393222:AMW393227 AWS393222:AWS393227 BGO393222:BGO393227 BQK393222:BQK393227 CAG393222:CAG393227 CKC393222:CKC393227 CTY393222:CTY393227 DDU393222:DDU393227 DNQ393222:DNQ393227 DXM393222:DXM393227 EHI393222:EHI393227 ERE393222:ERE393227 FBA393222:FBA393227 FKW393222:FKW393227 FUS393222:FUS393227 GEO393222:GEO393227 GOK393222:GOK393227 GYG393222:GYG393227 HIC393222:HIC393227 HRY393222:HRY393227 IBU393222:IBU393227 ILQ393222:ILQ393227 IVM393222:IVM393227 JFI393222:JFI393227 JPE393222:JPE393227 JZA393222:JZA393227 KIW393222:KIW393227 KSS393222:KSS393227 LCO393222:LCO393227 LMK393222:LMK393227 LWG393222:LWG393227 MGC393222:MGC393227 MPY393222:MPY393227 MZU393222:MZU393227 NJQ393222:NJQ393227 NTM393222:NTM393227 ODI393222:ODI393227 ONE393222:ONE393227 OXA393222:OXA393227 PGW393222:PGW393227 PQS393222:PQS393227 QAO393222:QAO393227 QKK393222:QKK393227 QUG393222:QUG393227 REC393222:REC393227 RNY393222:RNY393227 RXU393222:RXU393227 SHQ393222:SHQ393227 SRM393222:SRM393227 TBI393222:TBI393227 TLE393222:TLE393227 TVA393222:TVA393227 UEW393222:UEW393227 UOS393222:UOS393227 UYO393222:UYO393227 VIK393222:VIK393227 VSG393222:VSG393227 WCC393222:WCC393227 WLY393222:WLY393227 WVU393222:WVU393227 M458758:M458763 JI458758:JI458763 TE458758:TE458763 ADA458758:ADA458763 AMW458758:AMW458763 AWS458758:AWS458763 BGO458758:BGO458763 BQK458758:BQK458763 CAG458758:CAG458763 CKC458758:CKC458763 CTY458758:CTY458763 DDU458758:DDU458763 DNQ458758:DNQ458763 DXM458758:DXM458763 EHI458758:EHI458763 ERE458758:ERE458763 FBA458758:FBA458763 FKW458758:FKW458763 FUS458758:FUS458763 GEO458758:GEO458763 GOK458758:GOK458763 GYG458758:GYG458763 HIC458758:HIC458763 HRY458758:HRY458763 IBU458758:IBU458763 ILQ458758:ILQ458763 IVM458758:IVM458763 JFI458758:JFI458763 JPE458758:JPE458763 JZA458758:JZA458763 KIW458758:KIW458763 KSS458758:KSS458763 LCO458758:LCO458763 LMK458758:LMK458763 LWG458758:LWG458763 MGC458758:MGC458763 MPY458758:MPY458763 MZU458758:MZU458763 NJQ458758:NJQ458763 NTM458758:NTM458763 ODI458758:ODI458763 ONE458758:ONE458763 OXA458758:OXA458763 PGW458758:PGW458763 PQS458758:PQS458763 QAO458758:QAO458763 QKK458758:QKK458763 QUG458758:QUG458763 REC458758:REC458763 RNY458758:RNY458763 RXU458758:RXU458763 SHQ458758:SHQ458763 SRM458758:SRM458763 TBI458758:TBI458763 TLE458758:TLE458763 TVA458758:TVA458763 UEW458758:UEW458763 UOS458758:UOS458763 UYO458758:UYO458763 VIK458758:VIK458763 VSG458758:VSG458763 WCC458758:WCC458763 WLY458758:WLY458763 WVU458758:WVU458763 M524294:M524299 JI524294:JI524299 TE524294:TE524299 ADA524294:ADA524299 AMW524294:AMW524299 AWS524294:AWS524299 BGO524294:BGO524299 BQK524294:BQK524299 CAG524294:CAG524299 CKC524294:CKC524299 CTY524294:CTY524299 DDU524294:DDU524299 DNQ524294:DNQ524299 DXM524294:DXM524299 EHI524294:EHI524299 ERE524294:ERE524299 FBA524294:FBA524299 FKW524294:FKW524299 FUS524294:FUS524299 GEO524294:GEO524299 GOK524294:GOK524299 GYG524294:GYG524299 HIC524294:HIC524299 HRY524294:HRY524299 IBU524294:IBU524299 ILQ524294:ILQ524299 IVM524294:IVM524299 JFI524294:JFI524299 JPE524294:JPE524299 JZA524294:JZA524299 KIW524294:KIW524299 KSS524294:KSS524299 LCO524294:LCO524299 LMK524294:LMK524299 LWG524294:LWG524299 MGC524294:MGC524299 MPY524294:MPY524299 MZU524294:MZU524299 NJQ524294:NJQ524299 NTM524294:NTM524299 ODI524294:ODI524299 ONE524294:ONE524299 OXA524294:OXA524299 PGW524294:PGW524299 PQS524294:PQS524299 QAO524294:QAO524299 QKK524294:QKK524299 QUG524294:QUG524299 REC524294:REC524299 RNY524294:RNY524299 RXU524294:RXU524299 SHQ524294:SHQ524299 SRM524294:SRM524299 TBI524294:TBI524299 TLE524294:TLE524299 TVA524294:TVA524299 UEW524294:UEW524299 UOS524294:UOS524299 UYO524294:UYO524299 VIK524294:VIK524299 VSG524294:VSG524299 WCC524294:WCC524299 WLY524294:WLY524299 WVU524294:WVU524299 M589830:M589835 JI589830:JI589835 TE589830:TE589835 ADA589830:ADA589835 AMW589830:AMW589835 AWS589830:AWS589835 BGO589830:BGO589835 BQK589830:BQK589835 CAG589830:CAG589835 CKC589830:CKC589835 CTY589830:CTY589835 DDU589830:DDU589835 DNQ589830:DNQ589835 DXM589830:DXM589835 EHI589830:EHI589835 ERE589830:ERE589835 FBA589830:FBA589835 FKW589830:FKW589835 FUS589830:FUS589835 GEO589830:GEO589835 GOK589830:GOK589835 GYG589830:GYG589835 HIC589830:HIC589835 HRY589830:HRY589835 IBU589830:IBU589835 ILQ589830:ILQ589835 IVM589830:IVM589835 JFI589830:JFI589835 JPE589830:JPE589835 JZA589830:JZA589835 KIW589830:KIW589835 KSS589830:KSS589835 LCO589830:LCO589835 LMK589830:LMK589835 LWG589830:LWG589835 MGC589830:MGC589835 MPY589830:MPY589835 MZU589830:MZU589835 NJQ589830:NJQ589835 NTM589830:NTM589835 ODI589830:ODI589835 ONE589830:ONE589835 OXA589830:OXA589835 PGW589830:PGW589835 PQS589830:PQS589835 QAO589830:QAO589835 QKK589830:QKK589835 QUG589830:QUG589835 REC589830:REC589835 RNY589830:RNY589835 RXU589830:RXU589835 SHQ589830:SHQ589835 SRM589830:SRM589835 TBI589830:TBI589835 TLE589830:TLE589835 TVA589830:TVA589835 UEW589830:UEW589835 UOS589830:UOS589835 UYO589830:UYO589835 VIK589830:VIK589835 VSG589830:VSG589835 WCC589830:WCC589835 WLY589830:WLY589835 WVU589830:WVU589835 M655366:M655371 JI655366:JI655371 TE655366:TE655371 ADA655366:ADA655371 AMW655366:AMW655371 AWS655366:AWS655371 BGO655366:BGO655371 BQK655366:BQK655371 CAG655366:CAG655371 CKC655366:CKC655371 CTY655366:CTY655371 DDU655366:DDU655371 DNQ655366:DNQ655371 DXM655366:DXM655371 EHI655366:EHI655371 ERE655366:ERE655371 FBA655366:FBA655371 FKW655366:FKW655371 FUS655366:FUS655371 GEO655366:GEO655371 GOK655366:GOK655371 GYG655366:GYG655371 HIC655366:HIC655371 HRY655366:HRY655371 IBU655366:IBU655371 ILQ655366:ILQ655371 IVM655366:IVM655371 JFI655366:JFI655371 JPE655366:JPE655371 JZA655366:JZA655371 KIW655366:KIW655371 KSS655366:KSS655371 LCO655366:LCO655371 LMK655366:LMK655371 LWG655366:LWG655371 MGC655366:MGC655371 MPY655366:MPY655371 MZU655366:MZU655371 NJQ655366:NJQ655371 NTM655366:NTM655371 ODI655366:ODI655371 ONE655366:ONE655371 OXA655366:OXA655371 PGW655366:PGW655371 PQS655366:PQS655371 QAO655366:QAO655371 QKK655366:QKK655371 QUG655366:QUG655371 REC655366:REC655371 RNY655366:RNY655371 RXU655366:RXU655371 SHQ655366:SHQ655371 SRM655366:SRM655371 TBI655366:TBI655371 TLE655366:TLE655371 TVA655366:TVA655371 UEW655366:UEW655371 UOS655366:UOS655371 UYO655366:UYO655371 VIK655366:VIK655371 VSG655366:VSG655371 WCC655366:WCC655371 WLY655366:WLY655371 WVU655366:WVU655371 M720902:M720907 JI720902:JI720907 TE720902:TE720907 ADA720902:ADA720907 AMW720902:AMW720907 AWS720902:AWS720907 BGO720902:BGO720907 BQK720902:BQK720907 CAG720902:CAG720907 CKC720902:CKC720907 CTY720902:CTY720907 DDU720902:DDU720907 DNQ720902:DNQ720907 DXM720902:DXM720907 EHI720902:EHI720907 ERE720902:ERE720907 FBA720902:FBA720907 FKW720902:FKW720907 FUS720902:FUS720907 GEO720902:GEO720907 GOK720902:GOK720907 GYG720902:GYG720907 HIC720902:HIC720907 HRY720902:HRY720907 IBU720902:IBU720907 ILQ720902:ILQ720907 IVM720902:IVM720907 JFI720902:JFI720907 JPE720902:JPE720907 JZA720902:JZA720907 KIW720902:KIW720907 KSS720902:KSS720907 LCO720902:LCO720907 LMK720902:LMK720907 LWG720902:LWG720907 MGC720902:MGC720907 MPY720902:MPY720907 MZU720902:MZU720907 NJQ720902:NJQ720907 NTM720902:NTM720907 ODI720902:ODI720907 ONE720902:ONE720907 OXA720902:OXA720907 PGW720902:PGW720907 PQS720902:PQS720907 QAO720902:QAO720907 QKK720902:QKK720907 QUG720902:QUG720907 REC720902:REC720907 RNY720902:RNY720907 RXU720902:RXU720907 SHQ720902:SHQ720907 SRM720902:SRM720907 TBI720902:TBI720907 TLE720902:TLE720907 TVA720902:TVA720907 UEW720902:UEW720907 UOS720902:UOS720907 UYO720902:UYO720907 VIK720902:VIK720907 VSG720902:VSG720907 WCC720902:WCC720907 WLY720902:WLY720907 WVU720902:WVU720907 M786438:M786443 JI786438:JI786443 TE786438:TE786443 ADA786438:ADA786443 AMW786438:AMW786443 AWS786438:AWS786443 BGO786438:BGO786443 BQK786438:BQK786443 CAG786438:CAG786443 CKC786438:CKC786443 CTY786438:CTY786443 DDU786438:DDU786443 DNQ786438:DNQ786443 DXM786438:DXM786443 EHI786438:EHI786443 ERE786438:ERE786443 FBA786438:FBA786443 FKW786438:FKW786443 FUS786438:FUS786443 GEO786438:GEO786443 GOK786438:GOK786443 GYG786438:GYG786443 HIC786438:HIC786443 HRY786438:HRY786443 IBU786438:IBU786443 ILQ786438:ILQ786443 IVM786438:IVM786443 JFI786438:JFI786443 JPE786438:JPE786443 JZA786438:JZA786443 KIW786438:KIW786443 KSS786438:KSS786443 LCO786438:LCO786443 LMK786438:LMK786443 LWG786438:LWG786443 MGC786438:MGC786443 MPY786438:MPY786443 MZU786438:MZU786443 NJQ786438:NJQ786443 NTM786438:NTM786443 ODI786438:ODI786443 ONE786438:ONE786443 OXA786438:OXA786443 PGW786438:PGW786443 PQS786438:PQS786443 QAO786438:QAO786443 QKK786438:QKK786443 QUG786438:QUG786443 REC786438:REC786443 RNY786438:RNY786443 RXU786438:RXU786443 SHQ786438:SHQ786443 SRM786438:SRM786443 TBI786438:TBI786443 TLE786438:TLE786443 TVA786438:TVA786443 UEW786438:UEW786443 UOS786438:UOS786443 UYO786438:UYO786443 VIK786438:VIK786443 VSG786438:VSG786443 WCC786438:WCC786443 WLY786438:WLY786443 WVU786438:WVU786443 M851974:M851979 JI851974:JI851979 TE851974:TE851979 ADA851974:ADA851979 AMW851974:AMW851979 AWS851974:AWS851979 BGO851974:BGO851979 BQK851974:BQK851979 CAG851974:CAG851979 CKC851974:CKC851979 CTY851974:CTY851979 DDU851974:DDU851979 DNQ851974:DNQ851979 DXM851974:DXM851979 EHI851974:EHI851979 ERE851974:ERE851979 FBA851974:FBA851979 FKW851974:FKW851979 FUS851974:FUS851979 GEO851974:GEO851979 GOK851974:GOK851979 GYG851974:GYG851979 HIC851974:HIC851979 HRY851974:HRY851979 IBU851974:IBU851979 ILQ851974:ILQ851979 IVM851974:IVM851979 JFI851974:JFI851979 JPE851974:JPE851979 JZA851974:JZA851979 KIW851974:KIW851979 KSS851974:KSS851979 LCO851974:LCO851979 LMK851974:LMK851979 LWG851974:LWG851979 MGC851974:MGC851979 MPY851974:MPY851979 MZU851974:MZU851979 NJQ851974:NJQ851979 NTM851974:NTM851979 ODI851974:ODI851979 ONE851974:ONE851979 OXA851974:OXA851979 PGW851974:PGW851979 PQS851974:PQS851979 QAO851974:QAO851979 QKK851974:QKK851979 QUG851974:QUG851979 REC851974:REC851979 RNY851974:RNY851979 RXU851974:RXU851979 SHQ851974:SHQ851979 SRM851974:SRM851979 TBI851974:TBI851979 TLE851974:TLE851979 TVA851974:TVA851979 UEW851974:UEW851979 UOS851974:UOS851979 UYO851974:UYO851979 VIK851974:VIK851979 VSG851974:VSG851979 WCC851974:WCC851979 WLY851974:WLY851979 WVU851974:WVU851979 M917510:M917515 JI917510:JI917515 TE917510:TE917515 ADA917510:ADA917515 AMW917510:AMW917515 AWS917510:AWS917515 BGO917510:BGO917515 BQK917510:BQK917515 CAG917510:CAG917515 CKC917510:CKC917515 CTY917510:CTY917515 DDU917510:DDU917515 DNQ917510:DNQ917515 DXM917510:DXM917515 EHI917510:EHI917515 ERE917510:ERE917515 FBA917510:FBA917515 FKW917510:FKW917515 FUS917510:FUS917515 GEO917510:GEO917515 GOK917510:GOK917515 GYG917510:GYG917515 HIC917510:HIC917515 HRY917510:HRY917515 IBU917510:IBU917515 ILQ917510:ILQ917515 IVM917510:IVM917515 JFI917510:JFI917515 JPE917510:JPE917515 JZA917510:JZA917515 KIW917510:KIW917515 KSS917510:KSS917515 LCO917510:LCO917515 LMK917510:LMK917515 LWG917510:LWG917515 MGC917510:MGC917515 MPY917510:MPY917515 MZU917510:MZU917515 NJQ917510:NJQ917515 NTM917510:NTM917515 ODI917510:ODI917515 ONE917510:ONE917515 OXA917510:OXA917515 PGW917510:PGW917515 PQS917510:PQS917515 QAO917510:QAO917515 QKK917510:QKK917515 QUG917510:QUG917515 REC917510:REC917515 RNY917510:RNY917515 RXU917510:RXU917515 SHQ917510:SHQ917515 SRM917510:SRM917515 TBI917510:TBI917515 TLE917510:TLE917515 TVA917510:TVA917515 UEW917510:UEW917515 UOS917510:UOS917515 UYO917510:UYO917515 VIK917510:VIK917515 VSG917510:VSG917515 WCC917510:WCC917515 WLY917510:WLY917515 WVU917510:WVU917515 M983046:M983051 JI983046:JI983051 TE983046:TE983051 ADA983046:ADA983051 AMW983046:AMW983051 AWS983046:AWS983051 BGO983046:BGO983051 BQK983046:BQK983051 CAG983046:CAG983051 CKC983046:CKC983051 CTY983046:CTY983051 DDU983046:DDU983051 DNQ983046:DNQ983051 DXM983046:DXM983051 EHI983046:EHI983051 ERE983046:ERE983051 FBA983046:FBA983051 FKW983046:FKW983051 FUS983046:FUS983051 GEO983046:GEO983051 GOK983046:GOK983051 GYG983046:GYG983051 HIC983046:HIC983051 HRY983046:HRY983051 IBU983046:IBU983051 ILQ983046:ILQ983051 IVM983046:IVM983051 JFI983046:JFI983051 JPE983046:JPE983051 JZA983046:JZA983051 KIW983046:KIW983051 KSS983046:KSS983051 LCO983046:LCO983051 LMK983046:LMK983051 LWG983046:LWG983051 MGC983046:MGC983051 MPY983046:MPY983051 MZU983046:MZU983051 NJQ983046:NJQ983051 NTM983046:NTM983051 ODI983046:ODI983051 ONE983046:ONE983051 OXA983046:OXA983051 PGW983046:PGW983051 PQS983046:PQS983051 QAO983046:QAO983051 QKK983046:QKK983051 QUG983046:QUG983051 REC983046:REC983051 RNY983046:RNY983051 RXU983046:RXU983051 SHQ983046:SHQ983051 SRM983046:SRM983051 TBI983046:TBI983051 TLE983046:TLE983051 TVA983046:TVA983051 UEW983046:UEW983051 UOS983046:UOS983051 UYO983046:UYO983051 VIK983046:VIK983051 VSG983046:VSG983051 WCC983046:WCC983051 WLY983046:WLY983051 WVU983046:WVU983051 O12:O14 JK12:JK14 TG12:TG14 ADC12:ADC14 AMY12:AMY14 AWU12:AWU14 BGQ12:BGQ14 BQM12:BQM14 CAI12:CAI14 CKE12:CKE14 CUA12:CUA14 DDW12:DDW14 DNS12:DNS14 DXO12:DXO14 EHK12:EHK14 ERG12:ERG14 FBC12:FBC14 FKY12:FKY14 FUU12:FUU14 GEQ12:GEQ14 GOM12:GOM14 GYI12:GYI14 HIE12:HIE14 HSA12:HSA14 IBW12:IBW14 ILS12:ILS14 IVO12:IVO14 JFK12:JFK14 JPG12:JPG14 JZC12:JZC14 KIY12:KIY14 KSU12:KSU14 LCQ12:LCQ14 LMM12:LMM14 LWI12:LWI14 MGE12:MGE14 MQA12:MQA14 MZW12:MZW14 NJS12:NJS14 NTO12:NTO14 ODK12:ODK14 ONG12:ONG14 OXC12:OXC14 PGY12:PGY14 PQU12:PQU14 QAQ12:QAQ14 QKM12:QKM14 QUI12:QUI14 REE12:REE14 ROA12:ROA14 RXW12:RXW14 SHS12:SHS14 SRO12:SRO14 TBK12:TBK14 TLG12:TLG14 TVC12:TVC14 UEY12:UEY14 UOU12:UOU14 UYQ12:UYQ14 VIM12:VIM14 VSI12:VSI14 WCE12:WCE14 WMA12:WMA14 WVW12:WVW14 O65546:O65548 JK65546:JK65548 TG65546:TG65548 ADC65546:ADC65548 AMY65546:AMY65548 AWU65546:AWU65548 BGQ65546:BGQ65548 BQM65546:BQM65548 CAI65546:CAI65548 CKE65546:CKE65548 CUA65546:CUA65548 DDW65546:DDW65548 DNS65546:DNS65548 DXO65546:DXO65548 EHK65546:EHK65548 ERG65546:ERG65548 FBC65546:FBC65548 FKY65546:FKY65548 FUU65546:FUU65548 GEQ65546:GEQ65548 GOM65546:GOM65548 GYI65546:GYI65548 HIE65546:HIE65548 HSA65546:HSA65548 IBW65546:IBW65548 ILS65546:ILS65548 IVO65546:IVO65548 JFK65546:JFK65548 JPG65546:JPG65548 JZC65546:JZC65548 KIY65546:KIY65548 KSU65546:KSU65548 LCQ65546:LCQ65548 LMM65546:LMM65548 LWI65546:LWI65548 MGE65546:MGE65548 MQA65546:MQA65548 MZW65546:MZW65548 NJS65546:NJS65548 NTO65546:NTO65548 ODK65546:ODK65548 ONG65546:ONG65548 OXC65546:OXC65548 PGY65546:PGY65548 PQU65546:PQU65548 QAQ65546:QAQ65548 QKM65546:QKM65548 QUI65546:QUI65548 REE65546:REE65548 ROA65546:ROA65548 RXW65546:RXW65548 SHS65546:SHS65548 SRO65546:SRO65548 TBK65546:TBK65548 TLG65546:TLG65548 TVC65546:TVC65548 UEY65546:UEY65548 UOU65546:UOU65548 UYQ65546:UYQ65548 VIM65546:VIM65548 VSI65546:VSI65548 WCE65546:WCE65548 WMA65546:WMA65548 WVW65546:WVW65548 O131082:O131084 JK131082:JK131084 TG131082:TG131084 ADC131082:ADC131084 AMY131082:AMY131084 AWU131082:AWU131084 BGQ131082:BGQ131084 BQM131082:BQM131084 CAI131082:CAI131084 CKE131082:CKE131084 CUA131082:CUA131084 DDW131082:DDW131084 DNS131082:DNS131084 DXO131082:DXO131084 EHK131082:EHK131084 ERG131082:ERG131084 FBC131082:FBC131084 FKY131082:FKY131084 FUU131082:FUU131084 GEQ131082:GEQ131084 GOM131082:GOM131084 GYI131082:GYI131084 HIE131082:HIE131084 HSA131082:HSA131084 IBW131082:IBW131084 ILS131082:ILS131084 IVO131082:IVO131084 JFK131082:JFK131084 JPG131082:JPG131084 JZC131082:JZC131084 KIY131082:KIY131084 KSU131082:KSU131084 LCQ131082:LCQ131084 LMM131082:LMM131084 LWI131082:LWI131084 MGE131082:MGE131084 MQA131082:MQA131084 MZW131082:MZW131084 NJS131082:NJS131084 NTO131082:NTO131084 ODK131082:ODK131084 ONG131082:ONG131084 OXC131082:OXC131084 PGY131082:PGY131084 PQU131082:PQU131084 QAQ131082:QAQ131084 QKM131082:QKM131084 QUI131082:QUI131084 REE131082:REE131084 ROA131082:ROA131084 RXW131082:RXW131084 SHS131082:SHS131084 SRO131082:SRO131084 TBK131082:TBK131084 TLG131082:TLG131084 TVC131082:TVC131084 UEY131082:UEY131084 UOU131082:UOU131084 UYQ131082:UYQ131084 VIM131082:VIM131084 VSI131082:VSI131084 WCE131082:WCE131084 WMA131082:WMA131084 WVW131082:WVW131084 O196618:O196620 JK196618:JK196620 TG196618:TG196620 ADC196618:ADC196620 AMY196618:AMY196620 AWU196618:AWU196620 BGQ196618:BGQ196620 BQM196618:BQM196620 CAI196618:CAI196620 CKE196618:CKE196620 CUA196618:CUA196620 DDW196618:DDW196620 DNS196618:DNS196620 DXO196618:DXO196620 EHK196618:EHK196620 ERG196618:ERG196620 FBC196618:FBC196620 FKY196618:FKY196620 FUU196618:FUU196620 GEQ196618:GEQ196620 GOM196618:GOM196620 GYI196618:GYI196620 HIE196618:HIE196620 HSA196618:HSA196620 IBW196618:IBW196620 ILS196618:ILS196620 IVO196618:IVO196620 JFK196618:JFK196620 JPG196618:JPG196620 JZC196618:JZC196620 KIY196618:KIY196620 KSU196618:KSU196620 LCQ196618:LCQ196620 LMM196618:LMM196620 LWI196618:LWI196620 MGE196618:MGE196620 MQA196618:MQA196620 MZW196618:MZW196620 NJS196618:NJS196620 NTO196618:NTO196620 ODK196618:ODK196620 ONG196618:ONG196620 OXC196618:OXC196620 PGY196618:PGY196620 PQU196618:PQU196620 QAQ196618:QAQ196620 QKM196618:QKM196620 QUI196618:QUI196620 REE196618:REE196620 ROA196618:ROA196620 RXW196618:RXW196620 SHS196618:SHS196620 SRO196618:SRO196620 TBK196618:TBK196620 TLG196618:TLG196620 TVC196618:TVC196620 UEY196618:UEY196620 UOU196618:UOU196620 UYQ196618:UYQ196620 VIM196618:VIM196620 VSI196618:VSI196620 WCE196618:WCE196620 WMA196618:WMA196620 WVW196618:WVW196620 O262154:O262156 JK262154:JK262156 TG262154:TG262156 ADC262154:ADC262156 AMY262154:AMY262156 AWU262154:AWU262156 BGQ262154:BGQ262156 BQM262154:BQM262156 CAI262154:CAI262156 CKE262154:CKE262156 CUA262154:CUA262156 DDW262154:DDW262156 DNS262154:DNS262156 DXO262154:DXO262156 EHK262154:EHK262156 ERG262154:ERG262156 FBC262154:FBC262156 FKY262154:FKY262156 FUU262154:FUU262156 GEQ262154:GEQ262156 GOM262154:GOM262156 GYI262154:GYI262156 HIE262154:HIE262156 HSA262154:HSA262156 IBW262154:IBW262156 ILS262154:ILS262156 IVO262154:IVO262156 JFK262154:JFK262156 JPG262154:JPG262156 JZC262154:JZC262156 KIY262154:KIY262156 KSU262154:KSU262156 LCQ262154:LCQ262156 LMM262154:LMM262156 LWI262154:LWI262156 MGE262154:MGE262156 MQA262154:MQA262156 MZW262154:MZW262156 NJS262154:NJS262156 NTO262154:NTO262156 ODK262154:ODK262156 ONG262154:ONG262156 OXC262154:OXC262156 PGY262154:PGY262156 PQU262154:PQU262156 QAQ262154:QAQ262156 QKM262154:QKM262156 QUI262154:QUI262156 REE262154:REE262156 ROA262154:ROA262156 RXW262154:RXW262156 SHS262154:SHS262156 SRO262154:SRO262156 TBK262154:TBK262156 TLG262154:TLG262156 TVC262154:TVC262156 UEY262154:UEY262156 UOU262154:UOU262156 UYQ262154:UYQ262156 VIM262154:VIM262156 VSI262154:VSI262156 WCE262154:WCE262156 WMA262154:WMA262156 WVW262154:WVW262156 O327690:O327692 JK327690:JK327692 TG327690:TG327692 ADC327690:ADC327692 AMY327690:AMY327692 AWU327690:AWU327692 BGQ327690:BGQ327692 BQM327690:BQM327692 CAI327690:CAI327692 CKE327690:CKE327692 CUA327690:CUA327692 DDW327690:DDW327692 DNS327690:DNS327692 DXO327690:DXO327692 EHK327690:EHK327692 ERG327690:ERG327692 FBC327690:FBC327692 FKY327690:FKY327692 FUU327690:FUU327692 GEQ327690:GEQ327692 GOM327690:GOM327692 GYI327690:GYI327692 HIE327690:HIE327692 HSA327690:HSA327692 IBW327690:IBW327692 ILS327690:ILS327692 IVO327690:IVO327692 JFK327690:JFK327692 JPG327690:JPG327692 JZC327690:JZC327692 KIY327690:KIY327692 KSU327690:KSU327692 LCQ327690:LCQ327692 LMM327690:LMM327692 LWI327690:LWI327692 MGE327690:MGE327692 MQA327690:MQA327692 MZW327690:MZW327692 NJS327690:NJS327692 NTO327690:NTO327692 ODK327690:ODK327692 ONG327690:ONG327692 OXC327690:OXC327692 PGY327690:PGY327692 PQU327690:PQU327692 QAQ327690:QAQ327692 QKM327690:QKM327692 QUI327690:QUI327692 REE327690:REE327692 ROA327690:ROA327692 RXW327690:RXW327692 SHS327690:SHS327692 SRO327690:SRO327692 TBK327690:TBK327692 TLG327690:TLG327692 TVC327690:TVC327692 UEY327690:UEY327692 UOU327690:UOU327692 UYQ327690:UYQ327692 VIM327690:VIM327692 VSI327690:VSI327692 WCE327690:WCE327692 WMA327690:WMA327692 WVW327690:WVW327692 O393226:O393228 JK393226:JK393228 TG393226:TG393228 ADC393226:ADC393228 AMY393226:AMY393228 AWU393226:AWU393228 BGQ393226:BGQ393228 BQM393226:BQM393228 CAI393226:CAI393228 CKE393226:CKE393228 CUA393226:CUA393228 DDW393226:DDW393228 DNS393226:DNS393228 DXO393226:DXO393228 EHK393226:EHK393228 ERG393226:ERG393228 FBC393226:FBC393228 FKY393226:FKY393228 FUU393226:FUU393228 GEQ393226:GEQ393228 GOM393226:GOM393228 GYI393226:GYI393228 HIE393226:HIE393228 HSA393226:HSA393228 IBW393226:IBW393228 ILS393226:ILS393228 IVO393226:IVO393228 JFK393226:JFK393228 JPG393226:JPG393228 JZC393226:JZC393228 KIY393226:KIY393228 KSU393226:KSU393228 LCQ393226:LCQ393228 LMM393226:LMM393228 LWI393226:LWI393228 MGE393226:MGE393228 MQA393226:MQA393228 MZW393226:MZW393228 NJS393226:NJS393228 NTO393226:NTO393228 ODK393226:ODK393228 ONG393226:ONG393228 OXC393226:OXC393228 PGY393226:PGY393228 PQU393226:PQU393228 QAQ393226:QAQ393228 QKM393226:QKM393228 QUI393226:QUI393228 REE393226:REE393228 ROA393226:ROA393228 RXW393226:RXW393228 SHS393226:SHS393228 SRO393226:SRO393228 TBK393226:TBK393228 TLG393226:TLG393228 TVC393226:TVC393228 UEY393226:UEY393228 UOU393226:UOU393228 UYQ393226:UYQ393228 VIM393226:VIM393228 VSI393226:VSI393228 WCE393226:WCE393228 WMA393226:WMA393228 WVW393226:WVW393228 O458762:O458764 JK458762:JK458764 TG458762:TG458764 ADC458762:ADC458764 AMY458762:AMY458764 AWU458762:AWU458764 BGQ458762:BGQ458764 BQM458762:BQM458764 CAI458762:CAI458764 CKE458762:CKE458764 CUA458762:CUA458764 DDW458762:DDW458764 DNS458762:DNS458764 DXO458762:DXO458764 EHK458762:EHK458764 ERG458762:ERG458764 FBC458762:FBC458764 FKY458762:FKY458764 FUU458762:FUU458764 GEQ458762:GEQ458764 GOM458762:GOM458764 GYI458762:GYI458764 HIE458762:HIE458764 HSA458762:HSA458764 IBW458762:IBW458764 ILS458762:ILS458764 IVO458762:IVO458764 JFK458762:JFK458764 JPG458762:JPG458764 JZC458762:JZC458764 KIY458762:KIY458764 KSU458762:KSU458764 LCQ458762:LCQ458764 LMM458762:LMM458764 LWI458762:LWI458764 MGE458762:MGE458764 MQA458762:MQA458764 MZW458762:MZW458764 NJS458762:NJS458764 NTO458762:NTO458764 ODK458762:ODK458764 ONG458762:ONG458764 OXC458762:OXC458764 PGY458762:PGY458764 PQU458762:PQU458764 QAQ458762:QAQ458764 QKM458762:QKM458764 QUI458762:QUI458764 REE458762:REE458764 ROA458762:ROA458764 RXW458762:RXW458764 SHS458762:SHS458764 SRO458762:SRO458764 TBK458762:TBK458764 TLG458762:TLG458764 TVC458762:TVC458764 UEY458762:UEY458764 UOU458762:UOU458764 UYQ458762:UYQ458764 VIM458762:VIM458764 VSI458762:VSI458764 WCE458762:WCE458764 WMA458762:WMA458764 WVW458762:WVW458764 O524298:O524300 JK524298:JK524300 TG524298:TG524300 ADC524298:ADC524300 AMY524298:AMY524300 AWU524298:AWU524300 BGQ524298:BGQ524300 BQM524298:BQM524300 CAI524298:CAI524300 CKE524298:CKE524300 CUA524298:CUA524300 DDW524298:DDW524300 DNS524298:DNS524300 DXO524298:DXO524300 EHK524298:EHK524300 ERG524298:ERG524300 FBC524298:FBC524300 FKY524298:FKY524300 FUU524298:FUU524300 GEQ524298:GEQ524300 GOM524298:GOM524300 GYI524298:GYI524300 HIE524298:HIE524300 HSA524298:HSA524300 IBW524298:IBW524300 ILS524298:ILS524300 IVO524298:IVO524300 JFK524298:JFK524300 JPG524298:JPG524300 JZC524298:JZC524300 KIY524298:KIY524300 KSU524298:KSU524300 LCQ524298:LCQ524300 LMM524298:LMM524300 LWI524298:LWI524300 MGE524298:MGE524300 MQA524298:MQA524300 MZW524298:MZW524300 NJS524298:NJS524300 NTO524298:NTO524300 ODK524298:ODK524300 ONG524298:ONG524300 OXC524298:OXC524300 PGY524298:PGY524300 PQU524298:PQU524300 QAQ524298:QAQ524300 QKM524298:QKM524300 QUI524298:QUI524300 REE524298:REE524300 ROA524298:ROA524300 RXW524298:RXW524300 SHS524298:SHS524300 SRO524298:SRO524300 TBK524298:TBK524300 TLG524298:TLG524300 TVC524298:TVC524300 UEY524298:UEY524300 UOU524298:UOU524300 UYQ524298:UYQ524300 VIM524298:VIM524300 VSI524298:VSI524300 WCE524298:WCE524300 WMA524298:WMA524300 WVW524298:WVW524300 O589834:O589836 JK589834:JK589836 TG589834:TG589836 ADC589834:ADC589836 AMY589834:AMY589836 AWU589834:AWU589836 BGQ589834:BGQ589836 BQM589834:BQM589836 CAI589834:CAI589836 CKE589834:CKE589836 CUA589834:CUA589836 DDW589834:DDW589836 DNS589834:DNS589836 DXO589834:DXO589836 EHK589834:EHK589836 ERG589834:ERG589836 FBC589834:FBC589836 FKY589834:FKY589836 FUU589834:FUU589836 GEQ589834:GEQ589836 GOM589834:GOM589836 GYI589834:GYI589836 HIE589834:HIE589836 HSA589834:HSA589836 IBW589834:IBW589836 ILS589834:ILS589836 IVO589834:IVO589836 JFK589834:JFK589836 JPG589834:JPG589836 JZC589834:JZC589836 KIY589834:KIY589836 KSU589834:KSU589836 LCQ589834:LCQ589836 LMM589834:LMM589836 LWI589834:LWI589836 MGE589834:MGE589836 MQA589834:MQA589836 MZW589834:MZW589836 NJS589834:NJS589836 NTO589834:NTO589836 ODK589834:ODK589836 ONG589834:ONG589836 OXC589834:OXC589836 PGY589834:PGY589836 PQU589834:PQU589836 QAQ589834:QAQ589836 QKM589834:QKM589836 QUI589834:QUI589836 REE589834:REE589836 ROA589834:ROA589836 RXW589834:RXW589836 SHS589834:SHS589836 SRO589834:SRO589836 TBK589834:TBK589836 TLG589834:TLG589836 TVC589834:TVC589836 UEY589834:UEY589836 UOU589834:UOU589836 UYQ589834:UYQ589836 VIM589834:VIM589836 VSI589834:VSI589836 WCE589834:WCE589836 WMA589834:WMA589836 WVW589834:WVW589836 O655370:O655372 JK655370:JK655372 TG655370:TG655372 ADC655370:ADC655372 AMY655370:AMY655372 AWU655370:AWU655372 BGQ655370:BGQ655372 BQM655370:BQM655372 CAI655370:CAI655372 CKE655370:CKE655372 CUA655370:CUA655372 DDW655370:DDW655372 DNS655370:DNS655372 DXO655370:DXO655372 EHK655370:EHK655372 ERG655370:ERG655372 FBC655370:FBC655372 FKY655370:FKY655372 FUU655370:FUU655372 GEQ655370:GEQ655372 GOM655370:GOM655372 GYI655370:GYI655372 HIE655370:HIE655372 HSA655370:HSA655372 IBW655370:IBW655372 ILS655370:ILS655372 IVO655370:IVO655372 JFK655370:JFK655372 JPG655370:JPG655372 JZC655370:JZC655372 KIY655370:KIY655372 KSU655370:KSU655372 LCQ655370:LCQ655372 LMM655370:LMM655372 LWI655370:LWI655372 MGE655370:MGE655372 MQA655370:MQA655372 MZW655370:MZW655372 NJS655370:NJS655372 NTO655370:NTO655372 ODK655370:ODK655372 ONG655370:ONG655372 OXC655370:OXC655372 PGY655370:PGY655372 PQU655370:PQU655372 QAQ655370:QAQ655372 QKM655370:QKM655372 QUI655370:QUI655372 REE655370:REE655372 ROA655370:ROA655372 RXW655370:RXW655372 SHS655370:SHS655372 SRO655370:SRO655372 TBK655370:TBK655372 TLG655370:TLG655372 TVC655370:TVC655372 UEY655370:UEY655372 UOU655370:UOU655372 UYQ655370:UYQ655372 VIM655370:VIM655372 VSI655370:VSI655372 WCE655370:WCE655372 WMA655370:WMA655372 WVW655370:WVW655372 O720906:O720908 JK720906:JK720908 TG720906:TG720908 ADC720906:ADC720908 AMY720906:AMY720908 AWU720906:AWU720908 BGQ720906:BGQ720908 BQM720906:BQM720908 CAI720906:CAI720908 CKE720906:CKE720908 CUA720906:CUA720908 DDW720906:DDW720908 DNS720906:DNS720908 DXO720906:DXO720908 EHK720906:EHK720908 ERG720906:ERG720908 FBC720906:FBC720908 FKY720906:FKY720908 FUU720906:FUU720908 GEQ720906:GEQ720908 GOM720906:GOM720908 GYI720906:GYI720908 HIE720906:HIE720908 HSA720906:HSA720908 IBW720906:IBW720908 ILS720906:ILS720908 IVO720906:IVO720908 JFK720906:JFK720908 JPG720906:JPG720908 JZC720906:JZC720908 KIY720906:KIY720908 KSU720906:KSU720908 LCQ720906:LCQ720908 LMM720906:LMM720908 LWI720906:LWI720908 MGE720906:MGE720908 MQA720906:MQA720908 MZW720906:MZW720908 NJS720906:NJS720908 NTO720906:NTO720908 ODK720906:ODK720908 ONG720906:ONG720908 OXC720906:OXC720908 PGY720906:PGY720908 PQU720906:PQU720908 QAQ720906:QAQ720908 QKM720906:QKM720908 QUI720906:QUI720908 REE720906:REE720908 ROA720906:ROA720908 RXW720906:RXW720908 SHS720906:SHS720908 SRO720906:SRO720908 TBK720906:TBK720908 TLG720906:TLG720908 TVC720906:TVC720908 UEY720906:UEY720908 UOU720906:UOU720908 UYQ720906:UYQ720908 VIM720906:VIM720908 VSI720906:VSI720908 WCE720906:WCE720908 WMA720906:WMA720908 WVW720906:WVW720908 O786442:O786444 JK786442:JK786444 TG786442:TG786444 ADC786442:ADC786444 AMY786442:AMY786444 AWU786442:AWU786444 BGQ786442:BGQ786444 BQM786442:BQM786444 CAI786442:CAI786444 CKE786442:CKE786444 CUA786442:CUA786444 DDW786442:DDW786444 DNS786442:DNS786444 DXO786442:DXO786444 EHK786442:EHK786444 ERG786442:ERG786444 FBC786442:FBC786444 FKY786442:FKY786444 FUU786442:FUU786444 GEQ786442:GEQ786444 GOM786442:GOM786444 GYI786442:GYI786444 HIE786442:HIE786444 HSA786442:HSA786444 IBW786442:IBW786444 ILS786442:ILS786444 IVO786442:IVO786444 JFK786442:JFK786444 JPG786442:JPG786444 JZC786442:JZC786444 KIY786442:KIY786444 KSU786442:KSU786444 LCQ786442:LCQ786444 LMM786442:LMM786444 LWI786442:LWI786444 MGE786442:MGE786444 MQA786442:MQA786444 MZW786442:MZW786444 NJS786442:NJS786444 NTO786442:NTO786444 ODK786442:ODK786444 ONG786442:ONG786444 OXC786442:OXC786444 PGY786442:PGY786444 PQU786442:PQU786444 QAQ786442:QAQ786444 QKM786442:QKM786444 QUI786442:QUI786444 REE786442:REE786444 ROA786442:ROA786444 RXW786442:RXW786444 SHS786442:SHS786444 SRO786442:SRO786444 TBK786442:TBK786444 TLG786442:TLG786444 TVC786442:TVC786444 UEY786442:UEY786444 UOU786442:UOU786444 UYQ786442:UYQ786444 VIM786442:VIM786444 VSI786442:VSI786444 WCE786442:WCE786444 WMA786442:WMA786444 WVW786442:WVW786444 O851978:O851980 JK851978:JK851980 TG851978:TG851980 ADC851978:ADC851980 AMY851978:AMY851980 AWU851978:AWU851980 BGQ851978:BGQ851980 BQM851978:BQM851980 CAI851978:CAI851980 CKE851978:CKE851980 CUA851978:CUA851980 DDW851978:DDW851980 DNS851978:DNS851980 DXO851978:DXO851980 EHK851978:EHK851980 ERG851978:ERG851980 FBC851978:FBC851980 FKY851978:FKY851980 FUU851978:FUU851980 GEQ851978:GEQ851980 GOM851978:GOM851980 GYI851978:GYI851980 HIE851978:HIE851980 HSA851978:HSA851980 IBW851978:IBW851980 ILS851978:ILS851980 IVO851978:IVO851980 JFK851978:JFK851980 JPG851978:JPG851980 JZC851978:JZC851980 KIY851978:KIY851980 KSU851978:KSU851980 LCQ851978:LCQ851980 LMM851978:LMM851980 LWI851978:LWI851980 MGE851978:MGE851980 MQA851978:MQA851980 MZW851978:MZW851980 NJS851978:NJS851980 NTO851978:NTO851980 ODK851978:ODK851980 ONG851978:ONG851980 OXC851978:OXC851980 PGY851978:PGY851980 PQU851978:PQU851980 QAQ851978:QAQ851980 QKM851978:QKM851980 QUI851978:QUI851980 REE851978:REE851980 ROA851978:ROA851980 RXW851978:RXW851980 SHS851978:SHS851980 SRO851978:SRO851980 TBK851978:TBK851980 TLG851978:TLG851980 TVC851978:TVC851980 UEY851978:UEY851980 UOU851978:UOU851980 UYQ851978:UYQ851980 VIM851978:VIM851980 VSI851978:VSI851980 WCE851978:WCE851980 WMA851978:WMA851980 WVW851978:WVW851980 O917514:O917516 JK917514:JK917516 TG917514:TG917516 ADC917514:ADC917516 AMY917514:AMY917516 AWU917514:AWU917516 BGQ917514:BGQ917516 BQM917514:BQM917516 CAI917514:CAI917516 CKE917514:CKE917516 CUA917514:CUA917516 DDW917514:DDW917516 DNS917514:DNS917516 DXO917514:DXO917516 EHK917514:EHK917516 ERG917514:ERG917516 FBC917514:FBC917516 FKY917514:FKY917516 FUU917514:FUU917516 GEQ917514:GEQ917516 GOM917514:GOM917516 GYI917514:GYI917516 HIE917514:HIE917516 HSA917514:HSA917516 IBW917514:IBW917516 ILS917514:ILS917516 IVO917514:IVO917516 JFK917514:JFK917516 JPG917514:JPG917516 JZC917514:JZC917516 KIY917514:KIY917516 KSU917514:KSU917516 LCQ917514:LCQ917516 LMM917514:LMM917516 LWI917514:LWI917516 MGE917514:MGE917516 MQA917514:MQA917516 MZW917514:MZW917516 NJS917514:NJS917516 NTO917514:NTO917516 ODK917514:ODK917516 ONG917514:ONG917516 OXC917514:OXC917516 PGY917514:PGY917516 PQU917514:PQU917516 QAQ917514:QAQ917516 QKM917514:QKM917516 QUI917514:QUI917516 REE917514:REE917516 ROA917514:ROA917516 RXW917514:RXW917516 SHS917514:SHS917516 SRO917514:SRO917516 TBK917514:TBK917516 TLG917514:TLG917516 TVC917514:TVC917516 UEY917514:UEY917516 UOU917514:UOU917516 UYQ917514:UYQ917516 VIM917514:VIM917516 VSI917514:VSI917516 WCE917514:WCE917516 WMA917514:WMA917516 WVW917514:WVW917516 O983050:O983052 JK983050:JK983052 TG983050:TG983052 ADC983050:ADC983052 AMY983050:AMY983052 AWU983050:AWU983052 BGQ983050:BGQ983052 BQM983050:BQM983052 CAI983050:CAI983052 CKE983050:CKE983052 CUA983050:CUA983052 DDW983050:DDW983052 DNS983050:DNS983052 DXO983050:DXO983052 EHK983050:EHK983052 ERG983050:ERG983052 FBC983050:FBC983052 FKY983050:FKY983052 FUU983050:FUU983052 GEQ983050:GEQ983052 GOM983050:GOM983052 GYI983050:GYI983052 HIE983050:HIE983052 HSA983050:HSA983052 IBW983050:IBW983052 ILS983050:ILS983052 IVO983050:IVO983052 JFK983050:JFK983052 JPG983050:JPG983052 JZC983050:JZC983052 KIY983050:KIY983052 KSU983050:KSU983052 LCQ983050:LCQ983052 LMM983050:LMM983052 LWI983050:LWI983052 MGE983050:MGE983052 MQA983050:MQA983052 MZW983050:MZW983052 NJS983050:NJS983052 NTO983050:NTO983052 ODK983050:ODK983052 ONG983050:ONG983052 OXC983050:OXC983052 PGY983050:PGY983052 PQU983050:PQU983052 QAQ983050:QAQ983052 QKM983050:QKM983052 QUI983050:QUI983052 REE983050:REE983052 ROA983050:ROA983052 RXW983050:RXW983052 SHS983050:SHS983052 SRO983050:SRO983052 TBK983050:TBK983052 TLG983050:TLG983052 TVC983050:TVC983052 UEY983050:UEY983052 UOU983050:UOU983052 UYQ983050:UYQ983052 VIM983050:VIM983052 VSI983050:VSI983052 WCE983050:WCE983052 WMA983050:WMA983052 WVW983050:WVW983052 I8:I22 JH14:JH23 TD14:TD23 ACZ14:ACZ23 AMV14:AMV23 AWR14:AWR23 BGN14:BGN23 BQJ14:BQJ23 CAF14:CAF23 CKB14:CKB23 CTX14:CTX23 DDT14:DDT23 DNP14:DNP23 DXL14:DXL23 EHH14:EHH23 ERD14:ERD23 FAZ14:FAZ23 FKV14:FKV23 FUR14:FUR23 GEN14:GEN23 GOJ14:GOJ23 GYF14:GYF23 HIB14:HIB23 HRX14:HRX23 IBT14:IBT23 ILP14:ILP23 IVL14:IVL23 JFH14:JFH23 JPD14:JPD23 JYZ14:JYZ23 KIV14:KIV23 KSR14:KSR23 LCN14:LCN23 LMJ14:LMJ23 LWF14:LWF23 MGB14:MGB23 MPX14:MPX23 MZT14:MZT23 NJP14:NJP23 NTL14:NTL23 ODH14:ODH23 OND14:OND23 OWZ14:OWZ23 PGV14:PGV23 PQR14:PQR23 QAN14:QAN23 QKJ14:QKJ23 QUF14:QUF23 REB14:REB23 RNX14:RNX23 RXT14:RXT23 SHP14:SHP23 SRL14:SRL23 TBH14:TBH23 TLD14:TLD23 TUZ14:TUZ23 UEV14:UEV23 UOR14:UOR23 UYN14:UYN23 VIJ14:VIJ23 VSF14:VSF23 WCB14:WCB23 WLX14:WLX23 WVT14:WVT23 L65548:L65559 JH65548:JH65559 TD65548:TD65559 ACZ65548:ACZ65559 AMV65548:AMV65559 AWR65548:AWR65559 BGN65548:BGN65559 BQJ65548:BQJ65559 CAF65548:CAF65559 CKB65548:CKB65559 CTX65548:CTX65559 DDT65548:DDT65559 DNP65548:DNP65559 DXL65548:DXL65559 EHH65548:EHH65559 ERD65548:ERD65559 FAZ65548:FAZ65559 FKV65548:FKV65559 FUR65548:FUR65559 GEN65548:GEN65559 GOJ65548:GOJ65559 GYF65548:GYF65559 HIB65548:HIB65559 HRX65548:HRX65559 IBT65548:IBT65559 ILP65548:ILP65559 IVL65548:IVL65559 JFH65548:JFH65559 JPD65548:JPD65559 JYZ65548:JYZ65559 KIV65548:KIV65559 KSR65548:KSR65559 LCN65548:LCN65559 LMJ65548:LMJ65559 LWF65548:LWF65559 MGB65548:MGB65559 MPX65548:MPX65559 MZT65548:MZT65559 NJP65548:NJP65559 NTL65548:NTL65559 ODH65548:ODH65559 OND65548:OND65559 OWZ65548:OWZ65559 PGV65548:PGV65559 PQR65548:PQR65559 QAN65548:QAN65559 QKJ65548:QKJ65559 QUF65548:QUF65559 REB65548:REB65559 RNX65548:RNX65559 RXT65548:RXT65559 SHP65548:SHP65559 SRL65548:SRL65559 TBH65548:TBH65559 TLD65548:TLD65559 TUZ65548:TUZ65559 UEV65548:UEV65559 UOR65548:UOR65559 UYN65548:UYN65559 VIJ65548:VIJ65559 VSF65548:VSF65559 WCB65548:WCB65559 WLX65548:WLX65559 WVT65548:WVT65559 L131084:L131095 JH131084:JH131095 TD131084:TD131095 ACZ131084:ACZ131095 AMV131084:AMV131095 AWR131084:AWR131095 BGN131084:BGN131095 BQJ131084:BQJ131095 CAF131084:CAF131095 CKB131084:CKB131095 CTX131084:CTX131095 DDT131084:DDT131095 DNP131084:DNP131095 DXL131084:DXL131095 EHH131084:EHH131095 ERD131084:ERD131095 FAZ131084:FAZ131095 FKV131084:FKV131095 FUR131084:FUR131095 GEN131084:GEN131095 GOJ131084:GOJ131095 GYF131084:GYF131095 HIB131084:HIB131095 HRX131084:HRX131095 IBT131084:IBT131095 ILP131084:ILP131095 IVL131084:IVL131095 JFH131084:JFH131095 JPD131084:JPD131095 JYZ131084:JYZ131095 KIV131084:KIV131095 KSR131084:KSR131095 LCN131084:LCN131095 LMJ131084:LMJ131095 LWF131084:LWF131095 MGB131084:MGB131095 MPX131084:MPX131095 MZT131084:MZT131095 NJP131084:NJP131095 NTL131084:NTL131095 ODH131084:ODH131095 OND131084:OND131095 OWZ131084:OWZ131095 PGV131084:PGV131095 PQR131084:PQR131095 QAN131084:QAN131095 QKJ131084:QKJ131095 QUF131084:QUF131095 REB131084:REB131095 RNX131084:RNX131095 RXT131084:RXT131095 SHP131084:SHP131095 SRL131084:SRL131095 TBH131084:TBH131095 TLD131084:TLD131095 TUZ131084:TUZ131095 UEV131084:UEV131095 UOR131084:UOR131095 UYN131084:UYN131095 VIJ131084:VIJ131095 VSF131084:VSF131095 WCB131084:WCB131095 WLX131084:WLX131095 WVT131084:WVT131095 L196620:L196631 JH196620:JH196631 TD196620:TD196631 ACZ196620:ACZ196631 AMV196620:AMV196631 AWR196620:AWR196631 BGN196620:BGN196631 BQJ196620:BQJ196631 CAF196620:CAF196631 CKB196620:CKB196631 CTX196620:CTX196631 DDT196620:DDT196631 DNP196620:DNP196631 DXL196620:DXL196631 EHH196620:EHH196631 ERD196620:ERD196631 FAZ196620:FAZ196631 FKV196620:FKV196631 FUR196620:FUR196631 GEN196620:GEN196631 GOJ196620:GOJ196631 GYF196620:GYF196631 HIB196620:HIB196631 HRX196620:HRX196631 IBT196620:IBT196631 ILP196620:ILP196631 IVL196620:IVL196631 JFH196620:JFH196631 JPD196620:JPD196631 JYZ196620:JYZ196631 KIV196620:KIV196631 KSR196620:KSR196631 LCN196620:LCN196631 LMJ196620:LMJ196631 LWF196620:LWF196631 MGB196620:MGB196631 MPX196620:MPX196631 MZT196620:MZT196631 NJP196620:NJP196631 NTL196620:NTL196631 ODH196620:ODH196631 OND196620:OND196631 OWZ196620:OWZ196631 PGV196620:PGV196631 PQR196620:PQR196631 QAN196620:QAN196631 QKJ196620:QKJ196631 QUF196620:QUF196631 REB196620:REB196631 RNX196620:RNX196631 RXT196620:RXT196631 SHP196620:SHP196631 SRL196620:SRL196631 TBH196620:TBH196631 TLD196620:TLD196631 TUZ196620:TUZ196631 UEV196620:UEV196631 UOR196620:UOR196631 UYN196620:UYN196631 VIJ196620:VIJ196631 VSF196620:VSF196631 WCB196620:WCB196631 WLX196620:WLX196631 WVT196620:WVT196631 L262156:L262167 JH262156:JH262167 TD262156:TD262167 ACZ262156:ACZ262167 AMV262156:AMV262167 AWR262156:AWR262167 BGN262156:BGN262167 BQJ262156:BQJ262167 CAF262156:CAF262167 CKB262156:CKB262167 CTX262156:CTX262167 DDT262156:DDT262167 DNP262156:DNP262167 DXL262156:DXL262167 EHH262156:EHH262167 ERD262156:ERD262167 FAZ262156:FAZ262167 FKV262156:FKV262167 FUR262156:FUR262167 GEN262156:GEN262167 GOJ262156:GOJ262167 GYF262156:GYF262167 HIB262156:HIB262167 HRX262156:HRX262167 IBT262156:IBT262167 ILP262156:ILP262167 IVL262156:IVL262167 JFH262156:JFH262167 JPD262156:JPD262167 JYZ262156:JYZ262167 KIV262156:KIV262167 KSR262156:KSR262167 LCN262156:LCN262167 LMJ262156:LMJ262167 LWF262156:LWF262167 MGB262156:MGB262167 MPX262156:MPX262167 MZT262156:MZT262167 NJP262156:NJP262167 NTL262156:NTL262167 ODH262156:ODH262167 OND262156:OND262167 OWZ262156:OWZ262167 PGV262156:PGV262167 PQR262156:PQR262167 QAN262156:QAN262167 QKJ262156:QKJ262167 QUF262156:QUF262167 REB262156:REB262167 RNX262156:RNX262167 RXT262156:RXT262167 SHP262156:SHP262167 SRL262156:SRL262167 TBH262156:TBH262167 TLD262156:TLD262167 TUZ262156:TUZ262167 UEV262156:UEV262167 UOR262156:UOR262167 UYN262156:UYN262167 VIJ262156:VIJ262167 VSF262156:VSF262167 WCB262156:WCB262167 WLX262156:WLX262167 WVT262156:WVT262167 L327692:L327703 JH327692:JH327703 TD327692:TD327703 ACZ327692:ACZ327703 AMV327692:AMV327703 AWR327692:AWR327703 BGN327692:BGN327703 BQJ327692:BQJ327703 CAF327692:CAF327703 CKB327692:CKB327703 CTX327692:CTX327703 DDT327692:DDT327703 DNP327692:DNP327703 DXL327692:DXL327703 EHH327692:EHH327703 ERD327692:ERD327703 FAZ327692:FAZ327703 FKV327692:FKV327703 FUR327692:FUR327703 GEN327692:GEN327703 GOJ327692:GOJ327703 GYF327692:GYF327703 HIB327692:HIB327703 HRX327692:HRX327703 IBT327692:IBT327703 ILP327692:ILP327703 IVL327692:IVL327703 JFH327692:JFH327703 JPD327692:JPD327703 JYZ327692:JYZ327703 KIV327692:KIV327703 KSR327692:KSR327703 LCN327692:LCN327703 LMJ327692:LMJ327703 LWF327692:LWF327703 MGB327692:MGB327703 MPX327692:MPX327703 MZT327692:MZT327703 NJP327692:NJP327703 NTL327692:NTL327703 ODH327692:ODH327703 OND327692:OND327703 OWZ327692:OWZ327703 PGV327692:PGV327703 PQR327692:PQR327703 QAN327692:QAN327703 QKJ327692:QKJ327703 QUF327692:QUF327703 REB327692:REB327703 RNX327692:RNX327703 RXT327692:RXT327703 SHP327692:SHP327703 SRL327692:SRL327703 TBH327692:TBH327703 TLD327692:TLD327703 TUZ327692:TUZ327703 UEV327692:UEV327703 UOR327692:UOR327703 UYN327692:UYN327703 VIJ327692:VIJ327703 VSF327692:VSF327703 WCB327692:WCB327703 WLX327692:WLX327703 WVT327692:WVT327703 L393228:L393239 JH393228:JH393239 TD393228:TD393239 ACZ393228:ACZ393239 AMV393228:AMV393239 AWR393228:AWR393239 BGN393228:BGN393239 BQJ393228:BQJ393239 CAF393228:CAF393239 CKB393228:CKB393239 CTX393228:CTX393239 DDT393228:DDT393239 DNP393228:DNP393239 DXL393228:DXL393239 EHH393228:EHH393239 ERD393228:ERD393239 FAZ393228:FAZ393239 FKV393228:FKV393239 FUR393228:FUR393239 GEN393228:GEN393239 GOJ393228:GOJ393239 GYF393228:GYF393239 HIB393228:HIB393239 HRX393228:HRX393239 IBT393228:IBT393239 ILP393228:ILP393239 IVL393228:IVL393239 JFH393228:JFH393239 JPD393228:JPD393239 JYZ393228:JYZ393239 KIV393228:KIV393239 KSR393228:KSR393239 LCN393228:LCN393239 LMJ393228:LMJ393239 LWF393228:LWF393239 MGB393228:MGB393239 MPX393228:MPX393239 MZT393228:MZT393239 NJP393228:NJP393239 NTL393228:NTL393239 ODH393228:ODH393239 OND393228:OND393239 OWZ393228:OWZ393239 PGV393228:PGV393239 PQR393228:PQR393239 QAN393228:QAN393239 QKJ393228:QKJ393239 QUF393228:QUF393239 REB393228:REB393239 RNX393228:RNX393239 RXT393228:RXT393239 SHP393228:SHP393239 SRL393228:SRL393239 TBH393228:TBH393239 TLD393228:TLD393239 TUZ393228:TUZ393239 UEV393228:UEV393239 UOR393228:UOR393239 UYN393228:UYN393239 VIJ393228:VIJ393239 VSF393228:VSF393239 WCB393228:WCB393239 WLX393228:WLX393239 WVT393228:WVT393239 L458764:L458775 JH458764:JH458775 TD458764:TD458775 ACZ458764:ACZ458775 AMV458764:AMV458775 AWR458764:AWR458775 BGN458764:BGN458775 BQJ458764:BQJ458775 CAF458764:CAF458775 CKB458764:CKB458775 CTX458764:CTX458775 DDT458764:DDT458775 DNP458764:DNP458775 DXL458764:DXL458775 EHH458764:EHH458775 ERD458764:ERD458775 FAZ458764:FAZ458775 FKV458764:FKV458775 FUR458764:FUR458775 GEN458764:GEN458775 GOJ458764:GOJ458775 GYF458764:GYF458775 HIB458764:HIB458775 HRX458764:HRX458775 IBT458764:IBT458775 ILP458764:ILP458775 IVL458764:IVL458775 JFH458764:JFH458775 JPD458764:JPD458775 JYZ458764:JYZ458775 KIV458764:KIV458775 KSR458764:KSR458775 LCN458764:LCN458775 LMJ458764:LMJ458775 LWF458764:LWF458775 MGB458764:MGB458775 MPX458764:MPX458775 MZT458764:MZT458775 NJP458764:NJP458775 NTL458764:NTL458775 ODH458764:ODH458775 OND458764:OND458775 OWZ458764:OWZ458775 PGV458764:PGV458775 PQR458764:PQR458775 QAN458764:QAN458775 QKJ458764:QKJ458775 QUF458764:QUF458775 REB458764:REB458775 RNX458764:RNX458775 RXT458764:RXT458775 SHP458764:SHP458775 SRL458764:SRL458775 TBH458764:TBH458775 TLD458764:TLD458775 TUZ458764:TUZ458775 UEV458764:UEV458775 UOR458764:UOR458775 UYN458764:UYN458775 VIJ458764:VIJ458775 VSF458764:VSF458775 WCB458764:WCB458775 WLX458764:WLX458775 WVT458764:WVT458775 L524300:L524311 JH524300:JH524311 TD524300:TD524311 ACZ524300:ACZ524311 AMV524300:AMV524311 AWR524300:AWR524311 BGN524300:BGN524311 BQJ524300:BQJ524311 CAF524300:CAF524311 CKB524300:CKB524311 CTX524300:CTX524311 DDT524300:DDT524311 DNP524300:DNP524311 DXL524300:DXL524311 EHH524300:EHH524311 ERD524300:ERD524311 FAZ524300:FAZ524311 FKV524300:FKV524311 FUR524300:FUR524311 GEN524300:GEN524311 GOJ524300:GOJ524311 GYF524300:GYF524311 HIB524300:HIB524311 HRX524300:HRX524311 IBT524300:IBT524311 ILP524300:ILP524311 IVL524300:IVL524311 JFH524300:JFH524311 JPD524300:JPD524311 JYZ524300:JYZ524311 KIV524300:KIV524311 KSR524300:KSR524311 LCN524300:LCN524311 LMJ524300:LMJ524311 LWF524300:LWF524311 MGB524300:MGB524311 MPX524300:MPX524311 MZT524300:MZT524311 NJP524300:NJP524311 NTL524300:NTL524311 ODH524300:ODH524311 OND524300:OND524311 OWZ524300:OWZ524311 PGV524300:PGV524311 PQR524300:PQR524311 QAN524300:QAN524311 QKJ524300:QKJ524311 QUF524300:QUF524311 REB524300:REB524311 RNX524300:RNX524311 RXT524300:RXT524311 SHP524300:SHP524311 SRL524300:SRL524311 TBH524300:TBH524311 TLD524300:TLD524311 TUZ524300:TUZ524311 UEV524300:UEV524311 UOR524300:UOR524311 UYN524300:UYN524311 VIJ524300:VIJ524311 VSF524300:VSF524311 WCB524300:WCB524311 WLX524300:WLX524311 WVT524300:WVT524311 L589836:L589847 JH589836:JH589847 TD589836:TD589847 ACZ589836:ACZ589847 AMV589836:AMV589847 AWR589836:AWR589847 BGN589836:BGN589847 BQJ589836:BQJ589847 CAF589836:CAF589847 CKB589836:CKB589847 CTX589836:CTX589847 DDT589836:DDT589847 DNP589836:DNP589847 DXL589836:DXL589847 EHH589836:EHH589847 ERD589836:ERD589847 FAZ589836:FAZ589847 FKV589836:FKV589847 FUR589836:FUR589847 GEN589836:GEN589847 GOJ589836:GOJ589847 GYF589836:GYF589847 HIB589836:HIB589847 HRX589836:HRX589847 IBT589836:IBT589847 ILP589836:ILP589847 IVL589836:IVL589847 JFH589836:JFH589847 JPD589836:JPD589847 JYZ589836:JYZ589847 KIV589836:KIV589847 KSR589836:KSR589847 LCN589836:LCN589847 LMJ589836:LMJ589847 LWF589836:LWF589847 MGB589836:MGB589847 MPX589836:MPX589847 MZT589836:MZT589847 NJP589836:NJP589847 NTL589836:NTL589847 ODH589836:ODH589847 OND589836:OND589847 OWZ589836:OWZ589847 PGV589836:PGV589847 PQR589836:PQR589847 QAN589836:QAN589847 QKJ589836:QKJ589847 QUF589836:QUF589847 REB589836:REB589847 RNX589836:RNX589847 RXT589836:RXT589847 SHP589836:SHP589847 SRL589836:SRL589847 TBH589836:TBH589847 TLD589836:TLD589847 TUZ589836:TUZ589847 UEV589836:UEV589847 UOR589836:UOR589847 UYN589836:UYN589847 VIJ589836:VIJ589847 VSF589836:VSF589847 WCB589836:WCB589847 WLX589836:WLX589847 WVT589836:WVT589847 L655372:L655383 JH655372:JH655383 TD655372:TD655383 ACZ655372:ACZ655383 AMV655372:AMV655383 AWR655372:AWR655383 BGN655372:BGN655383 BQJ655372:BQJ655383 CAF655372:CAF655383 CKB655372:CKB655383 CTX655372:CTX655383 DDT655372:DDT655383 DNP655372:DNP655383 DXL655372:DXL655383 EHH655372:EHH655383 ERD655372:ERD655383 FAZ655372:FAZ655383 FKV655372:FKV655383 FUR655372:FUR655383 GEN655372:GEN655383 GOJ655372:GOJ655383 GYF655372:GYF655383 HIB655372:HIB655383 HRX655372:HRX655383 IBT655372:IBT655383 ILP655372:ILP655383 IVL655372:IVL655383 JFH655372:JFH655383 JPD655372:JPD655383 JYZ655372:JYZ655383 KIV655372:KIV655383 KSR655372:KSR655383 LCN655372:LCN655383 LMJ655372:LMJ655383 LWF655372:LWF655383 MGB655372:MGB655383 MPX655372:MPX655383 MZT655372:MZT655383 NJP655372:NJP655383 NTL655372:NTL655383 ODH655372:ODH655383 OND655372:OND655383 OWZ655372:OWZ655383 PGV655372:PGV655383 PQR655372:PQR655383 QAN655372:QAN655383 QKJ655372:QKJ655383 QUF655372:QUF655383 REB655372:REB655383 RNX655372:RNX655383 RXT655372:RXT655383 SHP655372:SHP655383 SRL655372:SRL655383 TBH655372:TBH655383 TLD655372:TLD655383 TUZ655372:TUZ655383 UEV655372:UEV655383 UOR655372:UOR655383 UYN655372:UYN655383 VIJ655372:VIJ655383 VSF655372:VSF655383 WCB655372:WCB655383 WLX655372:WLX655383 WVT655372:WVT655383 L720908:L720919 JH720908:JH720919 TD720908:TD720919 ACZ720908:ACZ720919 AMV720908:AMV720919 AWR720908:AWR720919 BGN720908:BGN720919 BQJ720908:BQJ720919 CAF720908:CAF720919 CKB720908:CKB720919 CTX720908:CTX720919 DDT720908:DDT720919 DNP720908:DNP720919 DXL720908:DXL720919 EHH720908:EHH720919 ERD720908:ERD720919 FAZ720908:FAZ720919 FKV720908:FKV720919 FUR720908:FUR720919 GEN720908:GEN720919 GOJ720908:GOJ720919 GYF720908:GYF720919 HIB720908:HIB720919 HRX720908:HRX720919 IBT720908:IBT720919 ILP720908:ILP720919 IVL720908:IVL720919 JFH720908:JFH720919 JPD720908:JPD720919 JYZ720908:JYZ720919 KIV720908:KIV720919 KSR720908:KSR720919 LCN720908:LCN720919 LMJ720908:LMJ720919 LWF720908:LWF720919 MGB720908:MGB720919 MPX720908:MPX720919 MZT720908:MZT720919 NJP720908:NJP720919 NTL720908:NTL720919 ODH720908:ODH720919 OND720908:OND720919 OWZ720908:OWZ720919 PGV720908:PGV720919 PQR720908:PQR720919 QAN720908:QAN720919 QKJ720908:QKJ720919 QUF720908:QUF720919 REB720908:REB720919 RNX720908:RNX720919 RXT720908:RXT720919 SHP720908:SHP720919 SRL720908:SRL720919 TBH720908:TBH720919 TLD720908:TLD720919 TUZ720908:TUZ720919 UEV720908:UEV720919 UOR720908:UOR720919 UYN720908:UYN720919 VIJ720908:VIJ720919 VSF720908:VSF720919 WCB720908:WCB720919 WLX720908:WLX720919 WVT720908:WVT720919 L786444:L786455 JH786444:JH786455 TD786444:TD786455 ACZ786444:ACZ786455 AMV786444:AMV786455 AWR786444:AWR786455 BGN786444:BGN786455 BQJ786444:BQJ786455 CAF786444:CAF786455 CKB786444:CKB786455 CTX786444:CTX786455 DDT786444:DDT786455 DNP786444:DNP786455 DXL786444:DXL786455 EHH786444:EHH786455 ERD786444:ERD786455 FAZ786444:FAZ786455 FKV786444:FKV786455 FUR786444:FUR786455 GEN786444:GEN786455 GOJ786444:GOJ786455 GYF786444:GYF786455 HIB786444:HIB786455 HRX786444:HRX786455 IBT786444:IBT786455 ILP786444:ILP786455 IVL786444:IVL786455 JFH786444:JFH786455 JPD786444:JPD786455 JYZ786444:JYZ786455 KIV786444:KIV786455 KSR786444:KSR786455 LCN786444:LCN786455 LMJ786444:LMJ786455 LWF786444:LWF786455 MGB786444:MGB786455 MPX786444:MPX786455 MZT786444:MZT786455 NJP786444:NJP786455 NTL786444:NTL786455 ODH786444:ODH786455 OND786444:OND786455 OWZ786444:OWZ786455 PGV786444:PGV786455 PQR786444:PQR786455 QAN786444:QAN786455 QKJ786444:QKJ786455 QUF786444:QUF786455 REB786444:REB786455 RNX786444:RNX786455 RXT786444:RXT786455 SHP786444:SHP786455 SRL786444:SRL786455 TBH786444:TBH786455 TLD786444:TLD786455 TUZ786444:TUZ786455 UEV786444:UEV786455 UOR786444:UOR786455 UYN786444:UYN786455 VIJ786444:VIJ786455 VSF786444:VSF786455 WCB786444:WCB786455 WLX786444:WLX786455 WVT786444:WVT786455 L851980:L851991 JH851980:JH851991 TD851980:TD851991 ACZ851980:ACZ851991 AMV851980:AMV851991 AWR851980:AWR851991 BGN851980:BGN851991 BQJ851980:BQJ851991 CAF851980:CAF851991 CKB851980:CKB851991 CTX851980:CTX851991 DDT851980:DDT851991 DNP851980:DNP851991 DXL851980:DXL851991 EHH851980:EHH851991 ERD851980:ERD851991 FAZ851980:FAZ851991 FKV851980:FKV851991 FUR851980:FUR851991 GEN851980:GEN851991 GOJ851980:GOJ851991 GYF851980:GYF851991 HIB851980:HIB851991 HRX851980:HRX851991 IBT851980:IBT851991 ILP851980:ILP851991 IVL851980:IVL851991 JFH851980:JFH851991 JPD851980:JPD851991 JYZ851980:JYZ851991 KIV851980:KIV851991 KSR851980:KSR851991 LCN851980:LCN851991 LMJ851980:LMJ851991 LWF851980:LWF851991 MGB851980:MGB851991 MPX851980:MPX851991 MZT851980:MZT851991 NJP851980:NJP851991 NTL851980:NTL851991 ODH851980:ODH851991 OND851980:OND851991 OWZ851980:OWZ851991 PGV851980:PGV851991 PQR851980:PQR851991 QAN851980:QAN851991 QKJ851980:QKJ851991 QUF851980:QUF851991 REB851980:REB851991 RNX851980:RNX851991 RXT851980:RXT851991 SHP851980:SHP851991 SRL851980:SRL851991 TBH851980:TBH851991 TLD851980:TLD851991 TUZ851980:TUZ851991 UEV851980:UEV851991 UOR851980:UOR851991 UYN851980:UYN851991 VIJ851980:VIJ851991 VSF851980:VSF851991 WCB851980:WCB851991 WLX851980:WLX851991 WVT851980:WVT851991 L917516:L917527 JH917516:JH917527 TD917516:TD917527 ACZ917516:ACZ917527 AMV917516:AMV917527 AWR917516:AWR917527 BGN917516:BGN917527 BQJ917516:BQJ917527 CAF917516:CAF917527 CKB917516:CKB917527 CTX917516:CTX917527 DDT917516:DDT917527 DNP917516:DNP917527 DXL917516:DXL917527 EHH917516:EHH917527 ERD917516:ERD917527 FAZ917516:FAZ917527 FKV917516:FKV917527 FUR917516:FUR917527 GEN917516:GEN917527 GOJ917516:GOJ917527 GYF917516:GYF917527 HIB917516:HIB917527 HRX917516:HRX917527 IBT917516:IBT917527 ILP917516:ILP917527 IVL917516:IVL917527 JFH917516:JFH917527 JPD917516:JPD917527 JYZ917516:JYZ917527 KIV917516:KIV917527 KSR917516:KSR917527 LCN917516:LCN917527 LMJ917516:LMJ917527 LWF917516:LWF917527 MGB917516:MGB917527 MPX917516:MPX917527 MZT917516:MZT917527 NJP917516:NJP917527 NTL917516:NTL917527 ODH917516:ODH917527 OND917516:OND917527 OWZ917516:OWZ917527 PGV917516:PGV917527 PQR917516:PQR917527 QAN917516:QAN917527 QKJ917516:QKJ917527 QUF917516:QUF917527 REB917516:REB917527 RNX917516:RNX917527 RXT917516:RXT917527 SHP917516:SHP917527 SRL917516:SRL917527 TBH917516:TBH917527 TLD917516:TLD917527 TUZ917516:TUZ917527 UEV917516:UEV917527 UOR917516:UOR917527 UYN917516:UYN917527 VIJ917516:VIJ917527 VSF917516:VSF917527 WCB917516:WCB917527 WLX917516:WLX917527 WVT917516:WVT917527 L983052:L983063 JH983052:JH983063 TD983052:TD983063 ACZ983052:ACZ983063 AMV983052:AMV983063 AWR983052:AWR983063 BGN983052:BGN983063 BQJ983052:BQJ983063 CAF983052:CAF983063 CKB983052:CKB983063 CTX983052:CTX983063 DDT983052:DDT983063 DNP983052:DNP983063 DXL983052:DXL983063 EHH983052:EHH983063 ERD983052:ERD983063 FAZ983052:FAZ983063 FKV983052:FKV983063 FUR983052:FUR983063 GEN983052:GEN983063 GOJ983052:GOJ983063 GYF983052:GYF983063 HIB983052:HIB983063 HRX983052:HRX983063 IBT983052:IBT983063 ILP983052:ILP983063 IVL983052:IVL983063 JFH983052:JFH983063 JPD983052:JPD983063 JYZ983052:JYZ983063 KIV983052:KIV983063 KSR983052:KSR983063 LCN983052:LCN983063 LMJ983052:LMJ983063 LWF983052:LWF983063 MGB983052:MGB983063 MPX983052:MPX983063 MZT983052:MZT983063 NJP983052:NJP983063 NTL983052:NTL983063 ODH983052:ODH983063 OND983052:OND983063 OWZ983052:OWZ983063 PGV983052:PGV983063 PQR983052:PQR983063 QAN983052:QAN983063 QKJ983052:QKJ983063 QUF983052:QUF983063 REB983052:REB983063 RNX983052:RNX983063 RXT983052:RXT983063 SHP983052:SHP983063 SRL983052:SRL983063 TBH983052:TBH983063 TLD983052:TLD983063 TUZ983052:TUZ983063 UEV983052:UEV983063 UOR983052:UOR983063 UYN983052:UYN983063 VIJ983052:VIJ983063 VSF983052:VSF983063 WCB983052:WCB983063 WLX983052:WLX983063 WVT983052:WVT983063 WVQ983046:WVQ983063 JE8:JE23 TA8:TA23 ACW8:ACW23 AMS8:AMS23 AWO8:AWO23 BGK8:BGK23 BQG8:BQG23 CAC8:CAC23 CJY8:CJY23 CTU8:CTU23 DDQ8:DDQ23 DNM8:DNM23 DXI8:DXI23 EHE8:EHE23 ERA8:ERA23 FAW8:FAW23 FKS8:FKS23 FUO8:FUO23 GEK8:GEK23 GOG8:GOG23 GYC8:GYC23 HHY8:HHY23 HRU8:HRU23 IBQ8:IBQ23 ILM8:ILM23 IVI8:IVI23 JFE8:JFE23 JPA8:JPA23 JYW8:JYW23 KIS8:KIS23 KSO8:KSO23 LCK8:LCK23 LMG8:LMG23 LWC8:LWC23 MFY8:MFY23 MPU8:MPU23 MZQ8:MZQ23 NJM8:NJM23 NTI8:NTI23 ODE8:ODE23 ONA8:ONA23 OWW8:OWW23 PGS8:PGS23 PQO8:PQO23 QAK8:QAK23 QKG8:QKG23 QUC8:QUC23 RDY8:RDY23 RNU8:RNU23 RXQ8:RXQ23 SHM8:SHM23 SRI8:SRI23 TBE8:TBE23 TLA8:TLA23 TUW8:TUW23 UES8:UES23 UOO8:UOO23 UYK8:UYK23 VIG8:VIG23 VSC8:VSC23 WBY8:WBY23 WLU8:WLU23 WVQ8:WVQ23 I65542:I65559 JE65542:JE65559 TA65542:TA65559 ACW65542:ACW65559 AMS65542:AMS65559 AWO65542:AWO65559 BGK65542:BGK65559 BQG65542:BQG65559 CAC65542:CAC65559 CJY65542:CJY65559 CTU65542:CTU65559 DDQ65542:DDQ65559 DNM65542:DNM65559 DXI65542:DXI65559 EHE65542:EHE65559 ERA65542:ERA65559 FAW65542:FAW65559 FKS65542:FKS65559 FUO65542:FUO65559 GEK65542:GEK65559 GOG65542:GOG65559 GYC65542:GYC65559 HHY65542:HHY65559 HRU65542:HRU65559 IBQ65542:IBQ65559 ILM65542:ILM65559 IVI65542:IVI65559 JFE65542:JFE65559 JPA65542:JPA65559 JYW65542:JYW65559 KIS65542:KIS65559 KSO65542:KSO65559 LCK65542:LCK65559 LMG65542:LMG65559 LWC65542:LWC65559 MFY65542:MFY65559 MPU65542:MPU65559 MZQ65542:MZQ65559 NJM65542:NJM65559 NTI65542:NTI65559 ODE65542:ODE65559 ONA65542:ONA65559 OWW65542:OWW65559 PGS65542:PGS65559 PQO65542:PQO65559 QAK65542:QAK65559 QKG65542:QKG65559 QUC65542:QUC65559 RDY65542:RDY65559 RNU65542:RNU65559 RXQ65542:RXQ65559 SHM65542:SHM65559 SRI65542:SRI65559 TBE65542:TBE65559 TLA65542:TLA65559 TUW65542:TUW65559 UES65542:UES65559 UOO65542:UOO65559 UYK65542:UYK65559 VIG65542:VIG65559 VSC65542:VSC65559 WBY65542:WBY65559 WLU65542:WLU65559 WVQ65542:WVQ65559 I131078:I131095 JE131078:JE131095 TA131078:TA131095 ACW131078:ACW131095 AMS131078:AMS131095 AWO131078:AWO131095 BGK131078:BGK131095 BQG131078:BQG131095 CAC131078:CAC131095 CJY131078:CJY131095 CTU131078:CTU131095 DDQ131078:DDQ131095 DNM131078:DNM131095 DXI131078:DXI131095 EHE131078:EHE131095 ERA131078:ERA131095 FAW131078:FAW131095 FKS131078:FKS131095 FUO131078:FUO131095 GEK131078:GEK131095 GOG131078:GOG131095 GYC131078:GYC131095 HHY131078:HHY131095 HRU131078:HRU131095 IBQ131078:IBQ131095 ILM131078:ILM131095 IVI131078:IVI131095 JFE131078:JFE131095 JPA131078:JPA131095 JYW131078:JYW131095 KIS131078:KIS131095 KSO131078:KSO131095 LCK131078:LCK131095 LMG131078:LMG131095 LWC131078:LWC131095 MFY131078:MFY131095 MPU131078:MPU131095 MZQ131078:MZQ131095 NJM131078:NJM131095 NTI131078:NTI131095 ODE131078:ODE131095 ONA131078:ONA131095 OWW131078:OWW131095 PGS131078:PGS131095 PQO131078:PQO131095 QAK131078:QAK131095 QKG131078:QKG131095 QUC131078:QUC131095 RDY131078:RDY131095 RNU131078:RNU131095 RXQ131078:RXQ131095 SHM131078:SHM131095 SRI131078:SRI131095 TBE131078:TBE131095 TLA131078:TLA131095 TUW131078:TUW131095 UES131078:UES131095 UOO131078:UOO131095 UYK131078:UYK131095 VIG131078:VIG131095 VSC131078:VSC131095 WBY131078:WBY131095 WLU131078:WLU131095 WVQ131078:WVQ131095 I196614:I196631 JE196614:JE196631 TA196614:TA196631 ACW196614:ACW196631 AMS196614:AMS196631 AWO196614:AWO196631 BGK196614:BGK196631 BQG196614:BQG196631 CAC196614:CAC196631 CJY196614:CJY196631 CTU196614:CTU196631 DDQ196614:DDQ196631 DNM196614:DNM196631 DXI196614:DXI196631 EHE196614:EHE196631 ERA196614:ERA196631 FAW196614:FAW196631 FKS196614:FKS196631 FUO196614:FUO196631 GEK196614:GEK196631 GOG196614:GOG196631 GYC196614:GYC196631 HHY196614:HHY196631 HRU196614:HRU196631 IBQ196614:IBQ196631 ILM196614:ILM196631 IVI196614:IVI196631 JFE196614:JFE196631 JPA196614:JPA196631 JYW196614:JYW196631 KIS196614:KIS196631 KSO196614:KSO196631 LCK196614:LCK196631 LMG196614:LMG196631 LWC196614:LWC196631 MFY196614:MFY196631 MPU196614:MPU196631 MZQ196614:MZQ196631 NJM196614:NJM196631 NTI196614:NTI196631 ODE196614:ODE196631 ONA196614:ONA196631 OWW196614:OWW196631 PGS196614:PGS196631 PQO196614:PQO196631 QAK196614:QAK196631 QKG196614:QKG196631 QUC196614:QUC196631 RDY196614:RDY196631 RNU196614:RNU196631 RXQ196614:RXQ196631 SHM196614:SHM196631 SRI196614:SRI196631 TBE196614:TBE196631 TLA196614:TLA196631 TUW196614:TUW196631 UES196614:UES196631 UOO196614:UOO196631 UYK196614:UYK196631 VIG196614:VIG196631 VSC196614:VSC196631 WBY196614:WBY196631 WLU196614:WLU196631 WVQ196614:WVQ196631 I262150:I262167 JE262150:JE262167 TA262150:TA262167 ACW262150:ACW262167 AMS262150:AMS262167 AWO262150:AWO262167 BGK262150:BGK262167 BQG262150:BQG262167 CAC262150:CAC262167 CJY262150:CJY262167 CTU262150:CTU262167 DDQ262150:DDQ262167 DNM262150:DNM262167 DXI262150:DXI262167 EHE262150:EHE262167 ERA262150:ERA262167 FAW262150:FAW262167 FKS262150:FKS262167 FUO262150:FUO262167 GEK262150:GEK262167 GOG262150:GOG262167 GYC262150:GYC262167 HHY262150:HHY262167 HRU262150:HRU262167 IBQ262150:IBQ262167 ILM262150:ILM262167 IVI262150:IVI262167 JFE262150:JFE262167 JPA262150:JPA262167 JYW262150:JYW262167 KIS262150:KIS262167 KSO262150:KSO262167 LCK262150:LCK262167 LMG262150:LMG262167 LWC262150:LWC262167 MFY262150:MFY262167 MPU262150:MPU262167 MZQ262150:MZQ262167 NJM262150:NJM262167 NTI262150:NTI262167 ODE262150:ODE262167 ONA262150:ONA262167 OWW262150:OWW262167 PGS262150:PGS262167 PQO262150:PQO262167 QAK262150:QAK262167 QKG262150:QKG262167 QUC262150:QUC262167 RDY262150:RDY262167 RNU262150:RNU262167 RXQ262150:RXQ262167 SHM262150:SHM262167 SRI262150:SRI262167 TBE262150:TBE262167 TLA262150:TLA262167 TUW262150:TUW262167 UES262150:UES262167 UOO262150:UOO262167 UYK262150:UYK262167 VIG262150:VIG262167 VSC262150:VSC262167 WBY262150:WBY262167 WLU262150:WLU262167 WVQ262150:WVQ262167 I327686:I327703 JE327686:JE327703 TA327686:TA327703 ACW327686:ACW327703 AMS327686:AMS327703 AWO327686:AWO327703 BGK327686:BGK327703 BQG327686:BQG327703 CAC327686:CAC327703 CJY327686:CJY327703 CTU327686:CTU327703 DDQ327686:DDQ327703 DNM327686:DNM327703 DXI327686:DXI327703 EHE327686:EHE327703 ERA327686:ERA327703 FAW327686:FAW327703 FKS327686:FKS327703 FUO327686:FUO327703 GEK327686:GEK327703 GOG327686:GOG327703 GYC327686:GYC327703 HHY327686:HHY327703 HRU327686:HRU327703 IBQ327686:IBQ327703 ILM327686:ILM327703 IVI327686:IVI327703 JFE327686:JFE327703 JPA327686:JPA327703 JYW327686:JYW327703 KIS327686:KIS327703 KSO327686:KSO327703 LCK327686:LCK327703 LMG327686:LMG327703 LWC327686:LWC327703 MFY327686:MFY327703 MPU327686:MPU327703 MZQ327686:MZQ327703 NJM327686:NJM327703 NTI327686:NTI327703 ODE327686:ODE327703 ONA327686:ONA327703 OWW327686:OWW327703 PGS327686:PGS327703 PQO327686:PQO327703 QAK327686:QAK327703 QKG327686:QKG327703 QUC327686:QUC327703 RDY327686:RDY327703 RNU327686:RNU327703 RXQ327686:RXQ327703 SHM327686:SHM327703 SRI327686:SRI327703 TBE327686:TBE327703 TLA327686:TLA327703 TUW327686:TUW327703 UES327686:UES327703 UOO327686:UOO327703 UYK327686:UYK327703 VIG327686:VIG327703 VSC327686:VSC327703 WBY327686:WBY327703 WLU327686:WLU327703 WVQ327686:WVQ327703 I393222:I393239 JE393222:JE393239 TA393222:TA393239 ACW393222:ACW393239 AMS393222:AMS393239 AWO393222:AWO393239 BGK393222:BGK393239 BQG393222:BQG393239 CAC393222:CAC393239 CJY393222:CJY393239 CTU393222:CTU393239 DDQ393222:DDQ393239 DNM393222:DNM393239 DXI393222:DXI393239 EHE393222:EHE393239 ERA393222:ERA393239 FAW393222:FAW393239 FKS393222:FKS393239 FUO393222:FUO393239 GEK393222:GEK393239 GOG393222:GOG393239 GYC393222:GYC393239 HHY393222:HHY393239 HRU393222:HRU393239 IBQ393222:IBQ393239 ILM393222:ILM393239 IVI393222:IVI393239 JFE393222:JFE393239 JPA393222:JPA393239 JYW393222:JYW393239 KIS393222:KIS393239 KSO393222:KSO393239 LCK393222:LCK393239 LMG393222:LMG393239 LWC393222:LWC393239 MFY393222:MFY393239 MPU393222:MPU393239 MZQ393222:MZQ393239 NJM393222:NJM393239 NTI393222:NTI393239 ODE393222:ODE393239 ONA393222:ONA393239 OWW393222:OWW393239 PGS393222:PGS393239 PQO393222:PQO393239 QAK393222:QAK393239 QKG393222:QKG393239 QUC393222:QUC393239 RDY393222:RDY393239 RNU393222:RNU393239 RXQ393222:RXQ393239 SHM393222:SHM393239 SRI393222:SRI393239 TBE393222:TBE393239 TLA393222:TLA393239 TUW393222:TUW393239 UES393222:UES393239 UOO393222:UOO393239 UYK393222:UYK393239 VIG393222:VIG393239 VSC393222:VSC393239 WBY393222:WBY393239 WLU393222:WLU393239 WVQ393222:WVQ393239 I458758:I458775 JE458758:JE458775 TA458758:TA458775 ACW458758:ACW458775 AMS458758:AMS458775 AWO458758:AWO458775 BGK458758:BGK458775 BQG458758:BQG458775 CAC458758:CAC458775 CJY458758:CJY458775 CTU458758:CTU458775 DDQ458758:DDQ458775 DNM458758:DNM458775 DXI458758:DXI458775 EHE458758:EHE458775 ERA458758:ERA458775 FAW458758:FAW458775 FKS458758:FKS458775 FUO458758:FUO458775 GEK458758:GEK458775 GOG458758:GOG458775 GYC458758:GYC458775 HHY458758:HHY458775 HRU458758:HRU458775 IBQ458758:IBQ458775 ILM458758:ILM458775 IVI458758:IVI458775 JFE458758:JFE458775 JPA458758:JPA458775 JYW458758:JYW458775 KIS458758:KIS458775 KSO458758:KSO458775 LCK458758:LCK458775 LMG458758:LMG458775 LWC458758:LWC458775 MFY458758:MFY458775 MPU458758:MPU458775 MZQ458758:MZQ458775 NJM458758:NJM458775 NTI458758:NTI458775 ODE458758:ODE458775 ONA458758:ONA458775 OWW458758:OWW458775 PGS458758:PGS458775 PQO458758:PQO458775 QAK458758:QAK458775 QKG458758:QKG458775 QUC458758:QUC458775 RDY458758:RDY458775 RNU458758:RNU458775 RXQ458758:RXQ458775 SHM458758:SHM458775 SRI458758:SRI458775 TBE458758:TBE458775 TLA458758:TLA458775 TUW458758:TUW458775 UES458758:UES458775 UOO458758:UOO458775 UYK458758:UYK458775 VIG458758:VIG458775 VSC458758:VSC458775 WBY458758:WBY458775 WLU458758:WLU458775 WVQ458758:WVQ458775 I524294:I524311 JE524294:JE524311 TA524294:TA524311 ACW524294:ACW524311 AMS524294:AMS524311 AWO524294:AWO524311 BGK524294:BGK524311 BQG524294:BQG524311 CAC524294:CAC524311 CJY524294:CJY524311 CTU524294:CTU524311 DDQ524294:DDQ524311 DNM524294:DNM524311 DXI524294:DXI524311 EHE524294:EHE524311 ERA524294:ERA524311 FAW524294:FAW524311 FKS524294:FKS524311 FUO524294:FUO524311 GEK524294:GEK524311 GOG524294:GOG524311 GYC524294:GYC524311 HHY524294:HHY524311 HRU524294:HRU524311 IBQ524294:IBQ524311 ILM524294:ILM524311 IVI524294:IVI524311 JFE524294:JFE524311 JPA524294:JPA524311 JYW524294:JYW524311 KIS524294:KIS524311 KSO524294:KSO524311 LCK524294:LCK524311 LMG524294:LMG524311 LWC524294:LWC524311 MFY524294:MFY524311 MPU524294:MPU524311 MZQ524294:MZQ524311 NJM524294:NJM524311 NTI524294:NTI524311 ODE524294:ODE524311 ONA524294:ONA524311 OWW524294:OWW524311 PGS524294:PGS524311 PQO524294:PQO524311 QAK524294:QAK524311 QKG524294:QKG524311 QUC524294:QUC524311 RDY524294:RDY524311 RNU524294:RNU524311 RXQ524294:RXQ524311 SHM524294:SHM524311 SRI524294:SRI524311 TBE524294:TBE524311 TLA524294:TLA524311 TUW524294:TUW524311 UES524294:UES524311 UOO524294:UOO524311 UYK524294:UYK524311 VIG524294:VIG524311 VSC524294:VSC524311 WBY524294:WBY524311 WLU524294:WLU524311 WVQ524294:WVQ524311 I589830:I589847 JE589830:JE589847 TA589830:TA589847 ACW589830:ACW589847 AMS589830:AMS589847 AWO589830:AWO589847 BGK589830:BGK589847 BQG589830:BQG589847 CAC589830:CAC589847 CJY589830:CJY589847 CTU589830:CTU589847 DDQ589830:DDQ589847 DNM589830:DNM589847 DXI589830:DXI589847 EHE589830:EHE589847 ERA589830:ERA589847 FAW589830:FAW589847 FKS589830:FKS589847 FUO589830:FUO589847 GEK589830:GEK589847 GOG589830:GOG589847 GYC589830:GYC589847 HHY589830:HHY589847 HRU589830:HRU589847 IBQ589830:IBQ589847 ILM589830:ILM589847 IVI589830:IVI589847 JFE589830:JFE589847 JPA589830:JPA589847 JYW589830:JYW589847 KIS589830:KIS589847 KSO589830:KSO589847 LCK589830:LCK589847 LMG589830:LMG589847 LWC589830:LWC589847 MFY589830:MFY589847 MPU589830:MPU589847 MZQ589830:MZQ589847 NJM589830:NJM589847 NTI589830:NTI589847 ODE589830:ODE589847 ONA589830:ONA589847 OWW589830:OWW589847 PGS589830:PGS589847 PQO589830:PQO589847 QAK589830:QAK589847 QKG589830:QKG589847 QUC589830:QUC589847 RDY589830:RDY589847 RNU589830:RNU589847 RXQ589830:RXQ589847 SHM589830:SHM589847 SRI589830:SRI589847 TBE589830:TBE589847 TLA589830:TLA589847 TUW589830:TUW589847 UES589830:UES589847 UOO589830:UOO589847 UYK589830:UYK589847 VIG589830:VIG589847 VSC589830:VSC589847 WBY589830:WBY589847 WLU589830:WLU589847 WVQ589830:WVQ589847 I655366:I655383 JE655366:JE655383 TA655366:TA655383 ACW655366:ACW655383 AMS655366:AMS655383 AWO655366:AWO655383 BGK655366:BGK655383 BQG655366:BQG655383 CAC655366:CAC655383 CJY655366:CJY655383 CTU655366:CTU655383 DDQ655366:DDQ655383 DNM655366:DNM655383 DXI655366:DXI655383 EHE655366:EHE655383 ERA655366:ERA655383 FAW655366:FAW655383 FKS655366:FKS655383 FUO655366:FUO655383 GEK655366:GEK655383 GOG655366:GOG655383 GYC655366:GYC655383 HHY655366:HHY655383 HRU655366:HRU655383 IBQ655366:IBQ655383 ILM655366:ILM655383 IVI655366:IVI655383 JFE655366:JFE655383 JPA655366:JPA655383 JYW655366:JYW655383 KIS655366:KIS655383 KSO655366:KSO655383 LCK655366:LCK655383 LMG655366:LMG655383 LWC655366:LWC655383 MFY655366:MFY655383 MPU655366:MPU655383 MZQ655366:MZQ655383 NJM655366:NJM655383 NTI655366:NTI655383 ODE655366:ODE655383 ONA655366:ONA655383 OWW655366:OWW655383 PGS655366:PGS655383 PQO655366:PQO655383 QAK655366:QAK655383 QKG655366:QKG655383 QUC655366:QUC655383 RDY655366:RDY655383 RNU655366:RNU655383 RXQ655366:RXQ655383 SHM655366:SHM655383 SRI655366:SRI655383 TBE655366:TBE655383 TLA655366:TLA655383 TUW655366:TUW655383 UES655366:UES655383 UOO655366:UOO655383 UYK655366:UYK655383 VIG655366:VIG655383 VSC655366:VSC655383 WBY655366:WBY655383 WLU655366:WLU655383 WVQ655366:WVQ655383 I720902:I720919 JE720902:JE720919 TA720902:TA720919 ACW720902:ACW720919 AMS720902:AMS720919 AWO720902:AWO720919 BGK720902:BGK720919 BQG720902:BQG720919 CAC720902:CAC720919 CJY720902:CJY720919 CTU720902:CTU720919 DDQ720902:DDQ720919 DNM720902:DNM720919 DXI720902:DXI720919 EHE720902:EHE720919 ERA720902:ERA720919 FAW720902:FAW720919 FKS720902:FKS720919 FUO720902:FUO720919 GEK720902:GEK720919 GOG720902:GOG720919 GYC720902:GYC720919 HHY720902:HHY720919 HRU720902:HRU720919 IBQ720902:IBQ720919 ILM720902:ILM720919 IVI720902:IVI720919 JFE720902:JFE720919 JPA720902:JPA720919 JYW720902:JYW720919 KIS720902:KIS720919 KSO720902:KSO720919 LCK720902:LCK720919 LMG720902:LMG720919 LWC720902:LWC720919 MFY720902:MFY720919 MPU720902:MPU720919 MZQ720902:MZQ720919 NJM720902:NJM720919 NTI720902:NTI720919 ODE720902:ODE720919 ONA720902:ONA720919 OWW720902:OWW720919 PGS720902:PGS720919 PQO720902:PQO720919 QAK720902:QAK720919 QKG720902:QKG720919 QUC720902:QUC720919 RDY720902:RDY720919 RNU720902:RNU720919 RXQ720902:RXQ720919 SHM720902:SHM720919 SRI720902:SRI720919 TBE720902:TBE720919 TLA720902:TLA720919 TUW720902:TUW720919 UES720902:UES720919 UOO720902:UOO720919 UYK720902:UYK720919 VIG720902:VIG720919 VSC720902:VSC720919 WBY720902:WBY720919 WLU720902:WLU720919 WVQ720902:WVQ720919 I786438:I786455 JE786438:JE786455 TA786438:TA786455 ACW786438:ACW786455 AMS786438:AMS786455 AWO786438:AWO786455 BGK786438:BGK786455 BQG786438:BQG786455 CAC786438:CAC786455 CJY786438:CJY786455 CTU786438:CTU786455 DDQ786438:DDQ786455 DNM786438:DNM786455 DXI786438:DXI786455 EHE786438:EHE786455 ERA786438:ERA786455 FAW786438:FAW786455 FKS786438:FKS786455 FUO786438:FUO786455 GEK786438:GEK786455 GOG786438:GOG786455 GYC786438:GYC786455 HHY786438:HHY786455 HRU786438:HRU786455 IBQ786438:IBQ786455 ILM786438:ILM786455 IVI786438:IVI786455 JFE786438:JFE786455 JPA786438:JPA786455 JYW786438:JYW786455 KIS786438:KIS786455 KSO786438:KSO786455 LCK786438:LCK786455 LMG786438:LMG786455 LWC786438:LWC786455 MFY786438:MFY786455 MPU786438:MPU786455 MZQ786438:MZQ786455 NJM786438:NJM786455 NTI786438:NTI786455 ODE786438:ODE786455 ONA786438:ONA786455 OWW786438:OWW786455 PGS786438:PGS786455 PQO786438:PQO786455 QAK786438:QAK786455 QKG786438:QKG786455 QUC786438:QUC786455 RDY786438:RDY786455 RNU786438:RNU786455 RXQ786438:RXQ786455 SHM786438:SHM786455 SRI786438:SRI786455 TBE786438:TBE786455 TLA786438:TLA786455 TUW786438:TUW786455 UES786438:UES786455 UOO786438:UOO786455 UYK786438:UYK786455 VIG786438:VIG786455 VSC786438:VSC786455 WBY786438:WBY786455 WLU786438:WLU786455 WVQ786438:WVQ786455 I851974:I851991 JE851974:JE851991 TA851974:TA851991 ACW851974:ACW851991 AMS851974:AMS851991 AWO851974:AWO851991 BGK851974:BGK851991 BQG851974:BQG851991 CAC851974:CAC851991 CJY851974:CJY851991 CTU851974:CTU851991 DDQ851974:DDQ851991 DNM851974:DNM851991 DXI851974:DXI851991 EHE851974:EHE851991 ERA851974:ERA851991 FAW851974:FAW851991 FKS851974:FKS851991 FUO851974:FUO851991 GEK851974:GEK851991 GOG851974:GOG851991 GYC851974:GYC851991 HHY851974:HHY851991 HRU851974:HRU851991 IBQ851974:IBQ851991 ILM851974:ILM851991 IVI851974:IVI851991 JFE851974:JFE851991 JPA851974:JPA851991 JYW851974:JYW851991 KIS851974:KIS851991 KSO851974:KSO851991 LCK851974:LCK851991 LMG851974:LMG851991 LWC851974:LWC851991 MFY851974:MFY851991 MPU851974:MPU851991 MZQ851974:MZQ851991 NJM851974:NJM851991 NTI851974:NTI851991 ODE851974:ODE851991 ONA851974:ONA851991 OWW851974:OWW851991 PGS851974:PGS851991 PQO851974:PQO851991 QAK851974:QAK851991 QKG851974:QKG851991 QUC851974:QUC851991 RDY851974:RDY851991 RNU851974:RNU851991 RXQ851974:RXQ851991 SHM851974:SHM851991 SRI851974:SRI851991 TBE851974:TBE851991 TLA851974:TLA851991 TUW851974:TUW851991 UES851974:UES851991 UOO851974:UOO851991 UYK851974:UYK851991 VIG851974:VIG851991 VSC851974:VSC851991 WBY851974:WBY851991 WLU851974:WLU851991 WVQ851974:WVQ851991 I917510:I917527 JE917510:JE917527 TA917510:TA917527 ACW917510:ACW917527 AMS917510:AMS917527 AWO917510:AWO917527 BGK917510:BGK917527 BQG917510:BQG917527 CAC917510:CAC917527 CJY917510:CJY917527 CTU917510:CTU917527 DDQ917510:DDQ917527 DNM917510:DNM917527 DXI917510:DXI917527 EHE917510:EHE917527 ERA917510:ERA917527 FAW917510:FAW917527 FKS917510:FKS917527 FUO917510:FUO917527 GEK917510:GEK917527 GOG917510:GOG917527 GYC917510:GYC917527 HHY917510:HHY917527 HRU917510:HRU917527 IBQ917510:IBQ917527 ILM917510:ILM917527 IVI917510:IVI917527 JFE917510:JFE917527 JPA917510:JPA917527 JYW917510:JYW917527 KIS917510:KIS917527 KSO917510:KSO917527 LCK917510:LCK917527 LMG917510:LMG917527 LWC917510:LWC917527 MFY917510:MFY917527 MPU917510:MPU917527 MZQ917510:MZQ917527 NJM917510:NJM917527 NTI917510:NTI917527 ODE917510:ODE917527 ONA917510:ONA917527 OWW917510:OWW917527 PGS917510:PGS917527 PQO917510:PQO917527 QAK917510:QAK917527 QKG917510:QKG917527 QUC917510:QUC917527 RDY917510:RDY917527 RNU917510:RNU917527 RXQ917510:RXQ917527 SHM917510:SHM917527 SRI917510:SRI917527 TBE917510:TBE917527 TLA917510:TLA917527 TUW917510:TUW917527 UES917510:UES917527 UOO917510:UOO917527 UYK917510:UYK917527 VIG917510:VIG917527 VSC917510:VSC917527 WBY917510:WBY917527 WLU917510:WLU917527 WVQ917510:WVQ917527 I983046:I983063 JE983046:JE983063 TA983046:TA983063 ACW983046:ACW983063 AMS983046:AMS983063 AWO983046:AWO983063 BGK983046:BGK983063 BQG983046:BQG983063 CAC983046:CAC983063 CJY983046:CJY983063 CTU983046:CTU983063 DDQ983046:DDQ983063 DNM983046:DNM983063 DXI983046:DXI983063 EHE983046:EHE983063 ERA983046:ERA983063 FAW983046:FAW983063 FKS983046:FKS983063 FUO983046:FUO983063 GEK983046:GEK983063 GOG983046:GOG983063 GYC983046:GYC983063 HHY983046:HHY983063 HRU983046:HRU983063 IBQ983046:IBQ983063 ILM983046:ILM983063 IVI983046:IVI983063 JFE983046:JFE983063 JPA983046:JPA983063 JYW983046:JYW983063 KIS983046:KIS983063 KSO983046:KSO983063 LCK983046:LCK983063 LMG983046:LMG983063 LWC983046:LWC983063 MFY983046:MFY983063 MPU983046:MPU983063 MZQ983046:MZQ983063 NJM983046:NJM983063 NTI983046:NTI983063 ODE983046:ODE983063 ONA983046:ONA983063 OWW983046:OWW983063 PGS983046:PGS983063 PQO983046:PQO983063 QAK983046:QAK983063 QKG983046:QKG983063 QUC983046:QUC983063 RDY983046:RDY983063 RNU983046:RNU983063 RXQ983046:RXQ983063 SHM983046:SHM983063 SRI983046:SRI983063 TBE983046:TBE983063 TLA983046:TLA983063 TUW983046:TUW983063 UES983046:UES983063 UOO983046:UOO983063 UYK983046:UYK983063 VIG983046:VIG983063 VSC983046:VSC983063 WBY983046:WBY983063 WLU983046:WLU983063 R22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62"/>
  <sheetViews>
    <sheetView view="pageBreakPreview" zoomScale="80" zoomScaleNormal="100" zoomScaleSheetLayoutView="80" workbookViewId="0">
      <selection activeCell="B11" sqref="B11:I11"/>
    </sheetView>
  </sheetViews>
  <sheetFormatPr defaultColWidth="8.09765625" defaultRowHeight="20.25" customHeight="1" x14ac:dyDescent="0.45"/>
  <cols>
    <col min="1" max="1" width="2.09765625" style="85" customWidth="1"/>
    <col min="2" max="2" width="22.5" style="96" bestFit="1" customWidth="1"/>
    <col min="3" max="3" width="37.59765625" style="96" customWidth="1"/>
    <col min="4" max="4" width="13.69921875" style="96" customWidth="1"/>
    <col min="5" max="5" width="39.796875" style="96" customWidth="1"/>
    <col min="6" max="6" width="37.796875" style="96" customWidth="1"/>
    <col min="7" max="7" width="20.19921875" style="96" customWidth="1"/>
    <col min="8" max="11" width="4.796875" style="96" customWidth="1"/>
    <col min="12" max="14" width="5.796875" style="96" customWidth="1"/>
    <col min="15" max="17" width="4.796875" style="96" customWidth="1"/>
    <col min="18" max="256" width="8.09765625" style="96"/>
    <col min="257" max="257" width="2.09765625" style="96" customWidth="1"/>
    <col min="258" max="258" width="22.5" style="96" bestFit="1" customWidth="1"/>
    <col min="259" max="259" width="37.59765625" style="96" customWidth="1"/>
    <col min="260" max="260" width="13.69921875" style="96" customWidth="1"/>
    <col min="261" max="261" width="39.796875" style="96" customWidth="1"/>
    <col min="262" max="262" width="37.796875" style="96" customWidth="1"/>
    <col min="263" max="263" width="20.19921875" style="96" customWidth="1"/>
    <col min="264" max="267" width="4.796875" style="96" customWidth="1"/>
    <col min="268" max="270" width="5.796875" style="96" customWidth="1"/>
    <col min="271" max="273" width="4.796875" style="96" customWidth="1"/>
    <col min="274" max="512" width="8.09765625" style="96"/>
    <col min="513" max="513" width="2.09765625" style="96" customWidth="1"/>
    <col min="514" max="514" width="22.5" style="96" bestFit="1" customWidth="1"/>
    <col min="515" max="515" width="37.59765625" style="96" customWidth="1"/>
    <col min="516" max="516" width="13.69921875" style="96" customWidth="1"/>
    <col min="517" max="517" width="39.796875" style="96" customWidth="1"/>
    <col min="518" max="518" width="37.796875" style="96" customWidth="1"/>
    <col min="519" max="519" width="20.19921875" style="96" customWidth="1"/>
    <col min="520" max="523" width="4.796875" style="96" customWidth="1"/>
    <col min="524" max="526" width="5.796875" style="96" customWidth="1"/>
    <col min="527" max="529" width="4.796875" style="96" customWidth="1"/>
    <col min="530" max="768" width="8.09765625" style="96"/>
    <col min="769" max="769" width="2.09765625" style="96" customWidth="1"/>
    <col min="770" max="770" width="22.5" style="96" bestFit="1" customWidth="1"/>
    <col min="771" max="771" width="37.59765625" style="96" customWidth="1"/>
    <col min="772" max="772" width="13.69921875" style="96" customWidth="1"/>
    <col min="773" max="773" width="39.796875" style="96" customWidth="1"/>
    <col min="774" max="774" width="37.796875" style="96" customWidth="1"/>
    <col min="775" max="775" width="20.19921875" style="96" customWidth="1"/>
    <col min="776" max="779" width="4.796875" style="96" customWidth="1"/>
    <col min="780" max="782" width="5.796875" style="96" customWidth="1"/>
    <col min="783" max="785" width="4.796875" style="96" customWidth="1"/>
    <col min="786" max="1024" width="8.09765625" style="96"/>
    <col min="1025" max="1025" width="2.09765625" style="96" customWidth="1"/>
    <col min="1026" max="1026" width="22.5" style="96" bestFit="1" customWidth="1"/>
    <col min="1027" max="1027" width="37.59765625" style="96" customWidth="1"/>
    <col min="1028" max="1028" width="13.69921875" style="96" customWidth="1"/>
    <col min="1029" max="1029" width="39.796875" style="96" customWidth="1"/>
    <col min="1030" max="1030" width="37.796875" style="96" customWidth="1"/>
    <col min="1031" max="1031" width="20.19921875" style="96" customWidth="1"/>
    <col min="1032" max="1035" width="4.796875" style="96" customWidth="1"/>
    <col min="1036" max="1038" width="5.796875" style="96" customWidth="1"/>
    <col min="1039" max="1041" width="4.796875" style="96" customWidth="1"/>
    <col min="1042" max="1280" width="8.09765625" style="96"/>
    <col min="1281" max="1281" width="2.09765625" style="96" customWidth="1"/>
    <col min="1282" max="1282" width="22.5" style="96" bestFit="1" customWidth="1"/>
    <col min="1283" max="1283" width="37.59765625" style="96" customWidth="1"/>
    <col min="1284" max="1284" width="13.69921875" style="96" customWidth="1"/>
    <col min="1285" max="1285" width="39.796875" style="96" customWidth="1"/>
    <col min="1286" max="1286" width="37.796875" style="96" customWidth="1"/>
    <col min="1287" max="1287" width="20.19921875" style="96" customWidth="1"/>
    <col min="1288" max="1291" width="4.796875" style="96" customWidth="1"/>
    <col min="1292" max="1294" width="5.796875" style="96" customWidth="1"/>
    <col min="1295" max="1297" width="4.796875" style="96" customWidth="1"/>
    <col min="1298" max="1536" width="8.09765625" style="96"/>
    <col min="1537" max="1537" width="2.09765625" style="96" customWidth="1"/>
    <col min="1538" max="1538" width="22.5" style="96" bestFit="1" customWidth="1"/>
    <col min="1539" max="1539" width="37.59765625" style="96" customWidth="1"/>
    <col min="1540" max="1540" width="13.69921875" style="96" customWidth="1"/>
    <col min="1541" max="1541" width="39.796875" style="96" customWidth="1"/>
    <col min="1542" max="1542" width="37.796875" style="96" customWidth="1"/>
    <col min="1543" max="1543" width="20.19921875" style="96" customWidth="1"/>
    <col min="1544" max="1547" width="4.796875" style="96" customWidth="1"/>
    <col min="1548" max="1550" width="5.796875" style="96" customWidth="1"/>
    <col min="1551" max="1553" width="4.796875" style="96" customWidth="1"/>
    <col min="1554" max="1792" width="8.09765625" style="96"/>
    <col min="1793" max="1793" width="2.09765625" style="96" customWidth="1"/>
    <col min="1794" max="1794" width="22.5" style="96" bestFit="1" customWidth="1"/>
    <col min="1795" max="1795" width="37.59765625" style="96" customWidth="1"/>
    <col min="1796" max="1796" width="13.69921875" style="96" customWidth="1"/>
    <col min="1797" max="1797" width="39.796875" style="96" customWidth="1"/>
    <col min="1798" max="1798" width="37.796875" style="96" customWidth="1"/>
    <col min="1799" max="1799" width="20.19921875" style="96" customWidth="1"/>
    <col min="1800" max="1803" width="4.796875" style="96" customWidth="1"/>
    <col min="1804" max="1806" width="5.796875" style="96" customWidth="1"/>
    <col min="1807" max="1809" width="4.796875" style="96" customWidth="1"/>
    <col min="1810" max="2048" width="8.09765625" style="96"/>
    <col min="2049" max="2049" width="2.09765625" style="96" customWidth="1"/>
    <col min="2050" max="2050" width="22.5" style="96" bestFit="1" customWidth="1"/>
    <col min="2051" max="2051" width="37.59765625" style="96" customWidth="1"/>
    <col min="2052" max="2052" width="13.69921875" style="96" customWidth="1"/>
    <col min="2053" max="2053" width="39.796875" style="96" customWidth="1"/>
    <col min="2054" max="2054" width="37.796875" style="96" customWidth="1"/>
    <col min="2055" max="2055" width="20.19921875" style="96" customWidth="1"/>
    <col min="2056" max="2059" width="4.796875" style="96" customWidth="1"/>
    <col min="2060" max="2062" width="5.796875" style="96" customWidth="1"/>
    <col min="2063" max="2065" width="4.796875" style="96" customWidth="1"/>
    <col min="2066" max="2304" width="8.09765625" style="96"/>
    <col min="2305" max="2305" width="2.09765625" style="96" customWidth="1"/>
    <col min="2306" max="2306" width="22.5" style="96" bestFit="1" customWidth="1"/>
    <col min="2307" max="2307" width="37.59765625" style="96" customWidth="1"/>
    <col min="2308" max="2308" width="13.69921875" style="96" customWidth="1"/>
    <col min="2309" max="2309" width="39.796875" style="96" customWidth="1"/>
    <col min="2310" max="2310" width="37.796875" style="96" customWidth="1"/>
    <col min="2311" max="2311" width="20.19921875" style="96" customWidth="1"/>
    <col min="2312" max="2315" width="4.796875" style="96" customWidth="1"/>
    <col min="2316" max="2318" width="5.796875" style="96" customWidth="1"/>
    <col min="2319" max="2321" width="4.796875" style="96" customWidth="1"/>
    <col min="2322" max="2560" width="8.09765625" style="96"/>
    <col min="2561" max="2561" width="2.09765625" style="96" customWidth="1"/>
    <col min="2562" max="2562" width="22.5" style="96" bestFit="1" customWidth="1"/>
    <col min="2563" max="2563" width="37.59765625" style="96" customWidth="1"/>
    <col min="2564" max="2564" width="13.69921875" style="96" customWidth="1"/>
    <col min="2565" max="2565" width="39.796875" style="96" customWidth="1"/>
    <col min="2566" max="2566" width="37.796875" style="96" customWidth="1"/>
    <col min="2567" max="2567" width="20.19921875" style="96" customWidth="1"/>
    <col min="2568" max="2571" width="4.796875" style="96" customWidth="1"/>
    <col min="2572" max="2574" width="5.796875" style="96" customWidth="1"/>
    <col min="2575" max="2577" width="4.796875" style="96" customWidth="1"/>
    <col min="2578" max="2816" width="8.09765625" style="96"/>
    <col min="2817" max="2817" width="2.09765625" style="96" customWidth="1"/>
    <col min="2818" max="2818" width="22.5" style="96" bestFit="1" customWidth="1"/>
    <col min="2819" max="2819" width="37.59765625" style="96" customWidth="1"/>
    <col min="2820" max="2820" width="13.69921875" style="96" customWidth="1"/>
    <col min="2821" max="2821" width="39.796875" style="96" customWidth="1"/>
    <col min="2822" max="2822" width="37.796875" style="96" customWidth="1"/>
    <col min="2823" max="2823" width="20.19921875" style="96" customWidth="1"/>
    <col min="2824" max="2827" width="4.796875" style="96" customWidth="1"/>
    <col min="2828" max="2830" width="5.796875" style="96" customWidth="1"/>
    <col min="2831" max="2833" width="4.796875" style="96" customWidth="1"/>
    <col min="2834" max="3072" width="8.09765625" style="96"/>
    <col min="3073" max="3073" width="2.09765625" style="96" customWidth="1"/>
    <col min="3074" max="3074" width="22.5" style="96" bestFit="1" customWidth="1"/>
    <col min="3075" max="3075" width="37.59765625" style="96" customWidth="1"/>
    <col min="3076" max="3076" width="13.69921875" style="96" customWidth="1"/>
    <col min="3077" max="3077" width="39.796875" style="96" customWidth="1"/>
    <col min="3078" max="3078" width="37.796875" style="96" customWidth="1"/>
    <col min="3079" max="3079" width="20.19921875" style="96" customWidth="1"/>
    <col min="3080" max="3083" width="4.796875" style="96" customWidth="1"/>
    <col min="3084" max="3086" width="5.796875" style="96" customWidth="1"/>
    <col min="3087" max="3089" width="4.796875" style="96" customWidth="1"/>
    <col min="3090" max="3328" width="8.09765625" style="96"/>
    <col min="3329" max="3329" width="2.09765625" style="96" customWidth="1"/>
    <col min="3330" max="3330" width="22.5" style="96" bestFit="1" customWidth="1"/>
    <col min="3331" max="3331" width="37.59765625" style="96" customWidth="1"/>
    <col min="3332" max="3332" width="13.69921875" style="96" customWidth="1"/>
    <col min="3333" max="3333" width="39.796875" style="96" customWidth="1"/>
    <col min="3334" max="3334" width="37.796875" style="96" customWidth="1"/>
    <col min="3335" max="3335" width="20.19921875" style="96" customWidth="1"/>
    <col min="3336" max="3339" width="4.796875" style="96" customWidth="1"/>
    <col min="3340" max="3342" width="5.796875" style="96" customWidth="1"/>
    <col min="3343" max="3345" width="4.796875" style="96" customWidth="1"/>
    <col min="3346" max="3584" width="8.09765625" style="96"/>
    <col min="3585" max="3585" width="2.09765625" style="96" customWidth="1"/>
    <col min="3586" max="3586" width="22.5" style="96" bestFit="1" customWidth="1"/>
    <col min="3587" max="3587" width="37.59765625" style="96" customWidth="1"/>
    <col min="3588" max="3588" width="13.69921875" style="96" customWidth="1"/>
    <col min="3589" max="3589" width="39.796875" style="96" customWidth="1"/>
    <col min="3590" max="3590" width="37.796875" style="96" customWidth="1"/>
    <col min="3591" max="3591" width="20.19921875" style="96" customWidth="1"/>
    <col min="3592" max="3595" width="4.796875" style="96" customWidth="1"/>
    <col min="3596" max="3598" width="5.796875" style="96" customWidth="1"/>
    <col min="3599" max="3601" width="4.796875" style="96" customWidth="1"/>
    <col min="3602" max="3840" width="8.09765625" style="96"/>
    <col min="3841" max="3841" width="2.09765625" style="96" customWidth="1"/>
    <col min="3842" max="3842" width="22.5" style="96" bestFit="1" customWidth="1"/>
    <col min="3843" max="3843" width="37.59765625" style="96" customWidth="1"/>
    <col min="3844" max="3844" width="13.69921875" style="96" customWidth="1"/>
    <col min="3845" max="3845" width="39.796875" style="96" customWidth="1"/>
    <col min="3846" max="3846" width="37.796875" style="96" customWidth="1"/>
    <col min="3847" max="3847" width="20.19921875" style="96" customWidth="1"/>
    <col min="3848" max="3851" width="4.796875" style="96" customWidth="1"/>
    <col min="3852" max="3854" width="5.796875" style="96" customWidth="1"/>
    <col min="3855" max="3857" width="4.796875" style="96" customWidth="1"/>
    <col min="3858" max="4096" width="8.09765625" style="96"/>
    <col min="4097" max="4097" width="2.09765625" style="96" customWidth="1"/>
    <col min="4098" max="4098" width="22.5" style="96" bestFit="1" customWidth="1"/>
    <col min="4099" max="4099" width="37.59765625" style="96" customWidth="1"/>
    <col min="4100" max="4100" width="13.69921875" style="96" customWidth="1"/>
    <col min="4101" max="4101" width="39.796875" style="96" customWidth="1"/>
    <col min="4102" max="4102" width="37.796875" style="96" customWidth="1"/>
    <col min="4103" max="4103" width="20.19921875" style="96" customWidth="1"/>
    <col min="4104" max="4107" width="4.796875" style="96" customWidth="1"/>
    <col min="4108" max="4110" width="5.796875" style="96" customWidth="1"/>
    <col min="4111" max="4113" width="4.796875" style="96" customWidth="1"/>
    <col min="4114" max="4352" width="8.09765625" style="96"/>
    <col min="4353" max="4353" width="2.09765625" style="96" customWidth="1"/>
    <col min="4354" max="4354" width="22.5" style="96" bestFit="1" customWidth="1"/>
    <col min="4355" max="4355" width="37.59765625" style="96" customWidth="1"/>
    <col min="4356" max="4356" width="13.69921875" style="96" customWidth="1"/>
    <col min="4357" max="4357" width="39.796875" style="96" customWidth="1"/>
    <col min="4358" max="4358" width="37.796875" style="96" customWidth="1"/>
    <col min="4359" max="4359" width="20.19921875" style="96" customWidth="1"/>
    <col min="4360" max="4363" width="4.796875" style="96" customWidth="1"/>
    <col min="4364" max="4366" width="5.796875" style="96" customWidth="1"/>
    <col min="4367" max="4369" width="4.796875" style="96" customWidth="1"/>
    <col min="4370" max="4608" width="8.09765625" style="96"/>
    <col min="4609" max="4609" width="2.09765625" style="96" customWidth="1"/>
    <col min="4610" max="4610" width="22.5" style="96" bestFit="1" customWidth="1"/>
    <col min="4611" max="4611" width="37.59765625" style="96" customWidth="1"/>
    <col min="4612" max="4612" width="13.69921875" style="96" customWidth="1"/>
    <col min="4613" max="4613" width="39.796875" style="96" customWidth="1"/>
    <col min="4614" max="4614" width="37.796875" style="96" customWidth="1"/>
    <col min="4615" max="4615" width="20.19921875" style="96" customWidth="1"/>
    <col min="4616" max="4619" width="4.796875" style="96" customWidth="1"/>
    <col min="4620" max="4622" width="5.796875" style="96" customWidth="1"/>
    <col min="4623" max="4625" width="4.796875" style="96" customWidth="1"/>
    <col min="4626" max="4864" width="8.09765625" style="96"/>
    <col min="4865" max="4865" width="2.09765625" style="96" customWidth="1"/>
    <col min="4866" max="4866" width="22.5" style="96" bestFit="1" customWidth="1"/>
    <col min="4867" max="4867" width="37.59765625" style="96" customWidth="1"/>
    <col min="4868" max="4868" width="13.69921875" style="96" customWidth="1"/>
    <col min="4869" max="4869" width="39.796875" style="96" customWidth="1"/>
    <col min="4870" max="4870" width="37.796875" style="96" customWidth="1"/>
    <col min="4871" max="4871" width="20.19921875" style="96" customWidth="1"/>
    <col min="4872" max="4875" width="4.796875" style="96" customWidth="1"/>
    <col min="4876" max="4878" width="5.796875" style="96" customWidth="1"/>
    <col min="4879" max="4881" width="4.796875" style="96" customWidth="1"/>
    <col min="4882" max="5120" width="8.09765625" style="96"/>
    <col min="5121" max="5121" width="2.09765625" style="96" customWidth="1"/>
    <col min="5122" max="5122" width="22.5" style="96" bestFit="1" customWidth="1"/>
    <col min="5123" max="5123" width="37.59765625" style="96" customWidth="1"/>
    <col min="5124" max="5124" width="13.69921875" style="96" customWidth="1"/>
    <col min="5125" max="5125" width="39.796875" style="96" customWidth="1"/>
    <col min="5126" max="5126" width="37.796875" style="96" customWidth="1"/>
    <col min="5127" max="5127" width="20.19921875" style="96" customWidth="1"/>
    <col min="5128" max="5131" width="4.796875" style="96" customWidth="1"/>
    <col min="5132" max="5134" width="5.796875" style="96" customWidth="1"/>
    <col min="5135" max="5137" width="4.796875" style="96" customWidth="1"/>
    <col min="5138" max="5376" width="8.09765625" style="96"/>
    <col min="5377" max="5377" width="2.09765625" style="96" customWidth="1"/>
    <col min="5378" max="5378" width="22.5" style="96" bestFit="1" customWidth="1"/>
    <col min="5379" max="5379" width="37.59765625" style="96" customWidth="1"/>
    <col min="5380" max="5380" width="13.69921875" style="96" customWidth="1"/>
    <col min="5381" max="5381" width="39.796875" style="96" customWidth="1"/>
    <col min="5382" max="5382" width="37.796875" style="96" customWidth="1"/>
    <col min="5383" max="5383" width="20.19921875" style="96" customWidth="1"/>
    <col min="5384" max="5387" width="4.796875" style="96" customWidth="1"/>
    <col min="5388" max="5390" width="5.796875" style="96" customWidth="1"/>
    <col min="5391" max="5393" width="4.796875" style="96" customWidth="1"/>
    <col min="5394" max="5632" width="8.09765625" style="96"/>
    <col min="5633" max="5633" width="2.09765625" style="96" customWidth="1"/>
    <col min="5634" max="5634" width="22.5" style="96" bestFit="1" customWidth="1"/>
    <col min="5635" max="5635" width="37.59765625" style="96" customWidth="1"/>
    <col min="5636" max="5636" width="13.69921875" style="96" customWidth="1"/>
    <col min="5637" max="5637" width="39.796875" style="96" customWidth="1"/>
    <col min="5638" max="5638" width="37.796875" style="96" customWidth="1"/>
    <col min="5639" max="5639" width="20.19921875" style="96" customWidth="1"/>
    <col min="5640" max="5643" width="4.796875" style="96" customWidth="1"/>
    <col min="5644" max="5646" width="5.796875" style="96" customWidth="1"/>
    <col min="5647" max="5649" width="4.796875" style="96" customWidth="1"/>
    <col min="5650" max="5888" width="8.09765625" style="96"/>
    <col min="5889" max="5889" width="2.09765625" style="96" customWidth="1"/>
    <col min="5890" max="5890" width="22.5" style="96" bestFit="1" customWidth="1"/>
    <col min="5891" max="5891" width="37.59765625" style="96" customWidth="1"/>
    <col min="5892" max="5892" width="13.69921875" style="96" customWidth="1"/>
    <col min="5893" max="5893" width="39.796875" style="96" customWidth="1"/>
    <col min="5894" max="5894" width="37.796875" style="96" customWidth="1"/>
    <col min="5895" max="5895" width="20.19921875" style="96" customWidth="1"/>
    <col min="5896" max="5899" width="4.796875" style="96" customWidth="1"/>
    <col min="5900" max="5902" width="5.796875" style="96" customWidth="1"/>
    <col min="5903" max="5905" width="4.796875" style="96" customWidth="1"/>
    <col min="5906" max="6144" width="8.09765625" style="96"/>
    <col min="6145" max="6145" width="2.09765625" style="96" customWidth="1"/>
    <col min="6146" max="6146" width="22.5" style="96" bestFit="1" customWidth="1"/>
    <col min="6147" max="6147" width="37.59765625" style="96" customWidth="1"/>
    <col min="6148" max="6148" width="13.69921875" style="96" customWidth="1"/>
    <col min="6149" max="6149" width="39.796875" style="96" customWidth="1"/>
    <col min="6150" max="6150" width="37.796875" style="96" customWidth="1"/>
    <col min="6151" max="6151" width="20.19921875" style="96" customWidth="1"/>
    <col min="6152" max="6155" width="4.796875" style="96" customWidth="1"/>
    <col min="6156" max="6158" width="5.796875" style="96" customWidth="1"/>
    <col min="6159" max="6161" width="4.796875" style="96" customWidth="1"/>
    <col min="6162" max="6400" width="8.09765625" style="96"/>
    <col min="6401" max="6401" width="2.09765625" style="96" customWidth="1"/>
    <col min="6402" max="6402" width="22.5" style="96" bestFit="1" customWidth="1"/>
    <col min="6403" max="6403" width="37.59765625" style="96" customWidth="1"/>
    <col min="6404" max="6404" width="13.69921875" style="96" customWidth="1"/>
    <col min="6405" max="6405" width="39.796875" style="96" customWidth="1"/>
    <col min="6406" max="6406" width="37.796875" style="96" customWidth="1"/>
    <col min="6407" max="6407" width="20.19921875" style="96" customWidth="1"/>
    <col min="6408" max="6411" width="4.796875" style="96" customWidth="1"/>
    <col min="6412" max="6414" width="5.796875" style="96" customWidth="1"/>
    <col min="6415" max="6417" width="4.796875" style="96" customWidth="1"/>
    <col min="6418" max="6656" width="8.09765625" style="96"/>
    <col min="6657" max="6657" width="2.09765625" style="96" customWidth="1"/>
    <col min="6658" max="6658" width="22.5" style="96" bestFit="1" customWidth="1"/>
    <col min="6659" max="6659" width="37.59765625" style="96" customWidth="1"/>
    <col min="6660" max="6660" width="13.69921875" style="96" customWidth="1"/>
    <col min="6661" max="6661" width="39.796875" style="96" customWidth="1"/>
    <col min="6662" max="6662" width="37.796875" style="96" customWidth="1"/>
    <col min="6663" max="6663" width="20.19921875" style="96" customWidth="1"/>
    <col min="6664" max="6667" width="4.796875" style="96" customWidth="1"/>
    <col min="6668" max="6670" width="5.796875" style="96" customWidth="1"/>
    <col min="6671" max="6673" width="4.796875" style="96" customWidth="1"/>
    <col min="6674" max="6912" width="8.09765625" style="96"/>
    <col min="6913" max="6913" width="2.09765625" style="96" customWidth="1"/>
    <col min="6914" max="6914" width="22.5" style="96" bestFit="1" customWidth="1"/>
    <col min="6915" max="6915" width="37.59765625" style="96" customWidth="1"/>
    <col min="6916" max="6916" width="13.69921875" style="96" customWidth="1"/>
    <col min="6917" max="6917" width="39.796875" style="96" customWidth="1"/>
    <col min="6918" max="6918" width="37.796875" style="96" customWidth="1"/>
    <col min="6919" max="6919" width="20.19921875" style="96" customWidth="1"/>
    <col min="6920" max="6923" width="4.796875" style="96" customWidth="1"/>
    <col min="6924" max="6926" width="5.796875" style="96" customWidth="1"/>
    <col min="6927" max="6929" width="4.796875" style="96" customWidth="1"/>
    <col min="6930" max="7168" width="8.09765625" style="96"/>
    <col min="7169" max="7169" width="2.09765625" style="96" customWidth="1"/>
    <col min="7170" max="7170" width="22.5" style="96" bestFit="1" customWidth="1"/>
    <col min="7171" max="7171" width="37.59765625" style="96" customWidth="1"/>
    <col min="7172" max="7172" width="13.69921875" style="96" customWidth="1"/>
    <col min="7173" max="7173" width="39.796875" style="96" customWidth="1"/>
    <col min="7174" max="7174" width="37.796875" style="96" customWidth="1"/>
    <col min="7175" max="7175" width="20.19921875" style="96" customWidth="1"/>
    <col min="7176" max="7179" width="4.796875" style="96" customWidth="1"/>
    <col min="7180" max="7182" width="5.796875" style="96" customWidth="1"/>
    <col min="7183" max="7185" width="4.796875" style="96" customWidth="1"/>
    <col min="7186" max="7424" width="8.09765625" style="96"/>
    <col min="7425" max="7425" width="2.09765625" style="96" customWidth="1"/>
    <col min="7426" max="7426" width="22.5" style="96" bestFit="1" customWidth="1"/>
    <col min="7427" max="7427" width="37.59765625" style="96" customWidth="1"/>
    <col min="7428" max="7428" width="13.69921875" style="96" customWidth="1"/>
    <col min="7429" max="7429" width="39.796875" style="96" customWidth="1"/>
    <col min="7430" max="7430" width="37.796875" style="96" customWidth="1"/>
    <col min="7431" max="7431" width="20.19921875" style="96" customWidth="1"/>
    <col min="7432" max="7435" width="4.796875" style="96" customWidth="1"/>
    <col min="7436" max="7438" width="5.796875" style="96" customWidth="1"/>
    <col min="7439" max="7441" width="4.796875" style="96" customWidth="1"/>
    <col min="7442" max="7680" width="8.09765625" style="96"/>
    <col min="7681" max="7681" width="2.09765625" style="96" customWidth="1"/>
    <col min="7682" max="7682" width="22.5" style="96" bestFit="1" customWidth="1"/>
    <col min="7683" max="7683" width="37.59765625" style="96" customWidth="1"/>
    <col min="7684" max="7684" width="13.69921875" style="96" customWidth="1"/>
    <col min="7685" max="7685" width="39.796875" style="96" customWidth="1"/>
    <col min="7686" max="7686" width="37.796875" style="96" customWidth="1"/>
    <col min="7687" max="7687" width="20.19921875" style="96" customWidth="1"/>
    <col min="7688" max="7691" width="4.796875" style="96" customWidth="1"/>
    <col min="7692" max="7694" width="5.796875" style="96" customWidth="1"/>
    <col min="7695" max="7697" width="4.796875" style="96" customWidth="1"/>
    <col min="7698" max="7936" width="8.09765625" style="96"/>
    <col min="7937" max="7937" width="2.09765625" style="96" customWidth="1"/>
    <col min="7938" max="7938" width="22.5" style="96" bestFit="1" customWidth="1"/>
    <col min="7939" max="7939" width="37.59765625" style="96" customWidth="1"/>
    <col min="7940" max="7940" width="13.69921875" style="96" customWidth="1"/>
    <col min="7941" max="7941" width="39.796875" style="96" customWidth="1"/>
    <col min="7942" max="7942" width="37.796875" style="96" customWidth="1"/>
    <col min="7943" max="7943" width="20.19921875" style="96" customWidth="1"/>
    <col min="7944" max="7947" width="4.796875" style="96" customWidth="1"/>
    <col min="7948" max="7950" width="5.796875" style="96" customWidth="1"/>
    <col min="7951" max="7953" width="4.796875" style="96" customWidth="1"/>
    <col min="7954" max="8192" width="8.09765625" style="96"/>
    <col min="8193" max="8193" width="2.09765625" style="96" customWidth="1"/>
    <col min="8194" max="8194" width="22.5" style="96" bestFit="1" customWidth="1"/>
    <col min="8195" max="8195" width="37.59765625" style="96" customWidth="1"/>
    <col min="8196" max="8196" width="13.69921875" style="96" customWidth="1"/>
    <col min="8197" max="8197" width="39.796875" style="96" customWidth="1"/>
    <col min="8198" max="8198" width="37.796875" style="96" customWidth="1"/>
    <col min="8199" max="8199" width="20.19921875" style="96" customWidth="1"/>
    <col min="8200" max="8203" width="4.796875" style="96" customWidth="1"/>
    <col min="8204" max="8206" width="5.796875" style="96" customWidth="1"/>
    <col min="8207" max="8209" width="4.796875" style="96" customWidth="1"/>
    <col min="8210" max="8448" width="8.09765625" style="96"/>
    <col min="8449" max="8449" width="2.09765625" style="96" customWidth="1"/>
    <col min="8450" max="8450" width="22.5" style="96" bestFit="1" customWidth="1"/>
    <col min="8451" max="8451" width="37.59765625" style="96" customWidth="1"/>
    <col min="8452" max="8452" width="13.69921875" style="96" customWidth="1"/>
    <col min="8453" max="8453" width="39.796875" style="96" customWidth="1"/>
    <col min="8454" max="8454" width="37.796875" style="96" customWidth="1"/>
    <col min="8455" max="8455" width="20.19921875" style="96" customWidth="1"/>
    <col min="8456" max="8459" width="4.796875" style="96" customWidth="1"/>
    <col min="8460" max="8462" width="5.796875" style="96" customWidth="1"/>
    <col min="8463" max="8465" width="4.796875" style="96" customWidth="1"/>
    <col min="8466" max="8704" width="8.09765625" style="96"/>
    <col min="8705" max="8705" width="2.09765625" style="96" customWidth="1"/>
    <col min="8706" max="8706" width="22.5" style="96" bestFit="1" customWidth="1"/>
    <col min="8707" max="8707" width="37.59765625" style="96" customWidth="1"/>
    <col min="8708" max="8708" width="13.69921875" style="96" customWidth="1"/>
    <col min="8709" max="8709" width="39.796875" style="96" customWidth="1"/>
    <col min="8710" max="8710" width="37.796875" style="96" customWidth="1"/>
    <col min="8711" max="8711" width="20.19921875" style="96" customWidth="1"/>
    <col min="8712" max="8715" width="4.796875" style="96" customWidth="1"/>
    <col min="8716" max="8718" width="5.796875" style="96" customWidth="1"/>
    <col min="8719" max="8721" width="4.796875" style="96" customWidth="1"/>
    <col min="8722" max="8960" width="8.09765625" style="96"/>
    <col min="8961" max="8961" width="2.09765625" style="96" customWidth="1"/>
    <col min="8962" max="8962" width="22.5" style="96" bestFit="1" customWidth="1"/>
    <col min="8963" max="8963" width="37.59765625" style="96" customWidth="1"/>
    <col min="8964" max="8964" width="13.69921875" style="96" customWidth="1"/>
    <col min="8965" max="8965" width="39.796875" style="96" customWidth="1"/>
    <col min="8966" max="8966" width="37.796875" style="96" customWidth="1"/>
    <col min="8967" max="8967" width="20.19921875" style="96" customWidth="1"/>
    <col min="8968" max="8971" width="4.796875" style="96" customWidth="1"/>
    <col min="8972" max="8974" width="5.796875" style="96" customWidth="1"/>
    <col min="8975" max="8977" width="4.796875" style="96" customWidth="1"/>
    <col min="8978" max="9216" width="8.09765625" style="96"/>
    <col min="9217" max="9217" width="2.09765625" style="96" customWidth="1"/>
    <col min="9218" max="9218" width="22.5" style="96" bestFit="1" customWidth="1"/>
    <col min="9219" max="9219" width="37.59765625" style="96" customWidth="1"/>
    <col min="9220" max="9220" width="13.69921875" style="96" customWidth="1"/>
    <col min="9221" max="9221" width="39.796875" style="96" customWidth="1"/>
    <col min="9222" max="9222" width="37.796875" style="96" customWidth="1"/>
    <col min="9223" max="9223" width="20.19921875" style="96" customWidth="1"/>
    <col min="9224" max="9227" width="4.796875" style="96" customWidth="1"/>
    <col min="9228" max="9230" width="5.796875" style="96" customWidth="1"/>
    <col min="9231" max="9233" width="4.796875" style="96" customWidth="1"/>
    <col min="9234" max="9472" width="8.09765625" style="96"/>
    <col min="9473" max="9473" width="2.09765625" style="96" customWidth="1"/>
    <col min="9474" max="9474" width="22.5" style="96" bestFit="1" customWidth="1"/>
    <col min="9475" max="9475" width="37.59765625" style="96" customWidth="1"/>
    <col min="9476" max="9476" width="13.69921875" style="96" customWidth="1"/>
    <col min="9477" max="9477" width="39.796875" style="96" customWidth="1"/>
    <col min="9478" max="9478" width="37.796875" style="96" customWidth="1"/>
    <col min="9479" max="9479" width="20.19921875" style="96" customWidth="1"/>
    <col min="9480" max="9483" width="4.796875" style="96" customWidth="1"/>
    <col min="9484" max="9486" width="5.796875" style="96" customWidth="1"/>
    <col min="9487" max="9489" width="4.796875" style="96" customWidth="1"/>
    <col min="9490" max="9728" width="8.09765625" style="96"/>
    <col min="9729" max="9729" width="2.09765625" style="96" customWidth="1"/>
    <col min="9730" max="9730" width="22.5" style="96" bestFit="1" customWidth="1"/>
    <col min="9731" max="9731" width="37.59765625" style="96" customWidth="1"/>
    <col min="9732" max="9732" width="13.69921875" style="96" customWidth="1"/>
    <col min="9733" max="9733" width="39.796875" style="96" customWidth="1"/>
    <col min="9734" max="9734" width="37.796875" style="96" customWidth="1"/>
    <col min="9735" max="9735" width="20.19921875" style="96" customWidth="1"/>
    <col min="9736" max="9739" width="4.796875" style="96" customWidth="1"/>
    <col min="9740" max="9742" width="5.796875" style="96" customWidth="1"/>
    <col min="9743" max="9745" width="4.796875" style="96" customWidth="1"/>
    <col min="9746" max="9984" width="8.09765625" style="96"/>
    <col min="9985" max="9985" width="2.09765625" style="96" customWidth="1"/>
    <col min="9986" max="9986" width="22.5" style="96" bestFit="1" customWidth="1"/>
    <col min="9987" max="9987" width="37.59765625" style="96" customWidth="1"/>
    <col min="9988" max="9988" width="13.69921875" style="96" customWidth="1"/>
    <col min="9989" max="9989" width="39.796875" style="96" customWidth="1"/>
    <col min="9990" max="9990" width="37.796875" style="96" customWidth="1"/>
    <col min="9991" max="9991" width="20.19921875" style="96" customWidth="1"/>
    <col min="9992" max="9995" width="4.796875" style="96" customWidth="1"/>
    <col min="9996" max="9998" width="5.796875" style="96" customWidth="1"/>
    <col min="9999" max="10001" width="4.796875" style="96" customWidth="1"/>
    <col min="10002" max="10240" width="8.09765625" style="96"/>
    <col min="10241" max="10241" width="2.09765625" style="96" customWidth="1"/>
    <col min="10242" max="10242" width="22.5" style="96" bestFit="1" customWidth="1"/>
    <col min="10243" max="10243" width="37.59765625" style="96" customWidth="1"/>
    <col min="10244" max="10244" width="13.69921875" style="96" customWidth="1"/>
    <col min="10245" max="10245" width="39.796875" style="96" customWidth="1"/>
    <col min="10246" max="10246" width="37.796875" style="96" customWidth="1"/>
    <col min="10247" max="10247" width="20.19921875" style="96" customWidth="1"/>
    <col min="10248" max="10251" width="4.796875" style="96" customWidth="1"/>
    <col min="10252" max="10254" width="5.796875" style="96" customWidth="1"/>
    <col min="10255" max="10257" width="4.796875" style="96" customWidth="1"/>
    <col min="10258" max="10496" width="8.09765625" style="96"/>
    <col min="10497" max="10497" width="2.09765625" style="96" customWidth="1"/>
    <col min="10498" max="10498" width="22.5" style="96" bestFit="1" customWidth="1"/>
    <col min="10499" max="10499" width="37.59765625" style="96" customWidth="1"/>
    <col min="10500" max="10500" width="13.69921875" style="96" customWidth="1"/>
    <col min="10501" max="10501" width="39.796875" style="96" customWidth="1"/>
    <col min="10502" max="10502" width="37.796875" style="96" customWidth="1"/>
    <col min="10503" max="10503" width="20.19921875" style="96" customWidth="1"/>
    <col min="10504" max="10507" width="4.796875" style="96" customWidth="1"/>
    <col min="10508" max="10510" width="5.796875" style="96" customWidth="1"/>
    <col min="10511" max="10513" width="4.796875" style="96" customWidth="1"/>
    <col min="10514" max="10752" width="8.09765625" style="96"/>
    <col min="10753" max="10753" width="2.09765625" style="96" customWidth="1"/>
    <col min="10754" max="10754" width="22.5" style="96" bestFit="1" customWidth="1"/>
    <col min="10755" max="10755" width="37.59765625" style="96" customWidth="1"/>
    <col min="10756" max="10756" width="13.69921875" style="96" customWidth="1"/>
    <col min="10757" max="10757" width="39.796875" style="96" customWidth="1"/>
    <col min="10758" max="10758" width="37.796875" style="96" customWidth="1"/>
    <col min="10759" max="10759" width="20.19921875" style="96" customWidth="1"/>
    <col min="10760" max="10763" width="4.796875" style="96" customWidth="1"/>
    <col min="10764" max="10766" width="5.796875" style="96" customWidth="1"/>
    <col min="10767" max="10769" width="4.796875" style="96" customWidth="1"/>
    <col min="10770" max="11008" width="8.09765625" style="96"/>
    <col min="11009" max="11009" width="2.09765625" style="96" customWidth="1"/>
    <col min="11010" max="11010" width="22.5" style="96" bestFit="1" customWidth="1"/>
    <col min="11011" max="11011" width="37.59765625" style="96" customWidth="1"/>
    <col min="11012" max="11012" width="13.69921875" style="96" customWidth="1"/>
    <col min="11013" max="11013" width="39.796875" style="96" customWidth="1"/>
    <col min="11014" max="11014" width="37.796875" style="96" customWidth="1"/>
    <col min="11015" max="11015" width="20.19921875" style="96" customWidth="1"/>
    <col min="11016" max="11019" width="4.796875" style="96" customWidth="1"/>
    <col min="11020" max="11022" width="5.796875" style="96" customWidth="1"/>
    <col min="11023" max="11025" width="4.796875" style="96" customWidth="1"/>
    <col min="11026" max="11264" width="8.09765625" style="96"/>
    <col min="11265" max="11265" width="2.09765625" style="96" customWidth="1"/>
    <col min="11266" max="11266" width="22.5" style="96" bestFit="1" customWidth="1"/>
    <col min="11267" max="11267" width="37.59765625" style="96" customWidth="1"/>
    <col min="11268" max="11268" width="13.69921875" style="96" customWidth="1"/>
    <col min="11269" max="11269" width="39.796875" style="96" customWidth="1"/>
    <col min="11270" max="11270" width="37.796875" style="96" customWidth="1"/>
    <col min="11271" max="11271" width="20.19921875" style="96" customWidth="1"/>
    <col min="11272" max="11275" width="4.796875" style="96" customWidth="1"/>
    <col min="11276" max="11278" width="5.796875" style="96" customWidth="1"/>
    <col min="11279" max="11281" width="4.796875" style="96" customWidth="1"/>
    <col min="11282" max="11520" width="8.09765625" style="96"/>
    <col min="11521" max="11521" width="2.09765625" style="96" customWidth="1"/>
    <col min="11522" max="11522" width="22.5" style="96" bestFit="1" customWidth="1"/>
    <col min="11523" max="11523" width="37.59765625" style="96" customWidth="1"/>
    <col min="11524" max="11524" width="13.69921875" style="96" customWidth="1"/>
    <col min="11525" max="11525" width="39.796875" style="96" customWidth="1"/>
    <col min="11526" max="11526" width="37.796875" style="96" customWidth="1"/>
    <col min="11527" max="11527" width="20.19921875" style="96" customWidth="1"/>
    <col min="11528" max="11531" width="4.796875" style="96" customWidth="1"/>
    <col min="11532" max="11534" width="5.796875" style="96" customWidth="1"/>
    <col min="11535" max="11537" width="4.796875" style="96" customWidth="1"/>
    <col min="11538" max="11776" width="8.09765625" style="96"/>
    <col min="11777" max="11777" width="2.09765625" style="96" customWidth="1"/>
    <col min="11778" max="11778" width="22.5" style="96" bestFit="1" customWidth="1"/>
    <col min="11779" max="11779" width="37.59765625" style="96" customWidth="1"/>
    <col min="11780" max="11780" width="13.69921875" style="96" customWidth="1"/>
    <col min="11781" max="11781" width="39.796875" style="96" customWidth="1"/>
    <col min="11782" max="11782" width="37.796875" style="96" customWidth="1"/>
    <col min="11783" max="11783" width="20.19921875" style="96" customWidth="1"/>
    <col min="11784" max="11787" width="4.796875" style="96" customWidth="1"/>
    <col min="11788" max="11790" width="5.796875" style="96" customWidth="1"/>
    <col min="11791" max="11793" width="4.796875" style="96" customWidth="1"/>
    <col min="11794" max="12032" width="8.09765625" style="96"/>
    <col min="12033" max="12033" width="2.09765625" style="96" customWidth="1"/>
    <col min="12034" max="12034" width="22.5" style="96" bestFit="1" customWidth="1"/>
    <col min="12035" max="12035" width="37.59765625" style="96" customWidth="1"/>
    <col min="12036" max="12036" width="13.69921875" style="96" customWidth="1"/>
    <col min="12037" max="12037" width="39.796875" style="96" customWidth="1"/>
    <col min="12038" max="12038" width="37.796875" style="96" customWidth="1"/>
    <col min="12039" max="12039" width="20.19921875" style="96" customWidth="1"/>
    <col min="12040" max="12043" width="4.796875" style="96" customWidth="1"/>
    <col min="12044" max="12046" width="5.796875" style="96" customWidth="1"/>
    <col min="12047" max="12049" width="4.796875" style="96" customWidth="1"/>
    <col min="12050" max="12288" width="8.09765625" style="96"/>
    <col min="12289" max="12289" width="2.09765625" style="96" customWidth="1"/>
    <col min="12290" max="12290" width="22.5" style="96" bestFit="1" customWidth="1"/>
    <col min="12291" max="12291" width="37.59765625" style="96" customWidth="1"/>
    <col min="12292" max="12292" width="13.69921875" style="96" customWidth="1"/>
    <col min="12293" max="12293" width="39.796875" style="96" customWidth="1"/>
    <col min="12294" max="12294" width="37.796875" style="96" customWidth="1"/>
    <col min="12295" max="12295" width="20.19921875" style="96" customWidth="1"/>
    <col min="12296" max="12299" width="4.796875" style="96" customWidth="1"/>
    <col min="12300" max="12302" width="5.796875" style="96" customWidth="1"/>
    <col min="12303" max="12305" width="4.796875" style="96" customWidth="1"/>
    <col min="12306" max="12544" width="8.09765625" style="96"/>
    <col min="12545" max="12545" width="2.09765625" style="96" customWidth="1"/>
    <col min="12546" max="12546" width="22.5" style="96" bestFit="1" customWidth="1"/>
    <col min="12547" max="12547" width="37.59765625" style="96" customWidth="1"/>
    <col min="12548" max="12548" width="13.69921875" style="96" customWidth="1"/>
    <col min="12549" max="12549" width="39.796875" style="96" customWidth="1"/>
    <col min="12550" max="12550" width="37.796875" style="96" customWidth="1"/>
    <col min="12551" max="12551" width="20.19921875" style="96" customWidth="1"/>
    <col min="12552" max="12555" width="4.796875" style="96" customWidth="1"/>
    <col min="12556" max="12558" width="5.796875" style="96" customWidth="1"/>
    <col min="12559" max="12561" width="4.796875" style="96" customWidth="1"/>
    <col min="12562" max="12800" width="8.09765625" style="96"/>
    <col min="12801" max="12801" width="2.09765625" style="96" customWidth="1"/>
    <col min="12802" max="12802" width="22.5" style="96" bestFit="1" customWidth="1"/>
    <col min="12803" max="12803" width="37.59765625" style="96" customWidth="1"/>
    <col min="12804" max="12804" width="13.69921875" style="96" customWidth="1"/>
    <col min="12805" max="12805" width="39.796875" style="96" customWidth="1"/>
    <col min="12806" max="12806" width="37.796875" style="96" customWidth="1"/>
    <col min="12807" max="12807" width="20.19921875" style="96" customWidth="1"/>
    <col min="12808" max="12811" width="4.796875" style="96" customWidth="1"/>
    <col min="12812" max="12814" width="5.796875" style="96" customWidth="1"/>
    <col min="12815" max="12817" width="4.796875" style="96" customWidth="1"/>
    <col min="12818" max="13056" width="8.09765625" style="96"/>
    <col min="13057" max="13057" width="2.09765625" style="96" customWidth="1"/>
    <col min="13058" max="13058" width="22.5" style="96" bestFit="1" customWidth="1"/>
    <col min="13059" max="13059" width="37.59765625" style="96" customWidth="1"/>
    <col min="13060" max="13060" width="13.69921875" style="96" customWidth="1"/>
    <col min="13061" max="13061" width="39.796875" style="96" customWidth="1"/>
    <col min="13062" max="13062" width="37.796875" style="96" customWidth="1"/>
    <col min="13063" max="13063" width="20.19921875" style="96" customWidth="1"/>
    <col min="13064" max="13067" width="4.796875" style="96" customWidth="1"/>
    <col min="13068" max="13070" width="5.796875" style="96" customWidth="1"/>
    <col min="13071" max="13073" width="4.796875" style="96" customWidth="1"/>
    <col min="13074" max="13312" width="8.09765625" style="96"/>
    <col min="13313" max="13313" width="2.09765625" style="96" customWidth="1"/>
    <col min="13314" max="13314" width="22.5" style="96" bestFit="1" customWidth="1"/>
    <col min="13315" max="13315" width="37.59765625" style="96" customWidth="1"/>
    <col min="13316" max="13316" width="13.69921875" style="96" customWidth="1"/>
    <col min="13317" max="13317" width="39.796875" style="96" customWidth="1"/>
    <col min="13318" max="13318" width="37.796875" style="96" customWidth="1"/>
    <col min="13319" max="13319" width="20.19921875" style="96" customWidth="1"/>
    <col min="13320" max="13323" width="4.796875" style="96" customWidth="1"/>
    <col min="13324" max="13326" width="5.796875" style="96" customWidth="1"/>
    <col min="13327" max="13329" width="4.796875" style="96" customWidth="1"/>
    <col min="13330" max="13568" width="8.09765625" style="96"/>
    <col min="13569" max="13569" width="2.09765625" style="96" customWidth="1"/>
    <col min="13570" max="13570" width="22.5" style="96" bestFit="1" customWidth="1"/>
    <col min="13571" max="13571" width="37.59765625" style="96" customWidth="1"/>
    <col min="13572" max="13572" width="13.69921875" style="96" customWidth="1"/>
    <col min="13573" max="13573" width="39.796875" style="96" customWidth="1"/>
    <col min="13574" max="13574" width="37.796875" style="96" customWidth="1"/>
    <col min="13575" max="13575" width="20.19921875" style="96" customWidth="1"/>
    <col min="13576" max="13579" width="4.796875" style="96" customWidth="1"/>
    <col min="13580" max="13582" width="5.796875" style="96" customWidth="1"/>
    <col min="13583" max="13585" width="4.796875" style="96" customWidth="1"/>
    <col min="13586" max="13824" width="8.09765625" style="96"/>
    <col min="13825" max="13825" width="2.09765625" style="96" customWidth="1"/>
    <col min="13826" max="13826" width="22.5" style="96" bestFit="1" customWidth="1"/>
    <col min="13827" max="13827" width="37.59765625" style="96" customWidth="1"/>
    <col min="13828" max="13828" width="13.69921875" style="96" customWidth="1"/>
    <col min="13829" max="13829" width="39.796875" style="96" customWidth="1"/>
    <col min="13830" max="13830" width="37.796875" style="96" customWidth="1"/>
    <col min="13831" max="13831" width="20.19921875" style="96" customWidth="1"/>
    <col min="13832" max="13835" width="4.796875" style="96" customWidth="1"/>
    <col min="13836" max="13838" width="5.796875" style="96" customWidth="1"/>
    <col min="13839" max="13841" width="4.796875" style="96" customWidth="1"/>
    <col min="13842" max="14080" width="8.09765625" style="96"/>
    <col min="14081" max="14081" width="2.09765625" style="96" customWidth="1"/>
    <col min="14082" max="14082" width="22.5" style="96" bestFit="1" customWidth="1"/>
    <col min="14083" max="14083" width="37.59765625" style="96" customWidth="1"/>
    <col min="14084" max="14084" width="13.69921875" style="96" customWidth="1"/>
    <col min="14085" max="14085" width="39.796875" style="96" customWidth="1"/>
    <col min="14086" max="14086" width="37.796875" style="96" customWidth="1"/>
    <col min="14087" max="14087" width="20.19921875" style="96" customWidth="1"/>
    <col min="14088" max="14091" width="4.796875" style="96" customWidth="1"/>
    <col min="14092" max="14094" width="5.796875" style="96" customWidth="1"/>
    <col min="14095" max="14097" width="4.796875" style="96" customWidth="1"/>
    <col min="14098" max="14336" width="8.09765625" style="96"/>
    <col min="14337" max="14337" width="2.09765625" style="96" customWidth="1"/>
    <col min="14338" max="14338" width="22.5" style="96" bestFit="1" customWidth="1"/>
    <col min="14339" max="14339" width="37.59765625" style="96" customWidth="1"/>
    <col min="14340" max="14340" width="13.69921875" style="96" customWidth="1"/>
    <col min="14341" max="14341" width="39.796875" style="96" customWidth="1"/>
    <col min="14342" max="14342" width="37.796875" style="96" customWidth="1"/>
    <col min="14343" max="14343" width="20.19921875" style="96" customWidth="1"/>
    <col min="14344" max="14347" width="4.796875" style="96" customWidth="1"/>
    <col min="14348" max="14350" width="5.796875" style="96" customWidth="1"/>
    <col min="14351" max="14353" width="4.796875" style="96" customWidth="1"/>
    <col min="14354" max="14592" width="8.09765625" style="96"/>
    <col min="14593" max="14593" width="2.09765625" style="96" customWidth="1"/>
    <col min="14594" max="14594" width="22.5" style="96" bestFit="1" customWidth="1"/>
    <col min="14595" max="14595" width="37.59765625" style="96" customWidth="1"/>
    <col min="14596" max="14596" width="13.69921875" style="96" customWidth="1"/>
    <col min="14597" max="14597" width="39.796875" style="96" customWidth="1"/>
    <col min="14598" max="14598" width="37.796875" style="96" customWidth="1"/>
    <col min="14599" max="14599" width="20.19921875" style="96" customWidth="1"/>
    <col min="14600" max="14603" width="4.796875" style="96" customWidth="1"/>
    <col min="14604" max="14606" width="5.796875" style="96" customWidth="1"/>
    <col min="14607" max="14609" width="4.796875" style="96" customWidth="1"/>
    <col min="14610" max="14848" width="8.09765625" style="96"/>
    <col min="14849" max="14849" width="2.09765625" style="96" customWidth="1"/>
    <col min="14850" max="14850" width="22.5" style="96" bestFit="1" customWidth="1"/>
    <col min="14851" max="14851" width="37.59765625" style="96" customWidth="1"/>
    <col min="14852" max="14852" width="13.69921875" style="96" customWidth="1"/>
    <col min="14853" max="14853" width="39.796875" style="96" customWidth="1"/>
    <col min="14854" max="14854" width="37.796875" style="96" customWidth="1"/>
    <col min="14855" max="14855" width="20.19921875" style="96" customWidth="1"/>
    <col min="14856" max="14859" width="4.796875" style="96" customWidth="1"/>
    <col min="14860" max="14862" width="5.796875" style="96" customWidth="1"/>
    <col min="14863" max="14865" width="4.796875" style="96" customWidth="1"/>
    <col min="14866" max="15104" width="8.09765625" style="96"/>
    <col min="15105" max="15105" width="2.09765625" style="96" customWidth="1"/>
    <col min="15106" max="15106" width="22.5" style="96" bestFit="1" customWidth="1"/>
    <col min="15107" max="15107" width="37.59765625" style="96" customWidth="1"/>
    <col min="15108" max="15108" width="13.69921875" style="96" customWidth="1"/>
    <col min="15109" max="15109" width="39.796875" style="96" customWidth="1"/>
    <col min="15110" max="15110" width="37.796875" style="96" customWidth="1"/>
    <col min="15111" max="15111" width="20.19921875" style="96" customWidth="1"/>
    <col min="15112" max="15115" width="4.796875" style="96" customWidth="1"/>
    <col min="15116" max="15118" width="5.796875" style="96" customWidth="1"/>
    <col min="15119" max="15121" width="4.796875" style="96" customWidth="1"/>
    <col min="15122" max="15360" width="8.09765625" style="96"/>
    <col min="15361" max="15361" width="2.09765625" style="96" customWidth="1"/>
    <col min="15362" max="15362" width="22.5" style="96" bestFit="1" customWidth="1"/>
    <col min="15363" max="15363" width="37.59765625" style="96" customWidth="1"/>
    <col min="15364" max="15364" width="13.69921875" style="96" customWidth="1"/>
    <col min="15365" max="15365" width="39.796875" style="96" customWidth="1"/>
    <col min="15366" max="15366" width="37.796875" style="96" customWidth="1"/>
    <col min="15367" max="15367" width="20.19921875" style="96" customWidth="1"/>
    <col min="15368" max="15371" width="4.796875" style="96" customWidth="1"/>
    <col min="15372" max="15374" width="5.796875" style="96" customWidth="1"/>
    <col min="15375" max="15377" width="4.796875" style="96" customWidth="1"/>
    <col min="15378" max="15616" width="8.09765625" style="96"/>
    <col min="15617" max="15617" width="2.09765625" style="96" customWidth="1"/>
    <col min="15618" max="15618" width="22.5" style="96" bestFit="1" customWidth="1"/>
    <col min="15619" max="15619" width="37.59765625" style="96" customWidth="1"/>
    <col min="15620" max="15620" width="13.69921875" style="96" customWidth="1"/>
    <col min="15621" max="15621" width="39.796875" style="96" customWidth="1"/>
    <col min="15622" max="15622" width="37.796875" style="96" customWidth="1"/>
    <col min="15623" max="15623" width="20.19921875" style="96" customWidth="1"/>
    <col min="15624" max="15627" width="4.796875" style="96" customWidth="1"/>
    <col min="15628" max="15630" width="5.796875" style="96" customWidth="1"/>
    <col min="15631" max="15633" width="4.796875" style="96" customWidth="1"/>
    <col min="15634" max="15872" width="8.09765625" style="96"/>
    <col min="15873" max="15873" width="2.09765625" style="96" customWidth="1"/>
    <col min="15874" max="15874" width="22.5" style="96" bestFit="1" customWidth="1"/>
    <col min="15875" max="15875" width="37.59765625" style="96" customWidth="1"/>
    <col min="15876" max="15876" width="13.69921875" style="96" customWidth="1"/>
    <col min="15877" max="15877" width="39.796875" style="96" customWidth="1"/>
    <col min="15878" max="15878" width="37.796875" style="96" customWidth="1"/>
    <col min="15879" max="15879" width="20.19921875" style="96" customWidth="1"/>
    <col min="15880" max="15883" width="4.796875" style="96" customWidth="1"/>
    <col min="15884" max="15886" width="5.796875" style="96" customWidth="1"/>
    <col min="15887" max="15889" width="4.796875" style="96" customWidth="1"/>
    <col min="15890" max="16128" width="8.09765625" style="96"/>
    <col min="16129" max="16129" width="2.09765625" style="96" customWidth="1"/>
    <col min="16130" max="16130" width="22.5" style="96" bestFit="1" customWidth="1"/>
    <col min="16131" max="16131" width="37.59765625" style="96" customWidth="1"/>
    <col min="16132" max="16132" width="13.69921875" style="96" customWidth="1"/>
    <col min="16133" max="16133" width="39.796875" style="96" customWidth="1"/>
    <col min="16134" max="16134" width="37.796875" style="96" customWidth="1"/>
    <col min="16135" max="16135" width="20.19921875" style="96" customWidth="1"/>
    <col min="16136" max="16139" width="4.796875" style="96" customWidth="1"/>
    <col min="16140" max="16142" width="5.796875" style="96" customWidth="1"/>
    <col min="16143" max="16145" width="4.796875" style="96" customWidth="1"/>
    <col min="16146" max="16384" width="8.09765625" style="96"/>
  </cols>
  <sheetData>
    <row r="1" spans="1:14" ht="20.25" customHeight="1" x14ac:dyDescent="0.2">
      <c r="A1" s="82"/>
      <c r="B1" s="147" t="s">
        <v>325</v>
      </c>
      <c r="C1" s="82"/>
      <c r="D1" s="82"/>
      <c r="E1" s="82"/>
      <c r="F1" s="82"/>
      <c r="G1" s="82"/>
      <c r="H1" s="82"/>
      <c r="I1" s="82"/>
      <c r="J1" s="82"/>
      <c r="K1" s="82"/>
    </row>
    <row r="3" spans="1:14" ht="21" customHeight="1" x14ac:dyDescent="0.2">
      <c r="A3" s="148"/>
      <c r="B3" s="786" t="s">
        <v>326</v>
      </c>
      <c r="C3" s="786"/>
      <c r="D3" s="786"/>
      <c r="E3" s="786"/>
      <c r="F3" s="786"/>
      <c r="G3" s="786"/>
      <c r="H3" s="786"/>
      <c r="I3" s="786"/>
      <c r="J3" s="786"/>
      <c r="K3" s="786"/>
      <c r="L3" s="786"/>
      <c r="M3" s="786"/>
      <c r="N3" s="786"/>
    </row>
    <row r="4" spans="1:14" ht="20.25" customHeight="1" x14ac:dyDescent="0.2">
      <c r="A4" s="148"/>
      <c r="B4" s="86" t="s">
        <v>285</v>
      </c>
      <c r="C4" s="149"/>
      <c r="D4" s="149"/>
      <c r="E4" s="149"/>
      <c r="F4" s="149"/>
      <c r="G4" s="149"/>
      <c r="H4" s="149"/>
      <c r="I4" s="149"/>
      <c r="J4" s="149"/>
      <c r="K4" s="149"/>
    </row>
    <row r="5" spans="1:14" ht="20.25" customHeight="1" x14ac:dyDescent="0.2">
      <c r="A5" s="148"/>
      <c r="B5" s="86" t="s">
        <v>286</v>
      </c>
      <c r="C5" s="149"/>
      <c r="D5" s="149"/>
      <c r="E5" s="149"/>
      <c r="F5" s="149"/>
      <c r="G5" s="149"/>
      <c r="H5" s="149"/>
      <c r="I5" s="149"/>
      <c r="J5" s="149"/>
      <c r="K5" s="149"/>
    </row>
    <row r="6" spans="1:14" ht="20.25" customHeight="1" x14ac:dyDescent="0.2">
      <c r="A6" s="148"/>
      <c r="B6" s="86" t="s">
        <v>356</v>
      </c>
      <c r="C6" s="149"/>
      <c r="D6" s="149"/>
      <c r="E6" s="149"/>
      <c r="F6" s="149"/>
      <c r="G6" s="149"/>
      <c r="H6" s="149"/>
      <c r="I6" s="149"/>
      <c r="J6" s="149"/>
      <c r="K6" s="149"/>
    </row>
    <row r="7" spans="1:14" ht="20.25" customHeight="1" x14ac:dyDescent="0.2">
      <c r="A7" s="148"/>
      <c r="B7" s="86" t="s">
        <v>357</v>
      </c>
      <c r="C7" s="149"/>
      <c r="D7" s="149"/>
      <c r="E7" s="149"/>
      <c r="F7" s="149"/>
      <c r="G7" s="149"/>
      <c r="H7" s="149"/>
      <c r="I7" s="149"/>
      <c r="J7" s="149"/>
      <c r="K7" s="149"/>
    </row>
    <row r="8" spans="1:14" ht="20.25" customHeight="1" x14ac:dyDescent="0.2">
      <c r="A8" s="148"/>
      <c r="B8" s="86" t="s">
        <v>358</v>
      </c>
      <c r="C8" s="149"/>
      <c r="D8" s="149"/>
      <c r="E8" s="149"/>
      <c r="F8" s="149"/>
      <c r="G8" s="149"/>
      <c r="H8" s="149"/>
      <c r="I8" s="149"/>
      <c r="J8" s="149"/>
      <c r="K8" s="149"/>
    </row>
    <row r="9" spans="1:14" ht="20.25" customHeight="1" x14ac:dyDescent="0.2">
      <c r="A9" s="148"/>
      <c r="B9" s="86" t="s">
        <v>327</v>
      </c>
      <c r="C9" s="149"/>
      <c r="D9" s="149"/>
      <c r="E9" s="149"/>
      <c r="F9" s="149"/>
      <c r="G9" s="149"/>
      <c r="H9" s="149"/>
      <c r="I9" s="149"/>
      <c r="J9" s="149"/>
      <c r="K9" s="149"/>
    </row>
    <row r="10" spans="1:14" ht="20.25" customHeight="1" x14ac:dyDescent="0.2">
      <c r="A10" s="82"/>
      <c r="B10" s="86" t="s">
        <v>328</v>
      </c>
      <c r="C10" s="82"/>
      <c r="D10" s="82"/>
      <c r="E10" s="82"/>
      <c r="F10" s="82"/>
      <c r="G10" s="82"/>
      <c r="H10" s="82"/>
      <c r="I10" s="82"/>
      <c r="J10" s="82"/>
      <c r="K10" s="82"/>
    </row>
    <row r="11" spans="1:14" ht="59.25" customHeight="1" x14ac:dyDescent="0.2">
      <c r="A11" s="82"/>
      <c r="B11" s="757" t="s">
        <v>394</v>
      </c>
      <c r="C11" s="786"/>
      <c r="D11" s="786"/>
      <c r="E11" s="786"/>
      <c r="F11" s="786"/>
      <c r="G11" s="786"/>
      <c r="H11" s="786"/>
      <c r="I11" s="786"/>
      <c r="J11" s="82"/>
      <c r="K11" s="82"/>
    </row>
    <row r="12" spans="1:14" ht="20.25" customHeight="1" x14ac:dyDescent="0.2">
      <c r="A12" s="82"/>
      <c r="B12" s="86" t="s">
        <v>395</v>
      </c>
      <c r="C12" s="82"/>
      <c r="D12" s="82"/>
      <c r="E12" s="82"/>
      <c r="F12" s="82"/>
      <c r="G12" s="82"/>
      <c r="H12" s="82"/>
      <c r="I12" s="82"/>
      <c r="J12" s="82"/>
      <c r="K12" s="82"/>
    </row>
    <row r="13" spans="1:14" ht="20.25" customHeight="1" x14ac:dyDescent="0.2">
      <c r="A13" s="82"/>
      <c r="B13" s="86" t="s">
        <v>396</v>
      </c>
      <c r="C13" s="82"/>
      <c r="D13" s="82"/>
      <c r="E13" s="82"/>
      <c r="F13" s="82"/>
      <c r="G13" s="82"/>
      <c r="H13" s="82"/>
      <c r="I13" s="82"/>
      <c r="J13" s="82"/>
      <c r="K13" s="82"/>
    </row>
    <row r="14" spans="1:14" ht="20.25" customHeight="1" x14ac:dyDescent="0.2">
      <c r="A14" s="82"/>
      <c r="B14" s="86" t="s">
        <v>329</v>
      </c>
      <c r="C14" s="82"/>
      <c r="D14" s="82"/>
      <c r="E14" s="82"/>
      <c r="F14" s="82"/>
      <c r="G14" s="82"/>
      <c r="H14" s="82"/>
      <c r="I14" s="82"/>
      <c r="J14" s="82"/>
      <c r="K14" s="82"/>
    </row>
    <row r="15" spans="1:14" ht="20.25" customHeight="1" x14ac:dyDescent="0.2">
      <c r="A15" s="82"/>
      <c r="B15" s="86" t="s">
        <v>293</v>
      </c>
      <c r="C15" s="82"/>
      <c r="D15" s="82"/>
      <c r="E15" s="82"/>
      <c r="F15" s="82"/>
      <c r="G15" s="82"/>
      <c r="H15" s="82"/>
      <c r="I15" s="82"/>
      <c r="J15" s="82"/>
      <c r="K15" s="82"/>
    </row>
    <row r="16" spans="1:14" ht="20.25" customHeight="1" x14ac:dyDescent="0.2">
      <c r="A16" s="82"/>
      <c r="B16" s="86" t="s">
        <v>330</v>
      </c>
      <c r="C16" s="82"/>
      <c r="D16" s="82"/>
      <c r="E16" s="82"/>
      <c r="F16" s="82"/>
      <c r="G16" s="82"/>
      <c r="H16" s="82"/>
      <c r="I16" s="82"/>
      <c r="J16" s="82"/>
      <c r="K16" s="82"/>
    </row>
    <row r="17" spans="1:11" ht="20.25" customHeight="1" x14ac:dyDescent="0.2">
      <c r="A17" s="82"/>
      <c r="B17" s="86" t="s">
        <v>331</v>
      </c>
      <c r="C17" s="82"/>
      <c r="D17" s="82"/>
      <c r="E17" s="82"/>
      <c r="F17" s="82"/>
      <c r="G17" s="82"/>
      <c r="H17" s="82"/>
      <c r="I17" s="82"/>
      <c r="J17" s="82"/>
      <c r="K17" s="82"/>
    </row>
    <row r="18" spans="1:11" ht="20.25" customHeight="1" x14ac:dyDescent="0.2">
      <c r="A18" s="82"/>
      <c r="B18" s="86" t="s">
        <v>397</v>
      </c>
      <c r="C18" s="82"/>
      <c r="D18" s="82"/>
      <c r="E18" s="82"/>
      <c r="F18" s="82"/>
      <c r="G18" s="82"/>
      <c r="H18" s="82"/>
      <c r="I18" s="82"/>
      <c r="J18" s="82"/>
      <c r="K18" s="82"/>
    </row>
    <row r="19" spans="1:11" ht="20.25" customHeight="1" x14ac:dyDescent="0.2">
      <c r="A19" s="82"/>
      <c r="B19" s="86" t="s">
        <v>398</v>
      </c>
      <c r="C19" s="82"/>
      <c r="D19" s="82"/>
      <c r="E19" s="82"/>
      <c r="F19" s="82"/>
      <c r="G19" s="82"/>
      <c r="H19" s="82"/>
      <c r="I19" s="82"/>
      <c r="J19" s="82"/>
      <c r="K19" s="82"/>
    </row>
    <row r="20" spans="1:11" s="178" customFormat="1" ht="20.25" customHeight="1" x14ac:dyDescent="0.45">
      <c r="A20" s="153"/>
      <c r="B20" s="86" t="s">
        <v>332</v>
      </c>
    </row>
    <row r="21" spans="1:11" ht="20.25" customHeight="1" x14ac:dyDescent="0.45">
      <c r="A21" s="96"/>
      <c r="B21" s="86" t="s">
        <v>333</v>
      </c>
    </row>
    <row r="22" spans="1:11" ht="20.25" customHeight="1" x14ac:dyDescent="0.45">
      <c r="A22" s="96"/>
      <c r="B22" s="86" t="s">
        <v>334</v>
      </c>
    </row>
    <row r="23" spans="1:11" ht="20.25" customHeight="1" x14ac:dyDescent="0.45">
      <c r="A23" s="96"/>
      <c r="B23" s="86" t="s">
        <v>399</v>
      </c>
    </row>
    <row r="24" spans="1:11" ht="20.25" customHeight="1" x14ac:dyDescent="0.45">
      <c r="A24" s="96"/>
      <c r="B24" s="86" t="s">
        <v>300</v>
      </c>
    </row>
    <row r="25" spans="1:11" s="129" customFormat="1" ht="20.25" customHeight="1" x14ac:dyDescent="0.45">
      <c r="B25" s="86" t="s">
        <v>301</v>
      </c>
    </row>
    <row r="26" spans="1:11" s="129" customFormat="1" ht="20.25" customHeight="1" x14ac:dyDescent="0.45">
      <c r="B26" s="86" t="s">
        <v>302</v>
      </c>
    </row>
    <row r="27" spans="1:11" s="129" customFormat="1" ht="20.25" customHeight="1" x14ac:dyDescent="0.45">
      <c r="B27" s="86"/>
    </row>
    <row r="28" spans="1:11" s="129" customFormat="1" ht="20.25" customHeight="1" x14ac:dyDescent="0.45">
      <c r="B28" s="86" t="s">
        <v>303</v>
      </c>
    </row>
    <row r="29" spans="1:11" s="129" customFormat="1" ht="20.25" customHeight="1" x14ac:dyDescent="0.45">
      <c r="B29" s="86" t="s">
        <v>304</v>
      </c>
    </row>
    <row r="30" spans="1:11" s="129" customFormat="1" ht="20.25" customHeight="1" x14ac:dyDescent="0.45">
      <c r="B30" s="86" t="s">
        <v>305</v>
      </c>
    </row>
    <row r="31" spans="1:11" s="129" customFormat="1" ht="20.25" customHeight="1" x14ac:dyDescent="0.45">
      <c r="B31" s="86" t="s">
        <v>306</v>
      </c>
    </row>
    <row r="32" spans="1:11" s="129" customFormat="1" ht="20.25" customHeight="1" x14ac:dyDescent="0.45">
      <c r="B32" s="86" t="s">
        <v>307</v>
      </c>
    </row>
    <row r="33" spans="1:19" s="129" customFormat="1" ht="20.25" customHeight="1" x14ac:dyDescent="0.45">
      <c r="B33" s="86" t="s">
        <v>308</v>
      </c>
    </row>
    <row r="34" spans="1:19" s="129" customFormat="1" ht="20.25" customHeight="1" x14ac:dyDescent="0.45"/>
    <row r="35" spans="1:19" s="129" customFormat="1" ht="20.25" customHeight="1" x14ac:dyDescent="0.45">
      <c r="B35" s="86" t="s">
        <v>335</v>
      </c>
    </row>
    <row r="36" spans="1:19" s="129" customFormat="1" ht="20.25" customHeight="1" x14ac:dyDescent="0.45">
      <c r="B36" s="86" t="s">
        <v>336</v>
      </c>
    </row>
    <row r="37" spans="1:19" s="129" customFormat="1" ht="20.25" customHeight="1" x14ac:dyDescent="0.45">
      <c r="B37" s="86" t="s">
        <v>400</v>
      </c>
      <c r="C37" s="158"/>
      <c r="D37" s="158"/>
      <c r="E37" s="158"/>
      <c r="F37" s="158"/>
      <c r="G37" s="158"/>
    </row>
    <row r="38" spans="1:19" s="129" customFormat="1" ht="20.25" customHeight="1" x14ac:dyDescent="0.45">
      <c r="B38" s="86" t="s">
        <v>401</v>
      </c>
      <c r="C38" s="158"/>
      <c r="D38" s="158"/>
      <c r="E38" s="158"/>
    </row>
    <row r="39" spans="1:19" s="129" customFormat="1" ht="20.25" customHeight="1" x14ac:dyDescent="0.45">
      <c r="B39" s="757" t="s">
        <v>402</v>
      </c>
      <c r="C39" s="757"/>
      <c r="D39" s="757"/>
      <c r="E39" s="757"/>
      <c r="F39" s="757"/>
      <c r="G39" s="757"/>
      <c r="H39" s="757"/>
      <c r="I39" s="757"/>
      <c r="J39" s="757"/>
      <c r="K39" s="757"/>
      <c r="L39" s="757"/>
      <c r="M39" s="757"/>
      <c r="N39" s="757"/>
      <c r="O39" s="757"/>
      <c r="P39" s="757"/>
      <c r="Q39" s="757"/>
      <c r="S39" s="154"/>
    </row>
    <row r="40" spans="1:19" s="129" customFormat="1" ht="20.25" customHeight="1" x14ac:dyDescent="0.45">
      <c r="B40" s="86" t="s">
        <v>337</v>
      </c>
    </row>
    <row r="41" spans="1:19" s="129" customFormat="1" ht="20.25" customHeight="1" x14ac:dyDescent="0.45">
      <c r="B41" s="86" t="s">
        <v>338</v>
      </c>
    </row>
    <row r="42" spans="1:19" s="129" customFormat="1" ht="20.25" customHeight="1" x14ac:dyDescent="0.45">
      <c r="B42" s="86" t="s">
        <v>403</v>
      </c>
    </row>
    <row r="43" spans="1:19" ht="20.25" customHeight="1" x14ac:dyDescent="0.2">
      <c r="A43" s="82"/>
      <c r="B43" s="86" t="s">
        <v>404</v>
      </c>
      <c r="C43" s="82"/>
      <c r="D43" s="82"/>
      <c r="E43" s="82"/>
      <c r="F43" s="82"/>
      <c r="G43" s="82"/>
      <c r="H43" s="82"/>
      <c r="I43" s="82"/>
      <c r="J43" s="82"/>
      <c r="K43" s="82"/>
    </row>
    <row r="44" spans="1:19" ht="20.25" customHeight="1" x14ac:dyDescent="0.45">
      <c r="B44" s="86" t="s">
        <v>405</v>
      </c>
    </row>
    <row r="45" spans="1:19" s="178" customFormat="1" ht="20.25" customHeight="1" x14ac:dyDescent="0.45">
      <c r="A45" s="153"/>
      <c r="B45" s="96"/>
    </row>
    <row r="46" spans="1:19" ht="20.25" customHeight="1" x14ac:dyDescent="0.45">
      <c r="B46" s="147" t="s">
        <v>339</v>
      </c>
    </row>
    <row r="47" spans="1:19" ht="20.25" customHeight="1" x14ac:dyDescent="0.2">
      <c r="A47" s="148"/>
      <c r="C47" s="149"/>
      <c r="D47" s="149"/>
      <c r="E47" s="149"/>
      <c r="F47" s="149"/>
      <c r="G47" s="149"/>
      <c r="H47" s="149"/>
      <c r="I47" s="149"/>
      <c r="J47" s="149"/>
      <c r="K47" s="149"/>
    </row>
    <row r="48" spans="1:19" ht="20.25" customHeight="1" x14ac:dyDescent="0.45">
      <c r="B48" s="86" t="s">
        <v>315</v>
      </c>
    </row>
    <row r="49" spans="1:11" ht="20.25" customHeight="1" x14ac:dyDescent="0.2">
      <c r="A49" s="148"/>
      <c r="C49" s="149"/>
      <c r="D49" s="149"/>
      <c r="E49" s="149"/>
      <c r="F49" s="149"/>
      <c r="G49" s="149"/>
      <c r="H49" s="149"/>
      <c r="I49" s="149"/>
      <c r="J49" s="149"/>
      <c r="K49" s="149"/>
    </row>
    <row r="50" spans="1:11" ht="20.25" customHeight="1" x14ac:dyDescent="0.2">
      <c r="A50" s="82"/>
      <c r="B50" s="86"/>
      <c r="C50" s="82"/>
      <c r="D50" s="82"/>
      <c r="E50" s="82"/>
      <c r="F50" s="82"/>
      <c r="G50" s="82"/>
      <c r="H50" s="82"/>
      <c r="I50" s="82"/>
      <c r="J50" s="82"/>
      <c r="K50" s="82"/>
    </row>
    <row r="51" spans="1:11" ht="20.25" customHeight="1" x14ac:dyDescent="0.2">
      <c r="A51" s="82"/>
      <c r="B51" s="86"/>
      <c r="C51" s="82"/>
      <c r="D51" s="82"/>
      <c r="E51" s="82"/>
      <c r="F51" s="82"/>
      <c r="G51" s="82"/>
      <c r="H51" s="82"/>
      <c r="I51" s="82"/>
      <c r="J51" s="82"/>
      <c r="K51" s="82"/>
    </row>
    <row r="52" spans="1:11" ht="20.25" customHeight="1" x14ac:dyDescent="0.2">
      <c r="A52" s="82"/>
      <c r="B52" s="86"/>
      <c r="C52" s="82"/>
      <c r="D52" s="82"/>
      <c r="E52" s="82"/>
      <c r="F52" s="82"/>
      <c r="G52" s="82"/>
      <c r="H52" s="82"/>
      <c r="I52" s="82"/>
      <c r="J52" s="82"/>
      <c r="K52" s="82"/>
    </row>
    <row r="53" spans="1:11" ht="20.25" customHeight="1" x14ac:dyDescent="0.2">
      <c r="A53" s="82"/>
      <c r="B53" s="86"/>
      <c r="C53" s="82"/>
      <c r="D53" s="82"/>
      <c r="E53" s="82"/>
      <c r="F53" s="82"/>
      <c r="G53" s="82"/>
      <c r="H53" s="82"/>
      <c r="I53" s="82"/>
      <c r="J53" s="82"/>
      <c r="K53" s="82"/>
    </row>
    <row r="54" spans="1:11" ht="20.25" customHeight="1" x14ac:dyDescent="0.2">
      <c r="A54" s="82"/>
      <c r="B54" s="86"/>
      <c r="C54" s="82"/>
      <c r="D54" s="82"/>
      <c r="E54" s="82"/>
      <c r="F54" s="82"/>
      <c r="G54" s="82"/>
      <c r="H54" s="82"/>
      <c r="I54" s="82"/>
      <c r="J54" s="82"/>
      <c r="K54" s="82"/>
    </row>
    <row r="55" spans="1:11" ht="20.25" customHeight="1" x14ac:dyDescent="0.2">
      <c r="A55" s="82"/>
      <c r="B55" s="86"/>
      <c r="C55" s="82"/>
      <c r="D55" s="82"/>
      <c r="E55" s="82"/>
      <c r="F55" s="86"/>
      <c r="G55" s="86"/>
    </row>
    <row r="56" spans="1:11" ht="20.25" customHeight="1" x14ac:dyDescent="0.2">
      <c r="A56" s="82"/>
      <c r="B56" s="86"/>
      <c r="C56" s="82"/>
      <c r="D56" s="82"/>
      <c r="E56" s="82"/>
      <c r="F56" s="86"/>
      <c r="G56" s="86"/>
    </row>
    <row r="57" spans="1:11" ht="20.25" customHeight="1" x14ac:dyDescent="0.2">
      <c r="A57" s="82"/>
      <c r="B57" s="86"/>
      <c r="C57" s="82"/>
      <c r="D57" s="82"/>
      <c r="E57" s="82"/>
      <c r="F57" s="86"/>
      <c r="G57" s="86"/>
    </row>
    <row r="58" spans="1:11" ht="21.75" customHeight="1" x14ac:dyDescent="0.2">
      <c r="A58" s="82"/>
      <c r="B58" s="86"/>
      <c r="C58" s="82"/>
      <c r="D58" s="82"/>
      <c r="E58" s="82"/>
      <c r="F58" s="82"/>
      <c r="G58" s="82"/>
    </row>
    <row r="59" spans="1:11" s="151" customFormat="1" ht="19.5" customHeight="1" x14ac:dyDescent="0.45">
      <c r="A59" s="150"/>
      <c r="B59" s="86"/>
    </row>
    <row r="60" spans="1:11" ht="20.25" customHeight="1" x14ac:dyDescent="0.2">
      <c r="A60" s="96"/>
      <c r="B60" s="86"/>
      <c r="C60" s="82"/>
      <c r="D60" s="82"/>
      <c r="E60" s="82"/>
      <c r="F60" s="82"/>
      <c r="G60" s="82"/>
    </row>
    <row r="61" spans="1:11" ht="19.5" customHeight="1" x14ac:dyDescent="0.2">
      <c r="A61" s="96"/>
      <c r="B61" s="86"/>
      <c r="C61" s="82"/>
      <c r="D61" s="82"/>
      <c r="E61" s="82"/>
      <c r="F61" s="82"/>
      <c r="G61" s="82"/>
    </row>
    <row r="62" spans="1:11" ht="20.25" customHeight="1" x14ac:dyDescent="0.45">
      <c r="B62" s="86"/>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39" orientation="portrait" r:id="rId1"/>
  <headerFooter alignWithMargins="0"/>
  <rowBreaks count="2" manualBreakCount="2">
    <brk id="39" max="18" man="1"/>
    <brk id="158"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B2:AJ123"/>
  <sheetViews>
    <sheetView view="pageBreakPreview" zoomScaleNormal="100" zoomScaleSheetLayoutView="100" zoomScalePageLayoutView="85" workbookViewId="0">
      <selection activeCell="AW27" sqref="AW27"/>
    </sheetView>
  </sheetViews>
  <sheetFormatPr defaultColWidth="3.59765625" defaultRowHeight="13.2" x14ac:dyDescent="0.45"/>
  <cols>
    <col min="1" max="1" width="2.59765625" style="96" customWidth="1"/>
    <col min="2" max="2" width="2.09765625" style="96" customWidth="1"/>
    <col min="3" max="3" width="3.09765625" style="96" customWidth="1"/>
    <col min="4" max="15" width="3.296875" style="96" customWidth="1"/>
    <col min="16" max="16" width="1.296875" style="96" customWidth="1"/>
    <col min="17" max="18" width="3.296875" style="96" customWidth="1"/>
    <col min="19" max="19" width="2.5" style="96" customWidth="1"/>
    <col min="20" max="31" width="3.296875" style="96" customWidth="1"/>
    <col min="32" max="256" width="3.59765625" style="96"/>
    <col min="257" max="257" width="2.59765625" style="96" customWidth="1"/>
    <col min="258" max="258" width="2.09765625" style="96" customWidth="1"/>
    <col min="259" max="259" width="3.09765625" style="96" customWidth="1"/>
    <col min="260" max="271" width="3.296875" style="96" customWidth="1"/>
    <col min="272" max="272" width="1.296875" style="96" customWidth="1"/>
    <col min="273" max="274" width="3.296875" style="96" customWidth="1"/>
    <col min="275" max="275" width="2.5" style="96" customWidth="1"/>
    <col min="276" max="287" width="3.296875" style="96" customWidth="1"/>
    <col min="288" max="512" width="3.59765625" style="96"/>
    <col min="513" max="513" width="2.59765625" style="96" customWidth="1"/>
    <col min="514" max="514" width="2.09765625" style="96" customWidth="1"/>
    <col min="515" max="515" width="3.09765625" style="96" customWidth="1"/>
    <col min="516" max="527" width="3.296875" style="96" customWidth="1"/>
    <col min="528" max="528" width="1.296875" style="96" customWidth="1"/>
    <col min="529" max="530" width="3.296875" style="96" customWidth="1"/>
    <col min="531" max="531" width="2.5" style="96" customWidth="1"/>
    <col min="532" max="543" width="3.296875" style="96" customWidth="1"/>
    <col min="544" max="768" width="3.59765625" style="96"/>
    <col min="769" max="769" width="2.59765625" style="96" customWidth="1"/>
    <col min="770" max="770" width="2.09765625" style="96" customWidth="1"/>
    <col min="771" max="771" width="3.09765625" style="96" customWidth="1"/>
    <col min="772" max="783" width="3.296875" style="96" customWidth="1"/>
    <col min="784" max="784" width="1.296875" style="96" customWidth="1"/>
    <col min="785" max="786" width="3.296875" style="96" customWidth="1"/>
    <col min="787" max="787" width="2.5" style="96" customWidth="1"/>
    <col min="788" max="799" width="3.296875" style="96" customWidth="1"/>
    <col min="800" max="1024" width="3.59765625" style="96"/>
    <col min="1025" max="1025" width="2.59765625" style="96" customWidth="1"/>
    <col min="1026" max="1026" width="2.09765625" style="96" customWidth="1"/>
    <col min="1027" max="1027" width="3.09765625" style="96" customWidth="1"/>
    <col min="1028" max="1039" width="3.296875" style="96" customWidth="1"/>
    <col min="1040" max="1040" width="1.296875" style="96" customWidth="1"/>
    <col min="1041" max="1042" width="3.296875" style="96" customWidth="1"/>
    <col min="1043" max="1043" width="2.5" style="96" customWidth="1"/>
    <col min="1044" max="1055" width="3.296875" style="96" customWidth="1"/>
    <col min="1056" max="1280" width="3.59765625" style="96"/>
    <col min="1281" max="1281" width="2.59765625" style="96" customWidth="1"/>
    <col min="1282" max="1282" width="2.09765625" style="96" customWidth="1"/>
    <col min="1283" max="1283" width="3.09765625" style="96" customWidth="1"/>
    <col min="1284" max="1295" width="3.296875" style="96" customWidth="1"/>
    <col min="1296" max="1296" width="1.296875" style="96" customWidth="1"/>
    <col min="1297" max="1298" width="3.296875" style="96" customWidth="1"/>
    <col min="1299" max="1299" width="2.5" style="96" customWidth="1"/>
    <col min="1300" max="1311" width="3.296875" style="96" customWidth="1"/>
    <col min="1312" max="1536" width="3.59765625" style="96"/>
    <col min="1537" max="1537" width="2.59765625" style="96" customWidth="1"/>
    <col min="1538" max="1538" width="2.09765625" style="96" customWidth="1"/>
    <col min="1539" max="1539" width="3.09765625" style="96" customWidth="1"/>
    <col min="1540" max="1551" width="3.296875" style="96" customWidth="1"/>
    <col min="1552" max="1552" width="1.296875" style="96" customWidth="1"/>
    <col min="1553" max="1554" width="3.296875" style="96" customWidth="1"/>
    <col min="1555" max="1555" width="2.5" style="96" customWidth="1"/>
    <col min="1556" max="1567" width="3.296875" style="96" customWidth="1"/>
    <col min="1568" max="1792" width="3.59765625" style="96"/>
    <col min="1793" max="1793" width="2.59765625" style="96" customWidth="1"/>
    <col min="1794" max="1794" width="2.09765625" style="96" customWidth="1"/>
    <col min="1795" max="1795" width="3.09765625" style="96" customWidth="1"/>
    <col min="1796" max="1807" width="3.296875" style="96" customWidth="1"/>
    <col min="1808" max="1808" width="1.296875" style="96" customWidth="1"/>
    <col min="1809" max="1810" width="3.296875" style="96" customWidth="1"/>
    <col min="1811" max="1811" width="2.5" style="96" customWidth="1"/>
    <col min="1812" max="1823" width="3.296875" style="96" customWidth="1"/>
    <col min="1824" max="2048" width="3.59765625" style="96"/>
    <col min="2049" max="2049" width="2.59765625" style="96" customWidth="1"/>
    <col min="2050" max="2050" width="2.09765625" style="96" customWidth="1"/>
    <col min="2051" max="2051" width="3.09765625" style="96" customWidth="1"/>
    <col min="2052" max="2063" width="3.296875" style="96" customWidth="1"/>
    <col min="2064" max="2064" width="1.296875" style="96" customWidth="1"/>
    <col min="2065" max="2066" width="3.296875" style="96" customWidth="1"/>
    <col min="2067" max="2067" width="2.5" style="96" customWidth="1"/>
    <col min="2068" max="2079" width="3.296875" style="96" customWidth="1"/>
    <col min="2080" max="2304" width="3.59765625" style="96"/>
    <col min="2305" max="2305" width="2.59765625" style="96" customWidth="1"/>
    <col min="2306" max="2306" width="2.09765625" style="96" customWidth="1"/>
    <col min="2307" max="2307" width="3.09765625" style="96" customWidth="1"/>
    <col min="2308" max="2319" width="3.296875" style="96" customWidth="1"/>
    <col min="2320" max="2320" width="1.296875" style="96" customWidth="1"/>
    <col min="2321" max="2322" width="3.296875" style="96" customWidth="1"/>
    <col min="2323" max="2323" width="2.5" style="96" customWidth="1"/>
    <col min="2324" max="2335" width="3.296875" style="96" customWidth="1"/>
    <col min="2336" max="2560" width="3.59765625" style="96"/>
    <col min="2561" max="2561" width="2.59765625" style="96" customWidth="1"/>
    <col min="2562" max="2562" width="2.09765625" style="96" customWidth="1"/>
    <col min="2563" max="2563" width="3.09765625" style="96" customWidth="1"/>
    <col min="2564" max="2575" width="3.296875" style="96" customWidth="1"/>
    <col min="2576" max="2576" width="1.296875" style="96" customWidth="1"/>
    <col min="2577" max="2578" width="3.296875" style="96" customWidth="1"/>
    <col min="2579" max="2579" width="2.5" style="96" customWidth="1"/>
    <col min="2580" max="2591" width="3.296875" style="96" customWidth="1"/>
    <col min="2592" max="2816" width="3.59765625" style="96"/>
    <col min="2817" max="2817" width="2.59765625" style="96" customWidth="1"/>
    <col min="2818" max="2818" width="2.09765625" style="96" customWidth="1"/>
    <col min="2819" max="2819" width="3.09765625" style="96" customWidth="1"/>
    <col min="2820" max="2831" width="3.296875" style="96" customWidth="1"/>
    <col min="2832" max="2832" width="1.296875" style="96" customWidth="1"/>
    <col min="2833" max="2834" width="3.296875" style="96" customWidth="1"/>
    <col min="2835" max="2835" width="2.5" style="96" customWidth="1"/>
    <col min="2836" max="2847" width="3.296875" style="96" customWidth="1"/>
    <col min="2848" max="3072" width="3.59765625" style="96"/>
    <col min="3073" max="3073" width="2.59765625" style="96" customWidth="1"/>
    <col min="3074" max="3074" width="2.09765625" style="96" customWidth="1"/>
    <col min="3075" max="3075" width="3.09765625" style="96" customWidth="1"/>
    <col min="3076" max="3087" width="3.296875" style="96" customWidth="1"/>
    <col min="3088" max="3088" width="1.296875" style="96" customWidth="1"/>
    <col min="3089" max="3090" width="3.296875" style="96" customWidth="1"/>
    <col min="3091" max="3091" width="2.5" style="96" customWidth="1"/>
    <col min="3092" max="3103" width="3.296875" style="96" customWidth="1"/>
    <col min="3104" max="3328" width="3.59765625" style="96"/>
    <col min="3329" max="3329" width="2.59765625" style="96" customWidth="1"/>
    <col min="3330" max="3330" width="2.09765625" style="96" customWidth="1"/>
    <col min="3331" max="3331" width="3.09765625" style="96" customWidth="1"/>
    <col min="3332" max="3343" width="3.296875" style="96" customWidth="1"/>
    <col min="3344" max="3344" width="1.296875" style="96" customWidth="1"/>
    <col min="3345" max="3346" width="3.296875" style="96" customWidth="1"/>
    <col min="3347" max="3347" width="2.5" style="96" customWidth="1"/>
    <col min="3348" max="3359" width="3.296875" style="96" customWidth="1"/>
    <col min="3360" max="3584" width="3.59765625" style="96"/>
    <col min="3585" max="3585" width="2.59765625" style="96" customWidth="1"/>
    <col min="3586" max="3586" width="2.09765625" style="96" customWidth="1"/>
    <col min="3587" max="3587" width="3.09765625" style="96" customWidth="1"/>
    <col min="3588" max="3599" width="3.296875" style="96" customWidth="1"/>
    <col min="3600" max="3600" width="1.296875" style="96" customWidth="1"/>
    <col min="3601" max="3602" width="3.296875" style="96" customWidth="1"/>
    <col min="3603" max="3603" width="2.5" style="96" customWidth="1"/>
    <col min="3604" max="3615" width="3.296875" style="96" customWidth="1"/>
    <col min="3616" max="3840" width="3.59765625" style="96"/>
    <col min="3841" max="3841" width="2.59765625" style="96" customWidth="1"/>
    <col min="3842" max="3842" width="2.09765625" style="96" customWidth="1"/>
    <col min="3843" max="3843" width="3.09765625" style="96" customWidth="1"/>
    <col min="3844" max="3855" width="3.296875" style="96" customWidth="1"/>
    <col min="3856" max="3856" width="1.296875" style="96" customWidth="1"/>
    <col min="3857" max="3858" width="3.296875" style="96" customWidth="1"/>
    <col min="3859" max="3859" width="2.5" style="96" customWidth="1"/>
    <col min="3860" max="3871" width="3.296875" style="96" customWidth="1"/>
    <col min="3872" max="4096" width="3.59765625" style="96"/>
    <col min="4097" max="4097" width="2.59765625" style="96" customWidth="1"/>
    <col min="4098" max="4098" width="2.09765625" style="96" customWidth="1"/>
    <col min="4099" max="4099" width="3.09765625" style="96" customWidth="1"/>
    <col min="4100" max="4111" width="3.296875" style="96" customWidth="1"/>
    <col min="4112" max="4112" width="1.296875" style="96" customWidth="1"/>
    <col min="4113" max="4114" width="3.296875" style="96" customWidth="1"/>
    <col min="4115" max="4115" width="2.5" style="96" customWidth="1"/>
    <col min="4116" max="4127" width="3.296875" style="96" customWidth="1"/>
    <col min="4128" max="4352" width="3.59765625" style="96"/>
    <col min="4353" max="4353" width="2.59765625" style="96" customWidth="1"/>
    <col min="4354" max="4354" width="2.09765625" style="96" customWidth="1"/>
    <col min="4355" max="4355" width="3.09765625" style="96" customWidth="1"/>
    <col min="4356" max="4367" width="3.296875" style="96" customWidth="1"/>
    <col min="4368" max="4368" width="1.296875" style="96" customWidth="1"/>
    <col min="4369" max="4370" width="3.296875" style="96" customWidth="1"/>
    <col min="4371" max="4371" width="2.5" style="96" customWidth="1"/>
    <col min="4372" max="4383" width="3.296875" style="96" customWidth="1"/>
    <col min="4384" max="4608" width="3.59765625" style="96"/>
    <col min="4609" max="4609" width="2.59765625" style="96" customWidth="1"/>
    <col min="4610" max="4610" width="2.09765625" style="96" customWidth="1"/>
    <col min="4611" max="4611" width="3.09765625" style="96" customWidth="1"/>
    <col min="4612" max="4623" width="3.296875" style="96" customWidth="1"/>
    <col min="4624" max="4624" width="1.296875" style="96" customWidth="1"/>
    <col min="4625" max="4626" width="3.296875" style="96" customWidth="1"/>
    <col min="4627" max="4627" width="2.5" style="96" customWidth="1"/>
    <col min="4628" max="4639" width="3.296875" style="96" customWidth="1"/>
    <col min="4640" max="4864" width="3.59765625" style="96"/>
    <col min="4865" max="4865" width="2.59765625" style="96" customWidth="1"/>
    <col min="4866" max="4866" width="2.09765625" style="96" customWidth="1"/>
    <col min="4867" max="4867" width="3.09765625" style="96" customWidth="1"/>
    <col min="4868" max="4879" width="3.296875" style="96" customWidth="1"/>
    <col min="4880" max="4880" width="1.296875" style="96" customWidth="1"/>
    <col min="4881" max="4882" width="3.296875" style="96" customWidth="1"/>
    <col min="4883" max="4883" width="2.5" style="96" customWidth="1"/>
    <col min="4884" max="4895" width="3.296875" style="96" customWidth="1"/>
    <col min="4896" max="5120" width="3.59765625" style="96"/>
    <col min="5121" max="5121" width="2.59765625" style="96" customWidth="1"/>
    <col min="5122" max="5122" width="2.09765625" style="96" customWidth="1"/>
    <col min="5123" max="5123" width="3.09765625" style="96" customWidth="1"/>
    <col min="5124" max="5135" width="3.296875" style="96" customWidth="1"/>
    <col min="5136" max="5136" width="1.296875" style="96" customWidth="1"/>
    <col min="5137" max="5138" width="3.296875" style="96" customWidth="1"/>
    <col min="5139" max="5139" width="2.5" style="96" customWidth="1"/>
    <col min="5140" max="5151" width="3.296875" style="96" customWidth="1"/>
    <col min="5152" max="5376" width="3.59765625" style="96"/>
    <col min="5377" max="5377" width="2.59765625" style="96" customWidth="1"/>
    <col min="5378" max="5378" width="2.09765625" style="96" customWidth="1"/>
    <col min="5379" max="5379" width="3.09765625" style="96" customWidth="1"/>
    <col min="5380" max="5391" width="3.296875" style="96" customWidth="1"/>
    <col min="5392" max="5392" width="1.296875" style="96" customWidth="1"/>
    <col min="5393" max="5394" width="3.296875" style="96" customWidth="1"/>
    <col min="5395" max="5395" width="2.5" style="96" customWidth="1"/>
    <col min="5396" max="5407" width="3.296875" style="96" customWidth="1"/>
    <col min="5408" max="5632" width="3.59765625" style="96"/>
    <col min="5633" max="5633" width="2.59765625" style="96" customWidth="1"/>
    <col min="5634" max="5634" width="2.09765625" style="96" customWidth="1"/>
    <col min="5635" max="5635" width="3.09765625" style="96" customWidth="1"/>
    <col min="5636" max="5647" width="3.296875" style="96" customWidth="1"/>
    <col min="5648" max="5648" width="1.296875" style="96" customWidth="1"/>
    <col min="5649" max="5650" width="3.296875" style="96" customWidth="1"/>
    <col min="5651" max="5651" width="2.5" style="96" customWidth="1"/>
    <col min="5652" max="5663" width="3.296875" style="96" customWidth="1"/>
    <col min="5664" max="5888" width="3.59765625" style="96"/>
    <col min="5889" max="5889" width="2.59765625" style="96" customWidth="1"/>
    <col min="5890" max="5890" width="2.09765625" style="96" customWidth="1"/>
    <col min="5891" max="5891" width="3.09765625" style="96" customWidth="1"/>
    <col min="5892" max="5903" width="3.296875" style="96" customWidth="1"/>
    <col min="5904" max="5904" width="1.296875" style="96" customWidth="1"/>
    <col min="5905" max="5906" width="3.296875" style="96" customWidth="1"/>
    <col min="5907" max="5907" width="2.5" style="96" customWidth="1"/>
    <col min="5908" max="5919" width="3.296875" style="96" customWidth="1"/>
    <col min="5920" max="6144" width="3.59765625" style="96"/>
    <col min="6145" max="6145" width="2.59765625" style="96" customWidth="1"/>
    <col min="6146" max="6146" width="2.09765625" style="96" customWidth="1"/>
    <col min="6147" max="6147" width="3.09765625" style="96" customWidth="1"/>
    <col min="6148" max="6159" width="3.296875" style="96" customWidth="1"/>
    <col min="6160" max="6160" width="1.296875" style="96" customWidth="1"/>
    <col min="6161" max="6162" width="3.296875" style="96" customWidth="1"/>
    <col min="6163" max="6163" width="2.5" style="96" customWidth="1"/>
    <col min="6164" max="6175" width="3.296875" style="96" customWidth="1"/>
    <col min="6176" max="6400" width="3.59765625" style="96"/>
    <col min="6401" max="6401" width="2.59765625" style="96" customWidth="1"/>
    <col min="6402" max="6402" width="2.09765625" style="96" customWidth="1"/>
    <col min="6403" max="6403" width="3.09765625" style="96" customWidth="1"/>
    <col min="6404" max="6415" width="3.296875" style="96" customWidth="1"/>
    <col min="6416" max="6416" width="1.296875" style="96" customWidth="1"/>
    <col min="6417" max="6418" width="3.296875" style="96" customWidth="1"/>
    <col min="6419" max="6419" width="2.5" style="96" customWidth="1"/>
    <col min="6420" max="6431" width="3.296875" style="96" customWidth="1"/>
    <col min="6432" max="6656" width="3.59765625" style="96"/>
    <col min="6657" max="6657" width="2.59765625" style="96" customWidth="1"/>
    <col min="6658" max="6658" width="2.09765625" style="96" customWidth="1"/>
    <col min="6659" max="6659" width="3.09765625" style="96" customWidth="1"/>
    <col min="6660" max="6671" width="3.296875" style="96" customWidth="1"/>
    <col min="6672" max="6672" width="1.296875" style="96" customWidth="1"/>
    <col min="6673" max="6674" width="3.296875" style="96" customWidth="1"/>
    <col min="6675" max="6675" width="2.5" style="96" customWidth="1"/>
    <col min="6676" max="6687" width="3.296875" style="96" customWidth="1"/>
    <col min="6688" max="6912" width="3.59765625" style="96"/>
    <col min="6913" max="6913" width="2.59765625" style="96" customWidth="1"/>
    <col min="6914" max="6914" width="2.09765625" style="96" customWidth="1"/>
    <col min="6915" max="6915" width="3.09765625" style="96" customWidth="1"/>
    <col min="6916" max="6927" width="3.296875" style="96" customWidth="1"/>
    <col min="6928" max="6928" width="1.296875" style="96" customWidth="1"/>
    <col min="6929" max="6930" width="3.296875" style="96" customWidth="1"/>
    <col min="6931" max="6931" width="2.5" style="96" customWidth="1"/>
    <col min="6932" max="6943" width="3.296875" style="96" customWidth="1"/>
    <col min="6944" max="7168" width="3.59765625" style="96"/>
    <col min="7169" max="7169" width="2.59765625" style="96" customWidth="1"/>
    <col min="7170" max="7170" width="2.09765625" style="96" customWidth="1"/>
    <col min="7171" max="7171" width="3.09765625" style="96" customWidth="1"/>
    <col min="7172" max="7183" width="3.296875" style="96" customWidth="1"/>
    <col min="7184" max="7184" width="1.296875" style="96" customWidth="1"/>
    <col min="7185" max="7186" width="3.296875" style="96" customWidth="1"/>
    <col min="7187" max="7187" width="2.5" style="96" customWidth="1"/>
    <col min="7188" max="7199" width="3.296875" style="96" customWidth="1"/>
    <col min="7200" max="7424" width="3.59765625" style="96"/>
    <col min="7425" max="7425" width="2.59765625" style="96" customWidth="1"/>
    <col min="7426" max="7426" width="2.09765625" style="96" customWidth="1"/>
    <col min="7427" max="7427" width="3.09765625" style="96" customWidth="1"/>
    <col min="7428" max="7439" width="3.296875" style="96" customWidth="1"/>
    <col min="7440" max="7440" width="1.296875" style="96" customWidth="1"/>
    <col min="7441" max="7442" width="3.296875" style="96" customWidth="1"/>
    <col min="7443" max="7443" width="2.5" style="96" customWidth="1"/>
    <col min="7444" max="7455" width="3.296875" style="96" customWidth="1"/>
    <col min="7456" max="7680" width="3.59765625" style="96"/>
    <col min="7681" max="7681" width="2.59765625" style="96" customWidth="1"/>
    <col min="7682" max="7682" width="2.09765625" style="96" customWidth="1"/>
    <col min="7683" max="7683" width="3.09765625" style="96" customWidth="1"/>
    <col min="7684" max="7695" width="3.296875" style="96" customWidth="1"/>
    <col min="7696" max="7696" width="1.296875" style="96" customWidth="1"/>
    <col min="7697" max="7698" width="3.296875" style="96" customWidth="1"/>
    <col min="7699" max="7699" width="2.5" style="96" customWidth="1"/>
    <col min="7700" max="7711" width="3.296875" style="96" customWidth="1"/>
    <col min="7712" max="7936" width="3.59765625" style="96"/>
    <col min="7937" max="7937" width="2.59765625" style="96" customWidth="1"/>
    <col min="7938" max="7938" width="2.09765625" style="96" customWidth="1"/>
    <col min="7939" max="7939" width="3.09765625" style="96" customWidth="1"/>
    <col min="7940" max="7951" width="3.296875" style="96" customWidth="1"/>
    <col min="7952" max="7952" width="1.296875" style="96" customWidth="1"/>
    <col min="7953" max="7954" width="3.296875" style="96" customWidth="1"/>
    <col min="7955" max="7955" width="2.5" style="96" customWidth="1"/>
    <col min="7956" max="7967" width="3.296875" style="96" customWidth="1"/>
    <col min="7968" max="8192" width="3.59765625" style="96"/>
    <col min="8193" max="8193" width="2.59765625" style="96" customWidth="1"/>
    <col min="8194" max="8194" width="2.09765625" style="96" customWidth="1"/>
    <col min="8195" max="8195" width="3.09765625" style="96" customWidth="1"/>
    <col min="8196" max="8207" width="3.296875" style="96" customWidth="1"/>
    <col min="8208" max="8208" width="1.296875" style="96" customWidth="1"/>
    <col min="8209" max="8210" width="3.296875" style="96" customWidth="1"/>
    <col min="8211" max="8211" width="2.5" style="96" customWidth="1"/>
    <col min="8212" max="8223" width="3.296875" style="96" customWidth="1"/>
    <col min="8224" max="8448" width="3.59765625" style="96"/>
    <col min="8449" max="8449" width="2.59765625" style="96" customWidth="1"/>
    <col min="8450" max="8450" width="2.09765625" style="96" customWidth="1"/>
    <col min="8451" max="8451" width="3.09765625" style="96" customWidth="1"/>
    <col min="8452" max="8463" width="3.296875" style="96" customWidth="1"/>
    <col min="8464" max="8464" width="1.296875" style="96" customWidth="1"/>
    <col min="8465" max="8466" width="3.296875" style="96" customWidth="1"/>
    <col min="8467" max="8467" width="2.5" style="96" customWidth="1"/>
    <col min="8468" max="8479" width="3.296875" style="96" customWidth="1"/>
    <col min="8480" max="8704" width="3.59765625" style="96"/>
    <col min="8705" max="8705" width="2.59765625" style="96" customWidth="1"/>
    <col min="8706" max="8706" width="2.09765625" style="96" customWidth="1"/>
    <col min="8707" max="8707" width="3.09765625" style="96" customWidth="1"/>
    <col min="8708" max="8719" width="3.296875" style="96" customWidth="1"/>
    <col min="8720" max="8720" width="1.296875" style="96" customWidth="1"/>
    <col min="8721" max="8722" width="3.296875" style="96" customWidth="1"/>
    <col min="8723" max="8723" width="2.5" style="96" customWidth="1"/>
    <col min="8724" max="8735" width="3.296875" style="96" customWidth="1"/>
    <col min="8736" max="8960" width="3.59765625" style="96"/>
    <col min="8961" max="8961" width="2.59765625" style="96" customWidth="1"/>
    <col min="8962" max="8962" width="2.09765625" style="96" customWidth="1"/>
    <col min="8963" max="8963" width="3.09765625" style="96" customWidth="1"/>
    <col min="8964" max="8975" width="3.296875" style="96" customWidth="1"/>
    <col min="8976" max="8976" width="1.296875" style="96" customWidth="1"/>
    <col min="8977" max="8978" width="3.296875" style="96" customWidth="1"/>
    <col min="8979" max="8979" width="2.5" style="96" customWidth="1"/>
    <col min="8980" max="8991" width="3.296875" style="96" customWidth="1"/>
    <col min="8992" max="9216" width="3.59765625" style="96"/>
    <col min="9217" max="9217" width="2.59765625" style="96" customWidth="1"/>
    <col min="9218" max="9218" width="2.09765625" style="96" customWidth="1"/>
    <col min="9219" max="9219" width="3.09765625" style="96" customWidth="1"/>
    <col min="9220" max="9231" width="3.296875" style="96" customWidth="1"/>
    <col min="9232" max="9232" width="1.296875" style="96" customWidth="1"/>
    <col min="9233" max="9234" width="3.296875" style="96" customWidth="1"/>
    <col min="9235" max="9235" width="2.5" style="96" customWidth="1"/>
    <col min="9236" max="9247" width="3.296875" style="96" customWidth="1"/>
    <col min="9248" max="9472" width="3.59765625" style="96"/>
    <col min="9473" max="9473" width="2.59765625" style="96" customWidth="1"/>
    <col min="9474" max="9474" width="2.09765625" style="96" customWidth="1"/>
    <col min="9475" max="9475" width="3.09765625" style="96" customWidth="1"/>
    <col min="9476" max="9487" width="3.296875" style="96" customWidth="1"/>
    <col min="9488" max="9488" width="1.296875" style="96" customWidth="1"/>
    <col min="9489" max="9490" width="3.296875" style="96" customWidth="1"/>
    <col min="9491" max="9491" width="2.5" style="96" customWidth="1"/>
    <col min="9492" max="9503" width="3.296875" style="96" customWidth="1"/>
    <col min="9504" max="9728" width="3.59765625" style="96"/>
    <col min="9729" max="9729" width="2.59765625" style="96" customWidth="1"/>
    <col min="9730" max="9730" width="2.09765625" style="96" customWidth="1"/>
    <col min="9731" max="9731" width="3.09765625" style="96" customWidth="1"/>
    <col min="9732" max="9743" width="3.296875" style="96" customWidth="1"/>
    <col min="9744" max="9744" width="1.296875" style="96" customWidth="1"/>
    <col min="9745" max="9746" width="3.296875" style="96" customWidth="1"/>
    <col min="9747" max="9747" width="2.5" style="96" customWidth="1"/>
    <col min="9748" max="9759" width="3.296875" style="96" customWidth="1"/>
    <col min="9760" max="9984" width="3.59765625" style="96"/>
    <col min="9985" max="9985" width="2.59765625" style="96" customWidth="1"/>
    <col min="9986" max="9986" width="2.09765625" style="96" customWidth="1"/>
    <col min="9987" max="9987" width="3.09765625" style="96" customWidth="1"/>
    <col min="9988" max="9999" width="3.296875" style="96" customWidth="1"/>
    <col min="10000" max="10000" width="1.296875" style="96" customWidth="1"/>
    <col min="10001" max="10002" width="3.296875" style="96" customWidth="1"/>
    <col min="10003" max="10003" width="2.5" style="96" customWidth="1"/>
    <col min="10004" max="10015" width="3.296875" style="96" customWidth="1"/>
    <col min="10016" max="10240" width="3.59765625" style="96"/>
    <col min="10241" max="10241" width="2.59765625" style="96" customWidth="1"/>
    <col min="10242" max="10242" width="2.09765625" style="96" customWidth="1"/>
    <col min="10243" max="10243" width="3.09765625" style="96" customWidth="1"/>
    <col min="10244" max="10255" width="3.296875" style="96" customWidth="1"/>
    <col min="10256" max="10256" width="1.296875" style="96" customWidth="1"/>
    <col min="10257" max="10258" width="3.296875" style="96" customWidth="1"/>
    <col min="10259" max="10259" width="2.5" style="96" customWidth="1"/>
    <col min="10260" max="10271" width="3.296875" style="96" customWidth="1"/>
    <col min="10272" max="10496" width="3.59765625" style="96"/>
    <col min="10497" max="10497" width="2.59765625" style="96" customWidth="1"/>
    <col min="10498" max="10498" width="2.09765625" style="96" customWidth="1"/>
    <col min="10499" max="10499" width="3.09765625" style="96" customWidth="1"/>
    <col min="10500" max="10511" width="3.296875" style="96" customWidth="1"/>
    <col min="10512" max="10512" width="1.296875" style="96" customWidth="1"/>
    <col min="10513" max="10514" width="3.296875" style="96" customWidth="1"/>
    <col min="10515" max="10515" width="2.5" style="96" customWidth="1"/>
    <col min="10516" max="10527" width="3.296875" style="96" customWidth="1"/>
    <col min="10528" max="10752" width="3.59765625" style="96"/>
    <col min="10753" max="10753" width="2.59765625" style="96" customWidth="1"/>
    <col min="10754" max="10754" width="2.09765625" style="96" customWidth="1"/>
    <col min="10755" max="10755" width="3.09765625" style="96" customWidth="1"/>
    <col min="10756" max="10767" width="3.296875" style="96" customWidth="1"/>
    <col min="10768" max="10768" width="1.296875" style="96" customWidth="1"/>
    <col min="10769" max="10770" width="3.296875" style="96" customWidth="1"/>
    <col min="10771" max="10771" width="2.5" style="96" customWidth="1"/>
    <col min="10772" max="10783" width="3.296875" style="96" customWidth="1"/>
    <col min="10784" max="11008" width="3.59765625" style="96"/>
    <col min="11009" max="11009" width="2.59765625" style="96" customWidth="1"/>
    <col min="11010" max="11010" width="2.09765625" style="96" customWidth="1"/>
    <col min="11011" max="11011" width="3.09765625" style="96" customWidth="1"/>
    <col min="11012" max="11023" width="3.296875" style="96" customWidth="1"/>
    <col min="11024" max="11024" width="1.296875" style="96" customWidth="1"/>
    <col min="11025" max="11026" width="3.296875" style="96" customWidth="1"/>
    <col min="11027" max="11027" width="2.5" style="96" customWidth="1"/>
    <col min="11028" max="11039" width="3.296875" style="96" customWidth="1"/>
    <col min="11040" max="11264" width="3.59765625" style="96"/>
    <col min="11265" max="11265" width="2.59765625" style="96" customWidth="1"/>
    <col min="11266" max="11266" width="2.09765625" style="96" customWidth="1"/>
    <col min="11267" max="11267" width="3.09765625" style="96" customWidth="1"/>
    <col min="11268" max="11279" width="3.296875" style="96" customWidth="1"/>
    <col min="11280" max="11280" width="1.296875" style="96" customWidth="1"/>
    <col min="11281" max="11282" width="3.296875" style="96" customWidth="1"/>
    <col min="11283" max="11283" width="2.5" style="96" customWidth="1"/>
    <col min="11284" max="11295" width="3.296875" style="96" customWidth="1"/>
    <col min="11296" max="11520" width="3.59765625" style="96"/>
    <col min="11521" max="11521" width="2.59765625" style="96" customWidth="1"/>
    <col min="11522" max="11522" width="2.09765625" style="96" customWidth="1"/>
    <col min="11523" max="11523" width="3.09765625" style="96" customWidth="1"/>
    <col min="11524" max="11535" width="3.296875" style="96" customWidth="1"/>
    <col min="11536" max="11536" width="1.296875" style="96" customWidth="1"/>
    <col min="11537" max="11538" width="3.296875" style="96" customWidth="1"/>
    <col min="11539" max="11539" width="2.5" style="96" customWidth="1"/>
    <col min="11540" max="11551" width="3.296875" style="96" customWidth="1"/>
    <col min="11552" max="11776" width="3.59765625" style="96"/>
    <col min="11777" max="11777" width="2.59765625" style="96" customWidth="1"/>
    <col min="11778" max="11778" width="2.09765625" style="96" customWidth="1"/>
    <col min="11779" max="11779" width="3.09765625" style="96" customWidth="1"/>
    <col min="11780" max="11791" width="3.296875" style="96" customWidth="1"/>
    <col min="11792" max="11792" width="1.296875" style="96" customWidth="1"/>
    <col min="11793" max="11794" width="3.296875" style="96" customWidth="1"/>
    <col min="11795" max="11795" width="2.5" style="96" customWidth="1"/>
    <col min="11796" max="11807" width="3.296875" style="96" customWidth="1"/>
    <col min="11808" max="12032" width="3.59765625" style="96"/>
    <col min="12033" max="12033" width="2.59765625" style="96" customWidth="1"/>
    <col min="12034" max="12034" width="2.09765625" style="96" customWidth="1"/>
    <col min="12035" max="12035" width="3.09765625" style="96" customWidth="1"/>
    <col min="12036" max="12047" width="3.296875" style="96" customWidth="1"/>
    <col min="12048" max="12048" width="1.296875" style="96" customWidth="1"/>
    <col min="12049" max="12050" width="3.296875" style="96" customWidth="1"/>
    <col min="12051" max="12051" width="2.5" style="96" customWidth="1"/>
    <col min="12052" max="12063" width="3.296875" style="96" customWidth="1"/>
    <col min="12064" max="12288" width="3.59765625" style="96"/>
    <col min="12289" max="12289" width="2.59765625" style="96" customWidth="1"/>
    <col min="12290" max="12290" width="2.09765625" style="96" customWidth="1"/>
    <col min="12291" max="12291" width="3.09765625" style="96" customWidth="1"/>
    <col min="12292" max="12303" width="3.296875" style="96" customWidth="1"/>
    <col min="12304" max="12304" width="1.296875" style="96" customWidth="1"/>
    <col min="12305" max="12306" width="3.296875" style="96" customWidth="1"/>
    <col min="12307" max="12307" width="2.5" style="96" customWidth="1"/>
    <col min="12308" max="12319" width="3.296875" style="96" customWidth="1"/>
    <col min="12320" max="12544" width="3.59765625" style="96"/>
    <col min="12545" max="12545" width="2.59765625" style="96" customWidth="1"/>
    <col min="12546" max="12546" width="2.09765625" style="96" customWidth="1"/>
    <col min="12547" max="12547" width="3.09765625" style="96" customWidth="1"/>
    <col min="12548" max="12559" width="3.296875" style="96" customWidth="1"/>
    <col min="12560" max="12560" width="1.296875" style="96" customWidth="1"/>
    <col min="12561" max="12562" width="3.296875" style="96" customWidth="1"/>
    <col min="12563" max="12563" width="2.5" style="96" customWidth="1"/>
    <col min="12564" max="12575" width="3.296875" style="96" customWidth="1"/>
    <col min="12576" max="12800" width="3.59765625" style="96"/>
    <col min="12801" max="12801" width="2.59765625" style="96" customWidth="1"/>
    <col min="12802" max="12802" width="2.09765625" style="96" customWidth="1"/>
    <col min="12803" max="12803" width="3.09765625" style="96" customWidth="1"/>
    <col min="12804" max="12815" width="3.296875" style="96" customWidth="1"/>
    <col min="12816" max="12816" width="1.296875" style="96" customWidth="1"/>
    <col min="12817" max="12818" width="3.296875" style="96" customWidth="1"/>
    <col min="12819" max="12819" width="2.5" style="96" customWidth="1"/>
    <col min="12820" max="12831" width="3.296875" style="96" customWidth="1"/>
    <col min="12832" max="13056" width="3.59765625" style="96"/>
    <col min="13057" max="13057" width="2.59765625" style="96" customWidth="1"/>
    <col min="13058" max="13058" width="2.09765625" style="96" customWidth="1"/>
    <col min="13059" max="13059" width="3.09765625" style="96" customWidth="1"/>
    <col min="13060" max="13071" width="3.296875" style="96" customWidth="1"/>
    <col min="13072" max="13072" width="1.296875" style="96" customWidth="1"/>
    <col min="13073" max="13074" width="3.296875" style="96" customWidth="1"/>
    <col min="13075" max="13075" width="2.5" style="96" customWidth="1"/>
    <col min="13076" max="13087" width="3.296875" style="96" customWidth="1"/>
    <col min="13088" max="13312" width="3.59765625" style="96"/>
    <col min="13313" max="13313" width="2.59765625" style="96" customWidth="1"/>
    <col min="13314" max="13314" width="2.09765625" style="96" customWidth="1"/>
    <col min="13315" max="13315" width="3.09765625" style="96" customWidth="1"/>
    <col min="13316" max="13327" width="3.296875" style="96" customWidth="1"/>
    <col min="13328" max="13328" width="1.296875" style="96" customWidth="1"/>
    <col min="13329" max="13330" width="3.296875" style="96" customWidth="1"/>
    <col min="13331" max="13331" width="2.5" style="96" customWidth="1"/>
    <col min="13332" max="13343" width="3.296875" style="96" customWidth="1"/>
    <col min="13344" max="13568" width="3.59765625" style="96"/>
    <col min="13569" max="13569" width="2.59765625" style="96" customWidth="1"/>
    <col min="13570" max="13570" width="2.09765625" style="96" customWidth="1"/>
    <col min="13571" max="13571" width="3.09765625" style="96" customWidth="1"/>
    <col min="13572" max="13583" width="3.296875" style="96" customWidth="1"/>
    <col min="13584" max="13584" width="1.296875" style="96" customWidth="1"/>
    <col min="13585" max="13586" width="3.296875" style="96" customWidth="1"/>
    <col min="13587" max="13587" width="2.5" style="96" customWidth="1"/>
    <col min="13588" max="13599" width="3.296875" style="96" customWidth="1"/>
    <col min="13600" max="13824" width="3.59765625" style="96"/>
    <col min="13825" max="13825" width="2.59765625" style="96" customWidth="1"/>
    <col min="13826" max="13826" width="2.09765625" style="96" customWidth="1"/>
    <col min="13827" max="13827" width="3.09765625" style="96" customWidth="1"/>
    <col min="13828" max="13839" width="3.296875" style="96" customWidth="1"/>
    <col min="13840" max="13840" width="1.296875" style="96" customWidth="1"/>
    <col min="13841" max="13842" width="3.296875" style="96" customWidth="1"/>
    <col min="13843" max="13843" width="2.5" style="96" customWidth="1"/>
    <col min="13844" max="13855" width="3.296875" style="96" customWidth="1"/>
    <col min="13856" max="14080" width="3.59765625" style="96"/>
    <col min="14081" max="14081" width="2.59765625" style="96" customWidth="1"/>
    <col min="14082" max="14082" width="2.09765625" style="96" customWidth="1"/>
    <col min="14083" max="14083" width="3.09765625" style="96" customWidth="1"/>
    <col min="14084" max="14095" width="3.296875" style="96" customWidth="1"/>
    <col min="14096" max="14096" width="1.296875" style="96" customWidth="1"/>
    <col min="14097" max="14098" width="3.296875" style="96" customWidth="1"/>
    <col min="14099" max="14099" width="2.5" style="96" customWidth="1"/>
    <col min="14100" max="14111" width="3.296875" style="96" customWidth="1"/>
    <col min="14112" max="14336" width="3.59765625" style="96"/>
    <col min="14337" max="14337" width="2.59765625" style="96" customWidth="1"/>
    <col min="14338" max="14338" width="2.09765625" style="96" customWidth="1"/>
    <col min="14339" max="14339" width="3.09765625" style="96" customWidth="1"/>
    <col min="14340" max="14351" width="3.296875" style="96" customWidth="1"/>
    <col min="14352" max="14352" width="1.296875" style="96" customWidth="1"/>
    <col min="14353" max="14354" width="3.296875" style="96" customWidth="1"/>
    <col min="14355" max="14355" width="2.5" style="96" customWidth="1"/>
    <col min="14356" max="14367" width="3.296875" style="96" customWidth="1"/>
    <col min="14368" max="14592" width="3.59765625" style="96"/>
    <col min="14593" max="14593" width="2.59765625" style="96" customWidth="1"/>
    <col min="14594" max="14594" width="2.09765625" style="96" customWidth="1"/>
    <col min="14595" max="14595" width="3.09765625" style="96" customWidth="1"/>
    <col min="14596" max="14607" width="3.296875" style="96" customWidth="1"/>
    <col min="14608" max="14608" width="1.296875" style="96" customWidth="1"/>
    <col min="14609" max="14610" width="3.296875" style="96" customWidth="1"/>
    <col min="14611" max="14611" width="2.5" style="96" customWidth="1"/>
    <col min="14612" max="14623" width="3.296875" style="96" customWidth="1"/>
    <col min="14624" max="14848" width="3.59765625" style="96"/>
    <col min="14849" max="14849" width="2.59765625" style="96" customWidth="1"/>
    <col min="14850" max="14850" width="2.09765625" style="96" customWidth="1"/>
    <col min="14851" max="14851" width="3.09765625" style="96" customWidth="1"/>
    <col min="14852" max="14863" width="3.296875" style="96" customWidth="1"/>
    <col min="14864" max="14864" width="1.296875" style="96" customWidth="1"/>
    <col min="14865" max="14866" width="3.296875" style="96" customWidth="1"/>
    <col min="14867" max="14867" width="2.5" style="96" customWidth="1"/>
    <col min="14868" max="14879" width="3.296875" style="96" customWidth="1"/>
    <col min="14880" max="15104" width="3.59765625" style="96"/>
    <col min="15105" max="15105" width="2.59765625" style="96" customWidth="1"/>
    <col min="15106" max="15106" width="2.09765625" style="96" customWidth="1"/>
    <col min="15107" max="15107" width="3.09765625" style="96" customWidth="1"/>
    <col min="15108" max="15119" width="3.296875" style="96" customWidth="1"/>
    <col min="15120" max="15120" width="1.296875" style="96" customWidth="1"/>
    <col min="15121" max="15122" width="3.296875" style="96" customWidth="1"/>
    <col min="15123" max="15123" width="2.5" style="96" customWidth="1"/>
    <col min="15124" max="15135" width="3.296875" style="96" customWidth="1"/>
    <col min="15136" max="15360" width="3.59765625" style="96"/>
    <col min="15361" max="15361" width="2.59765625" style="96" customWidth="1"/>
    <col min="15362" max="15362" width="2.09765625" style="96" customWidth="1"/>
    <col min="15363" max="15363" width="3.09765625" style="96" customWidth="1"/>
    <col min="15364" max="15375" width="3.296875" style="96" customWidth="1"/>
    <col min="15376" max="15376" width="1.296875" style="96" customWidth="1"/>
    <col min="15377" max="15378" width="3.296875" style="96" customWidth="1"/>
    <col min="15379" max="15379" width="2.5" style="96" customWidth="1"/>
    <col min="15380" max="15391" width="3.296875" style="96" customWidth="1"/>
    <col min="15392" max="15616" width="3.59765625" style="96"/>
    <col min="15617" max="15617" width="2.59765625" style="96" customWidth="1"/>
    <col min="15618" max="15618" width="2.09765625" style="96" customWidth="1"/>
    <col min="15619" max="15619" width="3.09765625" style="96" customWidth="1"/>
    <col min="15620" max="15631" width="3.296875" style="96" customWidth="1"/>
    <col min="15632" max="15632" width="1.296875" style="96" customWidth="1"/>
    <col min="15633" max="15634" width="3.296875" style="96" customWidth="1"/>
    <col min="15635" max="15635" width="2.5" style="96" customWidth="1"/>
    <col min="15636" max="15647" width="3.296875" style="96" customWidth="1"/>
    <col min="15648" max="15872" width="3.59765625" style="96"/>
    <col min="15873" max="15873" width="2.59765625" style="96" customWidth="1"/>
    <col min="15874" max="15874" width="2.09765625" style="96" customWidth="1"/>
    <col min="15875" max="15875" width="3.09765625" style="96" customWidth="1"/>
    <col min="15876" max="15887" width="3.296875" style="96" customWidth="1"/>
    <col min="15888" max="15888" width="1.296875" style="96" customWidth="1"/>
    <col min="15889" max="15890" width="3.296875" style="96" customWidth="1"/>
    <col min="15891" max="15891" width="2.5" style="96" customWidth="1"/>
    <col min="15892" max="15903" width="3.296875" style="96" customWidth="1"/>
    <col min="15904" max="16128" width="3.59765625" style="96"/>
    <col min="16129" max="16129" width="2.59765625" style="96" customWidth="1"/>
    <col min="16130" max="16130" width="2.09765625" style="96" customWidth="1"/>
    <col min="16131" max="16131" width="3.09765625" style="96" customWidth="1"/>
    <col min="16132" max="16143" width="3.296875" style="96" customWidth="1"/>
    <col min="16144" max="16144" width="1.296875" style="96" customWidth="1"/>
    <col min="16145" max="16146" width="3.296875" style="96" customWidth="1"/>
    <col min="16147" max="16147" width="2.5" style="96" customWidth="1"/>
    <col min="16148" max="16159" width="3.296875" style="96" customWidth="1"/>
    <col min="16160" max="16384" width="3.59765625" style="96"/>
  </cols>
  <sheetData>
    <row r="2" spans="2:34" x14ac:dyDescent="0.45">
      <c r="B2" s="96" t="s">
        <v>691</v>
      </c>
    </row>
    <row r="3" spans="2:34" x14ac:dyDescent="0.45">
      <c r="U3" s="86"/>
      <c r="X3" s="87" t="s">
        <v>128</v>
      </c>
      <c r="Y3" s="750"/>
      <c r="Z3" s="750"/>
      <c r="AA3" s="87" t="s">
        <v>129</v>
      </c>
      <c r="AB3" s="443"/>
      <c r="AC3" s="87" t="s">
        <v>689</v>
      </c>
      <c r="AD3" s="443"/>
      <c r="AE3" s="87" t="s">
        <v>690</v>
      </c>
    </row>
    <row r="4" spans="2:34" x14ac:dyDescent="0.45">
      <c r="T4" s="129"/>
      <c r="U4" s="129"/>
      <c r="V4" s="129"/>
    </row>
    <row r="5" spans="2:34" x14ac:dyDescent="0.45">
      <c r="B5" s="767" t="s">
        <v>692</v>
      </c>
      <c r="C5" s="767"/>
      <c r="D5" s="767"/>
      <c r="E5" s="767"/>
      <c r="F5" s="767"/>
      <c r="G5" s="767"/>
      <c r="H5" s="767"/>
      <c r="I5" s="767"/>
      <c r="J5" s="767"/>
      <c r="K5" s="767"/>
      <c r="L5" s="767"/>
      <c r="M5" s="767"/>
      <c r="N5" s="767"/>
      <c r="O5" s="767"/>
      <c r="P5" s="767"/>
      <c r="Q5" s="767"/>
      <c r="R5" s="767"/>
      <c r="S5" s="767"/>
      <c r="T5" s="767"/>
      <c r="U5" s="767"/>
      <c r="V5" s="767"/>
      <c r="W5" s="767"/>
      <c r="X5" s="767"/>
      <c r="Y5" s="767"/>
      <c r="Z5" s="767"/>
      <c r="AA5" s="767"/>
      <c r="AB5" s="767"/>
      <c r="AC5" s="767"/>
      <c r="AD5" s="767"/>
      <c r="AE5" s="767"/>
    </row>
    <row r="6" spans="2:34" ht="65.25" customHeight="1" x14ac:dyDescent="0.45">
      <c r="B6" s="798" t="s">
        <v>693</v>
      </c>
      <c r="C6" s="798"/>
      <c r="D6" s="798"/>
      <c r="E6" s="798"/>
      <c r="F6" s="798"/>
      <c r="G6" s="798"/>
      <c r="H6" s="798"/>
      <c r="I6" s="798"/>
      <c r="J6" s="798"/>
      <c r="K6" s="798"/>
      <c r="L6" s="798"/>
      <c r="M6" s="798"/>
      <c r="N6" s="798"/>
      <c r="O6" s="798"/>
      <c r="P6" s="798"/>
      <c r="Q6" s="798"/>
      <c r="R6" s="798"/>
      <c r="S6" s="798"/>
      <c r="T6" s="798"/>
      <c r="U6" s="798"/>
      <c r="V6" s="798"/>
      <c r="W6" s="798"/>
      <c r="X6" s="798"/>
      <c r="Y6" s="798"/>
      <c r="Z6" s="798"/>
      <c r="AA6" s="798"/>
      <c r="AB6" s="798"/>
      <c r="AC6" s="798"/>
      <c r="AD6" s="798"/>
      <c r="AE6" s="85"/>
    </row>
    <row r="7" spans="2:34" ht="23.25" customHeight="1" x14ac:dyDescent="0.45"/>
    <row r="8" spans="2:34" ht="23.25" customHeight="1" x14ac:dyDescent="0.45">
      <c r="B8" s="429" t="s">
        <v>694</v>
      </c>
      <c r="C8" s="429"/>
      <c r="D8" s="429"/>
      <c r="E8" s="429"/>
      <c r="F8" s="644"/>
      <c r="G8" s="645"/>
      <c r="H8" s="645"/>
      <c r="I8" s="645"/>
      <c r="J8" s="645"/>
      <c r="K8" s="645"/>
      <c r="L8" s="645"/>
      <c r="M8" s="645"/>
      <c r="N8" s="645"/>
      <c r="O8" s="645"/>
      <c r="P8" s="645"/>
      <c r="Q8" s="645"/>
      <c r="R8" s="645"/>
      <c r="S8" s="645"/>
      <c r="T8" s="645"/>
      <c r="U8" s="645"/>
      <c r="V8" s="645"/>
      <c r="W8" s="645"/>
      <c r="X8" s="645"/>
      <c r="Y8" s="645"/>
      <c r="Z8" s="645"/>
      <c r="AA8" s="645"/>
      <c r="AB8" s="645"/>
      <c r="AC8" s="645"/>
      <c r="AD8" s="645"/>
      <c r="AE8" s="646"/>
    </row>
    <row r="9" spans="2:34" ht="24.9" customHeight="1" x14ac:dyDescent="0.45">
      <c r="B9" s="429" t="s">
        <v>695</v>
      </c>
      <c r="C9" s="429"/>
      <c r="D9" s="429"/>
      <c r="E9" s="429"/>
      <c r="F9" s="446" t="s">
        <v>176</v>
      </c>
      <c r="G9" s="365" t="s">
        <v>696</v>
      </c>
      <c r="H9" s="365"/>
      <c r="I9" s="365"/>
      <c r="J9" s="365"/>
      <c r="K9" s="447" t="s">
        <v>176</v>
      </c>
      <c r="L9" s="365" t="s">
        <v>697</v>
      </c>
      <c r="M9" s="365"/>
      <c r="N9" s="365"/>
      <c r="O9" s="365"/>
      <c r="P9" s="365"/>
      <c r="Q9" s="447" t="s">
        <v>176</v>
      </c>
      <c r="R9" s="365" t="s">
        <v>698</v>
      </c>
      <c r="S9" s="365"/>
      <c r="T9" s="365"/>
      <c r="U9" s="365"/>
      <c r="V9" s="365"/>
      <c r="W9" s="365"/>
      <c r="X9" s="365"/>
      <c r="Y9" s="365"/>
      <c r="Z9" s="365"/>
      <c r="AA9" s="365"/>
      <c r="AB9" s="365"/>
      <c r="AC9" s="365"/>
      <c r="AD9" s="367"/>
      <c r="AE9" s="368"/>
      <c r="AH9" s="445"/>
    </row>
    <row r="10" spans="2:34" ht="24.9" customHeight="1" x14ac:dyDescent="0.45">
      <c r="B10" s="778" t="s">
        <v>699</v>
      </c>
      <c r="C10" s="779"/>
      <c r="D10" s="779"/>
      <c r="E10" s="780"/>
      <c r="F10" s="85" t="s">
        <v>176</v>
      </c>
      <c r="G10" s="86" t="s">
        <v>700</v>
      </c>
      <c r="H10" s="86"/>
      <c r="I10" s="86"/>
      <c r="J10" s="86"/>
      <c r="K10" s="86"/>
      <c r="L10" s="86"/>
      <c r="M10" s="86"/>
      <c r="N10" s="86"/>
      <c r="O10" s="86"/>
      <c r="Q10" s="369"/>
      <c r="R10" s="370" t="s">
        <v>176</v>
      </c>
      <c r="S10" s="86" t="s">
        <v>701</v>
      </c>
      <c r="T10" s="86"/>
      <c r="U10" s="86"/>
      <c r="V10" s="86"/>
      <c r="W10" s="112"/>
      <c r="X10" s="112"/>
      <c r="Y10" s="112"/>
      <c r="Z10" s="112"/>
      <c r="AA10" s="112"/>
      <c r="AB10" s="112"/>
      <c r="AC10" s="112"/>
      <c r="AD10" s="369"/>
      <c r="AE10" s="371"/>
    </row>
    <row r="11" spans="2:34" ht="24.9" customHeight="1" x14ac:dyDescent="0.45">
      <c r="B11" s="781"/>
      <c r="C11" s="767"/>
      <c r="D11" s="767"/>
      <c r="E11" s="782"/>
      <c r="F11" s="443" t="s">
        <v>176</v>
      </c>
      <c r="G11" s="444" t="s">
        <v>1001</v>
      </c>
      <c r="H11" s="444"/>
      <c r="I11" s="444"/>
      <c r="J11" s="444"/>
      <c r="K11" s="444"/>
      <c r="L11" s="444"/>
      <c r="M11" s="444"/>
      <c r="N11" s="444"/>
      <c r="O11" s="444"/>
      <c r="P11" s="445"/>
      <c r="Q11" s="445"/>
      <c r="R11" s="85" t="s">
        <v>176</v>
      </c>
      <c r="S11" s="86" t="s">
        <v>702</v>
      </c>
      <c r="T11" s="86"/>
      <c r="U11" s="86"/>
      <c r="V11" s="86"/>
      <c r="W11" s="86"/>
      <c r="X11" s="86"/>
      <c r="Y11" s="86"/>
      <c r="Z11" s="86"/>
      <c r="AA11" s="86"/>
      <c r="AB11" s="86"/>
      <c r="AC11" s="86"/>
      <c r="AE11" s="372"/>
    </row>
    <row r="12" spans="2:34" ht="24.9" customHeight="1" x14ac:dyDescent="0.45">
      <c r="B12" s="781"/>
      <c r="C12" s="767"/>
      <c r="D12" s="767"/>
      <c r="E12" s="782"/>
      <c r="F12" s="85" t="s">
        <v>176</v>
      </c>
      <c r="G12" s="431" t="s">
        <v>703</v>
      </c>
      <c r="H12" s="86"/>
      <c r="I12" s="86"/>
      <c r="J12" s="86"/>
      <c r="K12" s="86"/>
      <c r="L12" s="86"/>
      <c r="M12" s="86"/>
      <c r="N12" s="86"/>
      <c r="O12" s="86"/>
      <c r="R12" s="85" t="s">
        <v>176</v>
      </c>
      <c r="S12" s="431" t="s">
        <v>704</v>
      </c>
      <c r="T12" s="86"/>
      <c r="U12" s="86"/>
      <c r="V12" s="86"/>
      <c r="W12" s="86"/>
      <c r="X12" s="86"/>
      <c r="Y12" s="86"/>
      <c r="Z12" s="86"/>
      <c r="AA12" s="86"/>
      <c r="AB12" s="86"/>
      <c r="AC12" s="86"/>
      <c r="AE12" s="372"/>
    </row>
    <row r="13" spans="2:34" ht="24.9" customHeight="1" x14ac:dyDescent="0.2">
      <c r="B13" s="781"/>
      <c r="C13" s="767"/>
      <c r="D13" s="767"/>
      <c r="E13" s="782"/>
      <c r="F13" s="85" t="s">
        <v>176</v>
      </c>
      <c r="G13" s="86" t="s">
        <v>705</v>
      </c>
      <c r="H13" s="86"/>
      <c r="I13" s="86"/>
      <c r="J13" s="86"/>
      <c r="K13" s="86"/>
      <c r="L13" s="86"/>
      <c r="M13" s="82"/>
      <c r="N13" s="86"/>
      <c r="O13" s="86"/>
      <c r="R13" s="85" t="s">
        <v>176</v>
      </c>
      <c r="S13" s="86" t="s">
        <v>706</v>
      </c>
      <c r="T13" s="86"/>
      <c r="U13" s="86"/>
      <c r="V13" s="86"/>
      <c r="W13" s="86"/>
      <c r="X13" s="86"/>
      <c r="Y13" s="86"/>
      <c r="Z13" s="86"/>
      <c r="AA13" s="86"/>
      <c r="AB13" s="86"/>
      <c r="AC13" s="86"/>
      <c r="AE13" s="372"/>
    </row>
    <row r="14" spans="2:34" ht="24.9" customHeight="1" x14ac:dyDescent="0.2">
      <c r="B14" s="781"/>
      <c r="C14" s="767"/>
      <c r="D14" s="767"/>
      <c r="E14" s="782"/>
      <c r="F14" s="85" t="s">
        <v>176</v>
      </c>
      <c r="G14" s="86" t="s">
        <v>707</v>
      </c>
      <c r="H14" s="86"/>
      <c r="I14" s="86"/>
      <c r="J14" s="86"/>
      <c r="K14" s="82"/>
      <c r="L14" s="431"/>
      <c r="M14" s="432"/>
      <c r="N14" s="432"/>
      <c r="O14" s="431"/>
      <c r="R14" s="85"/>
      <c r="S14" s="86"/>
      <c r="T14" s="431"/>
      <c r="U14" s="431"/>
      <c r="V14" s="431"/>
      <c r="W14" s="431"/>
      <c r="X14" s="431"/>
      <c r="Y14" s="431"/>
      <c r="Z14" s="431"/>
      <c r="AA14" s="431"/>
      <c r="AB14" s="431"/>
      <c r="AC14" s="431"/>
      <c r="AE14" s="372"/>
    </row>
    <row r="15" spans="2:34" ht="24.9" customHeight="1" x14ac:dyDescent="0.45">
      <c r="B15" s="429" t="s">
        <v>708</v>
      </c>
      <c r="C15" s="429"/>
      <c r="D15" s="429"/>
      <c r="E15" s="429"/>
      <c r="F15" s="446" t="s">
        <v>176</v>
      </c>
      <c r="G15" s="365" t="s">
        <v>709</v>
      </c>
      <c r="H15" s="433"/>
      <c r="I15" s="433"/>
      <c r="J15" s="433"/>
      <c r="K15" s="433"/>
      <c r="L15" s="433"/>
      <c r="M15" s="433"/>
      <c r="N15" s="433"/>
      <c r="O15" s="433"/>
      <c r="P15" s="433"/>
      <c r="Q15" s="367"/>
      <c r="R15" s="447" t="s">
        <v>176</v>
      </c>
      <c r="S15" s="365" t="s">
        <v>710</v>
      </c>
      <c r="T15" s="433"/>
      <c r="U15" s="433"/>
      <c r="V15" s="433"/>
      <c r="W15" s="433"/>
      <c r="X15" s="433"/>
      <c r="Y15" s="433"/>
      <c r="Z15" s="433"/>
      <c r="AA15" s="433"/>
      <c r="AB15" s="433"/>
      <c r="AC15" s="433"/>
      <c r="AD15" s="367"/>
      <c r="AE15" s="368"/>
    </row>
    <row r="16" spans="2:34" ht="30.75" customHeight="1" x14ac:dyDescent="0.45"/>
    <row r="17" spans="2:31" x14ac:dyDescent="0.45">
      <c r="B17" s="373"/>
      <c r="C17" s="367"/>
      <c r="D17" s="367"/>
      <c r="E17" s="367"/>
      <c r="F17" s="367"/>
      <c r="G17" s="367"/>
      <c r="H17" s="367"/>
      <c r="I17" s="367"/>
      <c r="J17" s="367"/>
      <c r="K17" s="367"/>
      <c r="L17" s="367"/>
      <c r="M17" s="367"/>
      <c r="N17" s="367"/>
      <c r="O17" s="367"/>
      <c r="P17" s="367"/>
      <c r="Q17" s="367"/>
      <c r="R17" s="367"/>
      <c r="S17" s="367"/>
      <c r="T17" s="367"/>
      <c r="U17" s="367"/>
      <c r="V17" s="367"/>
      <c r="W17" s="367"/>
      <c r="X17" s="367"/>
      <c r="Y17" s="367"/>
      <c r="Z17" s="368"/>
      <c r="AA17" s="430"/>
      <c r="AB17" s="366" t="s">
        <v>711</v>
      </c>
      <c r="AC17" s="366" t="s">
        <v>712</v>
      </c>
      <c r="AD17" s="366" t="s">
        <v>713</v>
      </c>
      <c r="AE17" s="368"/>
    </row>
    <row r="18" spans="2:31" x14ac:dyDescent="0.45">
      <c r="B18" s="100" t="s">
        <v>714</v>
      </c>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145"/>
      <c r="AA18" s="434"/>
      <c r="AB18" s="370"/>
      <c r="AC18" s="370"/>
      <c r="AD18" s="369"/>
      <c r="AE18" s="371"/>
    </row>
    <row r="19" spans="2:31" x14ac:dyDescent="0.45">
      <c r="B19" s="117"/>
      <c r="C19" s="435" t="s">
        <v>715</v>
      </c>
      <c r="D19" s="96" t="s">
        <v>716</v>
      </c>
      <c r="Z19" s="436"/>
      <c r="AA19" s="437"/>
      <c r="AB19" s="443" t="s">
        <v>176</v>
      </c>
      <c r="AC19" s="85" t="s">
        <v>712</v>
      </c>
      <c r="AD19" s="443" t="s">
        <v>176</v>
      </c>
      <c r="AE19" s="372"/>
    </row>
    <row r="20" spans="2:31" x14ac:dyDescent="0.45">
      <c r="B20" s="117"/>
      <c r="D20" s="96" t="s">
        <v>717</v>
      </c>
      <c r="Z20" s="131"/>
      <c r="AA20" s="374"/>
      <c r="AB20" s="85"/>
      <c r="AC20" s="85"/>
      <c r="AE20" s="372"/>
    </row>
    <row r="21" spans="2:31" x14ac:dyDescent="0.45">
      <c r="B21" s="117"/>
      <c r="Z21" s="131"/>
      <c r="AA21" s="374"/>
      <c r="AB21" s="85"/>
      <c r="AC21" s="85"/>
      <c r="AE21" s="372"/>
    </row>
    <row r="22" spans="2:31" ht="13.5" customHeight="1" x14ac:dyDescent="0.45">
      <c r="B22" s="117"/>
      <c r="D22" s="438" t="s">
        <v>718</v>
      </c>
      <c r="E22" s="365"/>
      <c r="F22" s="365"/>
      <c r="G22" s="365"/>
      <c r="H22" s="365"/>
      <c r="I22" s="365"/>
      <c r="J22" s="365"/>
      <c r="K22" s="365"/>
      <c r="L22" s="365"/>
      <c r="M22" s="365"/>
      <c r="N22" s="365"/>
      <c r="O22" s="367"/>
      <c r="P22" s="367"/>
      <c r="Q22" s="367"/>
      <c r="R22" s="367"/>
      <c r="S22" s="365"/>
      <c r="T22" s="365"/>
      <c r="U22" s="644"/>
      <c r="V22" s="645"/>
      <c r="W22" s="645"/>
      <c r="X22" s="367" t="s">
        <v>719</v>
      </c>
      <c r="Y22" s="117"/>
      <c r="Z22" s="131"/>
      <c r="AA22" s="374"/>
      <c r="AB22" s="85"/>
      <c r="AC22" s="85"/>
      <c r="AE22" s="372"/>
    </row>
    <row r="23" spans="2:31" x14ac:dyDescent="0.45">
      <c r="B23" s="117"/>
      <c r="D23" s="438" t="s">
        <v>720</v>
      </c>
      <c r="E23" s="365"/>
      <c r="F23" s="365"/>
      <c r="G23" s="365"/>
      <c r="H23" s="365"/>
      <c r="I23" s="365"/>
      <c r="J23" s="365"/>
      <c r="K23" s="365"/>
      <c r="L23" s="365"/>
      <c r="M23" s="365"/>
      <c r="N23" s="365"/>
      <c r="O23" s="367"/>
      <c r="P23" s="367"/>
      <c r="Q23" s="367"/>
      <c r="R23" s="367"/>
      <c r="S23" s="365"/>
      <c r="T23" s="365"/>
      <c r="U23" s="644"/>
      <c r="V23" s="645"/>
      <c r="W23" s="645"/>
      <c r="X23" s="367" t="s">
        <v>719</v>
      </c>
      <c r="Y23" s="117"/>
      <c r="Z23" s="372"/>
      <c r="AA23" s="374"/>
      <c r="AB23" s="85"/>
      <c r="AC23" s="85"/>
      <c r="AE23" s="372"/>
    </row>
    <row r="24" spans="2:31" x14ac:dyDescent="0.45">
      <c r="B24" s="117"/>
      <c r="D24" s="438" t="s">
        <v>721</v>
      </c>
      <c r="E24" s="365"/>
      <c r="F24" s="365"/>
      <c r="G24" s="365"/>
      <c r="H24" s="365"/>
      <c r="I24" s="365"/>
      <c r="J24" s="365"/>
      <c r="K24" s="365"/>
      <c r="L24" s="365"/>
      <c r="M24" s="365"/>
      <c r="N24" s="365"/>
      <c r="O24" s="367"/>
      <c r="P24" s="367"/>
      <c r="Q24" s="367"/>
      <c r="R24" s="367"/>
      <c r="S24" s="365"/>
      <c r="T24" s="439" t="str">
        <f>(IFERROR(ROUNDDOWN(T23/T22*100,0),""))</f>
        <v/>
      </c>
      <c r="U24" s="799" t="str">
        <f>(IFERROR(ROUNDDOWN(U23/U22*100,0),""))</f>
        <v/>
      </c>
      <c r="V24" s="800"/>
      <c r="W24" s="800"/>
      <c r="X24" s="367" t="s">
        <v>722</v>
      </c>
      <c r="Y24" s="117"/>
      <c r="Z24" s="115"/>
      <c r="AA24" s="374"/>
      <c r="AB24" s="85"/>
      <c r="AC24" s="85"/>
      <c r="AE24" s="372"/>
    </row>
    <row r="25" spans="2:31" x14ac:dyDescent="0.45">
      <c r="B25" s="117"/>
      <c r="D25" s="96" t="s">
        <v>723</v>
      </c>
      <c r="Z25" s="115"/>
      <c r="AA25" s="374"/>
      <c r="AB25" s="85"/>
      <c r="AC25" s="85"/>
      <c r="AE25" s="372"/>
    </row>
    <row r="26" spans="2:31" x14ac:dyDescent="0.45">
      <c r="B26" s="117"/>
      <c r="E26" s="96" t="s">
        <v>724</v>
      </c>
      <c r="Z26" s="115"/>
      <c r="AA26" s="374"/>
      <c r="AB26" s="85"/>
      <c r="AC26" s="85"/>
      <c r="AE26" s="372"/>
    </row>
    <row r="27" spans="2:31" x14ac:dyDescent="0.45">
      <c r="B27" s="117"/>
      <c r="Z27" s="115"/>
      <c r="AA27" s="374"/>
      <c r="AB27" s="85"/>
      <c r="AC27" s="85"/>
      <c r="AE27" s="372"/>
    </row>
    <row r="28" spans="2:31" x14ac:dyDescent="0.45">
      <c r="B28" s="117"/>
      <c r="C28" s="435" t="s">
        <v>725</v>
      </c>
      <c r="D28" s="96" t="s">
        <v>726</v>
      </c>
      <c r="Z28" s="436"/>
      <c r="AA28" s="374"/>
      <c r="AB28" s="443" t="s">
        <v>176</v>
      </c>
      <c r="AC28" s="85" t="s">
        <v>712</v>
      </c>
      <c r="AD28" s="443" t="s">
        <v>176</v>
      </c>
      <c r="AE28" s="372"/>
    </row>
    <row r="29" spans="2:31" x14ac:dyDescent="0.45">
      <c r="B29" s="117"/>
      <c r="C29" s="435"/>
      <c r="D29" s="96" t="s">
        <v>727</v>
      </c>
      <c r="Z29" s="436"/>
      <c r="AA29" s="374"/>
      <c r="AB29" s="85"/>
      <c r="AC29" s="85"/>
      <c r="AD29" s="85"/>
      <c r="AE29" s="372"/>
    </row>
    <row r="30" spans="2:31" x14ac:dyDescent="0.45">
      <c r="B30" s="117"/>
      <c r="C30" s="435"/>
      <c r="D30" s="96" t="s">
        <v>728</v>
      </c>
      <c r="Z30" s="436"/>
      <c r="AA30" s="437"/>
      <c r="AB30" s="85"/>
      <c r="AC30" s="375"/>
      <c r="AE30" s="372"/>
    </row>
    <row r="31" spans="2:31" x14ac:dyDescent="0.45">
      <c r="B31" s="117"/>
      <c r="Z31" s="115"/>
      <c r="AA31" s="374"/>
      <c r="AB31" s="85"/>
      <c r="AC31" s="85"/>
      <c r="AE31" s="372"/>
    </row>
    <row r="32" spans="2:31" ht="13.5" customHeight="1" x14ac:dyDescent="0.45">
      <c r="B32" s="117"/>
      <c r="C32" s="435"/>
      <c r="D32" s="438" t="s">
        <v>729</v>
      </c>
      <c r="E32" s="365"/>
      <c r="F32" s="365"/>
      <c r="G32" s="365"/>
      <c r="H32" s="365"/>
      <c r="I32" s="365"/>
      <c r="J32" s="365"/>
      <c r="K32" s="365"/>
      <c r="L32" s="365"/>
      <c r="M32" s="365"/>
      <c r="N32" s="365"/>
      <c r="O32" s="367"/>
      <c r="P32" s="367"/>
      <c r="Q32" s="367"/>
      <c r="R32" s="367"/>
      <c r="S32" s="367"/>
      <c r="T32" s="368"/>
      <c r="U32" s="644"/>
      <c r="V32" s="645"/>
      <c r="W32" s="645"/>
      <c r="X32" s="368" t="s">
        <v>719</v>
      </c>
      <c r="Y32" s="117"/>
      <c r="Z32" s="115"/>
      <c r="AA32" s="374"/>
      <c r="AB32" s="85"/>
      <c r="AC32" s="85"/>
      <c r="AE32" s="372"/>
    </row>
    <row r="33" spans="2:32" x14ac:dyDescent="0.45">
      <c r="B33" s="117"/>
      <c r="C33" s="435"/>
      <c r="D33" s="86"/>
      <c r="E33" s="86"/>
      <c r="F33" s="86"/>
      <c r="G33" s="86"/>
      <c r="H33" s="86"/>
      <c r="I33" s="86"/>
      <c r="J33" s="86"/>
      <c r="K33" s="86"/>
      <c r="L33" s="86"/>
      <c r="M33" s="86"/>
      <c r="N33" s="86"/>
      <c r="U33" s="85"/>
      <c r="V33" s="85"/>
      <c r="W33" s="85"/>
      <c r="Z33" s="115"/>
      <c r="AA33" s="374"/>
      <c r="AB33" s="85"/>
      <c r="AC33" s="85"/>
      <c r="AE33" s="372"/>
    </row>
    <row r="34" spans="2:32" ht="13.5" customHeight="1" x14ac:dyDescent="0.45">
      <c r="B34" s="117"/>
      <c r="C34" s="435"/>
      <c r="E34" s="376" t="s">
        <v>730</v>
      </c>
      <c r="Z34" s="115"/>
      <c r="AA34" s="374"/>
      <c r="AB34" s="85"/>
      <c r="AC34" s="85"/>
      <c r="AE34" s="372"/>
    </row>
    <row r="35" spans="2:32" x14ac:dyDescent="0.45">
      <c r="B35" s="117"/>
      <c r="C35" s="435"/>
      <c r="E35" s="794" t="s">
        <v>731</v>
      </c>
      <c r="F35" s="794"/>
      <c r="G35" s="794"/>
      <c r="H35" s="794"/>
      <c r="I35" s="794"/>
      <c r="J35" s="794"/>
      <c r="K35" s="794"/>
      <c r="L35" s="794"/>
      <c r="M35" s="794"/>
      <c r="N35" s="794"/>
      <c r="O35" s="794" t="s">
        <v>732</v>
      </c>
      <c r="P35" s="794"/>
      <c r="Q35" s="794"/>
      <c r="R35" s="794"/>
      <c r="S35" s="794"/>
      <c r="Z35" s="115"/>
      <c r="AA35" s="374"/>
      <c r="AB35" s="85"/>
      <c r="AC35" s="85"/>
      <c r="AE35" s="372"/>
    </row>
    <row r="36" spans="2:32" x14ac:dyDescent="0.45">
      <c r="B36" s="117"/>
      <c r="C36" s="435"/>
      <c r="E36" s="794" t="s">
        <v>733</v>
      </c>
      <c r="F36" s="794"/>
      <c r="G36" s="794"/>
      <c r="H36" s="794"/>
      <c r="I36" s="794"/>
      <c r="J36" s="794"/>
      <c r="K36" s="794"/>
      <c r="L36" s="794"/>
      <c r="M36" s="794"/>
      <c r="N36" s="794"/>
      <c r="O36" s="794" t="s">
        <v>734</v>
      </c>
      <c r="P36" s="794"/>
      <c r="Q36" s="794"/>
      <c r="R36" s="794"/>
      <c r="S36" s="794"/>
      <c r="Z36" s="115"/>
      <c r="AA36" s="374"/>
      <c r="AB36" s="85"/>
      <c r="AC36" s="85"/>
      <c r="AE36" s="372"/>
    </row>
    <row r="37" spans="2:32" x14ac:dyDescent="0.45">
      <c r="B37" s="117"/>
      <c r="C37" s="435"/>
      <c r="E37" s="794" t="s">
        <v>735</v>
      </c>
      <c r="F37" s="794"/>
      <c r="G37" s="794"/>
      <c r="H37" s="794"/>
      <c r="I37" s="794"/>
      <c r="J37" s="794"/>
      <c r="K37" s="794"/>
      <c r="L37" s="794"/>
      <c r="M37" s="794"/>
      <c r="N37" s="794"/>
      <c r="O37" s="794" t="s">
        <v>736</v>
      </c>
      <c r="P37" s="794"/>
      <c r="Q37" s="794"/>
      <c r="R37" s="794"/>
      <c r="S37" s="794"/>
      <c r="Z37" s="115"/>
      <c r="AA37" s="374"/>
      <c r="AB37" s="85"/>
      <c r="AC37" s="85"/>
      <c r="AE37" s="372"/>
    </row>
    <row r="38" spans="2:32" x14ac:dyDescent="0.45">
      <c r="B38" s="117"/>
      <c r="C38" s="435"/>
      <c r="D38" s="372"/>
      <c r="E38" s="795" t="s">
        <v>737</v>
      </c>
      <c r="F38" s="794"/>
      <c r="G38" s="794"/>
      <c r="H38" s="794"/>
      <c r="I38" s="794"/>
      <c r="J38" s="794"/>
      <c r="K38" s="794"/>
      <c r="L38" s="794"/>
      <c r="M38" s="794"/>
      <c r="N38" s="794"/>
      <c r="O38" s="794" t="s">
        <v>738</v>
      </c>
      <c r="P38" s="794"/>
      <c r="Q38" s="794"/>
      <c r="R38" s="794"/>
      <c r="S38" s="796"/>
      <c r="T38" s="117"/>
      <c r="Z38" s="115"/>
      <c r="AA38" s="374"/>
      <c r="AB38" s="85"/>
      <c r="AC38" s="85"/>
      <c r="AE38" s="372"/>
    </row>
    <row r="39" spans="2:32" x14ac:dyDescent="0.45">
      <c r="B39" s="117"/>
      <c r="C39" s="435"/>
      <c r="E39" s="797" t="s">
        <v>739</v>
      </c>
      <c r="F39" s="797"/>
      <c r="G39" s="797"/>
      <c r="H39" s="797"/>
      <c r="I39" s="797"/>
      <c r="J39" s="797"/>
      <c r="K39" s="797"/>
      <c r="L39" s="797"/>
      <c r="M39" s="797"/>
      <c r="N39" s="797"/>
      <c r="O39" s="797" t="s">
        <v>740</v>
      </c>
      <c r="P39" s="797"/>
      <c r="Q39" s="797"/>
      <c r="R39" s="797"/>
      <c r="S39" s="797"/>
      <c r="Z39" s="115"/>
      <c r="AA39" s="374"/>
      <c r="AB39" s="85"/>
      <c r="AC39" s="85"/>
      <c r="AE39" s="372"/>
      <c r="AF39" s="117"/>
    </row>
    <row r="40" spans="2:32" x14ac:dyDescent="0.45">
      <c r="B40" s="117"/>
      <c r="C40" s="435"/>
      <c r="E40" s="794" t="s">
        <v>741</v>
      </c>
      <c r="F40" s="794"/>
      <c r="G40" s="794"/>
      <c r="H40" s="794"/>
      <c r="I40" s="794"/>
      <c r="J40" s="794"/>
      <c r="K40" s="794"/>
      <c r="L40" s="794"/>
      <c r="M40" s="794"/>
      <c r="N40" s="794"/>
      <c r="O40" s="794" t="s">
        <v>742</v>
      </c>
      <c r="P40" s="794"/>
      <c r="Q40" s="794"/>
      <c r="R40" s="794"/>
      <c r="S40" s="794"/>
      <c r="Z40" s="115"/>
      <c r="AA40" s="374"/>
      <c r="AB40" s="85"/>
      <c r="AC40" s="85"/>
      <c r="AE40" s="372"/>
    </row>
    <row r="41" spans="2:32" x14ac:dyDescent="0.45">
      <c r="B41" s="117"/>
      <c r="C41" s="435"/>
      <c r="E41" s="794" t="s">
        <v>743</v>
      </c>
      <c r="F41" s="794"/>
      <c r="G41" s="794"/>
      <c r="H41" s="794"/>
      <c r="I41" s="794"/>
      <c r="J41" s="794"/>
      <c r="K41" s="794"/>
      <c r="L41" s="794"/>
      <c r="M41" s="794"/>
      <c r="N41" s="794"/>
      <c r="O41" s="794" t="s">
        <v>744</v>
      </c>
      <c r="P41" s="794"/>
      <c r="Q41" s="794"/>
      <c r="R41" s="794"/>
      <c r="S41" s="794"/>
      <c r="Z41" s="115"/>
      <c r="AA41" s="374"/>
      <c r="AB41" s="85"/>
      <c r="AC41" s="85"/>
      <c r="AE41" s="372"/>
    </row>
    <row r="42" spans="2:32" x14ac:dyDescent="0.45">
      <c r="B42" s="117"/>
      <c r="C42" s="435"/>
      <c r="E42" s="794" t="s">
        <v>745</v>
      </c>
      <c r="F42" s="794"/>
      <c r="G42" s="794"/>
      <c r="H42" s="794"/>
      <c r="I42" s="794"/>
      <c r="J42" s="794"/>
      <c r="K42" s="794"/>
      <c r="L42" s="794"/>
      <c r="M42" s="794"/>
      <c r="N42" s="794"/>
      <c r="O42" s="794" t="s">
        <v>745</v>
      </c>
      <c r="P42" s="794"/>
      <c r="Q42" s="794"/>
      <c r="R42" s="794"/>
      <c r="S42" s="794"/>
      <c r="Z42" s="131"/>
      <c r="AA42" s="374"/>
      <c r="AB42" s="85"/>
      <c r="AC42" s="85"/>
      <c r="AE42" s="372"/>
    </row>
    <row r="43" spans="2:32" x14ac:dyDescent="0.45">
      <c r="B43" s="117"/>
      <c r="C43" s="435"/>
      <c r="J43" s="767"/>
      <c r="K43" s="767"/>
      <c r="L43" s="767"/>
      <c r="M43" s="767"/>
      <c r="N43" s="767"/>
      <c r="O43" s="767"/>
      <c r="P43" s="767"/>
      <c r="Q43" s="767"/>
      <c r="R43" s="767"/>
      <c r="S43" s="767"/>
      <c r="T43" s="767"/>
      <c r="U43" s="767"/>
      <c r="V43" s="767"/>
      <c r="Z43" s="131"/>
      <c r="AA43" s="374"/>
      <c r="AB43" s="85"/>
      <c r="AC43" s="85"/>
      <c r="AE43" s="372"/>
    </row>
    <row r="44" spans="2:32" x14ac:dyDescent="0.45">
      <c r="B44" s="117"/>
      <c r="C44" s="435" t="s">
        <v>746</v>
      </c>
      <c r="D44" s="96" t="s">
        <v>747</v>
      </c>
      <c r="Z44" s="436"/>
      <c r="AA44" s="437"/>
      <c r="AB44" s="443" t="s">
        <v>176</v>
      </c>
      <c r="AC44" s="85" t="s">
        <v>712</v>
      </c>
      <c r="AD44" s="443" t="s">
        <v>176</v>
      </c>
      <c r="AE44" s="372"/>
    </row>
    <row r="45" spans="2:32" ht="14.25" customHeight="1" x14ac:dyDescent="0.45">
      <c r="B45" s="117"/>
      <c r="D45" s="96" t="s">
        <v>748</v>
      </c>
      <c r="Z45" s="115"/>
      <c r="AA45" s="374"/>
      <c r="AB45" s="85"/>
      <c r="AC45" s="85"/>
      <c r="AE45" s="372"/>
    </row>
    <row r="46" spans="2:32" x14ac:dyDescent="0.45">
      <c r="B46" s="117"/>
      <c r="Z46" s="131"/>
      <c r="AA46" s="374"/>
      <c r="AB46" s="85"/>
      <c r="AC46" s="85"/>
      <c r="AE46" s="372"/>
    </row>
    <row r="47" spans="2:32" x14ac:dyDescent="0.45">
      <c r="B47" s="117" t="s">
        <v>749</v>
      </c>
      <c r="Z47" s="115"/>
      <c r="AA47" s="374"/>
      <c r="AB47" s="85"/>
      <c r="AC47" s="85"/>
      <c r="AE47" s="372"/>
    </row>
    <row r="48" spans="2:32" x14ac:dyDescent="0.45">
      <c r="B48" s="117"/>
      <c r="C48" s="435" t="s">
        <v>715</v>
      </c>
      <c r="D48" s="96" t="s">
        <v>750</v>
      </c>
      <c r="Z48" s="436"/>
      <c r="AA48" s="437"/>
      <c r="AB48" s="443" t="s">
        <v>176</v>
      </c>
      <c r="AC48" s="85" t="s">
        <v>712</v>
      </c>
      <c r="AD48" s="443" t="s">
        <v>176</v>
      </c>
      <c r="AE48" s="372"/>
    </row>
    <row r="49" spans="2:36" ht="17.25" customHeight="1" x14ac:dyDescent="0.45">
      <c r="B49" s="117"/>
      <c r="D49" s="96" t="s">
        <v>751</v>
      </c>
      <c r="Z49" s="115"/>
      <c r="AA49" s="374"/>
      <c r="AB49" s="85"/>
      <c r="AC49" s="85"/>
      <c r="AE49" s="372"/>
    </row>
    <row r="50" spans="2:36" ht="18.75" customHeight="1" x14ac:dyDescent="0.45">
      <c r="B50" s="117"/>
      <c r="W50" s="440"/>
      <c r="Z50" s="372"/>
      <c r="AA50" s="374"/>
      <c r="AB50" s="85"/>
      <c r="AC50" s="85"/>
      <c r="AE50" s="372"/>
      <c r="AJ50" s="158"/>
    </row>
    <row r="51" spans="2:36" ht="13.5" customHeight="1" x14ac:dyDescent="0.45">
      <c r="B51" s="117"/>
      <c r="C51" s="435" t="s">
        <v>725</v>
      </c>
      <c r="D51" s="96" t="s">
        <v>752</v>
      </c>
      <c r="Z51" s="436"/>
      <c r="AA51" s="437"/>
      <c r="AB51" s="443" t="s">
        <v>176</v>
      </c>
      <c r="AC51" s="85" t="s">
        <v>712</v>
      </c>
      <c r="AD51" s="443" t="s">
        <v>176</v>
      </c>
      <c r="AE51" s="372"/>
    </row>
    <row r="52" spans="2:36" x14ac:dyDescent="0.45">
      <c r="B52" s="117"/>
      <c r="D52" s="96" t="s">
        <v>753</v>
      </c>
      <c r="E52" s="86"/>
      <c r="F52" s="86"/>
      <c r="G52" s="86"/>
      <c r="H52" s="86"/>
      <c r="I52" s="86"/>
      <c r="J52" s="86"/>
      <c r="K52" s="86"/>
      <c r="L52" s="86"/>
      <c r="M52" s="86"/>
      <c r="N52" s="86"/>
      <c r="O52" s="158"/>
      <c r="P52" s="158"/>
      <c r="Q52" s="158"/>
      <c r="Z52" s="115"/>
      <c r="AA52" s="374"/>
      <c r="AB52" s="85"/>
      <c r="AC52" s="85"/>
      <c r="AE52" s="372"/>
    </row>
    <row r="53" spans="2:36" x14ac:dyDescent="0.45">
      <c r="B53" s="117"/>
      <c r="D53" s="85"/>
      <c r="E53" s="785"/>
      <c r="F53" s="785"/>
      <c r="G53" s="785"/>
      <c r="H53" s="785"/>
      <c r="I53" s="785"/>
      <c r="J53" s="785"/>
      <c r="K53" s="785"/>
      <c r="L53" s="785"/>
      <c r="M53" s="785"/>
      <c r="N53" s="785"/>
      <c r="Q53" s="85"/>
      <c r="S53" s="440"/>
      <c r="T53" s="440"/>
      <c r="U53" s="440"/>
      <c r="V53" s="440"/>
      <c r="Z53" s="131"/>
      <c r="AA53" s="374"/>
      <c r="AB53" s="85"/>
      <c r="AC53" s="85"/>
      <c r="AE53" s="372"/>
    </row>
    <row r="54" spans="2:36" x14ac:dyDescent="0.45">
      <c r="B54" s="117"/>
      <c r="C54" s="435" t="s">
        <v>746</v>
      </c>
      <c r="D54" s="96" t="s">
        <v>754</v>
      </c>
      <c r="Z54" s="436"/>
      <c r="AA54" s="437"/>
      <c r="AB54" s="443" t="s">
        <v>176</v>
      </c>
      <c r="AC54" s="85" t="s">
        <v>712</v>
      </c>
      <c r="AD54" s="443" t="s">
        <v>176</v>
      </c>
      <c r="AE54" s="372"/>
    </row>
    <row r="55" spans="2:36" x14ac:dyDescent="0.45">
      <c r="B55" s="141"/>
      <c r="C55" s="441"/>
      <c r="D55" s="377" t="s">
        <v>755</v>
      </c>
      <c r="E55" s="377"/>
      <c r="F55" s="377"/>
      <c r="G55" s="377"/>
      <c r="H55" s="377"/>
      <c r="I55" s="377"/>
      <c r="J55" s="377"/>
      <c r="K55" s="377"/>
      <c r="L55" s="377"/>
      <c r="M55" s="377"/>
      <c r="N55" s="377"/>
      <c r="O55" s="377"/>
      <c r="P55" s="377"/>
      <c r="Q55" s="377"/>
      <c r="R55" s="377"/>
      <c r="S55" s="377"/>
      <c r="T55" s="377"/>
      <c r="U55" s="377"/>
      <c r="V55" s="377"/>
      <c r="W55" s="377"/>
      <c r="X55" s="377"/>
      <c r="Y55" s="377"/>
      <c r="Z55" s="378"/>
      <c r="AA55" s="379"/>
      <c r="AB55" s="380"/>
      <c r="AC55" s="380"/>
      <c r="AD55" s="377"/>
      <c r="AE55" s="378"/>
    </row>
    <row r="56" spans="2:36" x14ac:dyDescent="0.45">
      <c r="B56" s="96" t="s">
        <v>756</v>
      </c>
    </row>
    <row r="57" spans="2:36" x14ac:dyDescent="0.45">
      <c r="C57" s="96" t="s">
        <v>757</v>
      </c>
    </row>
    <row r="58" spans="2:36" x14ac:dyDescent="0.45">
      <c r="B58" s="96" t="s">
        <v>758</v>
      </c>
    </row>
    <row r="59" spans="2:36" x14ac:dyDescent="0.45">
      <c r="C59" s="96" t="s">
        <v>759</v>
      </c>
    </row>
    <row r="60" spans="2:36" x14ac:dyDescent="0.45">
      <c r="C60" s="96" t="s">
        <v>760</v>
      </c>
    </row>
    <row r="61" spans="2:36" x14ac:dyDescent="0.45">
      <c r="C61" s="96" t="s">
        <v>761</v>
      </c>
      <c r="K61" s="96" t="s">
        <v>762</v>
      </c>
    </row>
    <row r="62" spans="2:36" x14ac:dyDescent="0.45">
      <c r="K62" s="96" t="s">
        <v>763</v>
      </c>
    </row>
    <row r="63" spans="2:36" x14ac:dyDescent="0.45">
      <c r="K63" s="96" t="s">
        <v>764</v>
      </c>
    </row>
    <row r="64" spans="2:36" x14ac:dyDescent="0.45">
      <c r="K64" s="96" t="s">
        <v>765</v>
      </c>
    </row>
    <row r="65" spans="2:11" x14ac:dyDescent="0.45">
      <c r="K65" s="96" t="s">
        <v>766</v>
      </c>
    </row>
    <row r="66" spans="2:11" x14ac:dyDescent="0.45">
      <c r="B66" s="96" t="s">
        <v>767</v>
      </c>
    </row>
    <row r="67" spans="2:11" x14ac:dyDescent="0.45">
      <c r="C67" s="96" t="s">
        <v>768</v>
      </c>
    </row>
    <row r="68" spans="2:11" x14ac:dyDescent="0.45">
      <c r="C68" s="96" t="s">
        <v>769</v>
      </c>
    </row>
    <row r="69" spans="2:11" x14ac:dyDescent="0.45">
      <c r="C69" s="96" t="s">
        <v>770</v>
      </c>
    </row>
    <row r="81" spans="12:12" x14ac:dyDescent="0.45">
      <c r="L81" s="442"/>
    </row>
    <row r="122" spans="3:7" x14ac:dyDescent="0.45">
      <c r="C122" s="377"/>
      <c r="D122" s="377"/>
      <c r="E122" s="377"/>
      <c r="F122" s="377"/>
      <c r="G122" s="377"/>
    </row>
    <row r="123" spans="3:7" x14ac:dyDescent="0.45">
      <c r="C123" s="369"/>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printOptions horizontalCentered="1"/>
  <pageMargins left="0.70866141732283472" right="0.39370078740157483" top="0.51181102362204722" bottom="0.35433070866141736" header="0.31496062992125984" footer="0.31496062992125984"/>
  <pageSetup paperSize="9" scale="6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E70"/>
  <sheetViews>
    <sheetView view="pageBreakPreview" zoomScaleNormal="100" zoomScaleSheetLayoutView="100" workbookViewId="0">
      <selection activeCell="J2" sqref="J2"/>
    </sheetView>
  </sheetViews>
  <sheetFormatPr defaultColWidth="3.09765625" defaultRowHeight="17.25" customHeight="1" x14ac:dyDescent="0.2"/>
  <cols>
    <col min="1" max="1" width="1.09765625" style="149" customWidth="1"/>
    <col min="2" max="2" width="2.796875" style="148" customWidth="1"/>
    <col min="3" max="30" width="2.796875" style="149" customWidth="1"/>
    <col min="31" max="31" width="1.09765625" style="149" customWidth="1"/>
    <col min="32" max="256" width="3.09765625" style="149"/>
    <col min="257" max="257" width="1.09765625" style="149" customWidth="1"/>
    <col min="258" max="286" width="2.796875" style="149" customWidth="1"/>
    <col min="287" max="287" width="1.09765625" style="149" customWidth="1"/>
    <col min="288" max="512" width="3.09765625" style="149"/>
    <col min="513" max="513" width="1.09765625" style="149" customWidth="1"/>
    <col min="514" max="542" width="2.796875" style="149" customWidth="1"/>
    <col min="543" max="543" width="1.09765625" style="149" customWidth="1"/>
    <col min="544" max="768" width="3.09765625" style="149"/>
    <col min="769" max="769" width="1.09765625" style="149" customWidth="1"/>
    <col min="770" max="798" width="2.796875" style="149" customWidth="1"/>
    <col min="799" max="799" width="1.09765625" style="149" customWidth="1"/>
    <col min="800" max="1024" width="3.09765625" style="149"/>
    <col min="1025" max="1025" width="1.09765625" style="149" customWidth="1"/>
    <col min="1026" max="1054" width="2.796875" style="149" customWidth="1"/>
    <col min="1055" max="1055" width="1.09765625" style="149" customWidth="1"/>
    <col min="1056" max="1280" width="3.09765625" style="149"/>
    <col min="1281" max="1281" width="1.09765625" style="149" customWidth="1"/>
    <col min="1282" max="1310" width="2.796875" style="149" customWidth="1"/>
    <col min="1311" max="1311" width="1.09765625" style="149" customWidth="1"/>
    <col min="1312" max="1536" width="3.09765625" style="149"/>
    <col min="1537" max="1537" width="1.09765625" style="149" customWidth="1"/>
    <col min="1538" max="1566" width="2.796875" style="149" customWidth="1"/>
    <col min="1567" max="1567" width="1.09765625" style="149" customWidth="1"/>
    <col min="1568" max="1792" width="3.09765625" style="149"/>
    <col min="1793" max="1793" width="1.09765625" style="149" customWidth="1"/>
    <col min="1794" max="1822" width="2.796875" style="149" customWidth="1"/>
    <col min="1823" max="1823" width="1.09765625" style="149" customWidth="1"/>
    <col min="1824" max="2048" width="3.09765625" style="149"/>
    <col min="2049" max="2049" width="1.09765625" style="149" customWidth="1"/>
    <col min="2050" max="2078" width="2.796875" style="149" customWidth="1"/>
    <col min="2079" max="2079" width="1.09765625" style="149" customWidth="1"/>
    <col min="2080" max="2304" width="3.09765625" style="149"/>
    <col min="2305" max="2305" width="1.09765625" style="149" customWidth="1"/>
    <col min="2306" max="2334" width="2.796875" style="149" customWidth="1"/>
    <col min="2335" max="2335" width="1.09765625" style="149" customWidth="1"/>
    <col min="2336" max="2560" width="3.09765625" style="149"/>
    <col min="2561" max="2561" width="1.09765625" style="149" customWidth="1"/>
    <col min="2562" max="2590" width="2.796875" style="149" customWidth="1"/>
    <col min="2591" max="2591" width="1.09765625" style="149" customWidth="1"/>
    <col min="2592" max="2816" width="3.09765625" style="149"/>
    <col min="2817" max="2817" width="1.09765625" style="149" customWidth="1"/>
    <col min="2818" max="2846" width="2.796875" style="149" customWidth="1"/>
    <col min="2847" max="2847" width="1.09765625" style="149" customWidth="1"/>
    <col min="2848" max="3072" width="3.09765625" style="149"/>
    <col min="3073" max="3073" width="1.09765625" style="149" customWidth="1"/>
    <col min="3074" max="3102" width="2.796875" style="149" customWidth="1"/>
    <col min="3103" max="3103" width="1.09765625" style="149" customWidth="1"/>
    <col min="3104" max="3328" width="3.09765625" style="149"/>
    <col min="3329" max="3329" width="1.09765625" style="149" customWidth="1"/>
    <col min="3330" max="3358" width="2.796875" style="149" customWidth="1"/>
    <col min="3359" max="3359" width="1.09765625" style="149" customWidth="1"/>
    <col min="3360" max="3584" width="3.09765625" style="149"/>
    <col min="3585" max="3585" width="1.09765625" style="149" customWidth="1"/>
    <col min="3586" max="3614" width="2.796875" style="149" customWidth="1"/>
    <col min="3615" max="3615" width="1.09765625" style="149" customWidth="1"/>
    <col min="3616" max="3840" width="3.09765625" style="149"/>
    <col min="3841" max="3841" width="1.09765625" style="149" customWidth="1"/>
    <col min="3842" max="3870" width="2.796875" style="149" customWidth="1"/>
    <col min="3871" max="3871" width="1.09765625" style="149" customWidth="1"/>
    <col min="3872" max="4096" width="3.09765625" style="149"/>
    <col min="4097" max="4097" width="1.09765625" style="149" customWidth="1"/>
    <col min="4098" max="4126" width="2.796875" style="149" customWidth="1"/>
    <col min="4127" max="4127" width="1.09765625" style="149" customWidth="1"/>
    <col min="4128" max="4352" width="3.09765625" style="149"/>
    <col min="4353" max="4353" width="1.09765625" style="149" customWidth="1"/>
    <col min="4354" max="4382" width="2.796875" style="149" customWidth="1"/>
    <col min="4383" max="4383" width="1.09765625" style="149" customWidth="1"/>
    <col min="4384" max="4608" width="3.09765625" style="149"/>
    <col min="4609" max="4609" width="1.09765625" style="149" customWidth="1"/>
    <col min="4610" max="4638" width="2.796875" style="149" customWidth="1"/>
    <col min="4639" max="4639" width="1.09765625" style="149" customWidth="1"/>
    <col min="4640" max="4864" width="3.09765625" style="149"/>
    <col min="4865" max="4865" width="1.09765625" style="149" customWidth="1"/>
    <col min="4866" max="4894" width="2.796875" style="149" customWidth="1"/>
    <col min="4895" max="4895" width="1.09765625" style="149" customWidth="1"/>
    <col min="4896" max="5120" width="3.09765625" style="149"/>
    <col min="5121" max="5121" width="1.09765625" style="149" customWidth="1"/>
    <col min="5122" max="5150" width="2.796875" style="149" customWidth="1"/>
    <col min="5151" max="5151" width="1.09765625" style="149" customWidth="1"/>
    <col min="5152" max="5376" width="3.09765625" style="149"/>
    <col min="5377" max="5377" width="1.09765625" style="149" customWidth="1"/>
    <col min="5378" max="5406" width="2.796875" style="149" customWidth="1"/>
    <col min="5407" max="5407" width="1.09765625" style="149" customWidth="1"/>
    <col min="5408" max="5632" width="3.09765625" style="149"/>
    <col min="5633" max="5633" width="1.09765625" style="149" customWidth="1"/>
    <col min="5634" max="5662" width="2.796875" style="149" customWidth="1"/>
    <col min="5663" max="5663" width="1.09765625" style="149" customWidth="1"/>
    <col min="5664" max="5888" width="3.09765625" style="149"/>
    <col min="5889" max="5889" width="1.09765625" style="149" customWidth="1"/>
    <col min="5890" max="5918" width="2.796875" style="149" customWidth="1"/>
    <col min="5919" max="5919" width="1.09765625" style="149" customWidth="1"/>
    <col min="5920" max="6144" width="3.09765625" style="149"/>
    <col min="6145" max="6145" width="1.09765625" style="149" customWidth="1"/>
    <col min="6146" max="6174" width="2.796875" style="149" customWidth="1"/>
    <col min="6175" max="6175" width="1.09765625" style="149" customWidth="1"/>
    <col min="6176" max="6400" width="3.09765625" style="149"/>
    <col min="6401" max="6401" width="1.09765625" style="149" customWidth="1"/>
    <col min="6402" max="6430" width="2.796875" style="149" customWidth="1"/>
    <col min="6431" max="6431" width="1.09765625" style="149" customWidth="1"/>
    <col min="6432" max="6656" width="3.09765625" style="149"/>
    <col min="6657" max="6657" width="1.09765625" style="149" customWidth="1"/>
    <col min="6658" max="6686" width="2.796875" style="149" customWidth="1"/>
    <col min="6687" max="6687" width="1.09765625" style="149" customWidth="1"/>
    <col min="6688" max="6912" width="3.09765625" style="149"/>
    <col min="6913" max="6913" width="1.09765625" style="149" customWidth="1"/>
    <col min="6914" max="6942" width="2.796875" style="149" customWidth="1"/>
    <col min="6943" max="6943" width="1.09765625" style="149" customWidth="1"/>
    <col min="6944" max="7168" width="3.09765625" style="149"/>
    <col min="7169" max="7169" width="1.09765625" style="149" customWidth="1"/>
    <col min="7170" max="7198" width="2.796875" style="149" customWidth="1"/>
    <col min="7199" max="7199" width="1.09765625" style="149" customWidth="1"/>
    <col min="7200" max="7424" width="3.09765625" style="149"/>
    <col min="7425" max="7425" width="1.09765625" style="149" customWidth="1"/>
    <col min="7426" max="7454" width="2.796875" style="149" customWidth="1"/>
    <col min="7455" max="7455" width="1.09765625" style="149" customWidth="1"/>
    <col min="7456" max="7680" width="3.09765625" style="149"/>
    <col min="7681" max="7681" width="1.09765625" style="149" customWidth="1"/>
    <col min="7682" max="7710" width="2.796875" style="149" customWidth="1"/>
    <col min="7711" max="7711" width="1.09765625" style="149" customWidth="1"/>
    <col min="7712" max="7936" width="3.09765625" style="149"/>
    <col min="7937" max="7937" width="1.09765625" style="149" customWidth="1"/>
    <col min="7938" max="7966" width="2.796875" style="149" customWidth="1"/>
    <col min="7967" max="7967" width="1.09765625" style="149" customWidth="1"/>
    <col min="7968" max="8192" width="3.09765625" style="149"/>
    <col min="8193" max="8193" width="1.09765625" style="149" customWidth="1"/>
    <col min="8194" max="8222" width="2.796875" style="149" customWidth="1"/>
    <col min="8223" max="8223" width="1.09765625" style="149" customWidth="1"/>
    <col min="8224" max="8448" width="3.09765625" style="149"/>
    <col min="8449" max="8449" width="1.09765625" style="149" customWidth="1"/>
    <col min="8450" max="8478" width="2.796875" style="149" customWidth="1"/>
    <col min="8479" max="8479" width="1.09765625" style="149" customWidth="1"/>
    <col min="8480" max="8704" width="3.09765625" style="149"/>
    <col min="8705" max="8705" width="1.09765625" style="149" customWidth="1"/>
    <col min="8706" max="8734" width="2.796875" style="149" customWidth="1"/>
    <col min="8735" max="8735" width="1.09765625" style="149" customWidth="1"/>
    <col min="8736" max="8960" width="3.09765625" style="149"/>
    <col min="8961" max="8961" width="1.09765625" style="149" customWidth="1"/>
    <col min="8962" max="8990" width="2.796875" style="149" customWidth="1"/>
    <col min="8991" max="8991" width="1.09765625" style="149" customWidth="1"/>
    <col min="8992" max="9216" width="3.09765625" style="149"/>
    <col min="9217" max="9217" width="1.09765625" style="149" customWidth="1"/>
    <col min="9218" max="9246" width="2.796875" style="149" customWidth="1"/>
    <col min="9247" max="9247" width="1.09765625" style="149" customWidth="1"/>
    <col min="9248" max="9472" width="3.09765625" style="149"/>
    <col min="9473" max="9473" width="1.09765625" style="149" customWidth="1"/>
    <col min="9474" max="9502" width="2.796875" style="149" customWidth="1"/>
    <col min="9503" max="9503" width="1.09765625" style="149" customWidth="1"/>
    <col min="9504" max="9728" width="3.09765625" style="149"/>
    <col min="9729" max="9729" width="1.09765625" style="149" customWidth="1"/>
    <col min="9730" max="9758" width="2.796875" style="149" customWidth="1"/>
    <col min="9759" max="9759" width="1.09765625" style="149" customWidth="1"/>
    <col min="9760" max="9984" width="3.09765625" style="149"/>
    <col min="9985" max="9985" width="1.09765625" style="149" customWidth="1"/>
    <col min="9986" max="10014" width="2.796875" style="149" customWidth="1"/>
    <col min="10015" max="10015" width="1.09765625" style="149" customWidth="1"/>
    <col min="10016" max="10240" width="3.09765625" style="149"/>
    <col min="10241" max="10241" width="1.09765625" style="149" customWidth="1"/>
    <col min="10242" max="10270" width="2.796875" style="149" customWidth="1"/>
    <col min="10271" max="10271" width="1.09765625" style="149" customWidth="1"/>
    <col min="10272" max="10496" width="3.09765625" style="149"/>
    <col min="10497" max="10497" width="1.09765625" style="149" customWidth="1"/>
    <col min="10498" max="10526" width="2.796875" style="149" customWidth="1"/>
    <col min="10527" max="10527" width="1.09765625" style="149" customWidth="1"/>
    <col min="10528" max="10752" width="3.09765625" style="149"/>
    <col min="10753" max="10753" width="1.09765625" style="149" customWidth="1"/>
    <col min="10754" max="10782" width="2.796875" style="149" customWidth="1"/>
    <col min="10783" max="10783" width="1.09765625" style="149" customWidth="1"/>
    <col min="10784" max="11008" width="3.09765625" style="149"/>
    <col min="11009" max="11009" width="1.09765625" style="149" customWidth="1"/>
    <col min="11010" max="11038" width="2.796875" style="149" customWidth="1"/>
    <col min="11039" max="11039" width="1.09765625" style="149" customWidth="1"/>
    <col min="11040" max="11264" width="3.09765625" style="149"/>
    <col min="11265" max="11265" width="1.09765625" style="149" customWidth="1"/>
    <col min="11266" max="11294" width="2.796875" style="149" customWidth="1"/>
    <col min="11295" max="11295" width="1.09765625" style="149" customWidth="1"/>
    <col min="11296" max="11520" width="3.09765625" style="149"/>
    <col min="11521" max="11521" width="1.09765625" style="149" customWidth="1"/>
    <col min="11522" max="11550" width="2.796875" style="149" customWidth="1"/>
    <col min="11551" max="11551" width="1.09765625" style="149" customWidth="1"/>
    <col min="11552" max="11776" width="3.09765625" style="149"/>
    <col min="11777" max="11777" width="1.09765625" style="149" customWidth="1"/>
    <col min="11778" max="11806" width="2.796875" style="149" customWidth="1"/>
    <col min="11807" max="11807" width="1.09765625" style="149" customWidth="1"/>
    <col min="11808" max="12032" width="3.09765625" style="149"/>
    <col min="12033" max="12033" width="1.09765625" style="149" customWidth="1"/>
    <col min="12034" max="12062" width="2.796875" style="149" customWidth="1"/>
    <col min="12063" max="12063" width="1.09765625" style="149" customWidth="1"/>
    <col min="12064" max="12288" width="3.09765625" style="149"/>
    <col min="12289" max="12289" width="1.09765625" style="149" customWidth="1"/>
    <col min="12290" max="12318" width="2.796875" style="149" customWidth="1"/>
    <col min="12319" max="12319" width="1.09765625" style="149" customWidth="1"/>
    <col min="12320" max="12544" width="3.09765625" style="149"/>
    <col min="12545" max="12545" width="1.09765625" style="149" customWidth="1"/>
    <col min="12546" max="12574" width="2.796875" style="149" customWidth="1"/>
    <col min="12575" max="12575" width="1.09765625" style="149" customWidth="1"/>
    <col min="12576" max="12800" width="3.09765625" style="149"/>
    <col min="12801" max="12801" width="1.09765625" style="149" customWidth="1"/>
    <col min="12802" max="12830" width="2.796875" style="149" customWidth="1"/>
    <col min="12831" max="12831" width="1.09765625" style="149" customWidth="1"/>
    <col min="12832" max="13056" width="3.09765625" style="149"/>
    <col min="13057" max="13057" width="1.09765625" style="149" customWidth="1"/>
    <col min="13058" max="13086" width="2.796875" style="149" customWidth="1"/>
    <col min="13087" max="13087" width="1.09765625" style="149" customWidth="1"/>
    <col min="13088" max="13312" width="3.09765625" style="149"/>
    <col min="13313" max="13313" width="1.09765625" style="149" customWidth="1"/>
    <col min="13314" max="13342" width="2.796875" style="149" customWidth="1"/>
    <col min="13343" max="13343" width="1.09765625" style="149" customWidth="1"/>
    <col min="13344" max="13568" width="3.09765625" style="149"/>
    <col min="13569" max="13569" width="1.09765625" style="149" customWidth="1"/>
    <col min="13570" max="13598" width="2.796875" style="149" customWidth="1"/>
    <col min="13599" max="13599" width="1.09765625" style="149" customWidth="1"/>
    <col min="13600" max="13824" width="3.09765625" style="149"/>
    <col min="13825" max="13825" width="1.09765625" style="149" customWidth="1"/>
    <col min="13826" max="13854" width="2.796875" style="149" customWidth="1"/>
    <col min="13855" max="13855" width="1.09765625" style="149" customWidth="1"/>
    <col min="13856" max="14080" width="3.09765625" style="149"/>
    <col min="14081" max="14081" width="1.09765625" style="149" customWidth="1"/>
    <col min="14082" max="14110" width="2.796875" style="149" customWidth="1"/>
    <col min="14111" max="14111" width="1.09765625" style="149" customWidth="1"/>
    <col min="14112" max="14336" width="3.09765625" style="149"/>
    <col min="14337" max="14337" width="1.09765625" style="149" customWidth="1"/>
    <col min="14338" max="14366" width="2.796875" style="149" customWidth="1"/>
    <col min="14367" max="14367" width="1.09765625" style="149" customWidth="1"/>
    <col min="14368" max="14592" width="3.09765625" style="149"/>
    <col min="14593" max="14593" width="1.09765625" style="149" customWidth="1"/>
    <col min="14594" max="14622" width="2.796875" style="149" customWidth="1"/>
    <col min="14623" max="14623" width="1.09765625" style="149" customWidth="1"/>
    <col min="14624" max="14848" width="3.09765625" style="149"/>
    <col min="14849" max="14849" width="1.09765625" style="149" customWidth="1"/>
    <col min="14850" max="14878" width="2.796875" style="149" customWidth="1"/>
    <col min="14879" max="14879" width="1.09765625" style="149" customWidth="1"/>
    <col min="14880" max="15104" width="3.09765625" style="149"/>
    <col min="15105" max="15105" width="1.09765625" style="149" customWidth="1"/>
    <col min="15106" max="15134" width="2.796875" style="149" customWidth="1"/>
    <col min="15135" max="15135" width="1.09765625" style="149" customWidth="1"/>
    <col min="15136" max="15360" width="3.09765625" style="149"/>
    <col min="15361" max="15361" width="1.09765625" style="149" customWidth="1"/>
    <col min="15362" max="15390" width="2.796875" style="149" customWidth="1"/>
    <col min="15391" max="15391" width="1.09765625" style="149" customWidth="1"/>
    <col min="15392" max="15616" width="3.09765625" style="149"/>
    <col min="15617" max="15617" width="1.09765625" style="149" customWidth="1"/>
    <col min="15618" max="15646" width="2.796875" style="149" customWidth="1"/>
    <col min="15647" max="15647" width="1.09765625" style="149" customWidth="1"/>
    <col min="15648" max="15872" width="3.09765625" style="149"/>
    <col min="15873" max="15873" width="1.09765625" style="149" customWidth="1"/>
    <col min="15874" max="15902" width="2.796875" style="149" customWidth="1"/>
    <col min="15903" max="15903" width="1.09765625" style="149" customWidth="1"/>
    <col min="15904" max="16128" width="3.09765625" style="149"/>
    <col min="16129" max="16129" width="1.09765625" style="149" customWidth="1"/>
    <col min="16130" max="16158" width="2.796875" style="149" customWidth="1"/>
    <col min="16159" max="16159" width="1.09765625" style="149" customWidth="1"/>
    <col min="16160" max="16384" width="3.09765625" style="149"/>
  </cols>
  <sheetData>
    <row r="1" spans="2:30" s="96" customFormat="1" ht="17.25" customHeight="1" x14ac:dyDescent="0.45"/>
    <row r="2" spans="2:30" s="96" customFormat="1" ht="17.25" customHeight="1" x14ac:dyDescent="0.45">
      <c r="B2" s="96" t="s">
        <v>771</v>
      </c>
    </row>
    <row r="3" spans="2:30" s="96" customFormat="1" ht="16.5" customHeight="1" x14ac:dyDescent="0.45">
      <c r="U3" s="87" t="s">
        <v>128</v>
      </c>
      <c r="V3" s="750"/>
      <c r="W3" s="750"/>
      <c r="X3" s="87" t="s">
        <v>129</v>
      </c>
      <c r="Y3" s="750"/>
      <c r="Z3" s="750"/>
      <c r="AA3" s="87" t="s">
        <v>130</v>
      </c>
      <c r="AB3" s="750"/>
      <c r="AC3" s="750"/>
      <c r="AD3" s="87" t="s">
        <v>690</v>
      </c>
    </row>
    <row r="4" spans="2:30" s="96" customFormat="1" ht="9.75" customHeight="1" x14ac:dyDescent="0.45">
      <c r="AD4" s="87"/>
    </row>
    <row r="5" spans="2:30" s="96" customFormat="1" ht="17.25" customHeight="1" x14ac:dyDescent="0.45">
      <c r="B5" s="767" t="s">
        <v>772</v>
      </c>
      <c r="C5" s="767"/>
      <c r="D5" s="767"/>
      <c r="E5" s="767"/>
      <c r="F5" s="767"/>
      <c r="G5" s="767"/>
      <c r="H5" s="767"/>
      <c r="I5" s="767"/>
      <c r="J5" s="767"/>
      <c r="K5" s="767"/>
      <c r="L5" s="767"/>
      <c r="M5" s="767"/>
      <c r="N5" s="767"/>
      <c r="O5" s="767"/>
      <c r="P5" s="767"/>
      <c r="Q5" s="767"/>
      <c r="R5" s="767"/>
      <c r="S5" s="767"/>
      <c r="T5" s="767"/>
      <c r="U5" s="767"/>
      <c r="V5" s="767"/>
      <c r="W5" s="767"/>
      <c r="X5" s="767"/>
      <c r="Y5" s="767"/>
      <c r="Z5" s="767"/>
      <c r="AA5" s="767"/>
      <c r="AB5" s="767"/>
      <c r="AC5" s="767"/>
      <c r="AD5" s="767"/>
    </row>
    <row r="6" spans="2:30" s="96" customFormat="1" ht="32.25" customHeight="1" x14ac:dyDescent="0.45">
      <c r="B6" s="798" t="s">
        <v>773</v>
      </c>
      <c r="C6" s="798"/>
      <c r="D6" s="798"/>
      <c r="E6" s="798"/>
      <c r="F6" s="798"/>
      <c r="G6" s="798"/>
      <c r="H6" s="798"/>
      <c r="I6" s="798"/>
      <c r="J6" s="798"/>
      <c r="K6" s="798"/>
      <c r="L6" s="798"/>
      <c r="M6" s="798"/>
      <c r="N6" s="798"/>
      <c r="O6" s="798"/>
      <c r="P6" s="798"/>
      <c r="Q6" s="798"/>
      <c r="R6" s="798"/>
      <c r="S6" s="798"/>
      <c r="T6" s="798"/>
      <c r="U6" s="798"/>
      <c r="V6" s="798"/>
      <c r="W6" s="798"/>
      <c r="X6" s="798"/>
      <c r="Y6" s="798"/>
      <c r="Z6" s="798"/>
      <c r="AA6" s="798"/>
      <c r="AB6" s="798"/>
      <c r="AC6" s="798"/>
      <c r="AD6" s="798"/>
    </row>
    <row r="7" spans="2:30" s="96" customFormat="1" ht="17.25" customHeight="1" x14ac:dyDescent="0.45"/>
    <row r="8" spans="2:30" s="96" customFormat="1" ht="17.25" customHeight="1" x14ac:dyDescent="0.45">
      <c r="B8" s="839" t="s">
        <v>774</v>
      </c>
      <c r="C8" s="839"/>
      <c r="D8" s="839"/>
      <c r="E8" s="839"/>
      <c r="F8" s="827"/>
      <c r="G8" s="840"/>
      <c r="H8" s="841"/>
      <c r="I8" s="841"/>
      <c r="J8" s="841"/>
      <c r="K8" s="841"/>
      <c r="L8" s="841"/>
      <c r="M8" s="841"/>
      <c r="N8" s="841"/>
      <c r="O8" s="841"/>
      <c r="P8" s="841"/>
      <c r="Q8" s="841"/>
      <c r="R8" s="841"/>
      <c r="S8" s="841"/>
      <c r="T8" s="841"/>
      <c r="U8" s="841"/>
      <c r="V8" s="841"/>
      <c r="W8" s="841"/>
      <c r="X8" s="841"/>
      <c r="Y8" s="841"/>
      <c r="Z8" s="841"/>
      <c r="AA8" s="841"/>
      <c r="AB8" s="841"/>
      <c r="AC8" s="841"/>
      <c r="AD8" s="842"/>
    </row>
    <row r="9" spans="2:30" ht="17.25" customHeight="1" x14ac:dyDescent="0.2">
      <c r="B9" s="827" t="s">
        <v>775</v>
      </c>
      <c r="C9" s="828"/>
      <c r="D9" s="828"/>
      <c r="E9" s="828"/>
      <c r="F9" s="828"/>
      <c r="G9" s="446" t="s">
        <v>176</v>
      </c>
      <c r="H9" s="365" t="s">
        <v>776</v>
      </c>
      <c r="I9" s="365"/>
      <c r="J9" s="365"/>
      <c r="K9" s="365"/>
      <c r="L9" s="447" t="s">
        <v>176</v>
      </c>
      <c r="M9" s="365" t="s">
        <v>777</v>
      </c>
      <c r="N9" s="365"/>
      <c r="O9" s="365"/>
      <c r="P9" s="365"/>
      <c r="Q9" s="447" t="s">
        <v>176</v>
      </c>
      <c r="R9" s="365" t="s">
        <v>778</v>
      </c>
      <c r="S9" s="381"/>
      <c r="T9" s="381"/>
      <c r="U9" s="381"/>
      <c r="V9" s="381"/>
      <c r="W9" s="381"/>
      <c r="X9" s="381"/>
      <c r="Y9" s="381"/>
      <c r="Z9" s="381"/>
      <c r="AA9" s="381"/>
      <c r="AB9" s="381"/>
      <c r="AC9" s="381"/>
      <c r="AD9" s="382"/>
    </row>
    <row r="10" spans="2:30" ht="17.25" customHeight="1" x14ac:dyDescent="0.2">
      <c r="B10" s="829" t="s">
        <v>779</v>
      </c>
      <c r="C10" s="830"/>
      <c r="D10" s="830"/>
      <c r="E10" s="830"/>
      <c r="F10" s="831"/>
      <c r="G10" s="443" t="s">
        <v>176</v>
      </c>
      <c r="H10" s="445" t="s">
        <v>780</v>
      </c>
      <c r="I10" s="444"/>
      <c r="J10" s="444"/>
      <c r="K10" s="444"/>
      <c r="L10" s="444"/>
      <c r="M10" s="444"/>
      <c r="N10" s="444"/>
      <c r="O10" s="444"/>
      <c r="P10" s="444"/>
      <c r="Q10" s="444"/>
      <c r="R10" s="444"/>
      <c r="S10" s="448"/>
      <c r="T10" s="448"/>
      <c r="U10" s="448"/>
      <c r="V10" s="383"/>
      <c r="W10" s="383"/>
      <c r="X10" s="383"/>
      <c r="Y10" s="383"/>
      <c r="Z10" s="383"/>
      <c r="AA10" s="383"/>
      <c r="AB10" s="383"/>
      <c r="AC10" s="383"/>
      <c r="AD10" s="384"/>
    </row>
    <row r="11" spans="2:30" ht="17.25" customHeight="1" x14ac:dyDescent="0.2">
      <c r="B11" s="832"/>
      <c r="C11" s="786"/>
      <c r="D11" s="786"/>
      <c r="E11" s="786"/>
      <c r="F11" s="833"/>
      <c r="G11" s="85" t="s">
        <v>176</v>
      </c>
      <c r="H11" s="96" t="s">
        <v>781</v>
      </c>
      <c r="I11" s="86"/>
      <c r="J11" s="86"/>
      <c r="K11" s="86"/>
      <c r="L11" s="86"/>
      <c r="M11" s="86"/>
      <c r="N11" s="86"/>
      <c r="O11" s="86"/>
      <c r="P11" s="86"/>
      <c r="Q11" s="86"/>
      <c r="R11" s="86"/>
      <c r="S11" s="383"/>
      <c r="T11" s="383"/>
      <c r="U11" s="383"/>
      <c r="V11" s="383"/>
      <c r="W11" s="383"/>
      <c r="X11" s="383"/>
      <c r="Y11" s="383"/>
      <c r="Z11" s="383"/>
      <c r="AA11" s="383"/>
      <c r="AB11" s="383"/>
      <c r="AC11" s="383"/>
      <c r="AD11" s="384"/>
    </row>
    <row r="12" spans="2:30" ht="17.25" customHeight="1" x14ac:dyDescent="0.2">
      <c r="B12" s="834"/>
      <c r="C12" s="835"/>
      <c r="D12" s="835"/>
      <c r="E12" s="835"/>
      <c r="F12" s="836"/>
      <c r="G12" s="85" t="s">
        <v>176</v>
      </c>
      <c r="H12" s="96" t="s">
        <v>782</v>
      </c>
      <c r="I12" s="86"/>
      <c r="J12" s="86"/>
      <c r="K12" s="86"/>
      <c r="L12" s="86"/>
      <c r="M12" s="86"/>
      <c r="N12" s="86"/>
      <c r="O12" s="86"/>
      <c r="P12" s="86"/>
      <c r="Q12" s="86"/>
      <c r="R12" s="86"/>
      <c r="S12" s="383"/>
      <c r="T12" s="383"/>
      <c r="U12" s="383"/>
      <c r="V12" s="383"/>
      <c r="W12" s="383"/>
      <c r="X12" s="383"/>
      <c r="Y12" s="383"/>
      <c r="Z12" s="383"/>
      <c r="AA12" s="383"/>
      <c r="AB12" s="383"/>
      <c r="AC12" s="383"/>
      <c r="AD12" s="384"/>
    </row>
    <row r="13" spans="2:30" ht="17.25" customHeight="1" x14ac:dyDescent="0.2">
      <c r="B13" s="829" t="s">
        <v>783</v>
      </c>
      <c r="C13" s="830"/>
      <c r="D13" s="830"/>
      <c r="E13" s="830"/>
      <c r="F13" s="831"/>
      <c r="G13" s="449" t="s">
        <v>176</v>
      </c>
      <c r="H13" s="369" t="s">
        <v>784</v>
      </c>
      <c r="I13" s="112"/>
      <c r="J13" s="112"/>
      <c r="K13" s="112"/>
      <c r="L13" s="112"/>
      <c r="M13" s="112"/>
      <c r="N13" s="112"/>
      <c r="O13" s="112"/>
      <c r="P13" s="112"/>
      <c r="Q13" s="112"/>
      <c r="R13" s="112"/>
      <c r="S13" s="451" t="s">
        <v>176</v>
      </c>
      <c r="T13" s="369" t="s">
        <v>785</v>
      </c>
      <c r="U13" s="385"/>
      <c r="V13" s="385"/>
      <c r="W13" s="385"/>
      <c r="X13" s="385"/>
      <c r="Y13" s="385"/>
      <c r="Z13" s="385"/>
      <c r="AA13" s="385"/>
      <c r="AB13" s="385"/>
      <c r="AC13" s="385"/>
      <c r="AD13" s="386"/>
    </row>
    <row r="14" spans="2:30" ht="17.25" customHeight="1" x14ac:dyDescent="0.2">
      <c r="B14" s="834"/>
      <c r="C14" s="835"/>
      <c r="D14" s="835"/>
      <c r="E14" s="835"/>
      <c r="F14" s="836"/>
      <c r="G14" s="450" t="s">
        <v>176</v>
      </c>
      <c r="H14" s="377" t="s">
        <v>786</v>
      </c>
      <c r="I14" s="387"/>
      <c r="J14" s="387"/>
      <c r="K14" s="387"/>
      <c r="L14" s="387"/>
      <c r="M14" s="387"/>
      <c r="N14" s="387"/>
      <c r="O14" s="387"/>
      <c r="P14" s="387"/>
      <c r="Q14" s="387"/>
      <c r="R14" s="387"/>
      <c r="S14" s="388"/>
      <c r="T14" s="388"/>
      <c r="U14" s="388"/>
      <c r="V14" s="388"/>
      <c r="W14" s="388"/>
      <c r="X14" s="388"/>
      <c r="Y14" s="388"/>
      <c r="Z14" s="388"/>
      <c r="AA14" s="388"/>
      <c r="AB14" s="388"/>
      <c r="AC14" s="388"/>
      <c r="AD14" s="389"/>
    </row>
    <row r="15" spans="2:30" s="96" customFormat="1" ht="17.25" customHeight="1" x14ac:dyDescent="0.45"/>
    <row r="16" spans="2:30" s="96" customFormat="1" ht="17.25" customHeight="1" x14ac:dyDescent="0.45">
      <c r="B16" s="96" t="s">
        <v>787</v>
      </c>
    </row>
    <row r="17" spans="2:30" s="96" customFormat="1" ht="17.25" customHeight="1" x14ac:dyDescent="0.45">
      <c r="B17" s="96" t="s">
        <v>788</v>
      </c>
      <c r="AC17" s="86"/>
      <c r="AD17" s="86"/>
    </row>
    <row r="18" spans="2:30" s="96" customFormat="1" ht="17.25" customHeight="1" x14ac:dyDescent="0.45"/>
    <row r="19" spans="2:30" s="96" customFormat="1" ht="17.25" customHeight="1" x14ac:dyDescent="0.45">
      <c r="B19" s="716" t="s">
        <v>789</v>
      </c>
      <c r="C19" s="717"/>
      <c r="D19" s="717"/>
      <c r="E19" s="717"/>
      <c r="F19" s="743"/>
      <c r="G19" s="100"/>
      <c r="H19" s="369"/>
      <c r="I19" s="369"/>
      <c r="J19" s="369"/>
      <c r="K19" s="369"/>
      <c r="L19" s="369"/>
      <c r="M19" s="369"/>
      <c r="N19" s="369"/>
      <c r="O19" s="369"/>
      <c r="P19" s="369"/>
      <c r="Q19" s="369"/>
      <c r="R19" s="369"/>
      <c r="S19" s="369"/>
      <c r="T19" s="369"/>
      <c r="U19" s="369"/>
      <c r="V19" s="369"/>
      <c r="W19" s="369"/>
      <c r="X19" s="369"/>
      <c r="Y19" s="369"/>
      <c r="Z19" s="100"/>
      <c r="AA19" s="369"/>
      <c r="AB19" s="369"/>
      <c r="AC19" s="112"/>
      <c r="AD19" s="145"/>
    </row>
    <row r="20" spans="2:30" s="96" customFormat="1" ht="17.25" customHeight="1" x14ac:dyDescent="0.45">
      <c r="B20" s="810"/>
      <c r="C20" s="798"/>
      <c r="D20" s="798"/>
      <c r="E20" s="798"/>
      <c r="F20" s="811"/>
      <c r="G20" s="117"/>
      <c r="H20" s="96" t="s">
        <v>790</v>
      </c>
      <c r="Z20" s="117"/>
      <c r="AA20" s="390" t="s">
        <v>711</v>
      </c>
      <c r="AB20" s="390" t="s">
        <v>712</v>
      </c>
      <c r="AC20" s="390" t="s">
        <v>713</v>
      </c>
      <c r="AD20" s="391"/>
    </row>
    <row r="21" spans="2:30" s="96" customFormat="1" ht="17.25" customHeight="1" x14ac:dyDescent="0.45">
      <c r="B21" s="810"/>
      <c r="C21" s="798"/>
      <c r="D21" s="798"/>
      <c r="E21" s="798"/>
      <c r="F21" s="811"/>
      <c r="G21" s="117"/>
      <c r="I21" s="392" t="s">
        <v>791</v>
      </c>
      <c r="J21" s="822" t="s">
        <v>792</v>
      </c>
      <c r="K21" s="823"/>
      <c r="L21" s="823"/>
      <c r="M21" s="823"/>
      <c r="N21" s="823"/>
      <c r="O21" s="823"/>
      <c r="P21" s="823"/>
      <c r="Q21" s="823"/>
      <c r="R21" s="823"/>
      <c r="S21" s="823"/>
      <c r="T21" s="823"/>
      <c r="U21" s="644"/>
      <c r="V21" s="645"/>
      <c r="W21" s="368" t="s">
        <v>31</v>
      </c>
      <c r="Z21" s="117"/>
      <c r="AA21" s="375"/>
      <c r="AB21" s="85"/>
      <c r="AC21" s="375"/>
      <c r="AD21" s="131"/>
    </row>
    <row r="22" spans="2:30" s="96" customFormat="1" ht="17.25" customHeight="1" x14ac:dyDescent="0.45">
      <c r="B22" s="810"/>
      <c r="C22" s="798"/>
      <c r="D22" s="798"/>
      <c r="E22" s="798"/>
      <c r="F22" s="811"/>
      <c r="G22" s="117"/>
      <c r="I22" s="393" t="s">
        <v>793</v>
      </c>
      <c r="J22" s="452" t="s">
        <v>794</v>
      </c>
      <c r="K22" s="377"/>
      <c r="L22" s="377"/>
      <c r="M22" s="377"/>
      <c r="N22" s="377"/>
      <c r="O22" s="377"/>
      <c r="P22" s="377"/>
      <c r="Q22" s="377"/>
      <c r="R22" s="377"/>
      <c r="S22" s="377"/>
      <c r="T22" s="377"/>
      <c r="U22" s="837"/>
      <c r="V22" s="838"/>
      <c r="W22" s="378" t="s">
        <v>31</v>
      </c>
      <c r="Y22" s="394"/>
      <c r="Z22" s="114"/>
      <c r="AA22" s="443" t="s">
        <v>176</v>
      </c>
      <c r="AB22" s="85" t="s">
        <v>712</v>
      </c>
      <c r="AC22" s="443" t="s">
        <v>176</v>
      </c>
      <c r="AD22" s="131"/>
    </row>
    <row r="23" spans="2:30" s="96" customFormat="1" ht="17.25" customHeight="1" x14ac:dyDescent="0.45">
      <c r="B23" s="810"/>
      <c r="C23" s="798"/>
      <c r="D23" s="798"/>
      <c r="E23" s="798"/>
      <c r="F23" s="811"/>
      <c r="G23" s="117"/>
      <c r="H23" s="96" t="s">
        <v>795</v>
      </c>
      <c r="U23" s="85"/>
      <c r="V23" s="85"/>
      <c r="Z23" s="117"/>
      <c r="AC23" s="86"/>
      <c r="AD23" s="131"/>
    </row>
    <row r="24" spans="2:30" s="96" customFormat="1" ht="17.25" customHeight="1" x14ac:dyDescent="0.45">
      <c r="B24" s="810"/>
      <c r="C24" s="798"/>
      <c r="D24" s="798"/>
      <c r="E24" s="798"/>
      <c r="F24" s="811"/>
      <c r="G24" s="117"/>
      <c r="H24" s="96" t="s">
        <v>796</v>
      </c>
      <c r="T24" s="394"/>
      <c r="U24" s="395"/>
      <c r="V24" s="85"/>
      <c r="Z24" s="117"/>
      <c r="AC24" s="86"/>
      <c r="AD24" s="131"/>
    </row>
    <row r="25" spans="2:30" s="96" customFormat="1" ht="25.5" customHeight="1" x14ac:dyDescent="0.45">
      <c r="B25" s="810"/>
      <c r="C25" s="798"/>
      <c r="D25" s="798"/>
      <c r="E25" s="798"/>
      <c r="F25" s="811"/>
      <c r="G25" s="117"/>
      <c r="I25" s="392" t="s">
        <v>797</v>
      </c>
      <c r="J25" s="823" t="s">
        <v>798</v>
      </c>
      <c r="K25" s="823"/>
      <c r="L25" s="823"/>
      <c r="M25" s="823"/>
      <c r="N25" s="823"/>
      <c r="O25" s="823"/>
      <c r="P25" s="823"/>
      <c r="Q25" s="823"/>
      <c r="R25" s="823"/>
      <c r="S25" s="823"/>
      <c r="T25" s="823"/>
      <c r="U25" s="644"/>
      <c r="V25" s="645"/>
      <c r="W25" s="368" t="s">
        <v>31</v>
      </c>
      <c r="Y25" s="394"/>
      <c r="Z25" s="114"/>
      <c r="AA25" s="443" t="s">
        <v>176</v>
      </c>
      <c r="AB25" s="85" t="s">
        <v>712</v>
      </c>
      <c r="AC25" s="443" t="s">
        <v>176</v>
      </c>
      <c r="AD25" s="131"/>
    </row>
    <row r="26" spans="2:30" s="96" customFormat="1" ht="17.25" customHeight="1" x14ac:dyDescent="0.45">
      <c r="B26" s="812"/>
      <c r="C26" s="813"/>
      <c r="D26" s="813"/>
      <c r="E26" s="813"/>
      <c r="F26" s="814"/>
      <c r="G26" s="141"/>
      <c r="H26" s="377"/>
      <c r="I26" s="377"/>
      <c r="J26" s="377"/>
      <c r="K26" s="377"/>
      <c r="L26" s="377"/>
      <c r="M26" s="377"/>
      <c r="N26" s="377"/>
      <c r="O26" s="377"/>
      <c r="P26" s="377"/>
      <c r="Q26" s="377"/>
      <c r="R26" s="377"/>
      <c r="S26" s="377"/>
      <c r="T26" s="396"/>
      <c r="U26" s="396"/>
      <c r="V26" s="377"/>
      <c r="W26" s="377"/>
      <c r="X26" s="377"/>
      <c r="Y26" s="377"/>
      <c r="Z26" s="141"/>
      <c r="AA26" s="377"/>
      <c r="AB26" s="377"/>
      <c r="AC26" s="387"/>
      <c r="AD26" s="143"/>
    </row>
    <row r="27" spans="2:30" s="96" customFormat="1" ht="17.25" customHeight="1" x14ac:dyDescent="0.45">
      <c r="B27" s="397"/>
      <c r="C27" s="398"/>
      <c r="D27" s="398"/>
      <c r="E27" s="398"/>
      <c r="F27" s="399"/>
      <c r="G27" s="100"/>
      <c r="H27" s="369"/>
      <c r="I27" s="369"/>
      <c r="J27" s="369"/>
      <c r="K27" s="369"/>
      <c r="L27" s="369"/>
      <c r="M27" s="369"/>
      <c r="N27" s="369"/>
      <c r="O27" s="369"/>
      <c r="P27" s="369"/>
      <c r="Q27" s="369"/>
      <c r="R27" s="369"/>
      <c r="S27" s="369"/>
      <c r="T27" s="400"/>
      <c r="U27" s="400"/>
      <c r="V27" s="369"/>
      <c r="W27" s="369"/>
      <c r="X27" s="369"/>
      <c r="Y27" s="369"/>
      <c r="Z27" s="369"/>
      <c r="AA27" s="369"/>
      <c r="AB27" s="369"/>
      <c r="AC27" s="112"/>
      <c r="AD27" s="145"/>
    </row>
    <row r="28" spans="2:30" s="96" customFormat="1" ht="17.25" customHeight="1" x14ac:dyDescent="0.45">
      <c r="B28" s="824" t="s">
        <v>799</v>
      </c>
      <c r="C28" s="825"/>
      <c r="D28" s="825"/>
      <c r="E28" s="825"/>
      <c r="F28" s="826"/>
      <c r="G28" s="401" t="s">
        <v>800</v>
      </c>
      <c r="T28" s="394"/>
      <c r="U28" s="394"/>
      <c r="AC28" s="86"/>
      <c r="AD28" s="131"/>
    </row>
    <row r="29" spans="2:30" s="96" customFormat="1" ht="24" customHeight="1" x14ac:dyDescent="0.45">
      <c r="B29" s="824"/>
      <c r="C29" s="825"/>
      <c r="D29" s="825"/>
      <c r="E29" s="825"/>
      <c r="F29" s="826"/>
      <c r="G29" s="804"/>
      <c r="H29" s="805"/>
      <c r="I29" s="805"/>
      <c r="J29" s="805"/>
      <c r="K29" s="805"/>
      <c r="L29" s="805"/>
      <c r="M29" s="805"/>
      <c r="N29" s="805"/>
      <c r="O29" s="805"/>
      <c r="P29" s="805"/>
      <c r="Q29" s="805"/>
      <c r="R29" s="805"/>
      <c r="S29" s="805"/>
      <c r="T29" s="805"/>
      <c r="U29" s="805"/>
      <c r="V29" s="805"/>
      <c r="W29" s="805"/>
      <c r="X29" s="805"/>
      <c r="Y29" s="805"/>
      <c r="Z29" s="805"/>
      <c r="AA29" s="805"/>
      <c r="AB29" s="805"/>
      <c r="AC29" s="805"/>
      <c r="AD29" s="806"/>
    </row>
    <row r="30" spans="2:30" s="96" customFormat="1" ht="17.25" customHeight="1" x14ac:dyDescent="0.45">
      <c r="B30" s="402"/>
      <c r="C30" s="403"/>
      <c r="D30" s="403"/>
      <c r="E30" s="403"/>
      <c r="F30" s="404"/>
      <c r="G30" s="807"/>
      <c r="H30" s="808"/>
      <c r="I30" s="808"/>
      <c r="J30" s="808"/>
      <c r="K30" s="808"/>
      <c r="L30" s="808"/>
      <c r="M30" s="808"/>
      <c r="N30" s="808"/>
      <c r="O30" s="808"/>
      <c r="P30" s="808"/>
      <c r="Q30" s="808"/>
      <c r="R30" s="808"/>
      <c r="S30" s="808"/>
      <c r="T30" s="808"/>
      <c r="U30" s="808"/>
      <c r="V30" s="808"/>
      <c r="W30" s="808"/>
      <c r="X30" s="808"/>
      <c r="Y30" s="808"/>
      <c r="Z30" s="808"/>
      <c r="AA30" s="808"/>
      <c r="AB30" s="808"/>
      <c r="AC30" s="808"/>
      <c r="AD30" s="809"/>
    </row>
    <row r="31" spans="2:30" s="96" customFormat="1" ht="17.25" customHeight="1" x14ac:dyDescent="0.45">
      <c r="B31" s="405"/>
      <c r="C31" s="405"/>
      <c r="D31" s="405"/>
      <c r="E31" s="405"/>
      <c r="F31" s="405"/>
      <c r="T31" s="394"/>
      <c r="U31" s="394"/>
    </row>
    <row r="32" spans="2:30" s="96" customFormat="1" ht="17.25" customHeight="1" x14ac:dyDescent="0.45">
      <c r="B32" s="96" t="s">
        <v>801</v>
      </c>
      <c r="C32" s="405"/>
      <c r="D32" s="405"/>
      <c r="E32" s="405"/>
      <c r="F32" s="405"/>
      <c r="T32" s="394"/>
      <c r="U32" s="394"/>
    </row>
    <row r="33" spans="1:31" s="96" customFormat="1" ht="17.25" customHeight="1" x14ac:dyDescent="0.45">
      <c r="B33" s="405"/>
      <c r="C33" s="405"/>
      <c r="D33" s="405"/>
      <c r="E33" s="405"/>
      <c r="F33" s="405"/>
      <c r="T33" s="394"/>
      <c r="U33" s="394"/>
    </row>
    <row r="34" spans="1:31" s="96" customFormat="1" ht="17.25" customHeight="1" x14ac:dyDescent="0.45">
      <c r="B34" s="716" t="s">
        <v>789</v>
      </c>
      <c r="C34" s="717"/>
      <c r="D34" s="717"/>
      <c r="E34" s="717"/>
      <c r="F34" s="743"/>
      <c r="G34" s="100"/>
      <c r="H34" s="369"/>
      <c r="I34" s="369"/>
      <c r="J34" s="369"/>
      <c r="K34" s="369"/>
      <c r="L34" s="369"/>
      <c r="M34" s="369"/>
      <c r="N34" s="369"/>
      <c r="O34" s="369"/>
      <c r="P34" s="369"/>
      <c r="Q34" s="369"/>
      <c r="R34" s="369"/>
      <c r="S34" s="369"/>
      <c r="T34" s="369"/>
      <c r="U34" s="369"/>
      <c r="V34" s="369"/>
      <c r="W34" s="369"/>
      <c r="X34" s="369"/>
      <c r="Y34" s="369"/>
      <c r="Z34" s="100"/>
      <c r="AA34" s="369"/>
      <c r="AB34" s="369"/>
      <c r="AC34" s="112"/>
      <c r="AD34" s="145"/>
    </row>
    <row r="35" spans="1:31" s="96" customFormat="1" ht="17.25" customHeight="1" x14ac:dyDescent="0.45">
      <c r="B35" s="810"/>
      <c r="C35" s="798"/>
      <c r="D35" s="798"/>
      <c r="E35" s="798"/>
      <c r="F35" s="811"/>
      <c r="G35" s="117"/>
      <c r="H35" s="96" t="s">
        <v>802</v>
      </c>
      <c r="Z35" s="117"/>
      <c r="AA35" s="390" t="s">
        <v>711</v>
      </c>
      <c r="AB35" s="390" t="s">
        <v>712</v>
      </c>
      <c r="AC35" s="390" t="s">
        <v>713</v>
      </c>
      <c r="AD35" s="391"/>
    </row>
    <row r="36" spans="1:31" s="96" customFormat="1" ht="17.25" customHeight="1" x14ac:dyDescent="0.45">
      <c r="B36" s="810"/>
      <c r="C36" s="798"/>
      <c r="D36" s="798"/>
      <c r="E36" s="798"/>
      <c r="F36" s="811"/>
      <c r="G36" s="117"/>
      <c r="I36" s="392" t="s">
        <v>791</v>
      </c>
      <c r="J36" s="822" t="s">
        <v>792</v>
      </c>
      <c r="K36" s="823"/>
      <c r="L36" s="823"/>
      <c r="M36" s="823"/>
      <c r="N36" s="823"/>
      <c r="O36" s="823"/>
      <c r="P36" s="823"/>
      <c r="Q36" s="823"/>
      <c r="R36" s="823"/>
      <c r="S36" s="823"/>
      <c r="T36" s="823"/>
      <c r="U36" s="817"/>
      <c r="V36" s="644"/>
      <c r="W36" s="368" t="s">
        <v>31</v>
      </c>
      <c r="Z36" s="117"/>
      <c r="AA36" s="375"/>
      <c r="AB36" s="85"/>
      <c r="AC36" s="375"/>
      <c r="AD36" s="131"/>
    </row>
    <row r="37" spans="1:31" s="96" customFormat="1" ht="17.25" customHeight="1" x14ac:dyDescent="0.45">
      <c r="B37" s="810"/>
      <c r="C37" s="798"/>
      <c r="D37" s="798"/>
      <c r="E37" s="798"/>
      <c r="F37" s="811"/>
      <c r="G37" s="117"/>
      <c r="I37" s="393" t="s">
        <v>793</v>
      </c>
      <c r="J37" s="452" t="s">
        <v>794</v>
      </c>
      <c r="K37" s="377"/>
      <c r="L37" s="377"/>
      <c r="M37" s="377"/>
      <c r="N37" s="377"/>
      <c r="O37" s="377"/>
      <c r="P37" s="377"/>
      <c r="Q37" s="377"/>
      <c r="R37" s="377"/>
      <c r="S37" s="377"/>
      <c r="T37" s="377"/>
      <c r="U37" s="817"/>
      <c r="V37" s="644"/>
      <c r="W37" s="378" t="s">
        <v>31</v>
      </c>
      <c r="Y37" s="394"/>
      <c r="Z37" s="114"/>
      <c r="AA37" s="443" t="s">
        <v>176</v>
      </c>
      <c r="AB37" s="85" t="s">
        <v>712</v>
      </c>
      <c r="AC37" s="443" t="s">
        <v>176</v>
      </c>
      <c r="AD37" s="131"/>
    </row>
    <row r="38" spans="1:31" s="96" customFormat="1" ht="17.25" customHeight="1" x14ac:dyDescent="0.45">
      <c r="A38" s="372"/>
      <c r="B38" s="812"/>
      <c r="C38" s="813"/>
      <c r="D38" s="813"/>
      <c r="E38" s="813"/>
      <c r="F38" s="814"/>
      <c r="G38" s="141"/>
      <c r="H38" s="377"/>
      <c r="I38" s="377"/>
      <c r="J38" s="377"/>
      <c r="K38" s="377"/>
      <c r="L38" s="377"/>
      <c r="M38" s="377"/>
      <c r="N38" s="377"/>
      <c r="O38" s="377"/>
      <c r="P38" s="377"/>
      <c r="Q38" s="377"/>
      <c r="R38" s="377"/>
      <c r="S38" s="377"/>
      <c r="T38" s="396"/>
      <c r="U38" s="396"/>
      <c r="V38" s="377"/>
      <c r="W38" s="377"/>
      <c r="X38" s="377"/>
      <c r="Y38" s="377"/>
      <c r="Z38" s="141"/>
      <c r="AA38" s="377"/>
      <c r="AB38" s="377"/>
      <c r="AC38" s="387"/>
      <c r="AD38" s="143"/>
      <c r="AE38" s="117"/>
    </row>
    <row r="39" spans="1:31" s="96" customFormat="1" ht="17.25" customHeight="1" x14ac:dyDescent="0.45">
      <c r="B39" s="405"/>
      <c r="C39" s="398"/>
      <c r="D39" s="405"/>
      <c r="E39" s="405"/>
      <c r="F39" s="405"/>
      <c r="T39" s="394"/>
      <c r="U39" s="394"/>
    </row>
    <row r="40" spans="1:31" s="96" customFormat="1" ht="17.25" customHeight="1" x14ac:dyDescent="0.45">
      <c r="B40" s="96" t="s">
        <v>803</v>
      </c>
      <c r="C40" s="405"/>
      <c r="D40" s="405"/>
      <c r="E40" s="405"/>
      <c r="F40" s="405"/>
      <c r="T40" s="394"/>
      <c r="U40" s="394"/>
    </row>
    <row r="41" spans="1:31" s="96" customFormat="1" ht="17.25" customHeight="1" x14ac:dyDescent="0.45">
      <c r="B41" s="376" t="s">
        <v>804</v>
      </c>
      <c r="C41" s="405"/>
      <c r="D41" s="405"/>
      <c r="E41" s="405"/>
      <c r="F41" s="405"/>
      <c r="T41" s="394"/>
      <c r="U41" s="394"/>
    </row>
    <row r="42" spans="1:31" s="96" customFormat="1" ht="17.25" customHeight="1" x14ac:dyDescent="0.45">
      <c r="B42" s="716" t="s">
        <v>789</v>
      </c>
      <c r="C42" s="717"/>
      <c r="D42" s="717"/>
      <c r="E42" s="717"/>
      <c r="F42" s="743"/>
      <c r="G42" s="100"/>
      <c r="H42" s="369"/>
      <c r="I42" s="369"/>
      <c r="J42" s="369"/>
      <c r="K42" s="369"/>
      <c r="L42" s="369"/>
      <c r="M42" s="369"/>
      <c r="N42" s="369"/>
      <c r="O42" s="369"/>
      <c r="P42" s="369"/>
      <c r="Q42" s="369"/>
      <c r="R42" s="369"/>
      <c r="S42" s="369"/>
      <c r="T42" s="369"/>
      <c r="U42" s="369"/>
      <c r="V42" s="369"/>
      <c r="W42" s="369"/>
      <c r="X42" s="369"/>
      <c r="Y42" s="369"/>
      <c r="Z42" s="100"/>
      <c r="AA42" s="369"/>
      <c r="AB42" s="369"/>
      <c r="AC42" s="112"/>
      <c r="AD42" s="145"/>
    </row>
    <row r="43" spans="1:31" s="96" customFormat="1" ht="17.25" customHeight="1" x14ac:dyDescent="0.45">
      <c r="B43" s="810"/>
      <c r="C43" s="798"/>
      <c r="D43" s="798"/>
      <c r="E43" s="798"/>
      <c r="F43" s="811"/>
      <c r="G43" s="117"/>
      <c r="H43" s="96" t="s">
        <v>805</v>
      </c>
      <c r="Z43" s="117"/>
      <c r="AA43" s="390" t="s">
        <v>711</v>
      </c>
      <c r="AB43" s="390" t="s">
        <v>712</v>
      </c>
      <c r="AC43" s="390" t="s">
        <v>713</v>
      </c>
      <c r="AD43" s="391"/>
    </row>
    <row r="44" spans="1:31" s="96" customFormat="1" ht="17.25" customHeight="1" x14ac:dyDescent="0.45">
      <c r="B44" s="810"/>
      <c r="C44" s="798"/>
      <c r="D44" s="798"/>
      <c r="E44" s="798"/>
      <c r="F44" s="811"/>
      <c r="G44" s="117"/>
      <c r="I44" s="392" t="s">
        <v>791</v>
      </c>
      <c r="J44" s="822" t="s">
        <v>792</v>
      </c>
      <c r="K44" s="823"/>
      <c r="L44" s="823"/>
      <c r="M44" s="823"/>
      <c r="N44" s="823"/>
      <c r="O44" s="823"/>
      <c r="P44" s="823"/>
      <c r="Q44" s="823"/>
      <c r="R44" s="823"/>
      <c r="S44" s="823"/>
      <c r="T44" s="823"/>
      <c r="U44" s="817"/>
      <c r="V44" s="644"/>
      <c r="W44" s="368" t="s">
        <v>31</v>
      </c>
      <c r="Z44" s="117"/>
      <c r="AA44" s="375"/>
      <c r="AB44" s="85"/>
      <c r="AC44" s="375"/>
      <c r="AD44" s="131"/>
    </row>
    <row r="45" spans="1:31" s="96" customFormat="1" ht="17.25" customHeight="1" x14ac:dyDescent="0.45">
      <c r="B45" s="810"/>
      <c r="C45" s="798"/>
      <c r="D45" s="798"/>
      <c r="E45" s="798"/>
      <c r="F45" s="811"/>
      <c r="G45" s="117"/>
      <c r="I45" s="393" t="s">
        <v>793</v>
      </c>
      <c r="J45" s="452" t="s">
        <v>794</v>
      </c>
      <c r="K45" s="377"/>
      <c r="L45" s="377"/>
      <c r="M45" s="377"/>
      <c r="N45" s="377"/>
      <c r="O45" s="377"/>
      <c r="P45" s="452"/>
      <c r="Q45" s="377"/>
      <c r="R45" s="377"/>
      <c r="S45" s="377"/>
      <c r="T45" s="377"/>
      <c r="U45" s="817"/>
      <c r="V45" s="644"/>
      <c r="W45" s="378" t="s">
        <v>31</v>
      </c>
      <c r="Y45" s="394"/>
      <c r="Z45" s="114"/>
      <c r="AA45" s="443" t="s">
        <v>176</v>
      </c>
      <c r="AB45" s="85" t="s">
        <v>712</v>
      </c>
      <c r="AC45" s="443" t="s">
        <v>176</v>
      </c>
      <c r="AD45" s="131"/>
    </row>
    <row r="46" spans="1:31" s="96" customFormat="1" ht="17.25" customHeight="1" x14ac:dyDescent="0.45">
      <c r="B46" s="812"/>
      <c r="C46" s="813"/>
      <c r="D46" s="813"/>
      <c r="E46" s="813"/>
      <c r="F46" s="814"/>
      <c r="G46" s="141"/>
      <c r="H46" s="377"/>
      <c r="I46" s="377"/>
      <c r="J46" s="377"/>
      <c r="K46" s="377"/>
      <c r="L46" s="377"/>
      <c r="M46" s="377"/>
      <c r="N46" s="377"/>
      <c r="O46" s="377"/>
      <c r="P46" s="377"/>
      <c r="Q46" s="377"/>
      <c r="R46" s="377"/>
      <c r="S46" s="377"/>
      <c r="T46" s="396"/>
      <c r="U46" s="396"/>
      <c r="V46" s="377"/>
      <c r="W46" s="377"/>
      <c r="X46" s="377"/>
      <c r="Y46" s="377"/>
      <c r="Z46" s="141"/>
      <c r="AA46" s="377"/>
      <c r="AB46" s="377"/>
      <c r="AC46" s="387"/>
      <c r="AD46" s="143"/>
    </row>
    <row r="47" spans="1:31" s="96" customFormat="1" ht="17.25" customHeight="1" x14ac:dyDescent="0.45">
      <c r="B47" s="716" t="s">
        <v>806</v>
      </c>
      <c r="C47" s="717"/>
      <c r="D47" s="717"/>
      <c r="E47" s="717"/>
      <c r="F47" s="743"/>
      <c r="G47" s="100"/>
      <c r="H47" s="369"/>
      <c r="I47" s="369"/>
      <c r="J47" s="369"/>
      <c r="K47" s="369"/>
      <c r="L47" s="369"/>
      <c r="M47" s="369"/>
      <c r="N47" s="369"/>
      <c r="O47" s="369"/>
      <c r="P47" s="369"/>
      <c r="Q47" s="369"/>
      <c r="R47" s="369"/>
      <c r="S47" s="369"/>
      <c r="T47" s="369"/>
      <c r="U47" s="369"/>
      <c r="V47" s="369"/>
      <c r="W47" s="369"/>
      <c r="X47" s="369"/>
      <c r="Y47" s="369"/>
      <c r="Z47" s="100"/>
      <c r="AA47" s="369"/>
      <c r="AB47" s="369"/>
      <c r="AC47" s="112"/>
      <c r="AD47" s="145"/>
    </row>
    <row r="48" spans="1:31" s="96" customFormat="1" ht="17.25" customHeight="1" x14ac:dyDescent="0.45">
      <c r="B48" s="810"/>
      <c r="C48" s="798"/>
      <c r="D48" s="798"/>
      <c r="E48" s="798"/>
      <c r="F48" s="811"/>
      <c r="G48" s="117"/>
      <c r="H48" s="96" t="s">
        <v>807</v>
      </c>
      <c r="Z48" s="117"/>
      <c r="AA48" s="390" t="s">
        <v>711</v>
      </c>
      <c r="AB48" s="390" t="s">
        <v>712</v>
      </c>
      <c r="AC48" s="390" t="s">
        <v>713</v>
      </c>
      <c r="AD48" s="391"/>
    </row>
    <row r="49" spans="2:30" s="96" customFormat="1" ht="17.25" customHeight="1" x14ac:dyDescent="0.45">
      <c r="B49" s="810"/>
      <c r="C49" s="798"/>
      <c r="D49" s="798"/>
      <c r="E49" s="798"/>
      <c r="F49" s="811"/>
      <c r="G49" s="117"/>
      <c r="I49" s="392" t="s">
        <v>791</v>
      </c>
      <c r="J49" s="815" t="s">
        <v>808</v>
      </c>
      <c r="K49" s="816"/>
      <c r="L49" s="816"/>
      <c r="M49" s="816"/>
      <c r="N49" s="816"/>
      <c r="O49" s="816"/>
      <c r="P49" s="816"/>
      <c r="Q49" s="816"/>
      <c r="R49" s="816"/>
      <c r="S49" s="816"/>
      <c r="T49" s="816"/>
      <c r="U49" s="817"/>
      <c r="V49" s="644"/>
      <c r="W49" s="368" t="s">
        <v>31</v>
      </c>
      <c r="Z49" s="117"/>
      <c r="AA49" s="375"/>
      <c r="AB49" s="85"/>
      <c r="AC49" s="375"/>
      <c r="AD49" s="131"/>
    </row>
    <row r="50" spans="2:30" s="96" customFormat="1" ht="17.25" customHeight="1" x14ac:dyDescent="0.45">
      <c r="B50" s="810"/>
      <c r="C50" s="798"/>
      <c r="D50" s="798"/>
      <c r="E50" s="798"/>
      <c r="F50" s="811"/>
      <c r="G50" s="117"/>
      <c r="I50" s="393" t="s">
        <v>793</v>
      </c>
      <c r="J50" s="818" t="s">
        <v>809</v>
      </c>
      <c r="K50" s="819"/>
      <c r="L50" s="819"/>
      <c r="M50" s="819"/>
      <c r="N50" s="819"/>
      <c r="O50" s="819"/>
      <c r="P50" s="819"/>
      <c r="Q50" s="819"/>
      <c r="R50" s="819"/>
      <c r="S50" s="819"/>
      <c r="T50" s="819"/>
      <c r="U50" s="817"/>
      <c r="V50" s="644"/>
      <c r="W50" s="378" t="s">
        <v>31</v>
      </c>
      <c r="Y50" s="394"/>
      <c r="Z50" s="114"/>
      <c r="AA50" s="443" t="s">
        <v>176</v>
      </c>
      <c r="AB50" s="85" t="s">
        <v>712</v>
      </c>
      <c r="AC50" s="443" t="s">
        <v>176</v>
      </c>
      <c r="AD50" s="131"/>
    </row>
    <row r="51" spans="2:30" s="96" customFormat="1" ht="17.25" customHeight="1" x14ac:dyDescent="0.45">
      <c r="B51" s="812"/>
      <c r="C51" s="813"/>
      <c r="D51" s="813"/>
      <c r="E51" s="813"/>
      <c r="F51" s="814"/>
      <c r="G51" s="141"/>
      <c r="H51" s="377"/>
      <c r="I51" s="377"/>
      <c r="J51" s="377"/>
      <c r="K51" s="377"/>
      <c r="L51" s="377"/>
      <c r="M51" s="377"/>
      <c r="N51" s="377"/>
      <c r="O51" s="377"/>
      <c r="P51" s="377"/>
      <c r="Q51" s="377"/>
      <c r="R51" s="377"/>
      <c r="S51" s="377"/>
      <c r="T51" s="396"/>
      <c r="U51" s="396"/>
      <c r="V51" s="377"/>
      <c r="W51" s="377"/>
      <c r="X51" s="377"/>
      <c r="Y51" s="377"/>
      <c r="Z51" s="141"/>
      <c r="AA51" s="377"/>
      <c r="AB51" s="377"/>
      <c r="AC51" s="387"/>
      <c r="AD51" s="143"/>
    </row>
    <row r="52" spans="2:30" s="96" customFormat="1" ht="17.25" customHeight="1" x14ac:dyDescent="0.45">
      <c r="B52" s="716" t="s">
        <v>810</v>
      </c>
      <c r="C52" s="717"/>
      <c r="D52" s="717"/>
      <c r="E52" s="717"/>
      <c r="F52" s="743"/>
      <c r="G52" s="100"/>
      <c r="H52" s="369"/>
      <c r="I52" s="369"/>
      <c r="J52" s="369"/>
      <c r="K52" s="369"/>
      <c r="L52" s="369"/>
      <c r="M52" s="369"/>
      <c r="N52" s="369"/>
      <c r="O52" s="369"/>
      <c r="P52" s="369"/>
      <c r="Q52" s="369"/>
      <c r="R52" s="369"/>
      <c r="S52" s="369"/>
      <c r="T52" s="369"/>
      <c r="U52" s="369"/>
      <c r="V52" s="369"/>
      <c r="W52" s="369"/>
      <c r="X52" s="369"/>
      <c r="Y52" s="369"/>
      <c r="Z52" s="100"/>
      <c r="AA52" s="369"/>
      <c r="AB52" s="369"/>
      <c r="AC52" s="112"/>
      <c r="AD52" s="145"/>
    </row>
    <row r="53" spans="2:30" s="96" customFormat="1" ht="17.25" customHeight="1" x14ac:dyDescent="0.45">
      <c r="B53" s="810"/>
      <c r="C53" s="798"/>
      <c r="D53" s="798"/>
      <c r="E53" s="798"/>
      <c r="F53" s="811"/>
      <c r="G53" s="117"/>
      <c r="H53" s="96" t="s">
        <v>811</v>
      </c>
      <c r="Z53" s="117"/>
      <c r="AA53" s="390" t="s">
        <v>711</v>
      </c>
      <c r="AB53" s="390" t="s">
        <v>712</v>
      </c>
      <c r="AC53" s="390" t="s">
        <v>713</v>
      </c>
      <c r="AD53" s="391"/>
    </row>
    <row r="54" spans="2:30" s="96" customFormat="1" ht="25.5" customHeight="1" x14ac:dyDescent="0.45">
      <c r="B54" s="810"/>
      <c r="C54" s="798"/>
      <c r="D54" s="798"/>
      <c r="E54" s="798"/>
      <c r="F54" s="811"/>
      <c r="G54" s="117"/>
      <c r="I54" s="392" t="s">
        <v>791</v>
      </c>
      <c r="J54" s="815" t="s">
        <v>812</v>
      </c>
      <c r="K54" s="816"/>
      <c r="L54" s="816"/>
      <c r="M54" s="816"/>
      <c r="N54" s="816"/>
      <c r="O54" s="816"/>
      <c r="P54" s="816"/>
      <c r="Q54" s="816"/>
      <c r="R54" s="816"/>
      <c r="S54" s="816"/>
      <c r="T54" s="816"/>
      <c r="U54" s="817"/>
      <c r="V54" s="644"/>
      <c r="W54" s="368" t="s">
        <v>31</v>
      </c>
      <c r="Z54" s="117"/>
      <c r="AA54" s="375"/>
      <c r="AB54" s="85"/>
      <c r="AC54" s="375"/>
      <c r="AD54" s="131"/>
    </row>
    <row r="55" spans="2:30" s="96" customFormat="1" ht="26.25" customHeight="1" x14ac:dyDescent="0.45">
      <c r="B55" s="810"/>
      <c r="C55" s="798"/>
      <c r="D55" s="798"/>
      <c r="E55" s="798"/>
      <c r="F55" s="811"/>
      <c r="G55" s="117"/>
      <c r="I55" s="393" t="s">
        <v>793</v>
      </c>
      <c r="J55" s="818" t="s">
        <v>813</v>
      </c>
      <c r="K55" s="819"/>
      <c r="L55" s="819"/>
      <c r="M55" s="819"/>
      <c r="N55" s="819"/>
      <c r="O55" s="819"/>
      <c r="P55" s="819"/>
      <c r="Q55" s="819"/>
      <c r="R55" s="819"/>
      <c r="S55" s="819"/>
      <c r="T55" s="819"/>
      <c r="U55" s="817"/>
      <c r="V55" s="644"/>
      <c r="W55" s="378" t="s">
        <v>31</v>
      </c>
      <c r="Y55" s="394"/>
      <c r="Z55" s="114"/>
      <c r="AA55" s="443" t="s">
        <v>176</v>
      </c>
      <c r="AB55" s="85" t="s">
        <v>712</v>
      </c>
      <c r="AC55" s="443" t="s">
        <v>176</v>
      </c>
      <c r="AD55" s="131"/>
    </row>
    <row r="56" spans="2:30" s="96" customFormat="1" ht="17.25" customHeight="1" x14ac:dyDescent="0.45">
      <c r="B56" s="812"/>
      <c r="C56" s="813"/>
      <c r="D56" s="813"/>
      <c r="E56" s="813"/>
      <c r="F56" s="814"/>
      <c r="G56" s="141"/>
      <c r="H56" s="377"/>
      <c r="I56" s="377"/>
      <c r="J56" s="377"/>
      <c r="K56" s="377"/>
      <c r="L56" s="377"/>
      <c r="M56" s="377"/>
      <c r="N56" s="377"/>
      <c r="O56" s="377"/>
      <c r="P56" s="377"/>
      <c r="Q56" s="377"/>
      <c r="R56" s="377"/>
      <c r="S56" s="377"/>
      <c r="T56" s="396"/>
      <c r="U56" s="396"/>
      <c r="V56" s="377"/>
      <c r="W56" s="377"/>
      <c r="X56" s="377"/>
      <c r="Y56" s="377"/>
      <c r="Z56" s="141"/>
      <c r="AA56" s="377"/>
      <c r="AB56" s="377"/>
      <c r="AC56" s="387"/>
      <c r="AD56" s="143"/>
    </row>
    <row r="57" spans="2:30" s="96" customFormat="1" ht="17.25" customHeight="1" x14ac:dyDescent="0.45">
      <c r="B57" s="405"/>
      <c r="C57" s="405"/>
      <c r="D57" s="405"/>
      <c r="E57" s="405"/>
      <c r="F57" s="405"/>
      <c r="T57" s="394"/>
      <c r="U57" s="394"/>
    </row>
    <row r="58" spans="2:30" s="96" customFormat="1" ht="17.25" customHeight="1" x14ac:dyDescent="0.45">
      <c r="B58" s="820" t="s">
        <v>814</v>
      </c>
      <c r="C58" s="821"/>
      <c r="D58" s="406" t="s">
        <v>815</v>
      </c>
      <c r="E58" s="406"/>
      <c r="F58" s="406"/>
      <c r="G58" s="406"/>
      <c r="H58" s="406"/>
      <c r="I58" s="406"/>
      <c r="J58" s="406"/>
      <c r="K58" s="406"/>
      <c r="L58" s="406"/>
      <c r="M58" s="406"/>
      <c r="N58" s="406"/>
      <c r="O58" s="406"/>
      <c r="P58" s="406"/>
      <c r="Q58" s="406"/>
      <c r="R58" s="406"/>
      <c r="S58" s="406"/>
      <c r="T58" s="406"/>
      <c r="U58" s="406"/>
      <c r="V58" s="406"/>
      <c r="W58" s="406"/>
      <c r="X58" s="406"/>
      <c r="Y58" s="406"/>
      <c r="Z58" s="406"/>
      <c r="AA58" s="406"/>
      <c r="AB58" s="406"/>
      <c r="AC58" s="406"/>
      <c r="AD58" s="406"/>
    </row>
    <row r="59" spans="2:30" s="96" customFormat="1" ht="17.25" customHeight="1" x14ac:dyDescent="0.45">
      <c r="B59" s="801"/>
      <c r="C59" s="802"/>
      <c r="D59" s="803"/>
      <c r="E59" s="803"/>
      <c r="F59" s="803"/>
      <c r="G59" s="803"/>
      <c r="H59" s="803"/>
      <c r="I59" s="803"/>
      <c r="J59" s="803"/>
      <c r="K59" s="803"/>
      <c r="L59" s="803"/>
      <c r="M59" s="803"/>
      <c r="N59" s="803"/>
      <c r="O59" s="803"/>
      <c r="P59" s="803"/>
      <c r="Q59" s="803"/>
      <c r="R59" s="803"/>
      <c r="S59" s="803"/>
      <c r="T59" s="803"/>
      <c r="U59" s="803"/>
      <c r="V59" s="803"/>
      <c r="W59" s="803"/>
      <c r="X59" s="803"/>
      <c r="Y59" s="803"/>
      <c r="Z59" s="803"/>
      <c r="AA59" s="803"/>
      <c r="AB59" s="803"/>
      <c r="AC59" s="803"/>
      <c r="AD59" s="803"/>
    </row>
    <row r="60" spans="2:30" s="96" customFormat="1" ht="17.25" customHeight="1" x14ac:dyDescent="0.45">
      <c r="B60" s="158"/>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row>
    <row r="61" spans="2:30" s="96" customFormat="1" ht="17.25" customHeight="1" x14ac:dyDescent="0.2">
      <c r="B61" s="407"/>
      <c r="C61" s="407"/>
      <c r="D61" s="407"/>
      <c r="E61" s="407"/>
      <c r="F61" s="407"/>
      <c r="G61" s="407"/>
      <c r="H61" s="407"/>
      <c r="I61" s="407"/>
      <c r="J61" s="407"/>
      <c r="K61" s="407"/>
      <c r="L61" s="407"/>
      <c r="M61" s="407"/>
      <c r="N61" s="407"/>
      <c r="O61" s="407"/>
      <c r="P61" s="407"/>
      <c r="Q61" s="407"/>
      <c r="R61" s="407"/>
      <c r="S61" s="407"/>
      <c r="T61" s="407"/>
      <c r="U61" s="407"/>
      <c r="V61" s="407"/>
      <c r="W61" s="407"/>
      <c r="X61" s="407"/>
      <c r="Y61" s="407"/>
      <c r="Z61" s="407"/>
      <c r="AA61" s="407"/>
      <c r="AB61" s="407"/>
      <c r="AC61" s="407"/>
      <c r="AD61" s="407"/>
    </row>
    <row r="62" spans="2:30" s="407" customFormat="1" ht="17.25" customHeight="1" x14ac:dyDescent="0.2"/>
    <row r="63" spans="2:30" ht="17.25" customHeight="1" x14ac:dyDescent="0.2">
      <c r="B63" s="407"/>
      <c r="C63" s="407"/>
      <c r="D63" s="407"/>
      <c r="E63" s="407"/>
      <c r="F63" s="407"/>
      <c r="G63" s="407"/>
      <c r="H63" s="407"/>
      <c r="I63" s="407"/>
      <c r="J63" s="407"/>
      <c r="K63" s="407"/>
      <c r="L63" s="407"/>
      <c r="M63" s="407"/>
      <c r="N63" s="407"/>
      <c r="O63" s="407"/>
      <c r="P63" s="407"/>
      <c r="Q63" s="407"/>
      <c r="R63" s="407"/>
      <c r="S63" s="407"/>
      <c r="T63" s="407"/>
      <c r="U63" s="407"/>
      <c r="V63" s="407"/>
      <c r="W63" s="407"/>
      <c r="X63" s="407"/>
      <c r="Y63" s="407"/>
      <c r="Z63" s="407"/>
      <c r="AA63" s="407"/>
      <c r="AB63" s="407"/>
      <c r="AC63" s="407"/>
      <c r="AD63" s="407"/>
    </row>
    <row r="64" spans="2:30" ht="17.25" customHeight="1" x14ac:dyDescent="0.2">
      <c r="B64" s="407"/>
      <c r="C64" s="407"/>
      <c r="D64" s="407"/>
      <c r="E64" s="407"/>
      <c r="F64" s="407"/>
      <c r="G64" s="407"/>
      <c r="H64" s="407"/>
      <c r="I64" s="407"/>
      <c r="J64" s="407"/>
      <c r="K64" s="407"/>
      <c r="L64" s="407"/>
      <c r="M64" s="407"/>
      <c r="N64" s="407"/>
      <c r="O64" s="407"/>
      <c r="P64" s="407"/>
      <c r="Q64" s="407"/>
      <c r="R64" s="407"/>
      <c r="S64" s="407"/>
      <c r="T64" s="407"/>
      <c r="U64" s="407"/>
      <c r="V64" s="407"/>
      <c r="W64" s="407"/>
      <c r="X64" s="407"/>
      <c r="Y64" s="407"/>
      <c r="Z64" s="407"/>
      <c r="AA64" s="407"/>
      <c r="AB64" s="407"/>
      <c r="AC64" s="407"/>
      <c r="AD64" s="407"/>
    </row>
    <row r="65" spans="2:30" s="407" customFormat="1" ht="17.25" customHeight="1" x14ac:dyDescent="0.2">
      <c r="B65" s="148"/>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row>
    <row r="66" spans="2:30" s="407" customFormat="1" ht="17.25" customHeight="1" x14ac:dyDescent="0.2">
      <c r="B66" s="148"/>
      <c r="C66" s="149"/>
      <c r="D66" s="149"/>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row>
    <row r="67" spans="2:30" s="407" customFormat="1" ht="17.25" customHeight="1" x14ac:dyDescent="0.2">
      <c r="B67" s="148"/>
      <c r="C67" s="149"/>
      <c r="D67" s="149"/>
      <c r="E67" s="149"/>
      <c r="F67" s="149"/>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row>
    <row r="68" spans="2:30" s="407" customFormat="1" ht="17.25" customHeight="1" x14ac:dyDescent="0.2">
      <c r="B68" s="148"/>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row>
    <row r="69" spans="2:30" s="407" customFormat="1" ht="17.25" customHeight="1" x14ac:dyDescent="0.2">
      <c r="B69" s="148"/>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row>
    <row r="70" spans="2:30" s="407" customFormat="1" ht="17.25" customHeight="1" x14ac:dyDescent="0.2">
      <c r="B70" s="148"/>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J50:T50"/>
    <mergeCell ref="U50:V50"/>
    <mergeCell ref="B28:F29"/>
    <mergeCell ref="B34:F38"/>
    <mergeCell ref="J36:T36"/>
    <mergeCell ref="U36:V36"/>
    <mergeCell ref="U37:V37"/>
    <mergeCell ref="B59:C59"/>
    <mergeCell ref="D59:AD59"/>
    <mergeCell ref="G29:AD30"/>
    <mergeCell ref="B52:F56"/>
    <mergeCell ref="J54:T54"/>
    <mergeCell ref="U54:V54"/>
    <mergeCell ref="J55:T55"/>
    <mergeCell ref="U55:V55"/>
    <mergeCell ref="B58:C58"/>
    <mergeCell ref="B42:F46"/>
    <mergeCell ref="J44:T44"/>
    <mergeCell ref="U44:V44"/>
    <mergeCell ref="U45:V45"/>
    <mergeCell ref="B47:F51"/>
    <mergeCell ref="J49:T49"/>
    <mergeCell ref="U49:V49"/>
  </mergeCells>
  <phoneticPr fontId="2"/>
  <printOptions horizontalCentered="1"/>
  <pageMargins left="0.70866141732283472" right="0.39370078740157483" top="0.51181102362204722" bottom="0.35433070866141736" header="0.31496062992125984" footer="0.31496062992125984"/>
  <pageSetup paperSize="9" scale="7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xm:f>
          </x14:formula1>
          <xm:sqref>G9:G14 JC9:JC14 SY9:SY14 ACU9:ACU14 AMQ9:AMQ14 AWM9:AWM14 BGI9:BGI14 BQE9:BQE14 CAA9:CAA14 CJW9:CJW14 CTS9:CTS14 DDO9:DDO14 DNK9:DNK14 DXG9:DXG14 EHC9:EHC14 EQY9:EQY14 FAU9:FAU14 FKQ9:FKQ14 FUM9:FUM14 GEI9:GEI14 GOE9:GOE14 GYA9:GYA14 HHW9:HHW14 HRS9:HRS14 IBO9:IBO14 ILK9:ILK14 IVG9:IVG14 JFC9:JFC14 JOY9:JOY14 JYU9:JYU14 KIQ9:KIQ14 KSM9:KSM14 LCI9:LCI14 LME9:LME14 LWA9:LWA14 MFW9:MFW14 MPS9:MPS14 MZO9:MZO14 NJK9:NJK14 NTG9:NTG14 ODC9:ODC14 OMY9:OMY14 OWU9:OWU14 PGQ9:PGQ14 PQM9:PQM14 QAI9:QAI14 QKE9:QKE14 QUA9:QUA14 RDW9:RDW14 RNS9:RNS14 RXO9:RXO14 SHK9:SHK14 SRG9:SRG14 TBC9:TBC14 TKY9:TKY14 TUU9:TUU14 UEQ9:UEQ14 UOM9:UOM14 UYI9:UYI14 VIE9:VIE14 VSA9:VSA14 WBW9:WBW14 WLS9:WLS14 WVO9:WVO14 G65543:G65548 JC65543:JC65548 SY65543:SY65548 ACU65543:ACU65548 AMQ65543:AMQ65548 AWM65543:AWM65548 BGI65543:BGI65548 BQE65543:BQE65548 CAA65543:CAA65548 CJW65543:CJW65548 CTS65543:CTS65548 DDO65543:DDO65548 DNK65543:DNK65548 DXG65543:DXG65548 EHC65543:EHC65548 EQY65543:EQY65548 FAU65543:FAU65548 FKQ65543:FKQ65548 FUM65543:FUM65548 GEI65543:GEI65548 GOE65543:GOE65548 GYA65543:GYA65548 HHW65543:HHW65548 HRS65543:HRS65548 IBO65543:IBO65548 ILK65543:ILK65548 IVG65543:IVG65548 JFC65543:JFC65548 JOY65543:JOY65548 JYU65543:JYU65548 KIQ65543:KIQ65548 KSM65543:KSM65548 LCI65543:LCI65548 LME65543:LME65548 LWA65543:LWA65548 MFW65543:MFW65548 MPS65543:MPS65548 MZO65543:MZO65548 NJK65543:NJK65548 NTG65543:NTG65548 ODC65543:ODC65548 OMY65543:OMY65548 OWU65543:OWU65548 PGQ65543:PGQ65548 PQM65543:PQM65548 QAI65543:QAI65548 QKE65543:QKE65548 QUA65543:QUA65548 RDW65543:RDW65548 RNS65543:RNS65548 RXO65543:RXO65548 SHK65543:SHK65548 SRG65543:SRG65548 TBC65543:TBC65548 TKY65543:TKY65548 TUU65543:TUU65548 UEQ65543:UEQ65548 UOM65543:UOM65548 UYI65543:UYI65548 VIE65543:VIE65548 VSA65543:VSA65548 WBW65543:WBW65548 WLS65543:WLS65548 WVO65543:WVO65548 G131079:G131084 JC131079:JC131084 SY131079:SY131084 ACU131079:ACU131084 AMQ131079:AMQ131084 AWM131079:AWM131084 BGI131079:BGI131084 BQE131079:BQE131084 CAA131079:CAA131084 CJW131079:CJW131084 CTS131079:CTS131084 DDO131079:DDO131084 DNK131079:DNK131084 DXG131079:DXG131084 EHC131079:EHC131084 EQY131079:EQY131084 FAU131079:FAU131084 FKQ131079:FKQ131084 FUM131079:FUM131084 GEI131079:GEI131084 GOE131079:GOE131084 GYA131079:GYA131084 HHW131079:HHW131084 HRS131079:HRS131084 IBO131079:IBO131084 ILK131079:ILK131084 IVG131079:IVG131084 JFC131079:JFC131084 JOY131079:JOY131084 JYU131079:JYU131084 KIQ131079:KIQ131084 KSM131079:KSM131084 LCI131079:LCI131084 LME131079:LME131084 LWA131079:LWA131084 MFW131079:MFW131084 MPS131079:MPS131084 MZO131079:MZO131084 NJK131079:NJK131084 NTG131079:NTG131084 ODC131079:ODC131084 OMY131079:OMY131084 OWU131079:OWU131084 PGQ131079:PGQ131084 PQM131079:PQM131084 QAI131079:QAI131084 QKE131079:QKE131084 QUA131079:QUA131084 RDW131079:RDW131084 RNS131079:RNS131084 RXO131079:RXO131084 SHK131079:SHK131084 SRG131079:SRG131084 TBC131079:TBC131084 TKY131079:TKY131084 TUU131079:TUU131084 UEQ131079:UEQ131084 UOM131079:UOM131084 UYI131079:UYI131084 VIE131079:VIE131084 VSA131079:VSA131084 WBW131079:WBW131084 WLS131079:WLS131084 WVO131079:WVO131084 G196615:G196620 JC196615:JC196620 SY196615:SY196620 ACU196615:ACU196620 AMQ196615:AMQ196620 AWM196615:AWM196620 BGI196615:BGI196620 BQE196615:BQE196620 CAA196615:CAA196620 CJW196615:CJW196620 CTS196615:CTS196620 DDO196615:DDO196620 DNK196615:DNK196620 DXG196615:DXG196620 EHC196615:EHC196620 EQY196615:EQY196620 FAU196615:FAU196620 FKQ196615:FKQ196620 FUM196615:FUM196620 GEI196615:GEI196620 GOE196615:GOE196620 GYA196615:GYA196620 HHW196615:HHW196620 HRS196615:HRS196620 IBO196615:IBO196620 ILK196615:ILK196620 IVG196615:IVG196620 JFC196615:JFC196620 JOY196615:JOY196620 JYU196615:JYU196620 KIQ196615:KIQ196620 KSM196615:KSM196620 LCI196615:LCI196620 LME196615:LME196620 LWA196615:LWA196620 MFW196615:MFW196620 MPS196615:MPS196620 MZO196615:MZO196620 NJK196615:NJK196620 NTG196615:NTG196620 ODC196615:ODC196620 OMY196615:OMY196620 OWU196615:OWU196620 PGQ196615:PGQ196620 PQM196615:PQM196620 QAI196615:QAI196620 QKE196615:QKE196620 QUA196615:QUA196620 RDW196615:RDW196620 RNS196615:RNS196620 RXO196615:RXO196620 SHK196615:SHK196620 SRG196615:SRG196620 TBC196615:TBC196620 TKY196615:TKY196620 TUU196615:TUU196620 UEQ196615:UEQ196620 UOM196615:UOM196620 UYI196615:UYI196620 VIE196615:VIE196620 VSA196615:VSA196620 WBW196615:WBW196620 WLS196615:WLS196620 WVO196615:WVO196620 G262151:G262156 JC262151:JC262156 SY262151:SY262156 ACU262151:ACU262156 AMQ262151:AMQ262156 AWM262151:AWM262156 BGI262151:BGI262156 BQE262151:BQE262156 CAA262151:CAA262156 CJW262151:CJW262156 CTS262151:CTS262156 DDO262151:DDO262156 DNK262151:DNK262156 DXG262151:DXG262156 EHC262151:EHC262156 EQY262151:EQY262156 FAU262151:FAU262156 FKQ262151:FKQ262156 FUM262151:FUM262156 GEI262151:GEI262156 GOE262151:GOE262156 GYA262151:GYA262156 HHW262151:HHW262156 HRS262151:HRS262156 IBO262151:IBO262156 ILK262151:ILK262156 IVG262151:IVG262156 JFC262151:JFC262156 JOY262151:JOY262156 JYU262151:JYU262156 KIQ262151:KIQ262156 KSM262151:KSM262156 LCI262151:LCI262156 LME262151:LME262156 LWA262151:LWA262156 MFW262151:MFW262156 MPS262151:MPS262156 MZO262151:MZO262156 NJK262151:NJK262156 NTG262151:NTG262156 ODC262151:ODC262156 OMY262151:OMY262156 OWU262151:OWU262156 PGQ262151:PGQ262156 PQM262151:PQM262156 QAI262151:QAI262156 QKE262151:QKE262156 QUA262151:QUA262156 RDW262151:RDW262156 RNS262151:RNS262156 RXO262151:RXO262156 SHK262151:SHK262156 SRG262151:SRG262156 TBC262151:TBC262156 TKY262151:TKY262156 TUU262151:TUU262156 UEQ262151:UEQ262156 UOM262151:UOM262156 UYI262151:UYI262156 VIE262151:VIE262156 VSA262151:VSA262156 WBW262151:WBW262156 WLS262151:WLS262156 WVO262151:WVO262156 G327687:G327692 JC327687:JC327692 SY327687:SY327692 ACU327687:ACU327692 AMQ327687:AMQ327692 AWM327687:AWM327692 BGI327687:BGI327692 BQE327687:BQE327692 CAA327687:CAA327692 CJW327687:CJW327692 CTS327687:CTS327692 DDO327687:DDO327692 DNK327687:DNK327692 DXG327687:DXG327692 EHC327687:EHC327692 EQY327687:EQY327692 FAU327687:FAU327692 FKQ327687:FKQ327692 FUM327687:FUM327692 GEI327687:GEI327692 GOE327687:GOE327692 GYA327687:GYA327692 HHW327687:HHW327692 HRS327687:HRS327692 IBO327687:IBO327692 ILK327687:ILK327692 IVG327687:IVG327692 JFC327687:JFC327692 JOY327687:JOY327692 JYU327687:JYU327692 KIQ327687:KIQ327692 KSM327687:KSM327692 LCI327687:LCI327692 LME327687:LME327692 LWA327687:LWA327692 MFW327687:MFW327692 MPS327687:MPS327692 MZO327687:MZO327692 NJK327687:NJK327692 NTG327687:NTG327692 ODC327687:ODC327692 OMY327687:OMY327692 OWU327687:OWU327692 PGQ327687:PGQ327692 PQM327687:PQM327692 QAI327687:QAI327692 QKE327687:QKE327692 QUA327687:QUA327692 RDW327687:RDW327692 RNS327687:RNS327692 RXO327687:RXO327692 SHK327687:SHK327692 SRG327687:SRG327692 TBC327687:TBC327692 TKY327687:TKY327692 TUU327687:TUU327692 UEQ327687:UEQ327692 UOM327687:UOM327692 UYI327687:UYI327692 VIE327687:VIE327692 VSA327687:VSA327692 WBW327687:WBW327692 WLS327687:WLS327692 WVO327687:WVO327692 G393223:G393228 JC393223:JC393228 SY393223:SY393228 ACU393223:ACU393228 AMQ393223:AMQ393228 AWM393223:AWM393228 BGI393223:BGI393228 BQE393223:BQE393228 CAA393223:CAA393228 CJW393223:CJW393228 CTS393223:CTS393228 DDO393223:DDO393228 DNK393223:DNK393228 DXG393223:DXG393228 EHC393223:EHC393228 EQY393223:EQY393228 FAU393223:FAU393228 FKQ393223:FKQ393228 FUM393223:FUM393228 GEI393223:GEI393228 GOE393223:GOE393228 GYA393223:GYA393228 HHW393223:HHW393228 HRS393223:HRS393228 IBO393223:IBO393228 ILK393223:ILK393228 IVG393223:IVG393228 JFC393223:JFC393228 JOY393223:JOY393228 JYU393223:JYU393228 KIQ393223:KIQ393228 KSM393223:KSM393228 LCI393223:LCI393228 LME393223:LME393228 LWA393223:LWA393228 MFW393223:MFW393228 MPS393223:MPS393228 MZO393223:MZO393228 NJK393223:NJK393228 NTG393223:NTG393228 ODC393223:ODC393228 OMY393223:OMY393228 OWU393223:OWU393228 PGQ393223:PGQ393228 PQM393223:PQM393228 QAI393223:QAI393228 QKE393223:QKE393228 QUA393223:QUA393228 RDW393223:RDW393228 RNS393223:RNS393228 RXO393223:RXO393228 SHK393223:SHK393228 SRG393223:SRG393228 TBC393223:TBC393228 TKY393223:TKY393228 TUU393223:TUU393228 UEQ393223:UEQ393228 UOM393223:UOM393228 UYI393223:UYI393228 VIE393223:VIE393228 VSA393223:VSA393228 WBW393223:WBW393228 WLS393223:WLS393228 WVO393223:WVO393228 G458759:G458764 JC458759:JC458764 SY458759:SY458764 ACU458759:ACU458764 AMQ458759:AMQ458764 AWM458759:AWM458764 BGI458759:BGI458764 BQE458759:BQE458764 CAA458759:CAA458764 CJW458759:CJW458764 CTS458759:CTS458764 DDO458759:DDO458764 DNK458759:DNK458764 DXG458759:DXG458764 EHC458759:EHC458764 EQY458759:EQY458764 FAU458759:FAU458764 FKQ458759:FKQ458764 FUM458759:FUM458764 GEI458759:GEI458764 GOE458759:GOE458764 GYA458759:GYA458764 HHW458759:HHW458764 HRS458759:HRS458764 IBO458759:IBO458764 ILK458759:ILK458764 IVG458759:IVG458764 JFC458759:JFC458764 JOY458759:JOY458764 JYU458759:JYU458764 KIQ458759:KIQ458764 KSM458759:KSM458764 LCI458759:LCI458764 LME458759:LME458764 LWA458759:LWA458764 MFW458759:MFW458764 MPS458759:MPS458764 MZO458759:MZO458764 NJK458759:NJK458764 NTG458759:NTG458764 ODC458759:ODC458764 OMY458759:OMY458764 OWU458759:OWU458764 PGQ458759:PGQ458764 PQM458759:PQM458764 QAI458759:QAI458764 QKE458759:QKE458764 QUA458759:QUA458764 RDW458759:RDW458764 RNS458759:RNS458764 RXO458759:RXO458764 SHK458759:SHK458764 SRG458759:SRG458764 TBC458759:TBC458764 TKY458759:TKY458764 TUU458759:TUU458764 UEQ458759:UEQ458764 UOM458759:UOM458764 UYI458759:UYI458764 VIE458759:VIE458764 VSA458759:VSA458764 WBW458759:WBW458764 WLS458759:WLS458764 WVO458759:WVO458764 G524295:G524300 JC524295:JC524300 SY524295:SY524300 ACU524295:ACU524300 AMQ524295:AMQ524300 AWM524295:AWM524300 BGI524295:BGI524300 BQE524295:BQE524300 CAA524295:CAA524300 CJW524295:CJW524300 CTS524295:CTS524300 DDO524295:DDO524300 DNK524295:DNK524300 DXG524295:DXG524300 EHC524295:EHC524300 EQY524295:EQY524300 FAU524295:FAU524300 FKQ524295:FKQ524300 FUM524295:FUM524300 GEI524295:GEI524300 GOE524295:GOE524300 GYA524295:GYA524300 HHW524295:HHW524300 HRS524295:HRS524300 IBO524295:IBO524300 ILK524295:ILK524300 IVG524295:IVG524300 JFC524295:JFC524300 JOY524295:JOY524300 JYU524295:JYU524300 KIQ524295:KIQ524300 KSM524295:KSM524300 LCI524295:LCI524300 LME524295:LME524300 LWA524295:LWA524300 MFW524295:MFW524300 MPS524295:MPS524300 MZO524295:MZO524300 NJK524295:NJK524300 NTG524295:NTG524300 ODC524295:ODC524300 OMY524295:OMY524300 OWU524295:OWU524300 PGQ524295:PGQ524300 PQM524295:PQM524300 QAI524295:QAI524300 QKE524295:QKE524300 QUA524295:QUA524300 RDW524295:RDW524300 RNS524295:RNS524300 RXO524295:RXO524300 SHK524295:SHK524300 SRG524295:SRG524300 TBC524295:TBC524300 TKY524295:TKY524300 TUU524295:TUU524300 UEQ524295:UEQ524300 UOM524295:UOM524300 UYI524295:UYI524300 VIE524295:VIE524300 VSA524295:VSA524300 WBW524295:WBW524300 WLS524295:WLS524300 WVO524295:WVO524300 G589831:G589836 JC589831:JC589836 SY589831:SY589836 ACU589831:ACU589836 AMQ589831:AMQ589836 AWM589831:AWM589836 BGI589831:BGI589836 BQE589831:BQE589836 CAA589831:CAA589836 CJW589831:CJW589836 CTS589831:CTS589836 DDO589831:DDO589836 DNK589831:DNK589836 DXG589831:DXG589836 EHC589831:EHC589836 EQY589831:EQY589836 FAU589831:FAU589836 FKQ589831:FKQ589836 FUM589831:FUM589836 GEI589831:GEI589836 GOE589831:GOE589836 GYA589831:GYA589836 HHW589831:HHW589836 HRS589831:HRS589836 IBO589831:IBO589836 ILK589831:ILK589836 IVG589831:IVG589836 JFC589831:JFC589836 JOY589831:JOY589836 JYU589831:JYU589836 KIQ589831:KIQ589836 KSM589831:KSM589836 LCI589831:LCI589836 LME589831:LME589836 LWA589831:LWA589836 MFW589831:MFW589836 MPS589831:MPS589836 MZO589831:MZO589836 NJK589831:NJK589836 NTG589831:NTG589836 ODC589831:ODC589836 OMY589831:OMY589836 OWU589831:OWU589836 PGQ589831:PGQ589836 PQM589831:PQM589836 QAI589831:QAI589836 QKE589831:QKE589836 QUA589831:QUA589836 RDW589831:RDW589836 RNS589831:RNS589836 RXO589831:RXO589836 SHK589831:SHK589836 SRG589831:SRG589836 TBC589831:TBC589836 TKY589831:TKY589836 TUU589831:TUU589836 UEQ589831:UEQ589836 UOM589831:UOM589836 UYI589831:UYI589836 VIE589831:VIE589836 VSA589831:VSA589836 WBW589831:WBW589836 WLS589831:WLS589836 WVO589831:WVO589836 G655367:G655372 JC655367:JC655372 SY655367:SY655372 ACU655367:ACU655372 AMQ655367:AMQ655372 AWM655367:AWM655372 BGI655367:BGI655372 BQE655367:BQE655372 CAA655367:CAA655372 CJW655367:CJW655372 CTS655367:CTS655372 DDO655367:DDO655372 DNK655367:DNK655372 DXG655367:DXG655372 EHC655367:EHC655372 EQY655367:EQY655372 FAU655367:FAU655372 FKQ655367:FKQ655372 FUM655367:FUM655372 GEI655367:GEI655372 GOE655367:GOE655372 GYA655367:GYA655372 HHW655367:HHW655372 HRS655367:HRS655372 IBO655367:IBO655372 ILK655367:ILK655372 IVG655367:IVG655372 JFC655367:JFC655372 JOY655367:JOY655372 JYU655367:JYU655372 KIQ655367:KIQ655372 KSM655367:KSM655372 LCI655367:LCI655372 LME655367:LME655372 LWA655367:LWA655372 MFW655367:MFW655372 MPS655367:MPS655372 MZO655367:MZO655372 NJK655367:NJK655372 NTG655367:NTG655372 ODC655367:ODC655372 OMY655367:OMY655372 OWU655367:OWU655372 PGQ655367:PGQ655372 PQM655367:PQM655372 QAI655367:QAI655372 QKE655367:QKE655372 QUA655367:QUA655372 RDW655367:RDW655372 RNS655367:RNS655372 RXO655367:RXO655372 SHK655367:SHK655372 SRG655367:SRG655372 TBC655367:TBC655372 TKY655367:TKY655372 TUU655367:TUU655372 UEQ655367:UEQ655372 UOM655367:UOM655372 UYI655367:UYI655372 VIE655367:VIE655372 VSA655367:VSA655372 WBW655367:WBW655372 WLS655367:WLS655372 WVO655367:WVO655372 G720903:G720908 JC720903:JC720908 SY720903:SY720908 ACU720903:ACU720908 AMQ720903:AMQ720908 AWM720903:AWM720908 BGI720903:BGI720908 BQE720903:BQE720908 CAA720903:CAA720908 CJW720903:CJW720908 CTS720903:CTS720908 DDO720903:DDO720908 DNK720903:DNK720908 DXG720903:DXG720908 EHC720903:EHC720908 EQY720903:EQY720908 FAU720903:FAU720908 FKQ720903:FKQ720908 FUM720903:FUM720908 GEI720903:GEI720908 GOE720903:GOE720908 GYA720903:GYA720908 HHW720903:HHW720908 HRS720903:HRS720908 IBO720903:IBO720908 ILK720903:ILK720908 IVG720903:IVG720908 JFC720903:JFC720908 JOY720903:JOY720908 JYU720903:JYU720908 KIQ720903:KIQ720908 KSM720903:KSM720908 LCI720903:LCI720908 LME720903:LME720908 LWA720903:LWA720908 MFW720903:MFW720908 MPS720903:MPS720908 MZO720903:MZO720908 NJK720903:NJK720908 NTG720903:NTG720908 ODC720903:ODC720908 OMY720903:OMY720908 OWU720903:OWU720908 PGQ720903:PGQ720908 PQM720903:PQM720908 QAI720903:QAI720908 QKE720903:QKE720908 QUA720903:QUA720908 RDW720903:RDW720908 RNS720903:RNS720908 RXO720903:RXO720908 SHK720903:SHK720908 SRG720903:SRG720908 TBC720903:TBC720908 TKY720903:TKY720908 TUU720903:TUU720908 UEQ720903:UEQ720908 UOM720903:UOM720908 UYI720903:UYI720908 VIE720903:VIE720908 VSA720903:VSA720908 WBW720903:WBW720908 WLS720903:WLS720908 WVO720903:WVO720908 G786439:G786444 JC786439:JC786444 SY786439:SY786444 ACU786439:ACU786444 AMQ786439:AMQ786444 AWM786439:AWM786444 BGI786439:BGI786444 BQE786439:BQE786444 CAA786439:CAA786444 CJW786439:CJW786444 CTS786439:CTS786444 DDO786439:DDO786444 DNK786439:DNK786444 DXG786439:DXG786444 EHC786439:EHC786444 EQY786439:EQY786444 FAU786439:FAU786444 FKQ786439:FKQ786444 FUM786439:FUM786444 GEI786439:GEI786444 GOE786439:GOE786444 GYA786439:GYA786444 HHW786439:HHW786444 HRS786439:HRS786444 IBO786439:IBO786444 ILK786439:ILK786444 IVG786439:IVG786444 JFC786439:JFC786444 JOY786439:JOY786444 JYU786439:JYU786444 KIQ786439:KIQ786444 KSM786439:KSM786444 LCI786439:LCI786444 LME786439:LME786444 LWA786439:LWA786444 MFW786439:MFW786444 MPS786439:MPS786444 MZO786439:MZO786444 NJK786439:NJK786444 NTG786439:NTG786444 ODC786439:ODC786444 OMY786439:OMY786444 OWU786439:OWU786444 PGQ786439:PGQ786444 PQM786439:PQM786444 QAI786439:QAI786444 QKE786439:QKE786444 QUA786439:QUA786444 RDW786439:RDW786444 RNS786439:RNS786444 RXO786439:RXO786444 SHK786439:SHK786444 SRG786439:SRG786444 TBC786439:TBC786444 TKY786439:TKY786444 TUU786439:TUU786444 UEQ786439:UEQ786444 UOM786439:UOM786444 UYI786439:UYI786444 VIE786439:VIE786444 VSA786439:VSA786444 WBW786439:WBW786444 WLS786439:WLS786444 WVO786439:WVO786444 G851975:G851980 JC851975:JC851980 SY851975:SY851980 ACU851975:ACU851980 AMQ851975:AMQ851980 AWM851975:AWM851980 BGI851975:BGI851980 BQE851975:BQE851980 CAA851975:CAA851980 CJW851975:CJW851980 CTS851975:CTS851980 DDO851975:DDO851980 DNK851975:DNK851980 DXG851975:DXG851980 EHC851975:EHC851980 EQY851975:EQY851980 FAU851975:FAU851980 FKQ851975:FKQ851980 FUM851975:FUM851980 GEI851975:GEI851980 GOE851975:GOE851980 GYA851975:GYA851980 HHW851975:HHW851980 HRS851975:HRS851980 IBO851975:IBO851980 ILK851975:ILK851980 IVG851975:IVG851980 JFC851975:JFC851980 JOY851975:JOY851980 JYU851975:JYU851980 KIQ851975:KIQ851980 KSM851975:KSM851980 LCI851975:LCI851980 LME851975:LME851980 LWA851975:LWA851980 MFW851975:MFW851980 MPS851975:MPS851980 MZO851975:MZO851980 NJK851975:NJK851980 NTG851975:NTG851980 ODC851975:ODC851980 OMY851975:OMY851980 OWU851975:OWU851980 PGQ851975:PGQ851980 PQM851975:PQM851980 QAI851975:QAI851980 QKE851975:QKE851980 QUA851975:QUA851980 RDW851975:RDW851980 RNS851975:RNS851980 RXO851975:RXO851980 SHK851975:SHK851980 SRG851975:SRG851980 TBC851975:TBC851980 TKY851975:TKY851980 TUU851975:TUU851980 UEQ851975:UEQ851980 UOM851975:UOM851980 UYI851975:UYI851980 VIE851975:VIE851980 VSA851975:VSA851980 WBW851975:WBW851980 WLS851975:WLS851980 WVO851975:WVO851980 G917511:G917516 JC917511:JC917516 SY917511:SY917516 ACU917511:ACU917516 AMQ917511:AMQ917516 AWM917511:AWM917516 BGI917511:BGI917516 BQE917511:BQE917516 CAA917511:CAA917516 CJW917511:CJW917516 CTS917511:CTS917516 DDO917511:DDO917516 DNK917511:DNK917516 DXG917511:DXG917516 EHC917511:EHC917516 EQY917511:EQY917516 FAU917511:FAU917516 FKQ917511:FKQ917516 FUM917511:FUM917516 GEI917511:GEI917516 GOE917511:GOE917516 GYA917511:GYA917516 HHW917511:HHW917516 HRS917511:HRS917516 IBO917511:IBO917516 ILK917511:ILK917516 IVG917511:IVG917516 JFC917511:JFC917516 JOY917511:JOY917516 JYU917511:JYU917516 KIQ917511:KIQ917516 KSM917511:KSM917516 LCI917511:LCI917516 LME917511:LME917516 LWA917511:LWA917516 MFW917511:MFW917516 MPS917511:MPS917516 MZO917511:MZO917516 NJK917511:NJK917516 NTG917511:NTG917516 ODC917511:ODC917516 OMY917511:OMY917516 OWU917511:OWU917516 PGQ917511:PGQ917516 PQM917511:PQM917516 QAI917511:QAI917516 QKE917511:QKE917516 QUA917511:QUA917516 RDW917511:RDW917516 RNS917511:RNS917516 RXO917511:RXO917516 SHK917511:SHK917516 SRG917511:SRG917516 TBC917511:TBC917516 TKY917511:TKY917516 TUU917511:TUU917516 UEQ917511:UEQ917516 UOM917511:UOM917516 UYI917511:UYI917516 VIE917511:VIE917516 VSA917511:VSA917516 WBW917511:WBW917516 WLS917511:WLS917516 WVO917511:WVO917516 G983047:G983052 JC983047:JC983052 SY983047:SY983052 ACU983047:ACU983052 AMQ983047:AMQ983052 AWM983047:AWM983052 BGI983047:BGI983052 BQE983047:BQE983052 CAA983047:CAA983052 CJW983047:CJW983052 CTS983047:CTS983052 DDO983047:DDO983052 DNK983047:DNK983052 DXG983047:DXG983052 EHC983047:EHC983052 EQY983047:EQY983052 FAU983047:FAU983052 FKQ983047:FKQ983052 FUM983047:FUM983052 GEI983047:GEI983052 GOE983047:GOE983052 GYA983047:GYA983052 HHW983047:HHW983052 HRS983047:HRS983052 IBO983047:IBO983052 ILK983047:ILK983052 IVG983047:IVG983052 JFC983047:JFC983052 JOY983047:JOY983052 JYU983047:JYU983052 KIQ983047:KIQ983052 KSM983047:KSM983052 LCI983047:LCI983052 LME983047:LME983052 LWA983047:LWA983052 MFW983047:MFW983052 MPS983047:MPS983052 MZO983047:MZO983052 NJK983047:NJK983052 NTG983047:NTG983052 ODC983047:ODC983052 OMY983047:OMY983052 OWU983047:OWU983052 PGQ983047:PGQ983052 PQM983047:PQM983052 QAI983047:QAI983052 QKE983047:QKE983052 QUA983047:QUA983052 RDW983047:RDW983052 RNS983047:RNS983052 RXO983047:RXO983052 SHK983047:SHK983052 SRG983047:SRG983052 TBC983047:TBC983052 TKY983047:TKY983052 TUU983047:TUU983052 UEQ983047:UEQ983052 UOM983047:UOM983052 UYI983047:UYI983052 VIE983047:VIE983052 VSA983047:VSA983052 WBW983047:WBW983052 WLS983047:WLS983052 WVO983047:WVO983052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S13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WWA983051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AA65556 JW65556 TS65556 ADO65556 ANK65556 AXG65556 BHC65556 BQY65556 CAU65556 CKQ65556 CUM65556 DEI65556 DOE65556 DYA65556 EHW65556 ERS65556 FBO65556 FLK65556 FVG65556 GFC65556 GOY65556 GYU65556 HIQ65556 HSM65556 ICI65556 IME65556 IWA65556 JFW65556 JPS65556 JZO65556 KJK65556 KTG65556 LDC65556 LMY65556 LWU65556 MGQ65556 MQM65556 NAI65556 NKE65556 NUA65556 ODW65556 ONS65556 OXO65556 PHK65556 PRG65556 QBC65556 QKY65556 QUU65556 REQ65556 ROM65556 RYI65556 SIE65556 SSA65556 TBW65556 TLS65556 TVO65556 UFK65556 UPG65556 UZC65556 VIY65556 VSU65556 WCQ65556 WMM65556 WWI65556 AA131092 JW131092 TS131092 ADO131092 ANK131092 AXG131092 BHC131092 BQY131092 CAU131092 CKQ131092 CUM131092 DEI131092 DOE131092 DYA131092 EHW131092 ERS131092 FBO131092 FLK131092 FVG131092 GFC131092 GOY131092 GYU131092 HIQ131092 HSM131092 ICI131092 IME131092 IWA131092 JFW131092 JPS131092 JZO131092 KJK131092 KTG131092 LDC131092 LMY131092 LWU131092 MGQ131092 MQM131092 NAI131092 NKE131092 NUA131092 ODW131092 ONS131092 OXO131092 PHK131092 PRG131092 QBC131092 QKY131092 QUU131092 REQ131092 ROM131092 RYI131092 SIE131092 SSA131092 TBW131092 TLS131092 TVO131092 UFK131092 UPG131092 UZC131092 VIY131092 VSU131092 WCQ131092 WMM131092 WWI131092 AA196628 JW196628 TS196628 ADO196628 ANK196628 AXG196628 BHC196628 BQY196628 CAU196628 CKQ196628 CUM196628 DEI196628 DOE196628 DYA196628 EHW196628 ERS196628 FBO196628 FLK196628 FVG196628 GFC196628 GOY196628 GYU196628 HIQ196628 HSM196628 ICI196628 IME196628 IWA196628 JFW196628 JPS196628 JZO196628 KJK196628 KTG196628 LDC196628 LMY196628 LWU196628 MGQ196628 MQM196628 NAI196628 NKE196628 NUA196628 ODW196628 ONS196628 OXO196628 PHK196628 PRG196628 QBC196628 QKY196628 QUU196628 REQ196628 ROM196628 RYI196628 SIE196628 SSA196628 TBW196628 TLS196628 TVO196628 UFK196628 UPG196628 UZC196628 VIY196628 VSU196628 WCQ196628 WMM196628 WWI196628 AA262164 JW262164 TS262164 ADO262164 ANK262164 AXG262164 BHC262164 BQY262164 CAU262164 CKQ262164 CUM262164 DEI262164 DOE262164 DYA262164 EHW262164 ERS262164 FBO262164 FLK262164 FVG262164 GFC262164 GOY262164 GYU262164 HIQ262164 HSM262164 ICI262164 IME262164 IWA262164 JFW262164 JPS262164 JZO262164 KJK262164 KTG262164 LDC262164 LMY262164 LWU262164 MGQ262164 MQM262164 NAI262164 NKE262164 NUA262164 ODW262164 ONS262164 OXO262164 PHK262164 PRG262164 QBC262164 QKY262164 QUU262164 REQ262164 ROM262164 RYI262164 SIE262164 SSA262164 TBW262164 TLS262164 TVO262164 UFK262164 UPG262164 UZC262164 VIY262164 VSU262164 WCQ262164 WMM262164 WWI262164 AA327700 JW327700 TS327700 ADO327700 ANK327700 AXG327700 BHC327700 BQY327700 CAU327700 CKQ327700 CUM327700 DEI327700 DOE327700 DYA327700 EHW327700 ERS327700 FBO327700 FLK327700 FVG327700 GFC327700 GOY327700 GYU327700 HIQ327700 HSM327700 ICI327700 IME327700 IWA327700 JFW327700 JPS327700 JZO327700 KJK327700 KTG327700 LDC327700 LMY327700 LWU327700 MGQ327700 MQM327700 NAI327700 NKE327700 NUA327700 ODW327700 ONS327700 OXO327700 PHK327700 PRG327700 QBC327700 QKY327700 QUU327700 REQ327700 ROM327700 RYI327700 SIE327700 SSA327700 TBW327700 TLS327700 TVO327700 UFK327700 UPG327700 UZC327700 VIY327700 VSU327700 WCQ327700 WMM327700 WWI327700 AA393236 JW393236 TS393236 ADO393236 ANK393236 AXG393236 BHC393236 BQY393236 CAU393236 CKQ393236 CUM393236 DEI393236 DOE393236 DYA393236 EHW393236 ERS393236 FBO393236 FLK393236 FVG393236 GFC393236 GOY393236 GYU393236 HIQ393236 HSM393236 ICI393236 IME393236 IWA393236 JFW393236 JPS393236 JZO393236 KJK393236 KTG393236 LDC393236 LMY393236 LWU393236 MGQ393236 MQM393236 NAI393236 NKE393236 NUA393236 ODW393236 ONS393236 OXO393236 PHK393236 PRG393236 QBC393236 QKY393236 QUU393236 REQ393236 ROM393236 RYI393236 SIE393236 SSA393236 TBW393236 TLS393236 TVO393236 UFK393236 UPG393236 UZC393236 VIY393236 VSU393236 WCQ393236 WMM393236 WWI393236 AA458772 JW458772 TS458772 ADO458772 ANK458772 AXG458772 BHC458772 BQY458772 CAU458772 CKQ458772 CUM458772 DEI458772 DOE458772 DYA458772 EHW458772 ERS458772 FBO458772 FLK458772 FVG458772 GFC458772 GOY458772 GYU458772 HIQ458772 HSM458772 ICI458772 IME458772 IWA458772 JFW458772 JPS458772 JZO458772 KJK458772 KTG458772 LDC458772 LMY458772 LWU458772 MGQ458772 MQM458772 NAI458772 NKE458772 NUA458772 ODW458772 ONS458772 OXO458772 PHK458772 PRG458772 QBC458772 QKY458772 QUU458772 REQ458772 ROM458772 RYI458772 SIE458772 SSA458772 TBW458772 TLS458772 TVO458772 UFK458772 UPG458772 UZC458772 VIY458772 VSU458772 WCQ458772 WMM458772 WWI458772 AA524308 JW524308 TS524308 ADO524308 ANK524308 AXG524308 BHC524308 BQY524308 CAU524308 CKQ524308 CUM524308 DEI524308 DOE524308 DYA524308 EHW524308 ERS524308 FBO524308 FLK524308 FVG524308 GFC524308 GOY524308 GYU524308 HIQ524308 HSM524308 ICI524308 IME524308 IWA524308 JFW524308 JPS524308 JZO524308 KJK524308 KTG524308 LDC524308 LMY524308 LWU524308 MGQ524308 MQM524308 NAI524308 NKE524308 NUA524308 ODW524308 ONS524308 OXO524308 PHK524308 PRG524308 QBC524308 QKY524308 QUU524308 REQ524308 ROM524308 RYI524308 SIE524308 SSA524308 TBW524308 TLS524308 TVO524308 UFK524308 UPG524308 UZC524308 VIY524308 VSU524308 WCQ524308 WMM524308 WWI524308 AA589844 JW589844 TS589844 ADO589844 ANK589844 AXG589844 BHC589844 BQY589844 CAU589844 CKQ589844 CUM589844 DEI589844 DOE589844 DYA589844 EHW589844 ERS589844 FBO589844 FLK589844 FVG589844 GFC589844 GOY589844 GYU589844 HIQ589844 HSM589844 ICI589844 IME589844 IWA589844 JFW589844 JPS589844 JZO589844 KJK589844 KTG589844 LDC589844 LMY589844 LWU589844 MGQ589844 MQM589844 NAI589844 NKE589844 NUA589844 ODW589844 ONS589844 OXO589844 PHK589844 PRG589844 QBC589844 QKY589844 QUU589844 REQ589844 ROM589844 RYI589844 SIE589844 SSA589844 TBW589844 TLS589844 TVO589844 UFK589844 UPG589844 UZC589844 VIY589844 VSU589844 WCQ589844 WMM589844 WWI589844 AA655380 JW655380 TS655380 ADO655380 ANK655380 AXG655380 BHC655380 BQY655380 CAU655380 CKQ655380 CUM655380 DEI655380 DOE655380 DYA655380 EHW655380 ERS655380 FBO655380 FLK655380 FVG655380 GFC655380 GOY655380 GYU655380 HIQ655380 HSM655380 ICI655380 IME655380 IWA655380 JFW655380 JPS655380 JZO655380 KJK655380 KTG655380 LDC655380 LMY655380 LWU655380 MGQ655380 MQM655380 NAI655380 NKE655380 NUA655380 ODW655380 ONS655380 OXO655380 PHK655380 PRG655380 QBC655380 QKY655380 QUU655380 REQ655380 ROM655380 RYI655380 SIE655380 SSA655380 TBW655380 TLS655380 TVO655380 UFK655380 UPG655380 UZC655380 VIY655380 VSU655380 WCQ655380 WMM655380 WWI655380 AA720916 JW720916 TS720916 ADO720916 ANK720916 AXG720916 BHC720916 BQY720916 CAU720916 CKQ720916 CUM720916 DEI720916 DOE720916 DYA720916 EHW720916 ERS720916 FBO720916 FLK720916 FVG720916 GFC720916 GOY720916 GYU720916 HIQ720916 HSM720916 ICI720916 IME720916 IWA720916 JFW720916 JPS720916 JZO720916 KJK720916 KTG720916 LDC720916 LMY720916 LWU720916 MGQ720916 MQM720916 NAI720916 NKE720916 NUA720916 ODW720916 ONS720916 OXO720916 PHK720916 PRG720916 QBC720916 QKY720916 QUU720916 REQ720916 ROM720916 RYI720916 SIE720916 SSA720916 TBW720916 TLS720916 TVO720916 UFK720916 UPG720916 UZC720916 VIY720916 VSU720916 WCQ720916 WMM720916 WWI720916 AA786452 JW786452 TS786452 ADO786452 ANK786452 AXG786452 BHC786452 BQY786452 CAU786452 CKQ786452 CUM786452 DEI786452 DOE786452 DYA786452 EHW786452 ERS786452 FBO786452 FLK786452 FVG786452 GFC786452 GOY786452 GYU786452 HIQ786452 HSM786452 ICI786452 IME786452 IWA786452 JFW786452 JPS786452 JZO786452 KJK786452 KTG786452 LDC786452 LMY786452 LWU786452 MGQ786452 MQM786452 NAI786452 NKE786452 NUA786452 ODW786452 ONS786452 OXO786452 PHK786452 PRG786452 QBC786452 QKY786452 QUU786452 REQ786452 ROM786452 RYI786452 SIE786452 SSA786452 TBW786452 TLS786452 TVO786452 UFK786452 UPG786452 UZC786452 VIY786452 VSU786452 WCQ786452 WMM786452 WWI786452 AA851988 JW851988 TS851988 ADO851988 ANK851988 AXG851988 BHC851988 BQY851988 CAU851988 CKQ851988 CUM851988 DEI851988 DOE851988 DYA851988 EHW851988 ERS851988 FBO851988 FLK851988 FVG851988 GFC851988 GOY851988 GYU851988 HIQ851988 HSM851988 ICI851988 IME851988 IWA851988 JFW851988 JPS851988 JZO851988 KJK851988 KTG851988 LDC851988 LMY851988 LWU851988 MGQ851988 MQM851988 NAI851988 NKE851988 NUA851988 ODW851988 ONS851988 OXO851988 PHK851988 PRG851988 QBC851988 QKY851988 QUU851988 REQ851988 ROM851988 RYI851988 SIE851988 SSA851988 TBW851988 TLS851988 TVO851988 UFK851988 UPG851988 UZC851988 VIY851988 VSU851988 WCQ851988 WMM851988 WWI851988 AA917524 JW917524 TS917524 ADO917524 ANK917524 AXG917524 BHC917524 BQY917524 CAU917524 CKQ917524 CUM917524 DEI917524 DOE917524 DYA917524 EHW917524 ERS917524 FBO917524 FLK917524 FVG917524 GFC917524 GOY917524 GYU917524 HIQ917524 HSM917524 ICI917524 IME917524 IWA917524 JFW917524 JPS917524 JZO917524 KJK917524 KTG917524 LDC917524 LMY917524 LWU917524 MGQ917524 MQM917524 NAI917524 NKE917524 NUA917524 ODW917524 ONS917524 OXO917524 PHK917524 PRG917524 QBC917524 QKY917524 QUU917524 REQ917524 ROM917524 RYI917524 SIE917524 SSA917524 TBW917524 TLS917524 TVO917524 UFK917524 UPG917524 UZC917524 VIY917524 VSU917524 WCQ917524 WMM917524 WWI917524 AA983060 JW983060 TS983060 ADO983060 ANK983060 AXG983060 BHC983060 BQY983060 CAU983060 CKQ983060 CUM983060 DEI983060 DOE983060 DYA983060 EHW983060 ERS983060 FBO983060 FLK983060 FVG983060 GFC983060 GOY983060 GYU983060 HIQ983060 HSM983060 ICI983060 IME983060 IWA983060 JFW983060 JPS983060 JZO983060 KJK983060 KTG983060 LDC983060 LMY983060 LWU983060 MGQ983060 MQM983060 NAI983060 NKE983060 NUA983060 ODW983060 ONS983060 OXO983060 PHK983060 PRG983060 QBC983060 QKY983060 QUU983060 REQ983060 ROM983060 RYI983060 SIE983060 SSA983060 TBW983060 TLS983060 TVO983060 UFK983060 UPG983060 UZC983060 VIY983060 VSU983060 WCQ983060 WMM983060 WWI983060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AC65556 JY65556 TU65556 ADQ65556 ANM65556 AXI65556 BHE65556 BRA65556 CAW65556 CKS65556 CUO65556 DEK65556 DOG65556 DYC65556 EHY65556 ERU65556 FBQ65556 FLM65556 FVI65556 GFE65556 GPA65556 GYW65556 HIS65556 HSO65556 ICK65556 IMG65556 IWC65556 JFY65556 JPU65556 JZQ65556 KJM65556 KTI65556 LDE65556 LNA65556 LWW65556 MGS65556 MQO65556 NAK65556 NKG65556 NUC65556 ODY65556 ONU65556 OXQ65556 PHM65556 PRI65556 QBE65556 QLA65556 QUW65556 RES65556 ROO65556 RYK65556 SIG65556 SSC65556 TBY65556 TLU65556 TVQ65556 UFM65556 UPI65556 UZE65556 VJA65556 VSW65556 WCS65556 WMO65556 WWK65556 AC131092 JY131092 TU131092 ADQ131092 ANM131092 AXI131092 BHE131092 BRA131092 CAW131092 CKS131092 CUO131092 DEK131092 DOG131092 DYC131092 EHY131092 ERU131092 FBQ131092 FLM131092 FVI131092 GFE131092 GPA131092 GYW131092 HIS131092 HSO131092 ICK131092 IMG131092 IWC131092 JFY131092 JPU131092 JZQ131092 KJM131092 KTI131092 LDE131092 LNA131092 LWW131092 MGS131092 MQO131092 NAK131092 NKG131092 NUC131092 ODY131092 ONU131092 OXQ131092 PHM131092 PRI131092 QBE131092 QLA131092 QUW131092 RES131092 ROO131092 RYK131092 SIG131092 SSC131092 TBY131092 TLU131092 TVQ131092 UFM131092 UPI131092 UZE131092 VJA131092 VSW131092 WCS131092 WMO131092 WWK131092 AC196628 JY196628 TU196628 ADQ196628 ANM196628 AXI196628 BHE196628 BRA196628 CAW196628 CKS196628 CUO196628 DEK196628 DOG196628 DYC196628 EHY196628 ERU196628 FBQ196628 FLM196628 FVI196628 GFE196628 GPA196628 GYW196628 HIS196628 HSO196628 ICK196628 IMG196628 IWC196628 JFY196628 JPU196628 JZQ196628 KJM196628 KTI196628 LDE196628 LNA196628 LWW196628 MGS196628 MQO196628 NAK196628 NKG196628 NUC196628 ODY196628 ONU196628 OXQ196628 PHM196628 PRI196628 QBE196628 QLA196628 QUW196628 RES196628 ROO196628 RYK196628 SIG196628 SSC196628 TBY196628 TLU196628 TVQ196628 UFM196628 UPI196628 UZE196628 VJA196628 VSW196628 WCS196628 WMO196628 WWK196628 AC262164 JY262164 TU262164 ADQ262164 ANM262164 AXI262164 BHE262164 BRA262164 CAW262164 CKS262164 CUO262164 DEK262164 DOG262164 DYC262164 EHY262164 ERU262164 FBQ262164 FLM262164 FVI262164 GFE262164 GPA262164 GYW262164 HIS262164 HSO262164 ICK262164 IMG262164 IWC262164 JFY262164 JPU262164 JZQ262164 KJM262164 KTI262164 LDE262164 LNA262164 LWW262164 MGS262164 MQO262164 NAK262164 NKG262164 NUC262164 ODY262164 ONU262164 OXQ262164 PHM262164 PRI262164 QBE262164 QLA262164 QUW262164 RES262164 ROO262164 RYK262164 SIG262164 SSC262164 TBY262164 TLU262164 TVQ262164 UFM262164 UPI262164 UZE262164 VJA262164 VSW262164 WCS262164 WMO262164 WWK262164 AC327700 JY327700 TU327700 ADQ327700 ANM327700 AXI327700 BHE327700 BRA327700 CAW327700 CKS327700 CUO327700 DEK327700 DOG327700 DYC327700 EHY327700 ERU327700 FBQ327700 FLM327700 FVI327700 GFE327700 GPA327700 GYW327700 HIS327700 HSO327700 ICK327700 IMG327700 IWC327700 JFY327700 JPU327700 JZQ327700 KJM327700 KTI327700 LDE327700 LNA327700 LWW327700 MGS327700 MQO327700 NAK327700 NKG327700 NUC327700 ODY327700 ONU327700 OXQ327700 PHM327700 PRI327700 QBE327700 QLA327700 QUW327700 RES327700 ROO327700 RYK327700 SIG327700 SSC327700 TBY327700 TLU327700 TVQ327700 UFM327700 UPI327700 UZE327700 VJA327700 VSW327700 WCS327700 WMO327700 WWK327700 AC393236 JY393236 TU393236 ADQ393236 ANM393236 AXI393236 BHE393236 BRA393236 CAW393236 CKS393236 CUO393236 DEK393236 DOG393236 DYC393236 EHY393236 ERU393236 FBQ393236 FLM393236 FVI393236 GFE393236 GPA393236 GYW393236 HIS393236 HSO393236 ICK393236 IMG393236 IWC393236 JFY393236 JPU393236 JZQ393236 KJM393236 KTI393236 LDE393236 LNA393236 LWW393236 MGS393236 MQO393236 NAK393236 NKG393236 NUC393236 ODY393236 ONU393236 OXQ393236 PHM393236 PRI393236 QBE393236 QLA393236 QUW393236 RES393236 ROO393236 RYK393236 SIG393236 SSC393236 TBY393236 TLU393236 TVQ393236 UFM393236 UPI393236 UZE393236 VJA393236 VSW393236 WCS393236 WMO393236 WWK393236 AC458772 JY458772 TU458772 ADQ458772 ANM458772 AXI458772 BHE458772 BRA458772 CAW458772 CKS458772 CUO458772 DEK458772 DOG458772 DYC458772 EHY458772 ERU458772 FBQ458772 FLM458772 FVI458772 GFE458772 GPA458772 GYW458772 HIS458772 HSO458772 ICK458772 IMG458772 IWC458772 JFY458772 JPU458772 JZQ458772 KJM458772 KTI458772 LDE458772 LNA458772 LWW458772 MGS458772 MQO458772 NAK458772 NKG458772 NUC458772 ODY458772 ONU458772 OXQ458772 PHM458772 PRI458772 QBE458772 QLA458772 QUW458772 RES458772 ROO458772 RYK458772 SIG458772 SSC458772 TBY458772 TLU458772 TVQ458772 UFM458772 UPI458772 UZE458772 VJA458772 VSW458772 WCS458772 WMO458772 WWK458772 AC524308 JY524308 TU524308 ADQ524308 ANM524308 AXI524308 BHE524308 BRA524308 CAW524308 CKS524308 CUO524308 DEK524308 DOG524308 DYC524308 EHY524308 ERU524308 FBQ524308 FLM524308 FVI524308 GFE524308 GPA524308 GYW524308 HIS524308 HSO524308 ICK524308 IMG524308 IWC524308 JFY524308 JPU524308 JZQ524308 KJM524308 KTI524308 LDE524308 LNA524308 LWW524308 MGS524308 MQO524308 NAK524308 NKG524308 NUC524308 ODY524308 ONU524308 OXQ524308 PHM524308 PRI524308 QBE524308 QLA524308 QUW524308 RES524308 ROO524308 RYK524308 SIG524308 SSC524308 TBY524308 TLU524308 TVQ524308 UFM524308 UPI524308 UZE524308 VJA524308 VSW524308 WCS524308 WMO524308 WWK524308 AC589844 JY589844 TU589844 ADQ589844 ANM589844 AXI589844 BHE589844 BRA589844 CAW589844 CKS589844 CUO589844 DEK589844 DOG589844 DYC589844 EHY589844 ERU589844 FBQ589844 FLM589844 FVI589844 GFE589844 GPA589844 GYW589844 HIS589844 HSO589844 ICK589844 IMG589844 IWC589844 JFY589844 JPU589844 JZQ589844 KJM589844 KTI589844 LDE589844 LNA589844 LWW589844 MGS589844 MQO589844 NAK589844 NKG589844 NUC589844 ODY589844 ONU589844 OXQ589844 PHM589844 PRI589844 QBE589844 QLA589844 QUW589844 RES589844 ROO589844 RYK589844 SIG589844 SSC589844 TBY589844 TLU589844 TVQ589844 UFM589844 UPI589844 UZE589844 VJA589844 VSW589844 WCS589844 WMO589844 WWK589844 AC655380 JY655380 TU655380 ADQ655380 ANM655380 AXI655380 BHE655380 BRA655380 CAW655380 CKS655380 CUO655380 DEK655380 DOG655380 DYC655380 EHY655380 ERU655380 FBQ655380 FLM655380 FVI655380 GFE655380 GPA655380 GYW655380 HIS655380 HSO655380 ICK655380 IMG655380 IWC655380 JFY655380 JPU655380 JZQ655380 KJM655380 KTI655380 LDE655380 LNA655380 LWW655380 MGS655380 MQO655380 NAK655380 NKG655380 NUC655380 ODY655380 ONU655380 OXQ655380 PHM655380 PRI655380 QBE655380 QLA655380 QUW655380 RES655380 ROO655380 RYK655380 SIG655380 SSC655380 TBY655380 TLU655380 TVQ655380 UFM655380 UPI655380 UZE655380 VJA655380 VSW655380 WCS655380 WMO655380 WWK655380 AC720916 JY720916 TU720916 ADQ720916 ANM720916 AXI720916 BHE720916 BRA720916 CAW720916 CKS720916 CUO720916 DEK720916 DOG720916 DYC720916 EHY720916 ERU720916 FBQ720916 FLM720916 FVI720916 GFE720916 GPA720916 GYW720916 HIS720916 HSO720916 ICK720916 IMG720916 IWC720916 JFY720916 JPU720916 JZQ720916 KJM720916 KTI720916 LDE720916 LNA720916 LWW720916 MGS720916 MQO720916 NAK720916 NKG720916 NUC720916 ODY720916 ONU720916 OXQ720916 PHM720916 PRI720916 QBE720916 QLA720916 QUW720916 RES720916 ROO720916 RYK720916 SIG720916 SSC720916 TBY720916 TLU720916 TVQ720916 UFM720916 UPI720916 UZE720916 VJA720916 VSW720916 WCS720916 WMO720916 WWK720916 AC786452 JY786452 TU786452 ADQ786452 ANM786452 AXI786452 BHE786452 BRA786452 CAW786452 CKS786452 CUO786452 DEK786452 DOG786452 DYC786452 EHY786452 ERU786452 FBQ786452 FLM786452 FVI786452 GFE786452 GPA786452 GYW786452 HIS786452 HSO786452 ICK786452 IMG786452 IWC786452 JFY786452 JPU786452 JZQ786452 KJM786452 KTI786452 LDE786452 LNA786452 LWW786452 MGS786452 MQO786452 NAK786452 NKG786452 NUC786452 ODY786452 ONU786452 OXQ786452 PHM786452 PRI786452 QBE786452 QLA786452 QUW786452 RES786452 ROO786452 RYK786452 SIG786452 SSC786452 TBY786452 TLU786452 TVQ786452 UFM786452 UPI786452 UZE786452 VJA786452 VSW786452 WCS786452 WMO786452 WWK786452 AC851988 JY851988 TU851988 ADQ851988 ANM851988 AXI851988 BHE851988 BRA851988 CAW851988 CKS851988 CUO851988 DEK851988 DOG851988 DYC851988 EHY851988 ERU851988 FBQ851988 FLM851988 FVI851988 GFE851988 GPA851988 GYW851988 HIS851988 HSO851988 ICK851988 IMG851988 IWC851988 JFY851988 JPU851988 JZQ851988 KJM851988 KTI851988 LDE851988 LNA851988 LWW851988 MGS851988 MQO851988 NAK851988 NKG851988 NUC851988 ODY851988 ONU851988 OXQ851988 PHM851988 PRI851988 QBE851988 QLA851988 QUW851988 RES851988 ROO851988 RYK851988 SIG851988 SSC851988 TBY851988 TLU851988 TVQ851988 UFM851988 UPI851988 UZE851988 VJA851988 VSW851988 WCS851988 WMO851988 WWK851988 AC917524 JY917524 TU917524 ADQ917524 ANM917524 AXI917524 BHE917524 BRA917524 CAW917524 CKS917524 CUO917524 DEK917524 DOG917524 DYC917524 EHY917524 ERU917524 FBQ917524 FLM917524 FVI917524 GFE917524 GPA917524 GYW917524 HIS917524 HSO917524 ICK917524 IMG917524 IWC917524 JFY917524 JPU917524 JZQ917524 KJM917524 KTI917524 LDE917524 LNA917524 LWW917524 MGS917524 MQO917524 NAK917524 NKG917524 NUC917524 ODY917524 ONU917524 OXQ917524 PHM917524 PRI917524 QBE917524 QLA917524 QUW917524 RES917524 ROO917524 RYK917524 SIG917524 SSC917524 TBY917524 TLU917524 TVQ917524 UFM917524 UPI917524 UZE917524 VJA917524 VSW917524 WCS917524 WMO917524 WWK917524 AC983060 JY983060 TU983060 ADQ983060 ANM983060 AXI983060 BHE983060 BRA983060 CAW983060 CKS983060 CUO983060 DEK983060 DOG983060 DYC983060 EHY983060 ERU983060 FBQ983060 FLM983060 FVI983060 GFE983060 GPA983060 GYW983060 HIS983060 HSO983060 ICK983060 IMG983060 IWC983060 JFY983060 JPU983060 JZQ983060 KJM983060 KTI983060 LDE983060 LNA983060 LWW983060 MGS983060 MQO983060 NAK983060 NKG983060 NUC983060 ODY983060 ONU983060 OXQ983060 PHM983060 PRI983060 QBE983060 QLA983060 QUW983060 RES983060 ROO983060 RYK983060 SIG983060 SSC983060 TBY983060 TLU983060 TVQ983060 UFM983060 UPI983060 UZE983060 VJA983060 VSW983060 WCS983060 WMO983060 WWK983060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AA65559 JW65559 TS65559 ADO65559 ANK65559 AXG65559 BHC65559 BQY65559 CAU65559 CKQ65559 CUM65559 DEI65559 DOE65559 DYA65559 EHW65559 ERS65559 FBO65559 FLK65559 FVG65559 GFC65559 GOY65559 GYU65559 HIQ65559 HSM65559 ICI65559 IME65559 IWA65559 JFW65559 JPS65559 JZO65559 KJK65559 KTG65559 LDC65559 LMY65559 LWU65559 MGQ65559 MQM65559 NAI65559 NKE65559 NUA65559 ODW65559 ONS65559 OXO65559 PHK65559 PRG65559 QBC65559 QKY65559 QUU65559 REQ65559 ROM65559 RYI65559 SIE65559 SSA65559 TBW65559 TLS65559 TVO65559 UFK65559 UPG65559 UZC65559 VIY65559 VSU65559 WCQ65559 WMM65559 WWI65559 AA131095 JW131095 TS131095 ADO131095 ANK131095 AXG131095 BHC131095 BQY131095 CAU131095 CKQ131095 CUM131095 DEI131095 DOE131095 DYA131095 EHW131095 ERS131095 FBO131095 FLK131095 FVG131095 GFC131095 GOY131095 GYU131095 HIQ131095 HSM131095 ICI131095 IME131095 IWA131095 JFW131095 JPS131095 JZO131095 KJK131095 KTG131095 LDC131095 LMY131095 LWU131095 MGQ131095 MQM131095 NAI131095 NKE131095 NUA131095 ODW131095 ONS131095 OXO131095 PHK131095 PRG131095 QBC131095 QKY131095 QUU131095 REQ131095 ROM131095 RYI131095 SIE131095 SSA131095 TBW131095 TLS131095 TVO131095 UFK131095 UPG131095 UZC131095 VIY131095 VSU131095 WCQ131095 WMM131095 WWI131095 AA196631 JW196631 TS196631 ADO196631 ANK196631 AXG196631 BHC196631 BQY196631 CAU196631 CKQ196631 CUM196631 DEI196631 DOE196631 DYA196631 EHW196631 ERS196631 FBO196631 FLK196631 FVG196631 GFC196631 GOY196631 GYU196631 HIQ196631 HSM196631 ICI196631 IME196631 IWA196631 JFW196631 JPS196631 JZO196631 KJK196631 KTG196631 LDC196631 LMY196631 LWU196631 MGQ196631 MQM196631 NAI196631 NKE196631 NUA196631 ODW196631 ONS196631 OXO196631 PHK196631 PRG196631 QBC196631 QKY196631 QUU196631 REQ196631 ROM196631 RYI196631 SIE196631 SSA196631 TBW196631 TLS196631 TVO196631 UFK196631 UPG196631 UZC196631 VIY196631 VSU196631 WCQ196631 WMM196631 WWI196631 AA262167 JW262167 TS262167 ADO262167 ANK262167 AXG262167 BHC262167 BQY262167 CAU262167 CKQ262167 CUM262167 DEI262167 DOE262167 DYA262167 EHW262167 ERS262167 FBO262167 FLK262167 FVG262167 GFC262167 GOY262167 GYU262167 HIQ262167 HSM262167 ICI262167 IME262167 IWA262167 JFW262167 JPS262167 JZO262167 KJK262167 KTG262167 LDC262167 LMY262167 LWU262167 MGQ262167 MQM262167 NAI262167 NKE262167 NUA262167 ODW262167 ONS262167 OXO262167 PHK262167 PRG262167 QBC262167 QKY262167 QUU262167 REQ262167 ROM262167 RYI262167 SIE262167 SSA262167 TBW262167 TLS262167 TVO262167 UFK262167 UPG262167 UZC262167 VIY262167 VSU262167 WCQ262167 WMM262167 WWI262167 AA327703 JW327703 TS327703 ADO327703 ANK327703 AXG327703 BHC327703 BQY327703 CAU327703 CKQ327703 CUM327703 DEI327703 DOE327703 DYA327703 EHW327703 ERS327703 FBO327703 FLK327703 FVG327703 GFC327703 GOY327703 GYU327703 HIQ327703 HSM327703 ICI327703 IME327703 IWA327703 JFW327703 JPS327703 JZO327703 KJK327703 KTG327703 LDC327703 LMY327703 LWU327703 MGQ327703 MQM327703 NAI327703 NKE327703 NUA327703 ODW327703 ONS327703 OXO327703 PHK327703 PRG327703 QBC327703 QKY327703 QUU327703 REQ327703 ROM327703 RYI327703 SIE327703 SSA327703 TBW327703 TLS327703 TVO327703 UFK327703 UPG327703 UZC327703 VIY327703 VSU327703 WCQ327703 WMM327703 WWI327703 AA393239 JW393239 TS393239 ADO393239 ANK393239 AXG393239 BHC393239 BQY393239 CAU393239 CKQ393239 CUM393239 DEI393239 DOE393239 DYA393239 EHW393239 ERS393239 FBO393239 FLK393239 FVG393239 GFC393239 GOY393239 GYU393239 HIQ393239 HSM393239 ICI393239 IME393239 IWA393239 JFW393239 JPS393239 JZO393239 KJK393239 KTG393239 LDC393239 LMY393239 LWU393239 MGQ393239 MQM393239 NAI393239 NKE393239 NUA393239 ODW393239 ONS393239 OXO393239 PHK393239 PRG393239 QBC393239 QKY393239 QUU393239 REQ393239 ROM393239 RYI393239 SIE393239 SSA393239 TBW393239 TLS393239 TVO393239 UFK393239 UPG393239 UZC393239 VIY393239 VSU393239 WCQ393239 WMM393239 WWI393239 AA458775 JW458775 TS458775 ADO458775 ANK458775 AXG458775 BHC458775 BQY458775 CAU458775 CKQ458775 CUM458775 DEI458775 DOE458775 DYA458775 EHW458775 ERS458775 FBO458775 FLK458775 FVG458775 GFC458775 GOY458775 GYU458775 HIQ458775 HSM458775 ICI458775 IME458775 IWA458775 JFW458775 JPS458775 JZO458775 KJK458775 KTG458775 LDC458775 LMY458775 LWU458775 MGQ458775 MQM458775 NAI458775 NKE458775 NUA458775 ODW458775 ONS458775 OXO458775 PHK458775 PRG458775 QBC458775 QKY458775 QUU458775 REQ458775 ROM458775 RYI458775 SIE458775 SSA458775 TBW458775 TLS458775 TVO458775 UFK458775 UPG458775 UZC458775 VIY458775 VSU458775 WCQ458775 WMM458775 WWI458775 AA524311 JW524311 TS524311 ADO524311 ANK524311 AXG524311 BHC524311 BQY524311 CAU524311 CKQ524311 CUM524311 DEI524311 DOE524311 DYA524311 EHW524311 ERS524311 FBO524311 FLK524311 FVG524311 GFC524311 GOY524311 GYU524311 HIQ524311 HSM524311 ICI524311 IME524311 IWA524311 JFW524311 JPS524311 JZO524311 KJK524311 KTG524311 LDC524311 LMY524311 LWU524311 MGQ524311 MQM524311 NAI524311 NKE524311 NUA524311 ODW524311 ONS524311 OXO524311 PHK524311 PRG524311 QBC524311 QKY524311 QUU524311 REQ524311 ROM524311 RYI524311 SIE524311 SSA524311 TBW524311 TLS524311 TVO524311 UFK524311 UPG524311 UZC524311 VIY524311 VSU524311 WCQ524311 WMM524311 WWI524311 AA589847 JW589847 TS589847 ADO589847 ANK589847 AXG589847 BHC589847 BQY589847 CAU589847 CKQ589847 CUM589847 DEI589847 DOE589847 DYA589847 EHW589847 ERS589847 FBO589847 FLK589847 FVG589847 GFC589847 GOY589847 GYU589847 HIQ589847 HSM589847 ICI589847 IME589847 IWA589847 JFW589847 JPS589847 JZO589847 KJK589847 KTG589847 LDC589847 LMY589847 LWU589847 MGQ589847 MQM589847 NAI589847 NKE589847 NUA589847 ODW589847 ONS589847 OXO589847 PHK589847 PRG589847 QBC589847 QKY589847 QUU589847 REQ589847 ROM589847 RYI589847 SIE589847 SSA589847 TBW589847 TLS589847 TVO589847 UFK589847 UPG589847 UZC589847 VIY589847 VSU589847 WCQ589847 WMM589847 WWI589847 AA655383 JW655383 TS655383 ADO655383 ANK655383 AXG655383 BHC655383 BQY655383 CAU655383 CKQ655383 CUM655383 DEI655383 DOE655383 DYA655383 EHW655383 ERS655383 FBO655383 FLK655383 FVG655383 GFC655383 GOY655383 GYU655383 HIQ655383 HSM655383 ICI655383 IME655383 IWA655383 JFW655383 JPS655383 JZO655383 KJK655383 KTG655383 LDC655383 LMY655383 LWU655383 MGQ655383 MQM655383 NAI655383 NKE655383 NUA655383 ODW655383 ONS655383 OXO655383 PHK655383 PRG655383 QBC655383 QKY655383 QUU655383 REQ655383 ROM655383 RYI655383 SIE655383 SSA655383 TBW655383 TLS655383 TVO655383 UFK655383 UPG655383 UZC655383 VIY655383 VSU655383 WCQ655383 WMM655383 WWI655383 AA720919 JW720919 TS720919 ADO720919 ANK720919 AXG720919 BHC720919 BQY720919 CAU720919 CKQ720919 CUM720919 DEI720919 DOE720919 DYA720919 EHW720919 ERS720919 FBO720919 FLK720919 FVG720919 GFC720919 GOY720919 GYU720919 HIQ720919 HSM720919 ICI720919 IME720919 IWA720919 JFW720919 JPS720919 JZO720919 KJK720919 KTG720919 LDC720919 LMY720919 LWU720919 MGQ720919 MQM720919 NAI720919 NKE720919 NUA720919 ODW720919 ONS720919 OXO720919 PHK720919 PRG720919 QBC720919 QKY720919 QUU720919 REQ720919 ROM720919 RYI720919 SIE720919 SSA720919 TBW720919 TLS720919 TVO720919 UFK720919 UPG720919 UZC720919 VIY720919 VSU720919 WCQ720919 WMM720919 WWI720919 AA786455 JW786455 TS786455 ADO786455 ANK786455 AXG786455 BHC786455 BQY786455 CAU786455 CKQ786455 CUM786455 DEI786455 DOE786455 DYA786455 EHW786455 ERS786455 FBO786455 FLK786455 FVG786455 GFC786455 GOY786455 GYU786455 HIQ786455 HSM786455 ICI786455 IME786455 IWA786455 JFW786455 JPS786455 JZO786455 KJK786455 KTG786455 LDC786455 LMY786455 LWU786455 MGQ786455 MQM786455 NAI786455 NKE786455 NUA786455 ODW786455 ONS786455 OXO786455 PHK786455 PRG786455 QBC786455 QKY786455 QUU786455 REQ786455 ROM786455 RYI786455 SIE786455 SSA786455 TBW786455 TLS786455 TVO786455 UFK786455 UPG786455 UZC786455 VIY786455 VSU786455 WCQ786455 WMM786455 WWI786455 AA851991 JW851991 TS851991 ADO851991 ANK851991 AXG851991 BHC851991 BQY851991 CAU851991 CKQ851991 CUM851991 DEI851991 DOE851991 DYA851991 EHW851991 ERS851991 FBO851991 FLK851991 FVG851991 GFC851991 GOY851991 GYU851991 HIQ851991 HSM851991 ICI851991 IME851991 IWA851991 JFW851991 JPS851991 JZO851991 KJK851991 KTG851991 LDC851991 LMY851991 LWU851991 MGQ851991 MQM851991 NAI851991 NKE851991 NUA851991 ODW851991 ONS851991 OXO851991 PHK851991 PRG851991 QBC851991 QKY851991 QUU851991 REQ851991 ROM851991 RYI851991 SIE851991 SSA851991 TBW851991 TLS851991 TVO851991 UFK851991 UPG851991 UZC851991 VIY851991 VSU851991 WCQ851991 WMM851991 WWI851991 AA917527 JW917527 TS917527 ADO917527 ANK917527 AXG917527 BHC917527 BQY917527 CAU917527 CKQ917527 CUM917527 DEI917527 DOE917527 DYA917527 EHW917527 ERS917527 FBO917527 FLK917527 FVG917527 GFC917527 GOY917527 GYU917527 HIQ917527 HSM917527 ICI917527 IME917527 IWA917527 JFW917527 JPS917527 JZO917527 KJK917527 KTG917527 LDC917527 LMY917527 LWU917527 MGQ917527 MQM917527 NAI917527 NKE917527 NUA917527 ODW917527 ONS917527 OXO917527 PHK917527 PRG917527 QBC917527 QKY917527 QUU917527 REQ917527 ROM917527 RYI917527 SIE917527 SSA917527 TBW917527 TLS917527 TVO917527 UFK917527 UPG917527 UZC917527 VIY917527 VSU917527 WCQ917527 WMM917527 WWI917527 AA983063 JW983063 TS983063 ADO983063 ANK983063 AXG983063 BHC983063 BQY983063 CAU983063 CKQ983063 CUM983063 DEI983063 DOE983063 DYA983063 EHW983063 ERS983063 FBO983063 FLK983063 FVG983063 GFC983063 GOY983063 GYU983063 HIQ983063 HSM983063 ICI983063 IME983063 IWA983063 JFW983063 JPS983063 JZO983063 KJK983063 KTG983063 LDC983063 LMY983063 LWU983063 MGQ983063 MQM983063 NAI983063 NKE983063 NUA983063 ODW983063 ONS983063 OXO983063 PHK983063 PRG983063 QBC983063 QKY983063 QUU983063 REQ983063 ROM983063 RYI983063 SIE983063 SSA983063 TBW983063 TLS983063 TVO983063 UFK983063 UPG983063 UZC983063 VIY983063 VSU983063 WCQ983063 WMM983063 WWI983063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AC65559 JY65559 TU65559 ADQ65559 ANM65559 AXI65559 BHE65559 BRA65559 CAW65559 CKS65559 CUO65559 DEK65559 DOG65559 DYC65559 EHY65559 ERU65559 FBQ65559 FLM65559 FVI65559 GFE65559 GPA65559 GYW65559 HIS65559 HSO65559 ICK65559 IMG65559 IWC65559 JFY65559 JPU65559 JZQ65559 KJM65559 KTI65559 LDE65559 LNA65559 LWW65559 MGS65559 MQO65559 NAK65559 NKG65559 NUC65559 ODY65559 ONU65559 OXQ65559 PHM65559 PRI65559 QBE65559 QLA65559 QUW65559 RES65559 ROO65559 RYK65559 SIG65559 SSC65559 TBY65559 TLU65559 TVQ65559 UFM65559 UPI65559 UZE65559 VJA65559 VSW65559 WCS65559 WMO65559 WWK65559 AC131095 JY131095 TU131095 ADQ131095 ANM131095 AXI131095 BHE131095 BRA131095 CAW131095 CKS131095 CUO131095 DEK131095 DOG131095 DYC131095 EHY131095 ERU131095 FBQ131095 FLM131095 FVI131095 GFE131095 GPA131095 GYW131095 HIS131095 HSO131095 ICK131095 IMG131095 IWC131095 JFY131095 JPU131095 JZQ131095 KJM131095 KTI131095 LDE131095 LNA131095 LWW131095 MGS131095 MQO131095 NAK131095 NKG131095 NUC131095 ODY131095 ONU131095 OXQ131095 PHM131095 PRI131095 QBE131095 QLA131095 QUW131095 RES131095 ROO131095 RYK131095 SIG131095 SSC131095 TBY131095 TLU131095 TVQ131095 UFM131095 UPI131095 UZE131095 VJA131095 VSW131095 WCS131095 WMO131095 WWK131095 AC196631 JY196631 TU196631 ADQ196631 ANM196631 AXI196631 BHE196631 BRA196631 CAW196631 CKS196631 CUO196631 DEK196631 DOG196631 DYC196631 EHY196631 ERU196631 FBQ196631 FLM196631 FVI196631 GFE196631 GPA196631 GYW196631 HIS196631 HSO196631 ICK196631 IMG196631 IWC196631 JFY196631 JPU196631 JZQ196631 KJM196631 KTI196631 LDE196631 LNA196631 LWW196631 MGS196631 MQO196631 NAK196631 NKG196631 NUC196631 ODY196631 ONU196631 OXQ196631 PHM196631 PRI196631 QBE196631 QLA196631 QUW196631 RES196631 ROO196631 RYK196631 SIG196631 SSC196631 TBY196631 TLU196631 TVQ196631 UFM196631 UPI196631 UZE196631 VJA196631 VSW196631 WCS196631 WMO196631 WWK196631 AC262167 JY262167 TU262167 ADQ262167 ANM262167 AXI262167 BHE262167 BRA262167 CAW262167 CKS262167 CUO262167 DEK262167 DOG262167 DYC262167 EHY262167 ERU262167 FBQ262167 FLM262167 FVI262167 GFE262167 GPA262167 GYW262167 HIS262167 HSO262167 ICK262167 IMG262167 IWC262167 JFY262167 JPU262167 JZQ262167 KJM262167 KTI262167 LDE262167 LNA262167 LWW262167 MGS262167 MQO262167 NAK262167 NKG262167 NUC262167 ODY262167 ONU262167 OXQ262167 PHM262167 PRI262167 QBE262167 QLA262167 QUW262167 RES262167 ROO262167 RYK262167 SIG262167 SSC262167 TBY262167 TLU262167 TVQ262167 UFM262167 UPI262167 UZE262167 VJA262167 VSW262167 WCS262167 WMO262167 WWK262167 AC327703 JY327703 TU327703 ADQ327703 ANM327703 AXI327703 BHE327703 BRA327703 CAW327703 CKS327703 CUO327703 DEK327703 DOG327703 DYC327703 EHY327703 ERU327703 FBQ327703 FLM327703 FVI327703 GFE327703 GPA327703 GYW327703 HIS327703 HSO327703 ICK327703 IMG327703 IWC327703 JFY327703 JPU327703 JZQ327703 KJM327703 KTI327703 LDE327703 LNA327703 LWW327703 MGS327703 MQO327703 NAK327703 NKG327703 NUC327703 ODY327703 ONU327703 OXQ327703 PHM327703 PRI327703 QBE327703 QLA327703 QUW327703 RES327703 ROO327703 RYK327703 SIG327703 SSC327703 TBY327703 TLU327703 TVQ327703 UFM327703 UPI327703 UZE327703 VJA327703 VSW327703 WCS327703 WMO327703 WWK327703 AC393239 JY393239 TU393239 ADQ393239 ANM393239 AXI393239 BHE393239 BRA393239 CAW393239 CKS393239 CUO393239 DEK393239 DOG393239 DYC393239 EHY393239 ERU393239 FBQ393239 FLM393239 FVI393239 GFE393239 GPA393239 GYW393239 HIS393239 HSO393239 ICK393239 IMG393239 IWC393239 JFY393239 JPU393239 JZQ393239 KJM393239 KTI393239 LDE393239 LNA393239 LWW393239 MGS393239 MQO393239 NAK393239 NKG393239 NUC393239 ODY393239 ONU393239 OXQ393239 PHM393239 PRI393239 QBE393239 QLA393239 QUW393239 RES393239 ROO393239 RYK393239 SIG393239 SSC393239 TBY393239 TLU393239 TVQ393239 UFM393239 UPI393239 UZE393239 VJA393239 VSW393239 WCS393239 WMO393239 WWK393239 AC458775 JY458775 TU458775 ADQ458775 ANM458775 AXI458775 BHE458775 BRA458775 CAW458775 CKS458775 CUO458775 DEK458775 DOG458775 DYC458775 EHY458775 ERU458775 FBQ458775 FLM458775 FVI458775 GFE458775 GPA458775 GYW458775 HIS458775 HSO458775 ICK458775 IMG458775 IWC458775 JFY458775 JPU458775 JZQ458775 KJM458775 KTI458775 LDE458775 LNA458775 LWW458775 MGS458775 MQO458775 NAK458775 NKG458775 NUC458775 ODY458775 ONU458775 OXQ458775 PHM458775 PRI458775 QBE458775 QLA458775 QUW458775 RES458775 ROO458775 RYK458775 SIG458775 SSC458775 TBY458775 TLU458775 TVQ458775 UFM458775 UPI458775 UZE458775 VJA458775 VSW458775 WCS458775 WMO458775 WWK458775 AC524311 JY524311 TU524311 ADQ524311 ANM524311 AXI524311 BHE524311 BRA524311 CAW524311 CKS524311 CUO524311 DEK524311 DOG524311 DYC524311 EHY524311 ERU524311 FBQ524311 FLM524311 FVI524311 GFE524311 GPA524311 GYW524311 HIS524311 HSO524311 ICK524311 IMG524311 IWC524311 JFY524311 JPU524311 JZQ524311 KJM524311 KTI524311 LDE524311 LNA524311 LWW524311 MGS524311 MQO524311 NAK524311 NKG524311 NUC524311 ODY524311 ONU524311 OXQ524311 PHM524311 PRI524311 QBE524311 QLA524311 QUW524311 RES524311 ROO524311 RYK524311 SIG524311 SSC524311 TBY524311 TLU524311 TVQ524311 UFM524311 UPI524311 UZE524311 VJA524311 VSW524311 WCS524311 WMO524311 WWK524311 AC589847 JY589847 TU589847 ADQ589847 ANM589847 AXI589847 BHE589847 BRA589847 CAW589847 CKS589847 CUO589847 DEK589847 DOG589847 DYC589847 EHY589847 ERU589847 FBQ589847 FLM589847 FVI589847 GFE589847 GPA589847 GYW589847 HIS589847 HSO589847 ICK589847 IMG589847 IWC589847 JFY589847 JPU589847 JZQ589847 KJM589847 KTI589847 LDE589847 LNA589847 LWW589847 MGS589847 MQO589847 NAK589847 NKG589847 NUC589847 ODY589847 ONU589847 OXQ589847 PHM589847 PRI589847 QBE589847 QLA589847 QUW589847 RES589847 ROO589847 RYK589847 SIG589847 SSC589847 TBY589847 TLU589847 TVQ589847 UFM589847 UPI589847 UZE589847 VJA589847 VSW589847 WCS589847 WMO589847 WWK589847 AC655383 JY655383 TU655383 ADQ655383 ANM655383 AXI655383 BHE655383 BRA655383 CAW655383 CKS655383 CUO655383 DEK655383 DOG655383 DYC655383 EHY655383 ERU655383 FBQ655383 FLM655383 FVI655383 GFE655383 GPA655383 GYW655383 HIS655383 HSO655383 ICK655383 IMG655383 IWC655383 JFY655383 JPU655383 JZQ655383 KJM655383 KTI655383 LDE655383 LNA655383 LWW655383 MGS655383 MQO655383 NAK655383 NKG655383 NUC655383 ODY655383 ONU655383 OXQ655383 PHM655383 PRI655383 QBE655383 QLA655383 QUW655383 RES655383 ROO655383 RYK655383 SIG655383 SSC655383 TBY655383 TLU655383 TVQ655383 UFM655383 UPI655383 UZE655383 VJA655383 VSW655383 WCS655383 WMO655383 WWK655383 AC720919 JY720919 TU720919 ADQ720919 ANM720919 AXI720919 BHE720919 BRA720919 CAW720919 CKS720919 CUO720919 DEK720919 DOG720919 DYC720919 EHY720919 ERU720919 FBQ720919 FLM720919 FVI720919 GFE720919 GPA720919 GYW720919 HIS720919 HSO720919 ICK720919 IMG720919 IWC720919 JFY720919 JPU720919 JZQ720919 KJM720919 KTI720919 LDE720919 LNA720919 LWW720919 MGS720919 MQO720919 NAK720919 NKG720919 NUC720919 ODY720919 ONU720919 OXQ720919 PHM720919 PRI720919 QBE720919 QLA720919 QUW720919 RES720919 ROO720919 RYK720919 SIG720919 SSC720919 TBY720919 TLU720919 TVQ720919 UFM720919 UPI720919 UZE720919 VJA720919 VSW720919 WCS720919 WMO720919 WWK720919 AC786455 JY786455 TU786455 ADQ786455 ANM786455 AXI786455 BHE786455 BRA786455 CAW786455 CKS786455 CUO786455 DEK786455 DOG786455 DYC786455 EHY786455 ERU786455 FBQ786455 FLM786455 FVI786455 GFE786455 GPA786455 GYW786455 HIS786455 HSO786455 ICK786455 IMG786455 IWC786455 JFY786455 JPU786455 JZQ786455 KJM786455 KTI786455 LDE786455 LNA786455 LWW786455 MGS786455 MQO786455 NAK786455 NKG786455 NUC786455 ODY786455 ONU786455 OXQ786455 PHM786455 PRI786455 QBE786455 QLA786455 QUW786455 RES786455 ROO786455 RYK786455 SIG786455 SSC786455 TBY786455 TLU786455 TVQ786455 UFM786455 UPI786455 UZE786455 VJA786455 VSW786455 WCS786455 WMO786455 WWK786455 AC851991 JY851991 TU851991 ADQ851991 ANM851991 AXI851991 BHE851991 BRA851991 CAW851991 CKS851991 CUO851991 DEK851991 DOG851991 DYC851991 EHY851991 ERU851991 FBQ851991 FLM851991 FVI851991 GFE851991 GPA851991 GYW851991 HIS851991 HSO851991 ICK851991 IMG851991 IWC851991 JFY851991 JPU851991 JZQ851991 KJM851991 KTI851991 LDE851991 LNA851991 LWW851991 MGS851991 MQO851991 NAK851991 NKG851991 NUC851991 ODY851991 ONU851991 OXQ851991 PHM851991 PRI851991 QBE851991 QLA851991 QUW851991 RES851991 ROO851991 RYK851991 SIG851991 SSC851991 TBY851991 TLU851991 TVQ851991 UFM851991 UPI851991 UZE851991 VJA851991 VSW851991 WCS851991 WMO851991 WWK851991 AC917527 JY917527 TU917527 ADQ917527 ANM917527 AXI917527 BHE917527 BRA917527 CAW917527 CKS917527 CUO917527 DEK917527 DOG917527 DYC917527 EHY917527 ERU917527 FBQ917527 FLM917527 FVI917527 GFE917527 GPA917527 GYW917527 HIS917527 HSO917527 ICK917527 IMG917527 IWC917527 JFY917527 JPU917527 JZQ917527 KJM917527 KTI917527 LDE917527 LNA917527 LWW917527 MGS917527 MQO917527 NAK917527 NKG917527 NUC917527 ODY917527 ONU917527 OXQ917527 PHM917527 PRI917527 QBE917527 QLA917527 QUW917527 RES917527 ROO917527 RYK917527 SIG917527 SSC917527 TBY917527 TLU917527 TVQ917527 UFM917527 UPI917527 UZE917527 VJA917527 VSW917527 WCS917527 WMO917527 WWK917527 AC983063 JY983063 TU983063 ADQ983063 ANM983063 AXI983063 BHE983063 BRA983063 CAW983063 CKS983063 CUO983063 DEK983063 DOG983063 DYC983063 EHY983063 ERU983063 FBQ983063 FLM983063 FVI983063 GFE983063 GPA983063 GYW983063 HIS983063 HSO983063 ICK983063 IMG983063 IWC983063 JFY983063 JPU983063 JZQ983063 KJM983063 KTI983063 LDE983063 LNA983063 LWW983063 MGS983063 MQO983063 NAK983063 NKG983063 NUC983063 ODY983063 ONU983063 OXQ983063 PHM983063 PRI983063 QBE983063 QLA983063 QUW983063 RES983063 ROO983063 RYK983063 SIG983063 SSC983063 TBY983063 TLU983063 TVQ983063 UFM983063 UPI983063 UZE983063 VJA983063 VSW983063 WCS983063 WMO983063 WWK983063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AA65571 JW65571 TS65571 ADO65571 ANK65571 AXG65571 BHC65571 BQY65571 CAU65571 CKQ65571 CUM65571 DEI65571 DOE65571 DYA65571 EHW65571 ERS65571 FBO65571 FLK65571 FVG65571 GFC65571 GOY65571 GYU65571 HIQ65571 HSM65571 ICI65571 IME65571 IWA65571 JFW65571 JPS65571 JZO65571 KJK65571 KTG65571 LDC65571 LMY65571 LWU65571 MGQ65571 MQM65571 NAI65571 NKE65571 NUA65571 ODW65571 ONS65571 OXO65571 PHK65571 PRG65571 QBC65571 QKY65571 QUU65571 REQ65571 ROM65571 RYI65571 SIE65571 SSA65571 TBW65571 TLS65571 TVO65571 UFK65571 UPG65571 UZC65571 VIY65571 VSU65571 WCQ65571 WMM65571 WWI65571 AA131107 JW131107 TS131107 ADO131107 ANK131107 AXG131107 BHC131107 BQY131107 CAU131107 CKQ131107 CUM131107 DEI131107 DOE131107 DYA131107 EHW131107 ERS131107 FBO131107 FLK131107 FVG131107 GFC131107 GOY131107 GYU131107 HIQ131107 HSM131107 ICI131107 IME131107 IWA131107 JFW131107 JPS131107 JZO131107 KJK131107 KTG131107 LDC131107 LMY131107 LWU131107 MGQ131107 MQM131107 NAI131107 NKE131107 NUA131107 ODW131107 ONS131107 OXO131107 PHK131107 PRG131107 QBC131107 QKY131107 QUU131107 REQ131107 ROM131107 RYI131107 SIE131107 SSA131107 TBW131107 TLS131107 TVO131107 UFK131107 UPG131107 UZC131107 VIY131107 VSU131107 WCQ131107 WMM131107 WWI131107 AA196643 JW196643 TS196643 ADO196643 ANK196643 AXG196643 BHC196643 BQY196643 CAU196643 CKQ196643 CUM196643 DEI196643 DOE196643 DYA196643 EHW196643 ERS196643 FBO196643 FLK196643 FVG196643 GFC196643 GOY196643 GYU196643 HIQ196643 HSM196643 ICI196643 IME196643 IWA196643 JFW196643 JPS196643 JZO196643 KJK196643 KTG196643 LDC196643 LMY196643 LWU196643 MGQ196643 MQM196643 NAI196643 NKE196643 NUA196643 ODW196643 ONS196643 OXO196643 PHK196643 PRG196643 QBC196643 QKY196643 QUU196643 REQ196643 ROM196643 RYI196643 SIE196643 SSA196643 TBW196643 TLS196643 TVO196643 UFK196643 UPG196643 UZC196643 VIY196643 VSU196643 WCQ196643 WMM196643 WWI196643 AA262179 JW262179 TS262179 ADO262179 ANK262179 AXG262179 BHC262179 BQY262179 CAU262179 CKQ262179 CUM262179 DEI262179 DOE262179 DYA262179 EHW262179 ERS262179 FBO262179 FLK262179 FVG262179 GFC262179 GOY262179 GYU262179 HIQ262179 HSM262179 ICI262179 IME262179 IWA262179 JFW262179 JPS262179 JZO262179 KJK262179 KTG262179 LDC262179 LMY262179 LWU262179 MGQ262179 MQM262179 NAI262179 NKE262179 NUA262179 ODW262179 ONS262179 OXO262179 PHK262179 PRG262179 QBC262179 QKY262179 QUU262179 REQ262179 ROM262179 RYI262179 SIE262179 SSA262179 TBW262179 TLS262179 TVO262179 UFK262179 UPG262179 UZC262179 VIY262179 VSU262179 WCQ262179 WMM262179 WWI262179 AA327715 JW327715 TS327715 ADO327715 ANK327715 AXG327715 BHC327715 BQY327715 CAU327715 CKQ327715 CUM327715 DEI327715 DOE327715 DYA327715 EHW327715 ERS327715 FBO327715 FLK327715 FVG327715 GFC327715 GOY327715 GYU327715 HIQ327715 HSM327715 ICI327715 IME327715 IWA327715 JFW327715 JPS327715 JZO327715 KJK327715 KTG327715 LDC327715 LMY327715 LWU327715 MGQ327715 MQM327715 NAI327715 NKE327715 NUA327715 ODW327715 ONS327715 OXO327715 PHK327715 PRG327715 QBC327715 QKY327715 QUU327715 REQ327715 ROM327715 RYI327715 SIE327715 SSA327715 TBW327715 TLS327715 TVO327715 UFK327715 UPG327715 UZC327715 VIY327715 VSU327715 WCQ327715 WMM327715 WWI327715 AA393251 JW393251 TS393251 ADO393251 ANK393251 AXG393251 BHC393251 BQY393251 CAU393251 CKQ393251 CUM393251 DEI393251 DOE393251 DYA393251 EHW393251 ERS393251 FBO393251 FLK393251 FVG393251 GFC393251 GOY393251 GYU393251 HIQ393251 HSM393251 ICI393251 IME393251 IWA393251 JFW393251 JPS393251 JZO393251 KJK393251 KTG393251 LDC393251 LMY393251 LWU393251 MGQ393251 MQM393251 NAI393251 NKE393251 NUA393251 ODW393251 ONS393251 OXO393251 PHK393251 PRG393251 QBC393251 QKY393251 QUU393251 REQ393251 ROM393251 RYI393251 SIE393251 SSA393251 TBW393251 TLS393251 TVO393251 UFK393251 UPG393251 UZC393251 VIY393251 VSU393251 WCQ393251 WMM393251 WWI393251 AA458787 JW458787 TS458787 ADO458787 ANK458787 AXG458787 BHC458787 BQY458787 CAU458787 CKQ458787 CUM458787 DEI458787 DOE458787 DYA458787 EHW458787 ERS458787 FBO458787 FLK458787 FVG458787 GFC458787 GOY458787 GYU458787 HIQ458787 HSM458787 ICI458787 IME458787 IWA458787 JFW458787 JPS458787 JZO458787 KJK458787 KTG458787 LDC458787 LMY458787 LWU458787 MGQ458787 MQM458787 NAI458787 NKE458787 NUA458787 ODW458787 ONS458787 OXO458787 PHK458787 PRG458787 QBC458787 QKY458787 QUU458787 REQ458787 ROM458787 RYI458787 SIE458787 SSA458787 TBW458787 TLS458787 TVO458787 UFK458787 UPG458787 UZC458787 VIY458787 VSU458787 WCQ458787 WMM458787 WWI458787 AA524323 JW524323 TS524323 ADO524323 ANK524323 AXG524323 BHC524323 BQY524323 CAU524323 CKQ524323 CUM524323 DEI524323 DOE524323 DYA524323 EHW524323 ERS524323 FBO524323 FLK524323 FVG524323 GFC524323 GOY524323 GYU524323 HIQ524323 HSM524323 ICI524323 IME524323 IWA524323 JFW524323 JPS524323 JZO524323 KJK524323 KTG524323 LDC524323 LMY524323 LWU524323 MGQ524323 MQM524323 NAI524323 NKE524323 NUA524323 ODW524323 ONS524323 OXO524323 PHK524323 PRG524323 QBC524323 QKY524323 QUU524323 REQ524323 ROM524323 RYI524323 SIE524323 SSA524323 TBW524323 TLS524323 TVO524323 UFK524323 UPG524323 UZC524323 VIY524323 VSU524323 WCQ524323 WMM524323 WWI524323 AA589859 JW589859 TS589859 ADO589859 ANK589859 AXG589859 BHC589859 BQY589859 CAU589859 CKQ589859 CUM589859 DEI589859 DOE589859 DYA589859 EHW589859 ERS589859 FBO589859 FLK589859 FVG589859 GFC589859 GOY589859 GYU589859 HIQ589859 HSM589859 ICI589859 IME589859 IWA589859 JFW589859 JPS589859 JZO589859 KJK589859 KTG589859 LDC589859 LMY589859 LWU589859 MGQ589859 MQM589859 NAI589859 NKE589859 NUA589859 ODW589859 ONS589859 OXO589859 PHK589859 PRG589859 QBC589859 QKY589859 QUU589859 REQ589859 ROM589859 RYI589859 SIE589859 SSA589859 TBW589859 TLS589859 TVO589859 UFK589859 UPG589859 UZC589859 VIY589859 VSU589859 WCQ589859 WMM589859 WWI589859 AA655395 JW655395 TS655395 ADO655395 ANK655395 AXG655395 BHC655395 BQY655395 CAU655395 CKQ655395 CUM655395 DEI655395 DOE655395 DYA655395 EHW655395 ERS655395 FBO655395 FLK655395 FVG655395 GFC655395 GOY655395 GYU655395 HIQ655395 HSM655395 ICI655395 IME655395 IWA655395 JFW655395 JPS655395 JZO655395 KJK655395 KTG655395 LDC655395 LMY655395 LWU655395 MGQ655395 MQM655395 NAI655395 NKE655395 NUA655395 ODW655395 ONS655395 OXO655395 PHK655395 PRG655395 QBC655395 QKY655395 QUU655395 REQ655395 ROM655395 RYI655395 SIE655395 SSA655395 TBW655395 TLS655395 TVO655395 UFK655395 UPG655395 UZC655395 VIY655395 VSU655395 WCQ655395 WMM655395 WWI655395 AA720931 JW720931 TS720931 ADO720931 ANK720931 AXG720931 BHC720931 BQY720931 CAU720931 CKQ720931 CUM720931 DEI720931 DOE720931 DYA720931 EHW720931 ERS720931 FBO720931 FLK720931 FVG720931 GFC720931 GOY720931 GYU720931 HIQ720931 HSM720931 ICI720931 IME720931 IWA720931 JFW720931 JPS720931 JZO720931 KJK720931 KTG720931 LDC720931 LMY720931 LWU720931 MGQ720931 MQM720931 NAI720931 NKE720931 NUA720931 ODW720931 ONS720931 OXO720931 PHK720931 PRG720931 QBC720931 QKY720931 QUU720931 REQ720931 ROM720931 RYI720931 SIE720931 SSA720931 TBW720931 TLS720931 TVO720931 UFK720931 UPG720931 UZC720931 VIY720931 VSU720931 WCQ720931 WMM720931 WWI720931 AA786467 JW786467 TS786467 ADO786467 ANK786467 AXG786467 BHC786467 BQY786467 CAU786467 CKQ786467 CUM786467 DEI786467 DOE786467 DYA786467 EHW786467 ERS786467 FBO786467 FLK786467 FVG786467 GFC786467 GOY786467 GYU786467 HIQ786467 HSM786467 ICI786467 IME786467 IWA786467 JFW786467 JPS786467 JZO786467 KJK786467 KTG786467 LDC786467 LMY786467 LWU786467 MGQ786467 MQM786467 NAI786467 NKE786467 NUA786467 ODW786467 ONS786467 OXO786467 PHK786467 PRG786467 QBC786467 QKY786467 QUU786467 REQ786467 ROM786467 RYI786467 SIE786467 SSA786467 TBW786467 TLS786467 TVO786467 UFK786467 UPG786467 UZC786467 VIY786467 VSU786467 WCQ786467 WMM786467 WWI786467 AA852003 JW852003 TS852003 ADO852003 ANK852003 AXG852003 BHC852003 BQY852003 CAU852003 CKQ852003 CUM852003 DEI852003 DOE852003 DYA852003 EHW852003 ERS852003 FBO852003 FLK852003 FVG852003 GFC852003 GOY852003 GYU852003 HIQ852003 HSM852003 ICI852003 IME852003 IWA852003 JFW852003 JPS852003 JZO852003 KJK852003 KTG852003 LDC852003 LMY852003 LWU852003 MGQ852003 MQM852003 NAI852003 NKE852003 NUA852003 ODW852003 ONS852003 OXO852003 PHK852003 PRG852003 QBC852003 QKY852003 QUU852003 REQ852003 ROM852003 RYI852003 SIE852003 SSA852003 TBW852003 TLS852003 TVO852003 UFK852003 UPG852003 UZC852003 VIY852003 VSU852003 WCQ852003 WMM852003 WWI852003 AA917539 JW917539 TS917539 ADO917539 ANK917539 AXG917539 BHC917539 BQY917539 CAU917539 CKQ917539 CUM917539 DEI917539 DOE917539 DYA917539 EHW917539 ERS917539 FBO917539 FLK917539 FVG917539 GFC917539 GOY917539 GYU917539 HIQ917539 HSM917539 ICI917539 IME917539 IWA917539 JFW917539 JPS917539 JZO917539 KJK917539 KTG917539 LDC917539 LMY917539 LWU917539 MGQ917539 MQM917539 NAI917539 NKE917539 NUA917539 ODW917539 ONS917539 OXO917539 PHK917539 PRG917539 QBC917539 QKY917539 QUU917539 REQ917539 ROM917539 RYI917539 SIE917539 SSA917539 TBW917539 TLS917539 TVO917539 UFK917539 UPG917539 UZC917539 VIY917539 VSU917539 WCQ917539 WMM917539 WWI917539 AA983075 JW983075 TS983075 ADO983075 ANK983075 AXG983075 BHC983075 BQY983075 CAU983075 CKQ983075 CUM983075 DEI983075 DOE983075 DYA983075 EHW983075 ERS983075 FBO983075 FLK983075 FVG983075 GFC983075 GOY983075 GYU983075 HIQ983075 HSM983075 ICI983075 IME983075 IWA983075 JFW983075 JPS983075 JZO983075 KJK983075 KTG983075 LDC983075 LMY983075 LWU983075 MGQ983075 MQM983075 NAI983075 NKE983075 NUA983075 ODW983075 ONS983075 OXO983075 PHK983075 PRG983075 QBC983075 QKY983075 QUU983075 REQ983075 ROM983075 RYI983075 SIE983075 SSA983075 TBW983075 TLS983075 TVO983075 UFK983075 UPG983075 UZC983075 VIY983075 VSU983075 WCQ983075 WMM983075 WWI983075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AC65571 JY65571 TU65571 ADQ65571 ANM65571 AXI65571 BHE65571 BRA65571 CAW65571 CKS65571 CUO65571 DEK65571 DOG65571 DYC65571 EHY65571 ERU65571 FBQ65571 FLM65571 FVI65571 GFE65571 GPA65571 GYW65571 HIS65571 HSO65571 ICK65571 IMG65571 IWC65571 JFY65571 JPU65571 JZQ65571 KJM65571 KTI65571 LDE65571 LNA65571 LWW65571 MGS65571 MQO65571 NAK65571 NKG65571 NUC65571 ODY65571 ONU65571 OXQ65571 PHM65571 PRI65571 QBE65571 QLA65571 QUW65571 RES65571 ROO65571 RYK65571 SIG65571 SSC65571 TBY65571 TLU65571 TVQ65571 UFM65571 UPI65571 UZE65571 VJA65571 VSW65571 WCS65571 WMO65571 WWK65571 AC131107 JY131107 TU131107 ADQ131107 ANM131107 AXI131107 BHE131107 BRA131107 CAW131107 CKS131107 CUO131107 DEK131107 DOG131107 DYC131107 EHY131107 ERU131107 FBQ131107 FLM131107 FVI131107 GFE131107 GPA131107 GYW131107 HIS131107 HSO131107 ICK131107 IMG131107 IWC131107 JFY131107 JPU131107 JZQ131107 KJM131107 KTI131107 LDE131107 LNA131107 LWW131107 MGS131107 MQO131107 NAK131107 NKG131107 NUC131107 ODY131107 ONU131107 OXQ131107 PHM131107 PRI131107 QBE131107 QLA131107 QUW131107 RES131107 ROO131107 RYK131107 SIG131107 SSC131107 TBY131107 TLU131107 TVQ131107 UFM131107 UPI131107 UZE131107 VJA131107 VSW131107 WCS131107 WMO131107 WWK131107 AC196643 JY196643 TU196643 ADQ196643 ANM196643 AXI196643 BHE196643 BRA196643 CAW196643 CKS196643 CUO196643 DEK196643 DOG196643 DYC196643 EHY196643 ERU196643 FBQ196643 FLM196643 FVI196643 GFE196643 GPA196643 GYW196643 HIS196643 HSO196643 ICK196643 IMG196643 IWC196643 JFY196643 JPU196643 JZQ196643 KJM196643 KTI196643 LDE196643 LNA196643 LWW196643 MGS196643 MQO196643 NAK196643 NKG196643 NUC196643 ODY196643 ONU196643 OXQ196643 PHM196643 PRI196643 QBE196643 QLA196643 QUW196643 RES196643 ROO196643 RYK196643 SIG196643 SSC196643 TBY196643 TLU196643 TVQ196643 UFM196643 UPI196643 UZE196643 VJA196643 VSW196643 WCS196643 WMO196643 WWK196643 AC262179 JY262179 TU262179 ADQ262179 ANM262179 AXI262179 BHE262179 BRA262179 CAW262179 CKS262179 CUO262179 DEK262179 DOG262179 DYC262179 EHY262179 ERU262179 FBQ262179 FLM262179 FVI262179 GFE262179 GPA262179 GYW262179 HIS262179 HSO262179 ICK262179 IMG262179 IWC262179 JFY262179 JPU262179 JZQ262179 KJM262179 KTI262179 LDE262179 LNA262179 LWW262179 MGS262179 MQO262179 NAK262179 NKG262179 NUC262179 ODY262179 ONU262179 OXQ262179 PHM262179 PRI262179 QBE262179 QLA262179 QUW262179 RES262179 ROO262179 RYK262179 SIG262179 SSC262179 TBY262179 TLU262179 TVQ262179 UFM262179 UPI262179 UZE262179 VJA262179 VSW262179 WCS262179 WMO262179 WWK262179 AC327715 JY327715 TU327715 ADQ327715 ANM327715 AXI327715 BHE327715 BRA327715 CAW327715 CKS327715 CUO327715 DEK327715 DOG327715 DYC327715 EHY327715 ERU327715 FBQ327715 FLM327715 FVI327715 GFE327715 GPA327715 GYW327715 HIS327715 HSO327715 ICK327715 IMG327715 IWC327715 JFY327715 JPU327715 JZQ327715 KJM327715 KTI327715 LDE327715 LNA327715 LWW327715 MGS327715 MQO327715 NAK327715 NKG327715 NUC327715 ODY327715 ONU327715 OXQ327715 PHM327715 PRI327715 QBE327715 QLA327715 QUW327715 RES327715 ROO327715 RYK327715 SIG327715 SSC327715 TBY327715 TLU327715 TVQ327715 UFM327715 UPI327715 UZE327715 VJA327715 VSW327715 WCS327715 WMO327715 WWK327715 AC393251 JY393251 TU393251 ADQ393251 ANM393251 AXI393251 BHE393251 BRA393251 CAW393251 CKS393251 CUO393251 DEK393251 DOG393251 DYC393251 EHY393251 ERU393251 FBQ393251 FLM393251 FVI393251 GFE393251 GPA393251 GYW393251 HIS393251 HSO393251 ICK393251 IMG393251 IWC393251 JFY393251 JPU393251 JZQ393251 KJM393251 KTI393251 LDE393251 LNA393251 LWW393251 MGS393251 MQO393251 NAK393251 NKG393251 NUC393251 ODY393251 ONU393251 OXQ393251 PHM393251 PRI393251 QBE393251 QLA393251 QUW393251 RES393251 ROO393251 RYK393251 SIG393251 SSC393251 TBY393251 TLU393251 TVQ393251 UFM393251 UPI393251 UZE393251 VJA393251 VSW393251 WCS393251 WMO393251 WWK393251 AC458787 JY458787 TU458787 ADQ458787 ANM458787 AXI458787 BHE458787 BRA458787 CAW458787 CKS458787 CUO458787 DEK458787 DOG458787 DYC458787 EHY458787 ERU458787 FBQ458787 FLM458787 FVI458787 GFE458787 GPA458787 GYW458787 HIS458787 HSO458787 ICK458787 IMG458787 IWC458787 JFY458787 JPU458787 JZQ458787 KJM458787 KTI458787 LDE458787 LNA458787 LWW458787 MGS458787 MQO458787 NAK458787 NKG458787 NUC458787 ODY458787 ONU458787 OXQ458787 PHM458787 PRI458787 QBE458787 QLA458787 QUW458787 RES458787 ROO458787 RYK458787 SIG458787 SSC458787 TBY458787 TLU458787 TVQ458787 UFM458787 UPI458787 UZE458787 VJA458787 VSW458787 WCS458787 WMO458787 WWK458787 AC524323 JY524323 TU524323 ADQ524323 ANM524323 AXI524323 BHE524323 BRA524323 CAW524323 CKS524323 CUO524323 DEK524323 DOG524323 DYC524323 EHY524323 ERU524323 FBQ524323 FLM524323 FVI524323 GFE524323 GPA524323 GYW524323 HIS524323 HSO524323 ICK524323 IMG524323 IWC524323 JFY524323 JPU524323 JZQ524323 KJM524323 KTI524323 LDE524323 LNA524323 LWW524323 MGS524323 MQO524323 NAK524323 NKG524323 NUC524323 ODY524323 ONU524323 OXQ524323 PHM524323 PRI524323 QBE524323 QLA524323 QUW524323 RES524323 ROO524323 RYK524323 SIG524323 SSC524323 TBY524323 TLU524323 TVQ524323 UFM524323 UPI524323 UZE524323 VJA524323 VSW524323 WCS524323 WMO524323 WWK524323 AC589859 JY589859 TU589859 ADQ589859 ANM589859 AXI589859 BHE589859 BRA589859 CAW589859 CKS589859 CUO589859 DEK589859 DOG589859 DYC589859 EHY589859 ERU589859 FBQ589859 FLM589859 FVI589859 GFE589859 GPA589859 GYW589859 HIS589859 HSO589859 ICK589859 IMG589859 IWC589859 JFY589859 JPU589859 JZQ589859 KJM589859 KTI589859 LDE589859 LNA589859 LWW589859 MGS589859 MQO589859 NAK589859 NKG589859 NUC589859 ODY589859 ONU589859 OXQ589859 PHM589859 PRI589859 QBE589859 QLA589859 QUW589859 RES589859 ROO589859 RYK589859 SIG589859 SSC589859 TBY589859 TLU589859 TVQ589859 UFM589859 UPI589859 UZE589859 VJA589859 VSW589859 WCS589859 WMO589859 WWK589859 AC655395 JY655395 TU655395 ADQ655395 ANM655395 AXI655395 BHE655395 BRA655395 CAW655395 CKS655395 CUO655395 DEK655395 DOG655395 DYC655395 EHY655395 ERU655395 FBQ655395 FLM655395 FVI655395 GFE655395 GPA655395 GYW655395 HIS655395 HSO655395 ICK655395 IMG655395 IWC655395 JFY655395 JPU655395 JZQ655395 KJM655395 KTI655395 LDE655395 LNA655395 LWW655395 MGS655395 MQO655395 NAK655395 NKG655395 NUC655395 ODY655395 ONU655395 OXQ655395 PHM655395 PRI655395 QBE655395 QLA655395 QUW655395 RES655395 ROO655395 RYK655395 SIG655395 SSC655395 TBY655395 TLU655395 TVQ655395 UFM655395 UPI655395 UZE655395 VJA655395 VSW655395 WCS655395 WMO655395 WWK655395 AC720931 JY720931 TU720931 ADQ720931 ANM720931 AXI720931 BHE720931 BRA720931 CAW720931 CKS720931 CUO720931 DEK720931 DOG720931 DYC720931 EHY720931 ERU720931 FBQ720931 FLM720931 FVI720931 GFE720931 GPA720931 GYW720931 HIS720931 HSO720931 ICK720931 IMG720931 IWC720931 JFY720931 JPU720931 JZQ720931 KJM720931 KTI720931 LDE720931 LNA720931 LWW720931 MGS720931 MQO720931 NAK720931 NKG720931 NUC720931 ODY720931 ONU720931 OXQ720931 PHM720931 PRI720931 QBE720931 QLA720931 QUW720931 RES720931 ROO720931 RYK720931 SIG720931 SSC720931 TBY720931 TLU720931 TVQ720931 UFM720931 UPI720931 UZE720931 VJA720931 VSW720931 WCS720931 WMO720931 WWK720931 AC786467 JY786467 TU786467 ADQ786467 ANM786467 AXI786467 BHE786467 BRA786467 CAW786467 CKS786467 CUO786467 DEK786467 DOG786467 DYC786467 EHY786467 ERU786467 FBQ786467 FLM786467 FVI786467 GFE786467 GPA786467 GYW786467 HIS786467 HSO786467 ICK786467 IMG786467 IWC786467 JFY786467 JPU786467 JZQ786467 KJM786467 KTI786467 LDE786467 LNA786467 LWW786467 MGS786467 MQO786467 NAK786467 NKG786467 NUC786467 ODY786467 ONU786467 OXQ786467 PHM786467 PRI786467 QBE786467 QLA786467 QUW786467 RES786467 ROO786467 RYK786467 SIG786467 SSC786467 TBY786467 TLU786467 TVQ786467 UFM786467 UPI786467 UZE786467 VJA786467 VSW786467 WCS786467 WMO786467 WWK786467 AC852003 JY852003 TU852003 ADQ852003 ANM852003 AXI852003 BHE852003 BRA852003 CAW852003 CKS852003 CUO852003 DEK852003 DOG852003 DYC852003 EHY852003 ERU852003 FBQ852003 FLM852003 FVI852003 GFE852003 GPA852003 GYW852003 HIS852003 HSO852003 ICK852003 IMG852003 IWC852003 JFY852003 JPU852003 JZQ852003 KJM852003 KTI852003 LDE852003 LNA852003 LWW852003 MGS852003 MQO852003 NAK852003 NKG852003 NUC852003 ODY852003 ONU852003 OXQ852003 PHM852003 PRI852003 QBE852003 QLA852003 QUW852003 RES852003 ROO852003 RYK852003 SIG852003 SSC852003 TBY852003 TLU852003 TVQ852003 UFM852003 UPI852003 UZE852003 VJA852003 VSW852003 WCS852003 WMO852003 WWK852003 AC917539 JY917539 TU917539 ADQ917539 ANM917539 AXI917539 BHE917539 BRA917539 CAW917539 CKS917539 CUO917539 DEK917539 DOG917539 DYC917539 EHY917539 ERU917539 FBQ917539 FLM917539 FVI917539 GFE917539 GPA917539 GYW917539 HIS917539 HSO917539 ICK917539 IMG917539 IWC917539 JFY917539 JPU917539 JZQ917539 KJM917539 KTI917539 LDE917539 LNA917539 LWW917539 MGS917539 MQO917539 NAK917539 NKG917539 NUC917539 ODY917539 ONU917539 OXQ917539 PHM917539 PRI917539 QBE917539 QLA917539 QUW917539 RES917539 ROO917539 RYK917539 SIG917539 SSC917539 TBY917539 TLU917539 TVQ917539 UFM917539 UPI917539 UZE917539 VJA917539 VSW917539 WCS917539 WMO917539 WWK917539 AC983075 JY983075 TU983075 ADQ983075 ANM983075 AXI983075 BHE983075 BRA983075 CAW983075 CKS983075 CUO983075 DEK983075 DOG983075 DYC983075 EHY983075 ERU983075 FBQ983075 FLM983075 FVI983075 GFE983075 GPA983075 GYW983075 HIS983075 HSO983075 ICK983075 IMG983075 IWC983075 JFY983075 JPU983075 JZQ983075 KJM983075 KTI983075 LDE983075 LNA983075 LWW983075 MGS983075 MQO983075 NAK983075 NKG983075 NUC983075 ODY983075 ONU983075 OXQ983075 PHM983075 PRI983075 QBE983075 QLA983075 QUW983075 RES983075 ROO983075 RYK983075 SIG983075 SSC983075 TBY983075 TLU983075 TVQ983075 UFM983075 UPI983075 UZE983075 VJA983075 VSW983075 WCS983075 WMO983075 WWK983075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 AA50 JW50 TS50 ADO50 ANK50 AXG50 BHC50 BQY50 CAU50 CKQ50 CUM50 DEI50 DOE50 DYA50 EHW50 ERS50 FBO50 FLK50 FVG50 GFC50 GOY50 GYU50 HIQ50 HSM50 ICI50 IME50 IWA50 JFW50 JPS50 JZO50 KJK50 KTG50 LDC50 LMY50 LWU50 MGQ50 MQM50 NAI50 NKE50 NUA50 ODW50 ONS50 OXO50 PHK50 PRG50 QBC50 QKY50 QUU50 REQ50 ROM50 RYI50 SIE50 SSA50 TBW50 TLS50 TVO50 UFK50 UPG50 UZC50 VIY50 VSU50 WCQ50 WMM50 WWI50 AA65584 JW65584 TS65584 ADO65584 ANK65584 AXG65584 BHC65584 BQY65584 CAU65584 CKQ65584 CUM65584 DEI65584 DOE65584 DYA65584 EHW65584 ERS65584 FBO65584 FLK65584 FVG65584 GFC65584 GOY65584 GYU65584 HIQ65584 HSM65584 ICI65584 IME65584 IWA65584 JFW65584 JPS65584 JZO65584 KJK65584 KTG65584 LDC65584 LMY65584 LWU65584 MGQ65584 MQM65584 NAI65584 NKE65584 NUA65584 ODW65584 ONS65584 OXO65584 PHK65584 PRG65584 QBC65584 QKY65584 QUU65584 REQ65584 ROM65584 RYI65584 SIE65584 SSA65584 TBW65584 TLS65584 TVO65584 UFK65584 UPG65584 UZC65584 VIY65584 VSU65584 WCQ65584 WMM65584 WWI65584 AA131120 JW131120 TS131120 ADO131120 ANK131120 AXG131120 BHC131120 BQY131120 CAU131120 CKQ131120 CUM131120 DEI131120 DOE131120 DYA131120 EHW131120 ERS131120 FBO131120 FLK131120 FVG131120 GFC131120 GOY131120 GYU131120 HIQ131120 HSM131120 ICI131120 IME131120 IWA131120 JFW131120 JPS131120 JZO131120 KJK131120 KTG131120 LDC131120 LMY131120 LWU131120 MGQ131120 MQM131120 NAI131120 NKE131120 NUA131120 ODW131120 ONS131120 OXO131120 PHK131120 PRG131120 QBC131120 QKY131120 QUU131120 REQ131120 ROM131120 RYI131120 SIE131120 SSA131120 TBW131120 TLS131120 TVO131120 UFK131120 UPG131120 UZC131120 VIY131120 VSU131120 WCQ131120 WMM131120 WWI131120 AA196656 JW196656 TS196656 ADO196656 ANK196656 AXG196656 BHC196656 BQY196656 CAU196656 CKQ196656 CUM196656 DEI196656 DOE196656 DYA196656 EHW196656 ERS196656 FBO196656 FLK196656 FVG196656 GFC196656 GOY196656 GYU196656 HIQ196656 HSM196656 ICI196656 IME196656 IWA196656 JFW196656 JPS196656 JZO196656 KJK196656 KTG196656 LDC196656 LMY196656 LWU196656 MGQ196656 MQM196656 NAI196656 NKE196656 NUA196656 ODW196656 ONS196656 OXO196656 PHK196656 PRG196656 QBC196656 QKY196656 QUU196656 REQ196656 ROM196656 RYI196656 SIE196656 SSA196656 TBW196656 TLS196656 TVO196656 UFK196656 UPG196656 UZC196656 VIY196656 VSU196656 WCQ196656 WMM196656 WWI196656 AA262192 JW262192 TS262192 ADO262192 ANK262192 AXG262192 BHC262192 BQY262192 CAU262192 CKQ262192 CUM262192 DEI262192 DOE262192 DYA262192 EHW262192 ERS262192 FBO262192 FLK262192 FVG262192 GFC262192 GOY262192 GYU262192 HIQ262192 HSM262192 ICI262192 IME262192 IWA262192 JFW262192 JPS262192 JZO262192 KJK262192 KTG262192 LDC262192 LMY262192 LWU262192 MGQ262192 MQM262192 NAI262192 NKE262192 NUA262192 ODW262192 ONS262192 OXO262192 PHK262192 PRG262192 QBC262192 QKY262192 QUU262192 REQ262192 ROM262192 RYI262192 SIE262192 SSA262192 TBW262192 TLS262192 TVO262192 UFK262192 UPG262192 UZC262192 VIY262192 VSU262192 WCQ262192 WMM262192 WWI262192 AA327728 JW327728 TS327728 ADO327728 ANK327728 AXG327728 BHC327728 BQY327728 CAU327728 CKQ327728 CUM327728 DEI327728 DOE327728 DYA327728 EHW327728 ERS327728 FBO327728 FLK327728 FVG327728 GFC327728 GOY327728 GYU327728 HIQ327728 HSM327728 ICI327728 IME327728 IWA327728 JFW327728 JPS327728 JZO327728 KJK327728 KTG327728 LDC327728 LMY327728 LWU327728 MGQ327728 MQM327728 NAI327728 NKE327728 NUA327728 ODW327728 ONS327728 OXO327728 PHK327728 PRG327728 QBC327728 QKY327728 QUU327728 REQ327728 ROM327728 RYI327728 SIE327728 SSA327728 TBW327728 TLS327728 TVO327728 UFK327728 UPG327728 UZC327728 VIY327728 VSU327728 WCQ327728 WMM327728 WWI327728 AA393264 JW393264 TS393264 ADO393264 ANK393264 AXG393264 BHC393264 BQY393264 CAU393264 CKQ393264 CUM393264 DEI393264 DOE393264 DYA393264 EHW393264 ERS393264 FBO393264 FLK393264 FVG393264 GFC393264 GOY393264 GYU393264 HIQ393264 HSM393264 ICI393264 IME393264 IWA393264 JFW393264 JPS393264 JZO393264 KJK393264 KTG393264 LDC393264 LMY393264 LWU393264 MGQ393264 MQM393264 NAI393264 NKE393264 NUA393264 ODW393264 ONS393264 OXO393264 PHK393264 PRG393264 QBC393264 QKY393264 QUU393264 REQ393264 ROM393264 RYI393264 SIE393264 SSA393264 TBW393264 TLS393264 TVO393264 UFK393264 UPG393264 UZC393264 VIY393264 VSU393264 WCQ393264 WMM393264 WWI393264 AA458800 JW458800 TS458800 ADO458800 ANK458800 AXG458800 BHC458800 BQY458800 CAU458800 CKQ458800 CUM458800 DEI458800 DOE458800 DYA458800 EHW458800 ERS458800 FBO458800 FLK458800 FVG458800 GFC458800 GOY458800 GYU458800 HIQ458800 HSM458800 ICI458800 IME458800 IWA458800 JFW458800 JPS458800 JZO458800 KJK458800 KTG458800 LDC458800 LMY458800 LWU458800 MGQ458800 MQM458800 NAI458800 NKE458800 NUA458800 ODW458800 ONS458800 OXO458800 PHK458800 PRG458800 QBC458800 QKY458800 QUU458800 REQ458800 ROM458800 RYI458800 SIE458800 SSA458800 TBW458800 TLS458800 TVO458800 UFK458800 UPG458800 UZC458800 VIY458800 VSU458800 WCQ458800 WMM458800 WWI458800 AA524336 JW524336 TS524336 ADO524336 ANK524336 AXG524336 BHC524336 BQY524336 CAU524336 CKQ524336 CUM524336 DEI524336 DOE524336 DYA524336 EHW524336 ERS524336 FBO524336 FLK524336 FVG524336 GFC524336 GOY524336 GYU524336 HIQ524336 HSM524336 ICI524336 IME524336 IWA524336 JFW524336 JPS524336 JZO524336 KJK524336 KTG524336 LDC524336 LMY524336 LWU524336 MGQ524336 MQM524336 NAI524336 NKE524336 NUA524336 ODW524336 ONS524336 OXO524336 PHK524336 PRG524336 QBC524336 QKY524336 QUU524336 REQ524336 ROM524336 RYI524336 SIE524336 SSA524336 TBW524336 TLS524336 TVO524336 UFK524336 UPG524336 UZC524336 VIY524336 VSU524336 WCQ524336 WMM524336 WWI524336 AA589872 JW589872 TS589872 ADO589872 ANK589872 AXG589872 BHC589872 BQY589872 CAU589872 CKQ589872 CUM589872 DEI589872 DOE589872 DYA589872 EHW589872 ERS589872 FBO589872 FLK589872 FVG589872 GFC589872 GOY589872 GYU589872 HIQ589872 HSM589872 ICI589872 IME589872 IWA589872 JFW589872 JPS589872 JZO589872 KJK589872 KTG589872 LDC589872 LMY589872 LWU589872 MGQ589872 MQM589872 NAI589872 NKE589872 NUA589872 ODW589872 ONS589872 OXO589872 PHK589872 PRG589872 QBC589872 QKY589872 QUU589872 REQ589872 ROM589872 RYI589872 SIE589872 SSA589872 TBW589872 TLS589872 TVO589872 UFK589872 UPG589872 UZC589872 VIY589872 VSU589872 WCQ589872 WMM589872 WWI589872 AA655408 JW655408 TS655408 ADO655408 ANK655408 AXG655408 BHC655408 BQY655408 CAU655408 CKQ655408 CUM655408 DEI655408 DOE655408 DYA655408 EHW655408 ERS655408 FBO655408 FLK655408 FVG655408 GFC655408 GOY655408 GYU655408 HIQ655408 HSM655408 ICI655408 IME655408 IWA655408 JFW655408 JPS655408 JZO655408 KJK655408 KTG655408 LDC655408 LMY655408 LWU655408 MGQ655408 MQM655408 NAI655408 NKE655408 NUA655408 ODW655408 ONS655408 OXO655408 PHK655408 PRG655408 QBC655408 QKY655408 QUU655408 REQ655408 ROM655408 RYI655408 SIE655408 SSA655408 TBW655408 TLS655408 TVO655408 UFK655408 UPG655408 UZC655408 VIY655408 VSU655408 WCQ655408 WMM655408 WWI655408 AA720944 JW720944 TS720944 ADO720944 ANK720944 AXG720944 BHC720944 BQY720944 CAU720944 CKQ720944 CUM720944 DEI720944 DOE720944 DYA720944 EHW720944 ERS720944 FBO720944 FLK720944 FVG720944 GFC720944 GOY720944 GYU720944 HIQ720944 HSM720944 ICI720944 IME720944 IWA720944 JFW720944 JPS720944 JZO720944 KJK720944 KTG720944 LDC720944 LMY720944 LWU720944 MGQ720944 MQM720944 NAI720944 NKE720944 NUA720944 ODW720944 ONS720944 OXO720944 PHK720944 PRG720944 QBC720944 QKY720944 QUU720944 REQ720944 ROM720944 RYI720944 SIE720944 SSA720944 TBW720944 TLS720944 TVO720944 UFK720944 UPG720944 UZC720944 VIY720944 VSU720944 WCQ720944 WMM720944 WWI720944 AA786480 JW786480 TS786480 ADO786480 ANK786480 AXG786480 BHC786480 BQY786480 CAU786480 CKQ786480 CUM786480 DEI786480 DOE786480 DYA786480 EHW786480 ERS786480 FBO786480 FLK786480 FVG786480 GFC786480 GOY786480 GYU786480 HIQ786480 HSM786480 ICI786480 IME786480 IWA786480 JFW786480 JPS786480 JZO786480 KJK786480 KTG786480 LDC786480 LMY786480 LWU786480 MGQ786480 MQM786480 NAI786480 NKE786480 NUA786480 ODW786480 ONS786480 OXO786480 PHK786480 PRG786480 QBC786480 QKY786480 QUU786480 REQ786480 ROM786480 RYI786480 SIE786480 SSA786480 TBW786480 TLS786480 TVO786480 UFK786480 UPG786480 UZC786480 VIY786480 VSU786480 WCQ786480 WMM786480 WWI786480 AA852016 JW852016 TS852016 ADO852016 ANK852016 AXG852016 BHC852016 BQY852016 CAU852016 CKQ852016 CUM852016 DEI852016 DOE852016 DYA852016 EHW852016 ERS852016 FBO852016 FLK852016 FVG852016 GFC852016 GOY852016 GYU852016 HIQ852016 HSM852016 ICI852016 IME852016 IWA852016 JFW852016 JPS852016 JZO852016 KJK852016 KTG852016 LDC852016 LMY852016 LWU852016 MGQ852016 MQM852016 NAI852016 NKE852016 NUA852016 ODW852016 ONS852016 OXO852016 PHK852016 PRG852016 QBC852016 QKY852016 QUU852016 REQ852016 ROM852016 RYI852016 SIE852016 SSA852016 TBW852016 TLS852016 TVO852016 UFK852016 UPG852016 UZC852016 VIY852016 VSU852016 WCQ852016 WMM852016 WWI852016 AA917552 JW917552 TS917552 ADO917552 ANK917552 AXG917552 BHC917552 BQY917552 CAU917552 CKQ917552 CUM917552 DEI917552 DOE917552 DYA917552 EHW917552 ERS917552 FBO917552 FLK917552 FVG917552 GFC917552 GOY917552 GYU917552 HIQ917552 HSM917552 ICI917552 IME917552 IWA917552 JFW917552 JPS917552 JZO917552 KJK917552 KTG917552 LDC917552 LMY917552 LWU917552 MGQ917552 MQM917552 NAI917552 NKE917552 NUA917552 ODW917552 ONS917552 OXO917552 PHK917552 PRG917552 QBC917552 QKY917552 QUU917552 REQ917552 ROM917552 RYI917552 SIE917552 SSA917552 TBW917552 TLS917552 TVO917552 UFK917552 UPG917552 UZC917552 VIY917552 VSU917552 WCQ917552 WMM917552 WWI917552 AA983088 JW983088 TS983088 ADO983088 ANK983088 AXG983088 BHC983088 BQY983088 CAU983088 CKQ983088 CUM983088 DEI983088 DOE983088 DYA983088 EHW983088 ERS983088 FBO983088 FLK983088 FVG983088 GFC983088 GOY983088 GYU983088 HIQ983088 HSM983088 ICI983088 IME983088 IWA983088 JFW983088 JPS983088 JZO983088 KJK983088 KTG983088 LDC983088 LMY983088 LWU983088 MGQ983088 MQM983088 NAI983088 NKE983088 NUA983088 ODW983088 ONS983088 OXO983088 PHK983088 PRG983088 QBC983088 QKY983088 QUU983088 REQ983088 ROM983088 RYI983088 SIE983088 SSA983088 TBW983088 TLS983088 TVO983088 UFK983088 UPG983088 UZC983088 VIY983088 VSU983088 WCQ983088 WMM983088 WWI983088 AC50 JY50 TU50 ADQ50 ANM50 AXI50 BHE50 BRA50 CAW50 CKS50 CUO50 DEK50 DOG50 DYC50 EHY50 ERU50 FBQ50 FLM50 FVI50 GFE50 GPA50 GYW50 HIS50 HSO50 ICK50 IMG50 IWC50 JFY50 JPU50 JZQ50 KJM50 KTI50 LDE50 LNA50 LWW50 MGS50 MQO50 NAK50 NKG50 NUC50 ODY50 ONU50 OXQ50 PHM50 PRI50 QBE50 QLA50 QUW50 RES50 ROO50 RYK50 SIG50 SSC50 TBY50 TLU50 TVQ50 UFM50 UPI50 UZE50 VJA50 VSW50 WCS50 WMO50 WWK50 AC65584 JY65584 TU65584 ADQ65584 ANM65584 AXI65584 BHE65584 BRA65584 CAW65584 CKS65584 CUO65584 DEK65584 DOG65584 DYC65584 EHY65584 ERU65584 FBQ65584 FLM65584 FVI65584 GFE65584 GPA65584 GYW65584 HIS65584 HSO65584 ICK65584 IMG65584 IWC65584 JFY65584 JPU65584 JZQ65584 KJM65584 KTI65584 LDE65584 LNA65584 LWW65584 MGS65584 MQO65584 NAK65584 NKG65584 NUC65584 ODY65584 ONU65584 OXQ65584 PHM65584 PRI65584 QBE65584 QLA65584 QUW65584 RES65584 ROO65584 RYK65584 SIG65584 SSC65584 TBY65584 TLU65584 TVQ65584 UFM65584 UPI65584 UZE65584 VJA65584 VSW65584 WCS65584 WMO65584 WWK65584 AC131120 JY131120 TU131120 ADQ131120 ANM131120 AXI131120 BHE131120 BRA131120 CAW131120 CKS131120 CUO131120 DEK131120 DOG131120 DYC131120 EHY131120 ERU131120 FBQ131120 FLM131120 FVI131120 GFE131120 GPA131120 GYW131120 HIS131120 HSO131120 ICK131120 IMG131120 IWC131120 JFY131120 JPU131120 JZQ131120 KJM131120 KTI131120 LDE131120 LNA131120 LWW131120 MGS131120 MQO131120 NAK131120 NKG131120 NUC131120 ODY131120 ONU131120 OXQ131120 PHM131120 PRI131120 QBE131120 QLA131120 QUW131120 RES131120 ROO131120 RYK131120 SIG131120 SSC131120 TBY131120 TLU131120 TVQ131120 UFM131120 UPI131120 UZE131120 VJA131120 VSW131120 WCS131120 WMO131120 WWK131120 AC196656 JY196656 TU196656 ADQ196656 ANM196656 AXI196656 BHE196656 BRA196656 CAW196656 CKS196656 CUO196656 DEK196656 DOG196656 DYC196656 EHY196656 ERU196656 FBQ196656 FLM196656 FVI196656 GFE196656 GPA196656 GYW196656 HIS196656 HSO196656 ICK196656 IMG196656 IWC196656 JFY196656 JPU196656 JZQ196656 KJM196656 KTI196656 LDE196656 LNA196656 LWW196656 MGS196656 MQO196656 NAK196656 NKG196656 NUC196656 ODY196656 ONU196656 OXQ196656 PHM196656 PRI196656 QBE196656 QLA196656 QUW196656 RES196656 ROO196656 RYK196656 SIG196656 SSC196656 TBY196656 TLU196656 TVQ196656 UFM196656 UPI196656 UZE196656 VJA196656 VSW196656 WCS196656 WMO196656 WWK196656 AC262192 JY262192 TU262192 ADQ262192 ANM262192 AXI262192 BHE262192 BRA262192 CAW262192 CKS262192 CUO262192 DEK262192 DOG262192 DYC262192 EHY262192 ERU262192 FBQ262192 FLM262192 FVI262192 GFE262192 GPA262192 GYW262192 HIS262192 HSO262192 ICK262192 IMG262192 IWC262192 JFY262192 JPU262192 JZQ262192 KJM262192 KTI262192 LDE262192 LNA262192 LWW262192 MGS262192 MQO262192 NAK262192 NKG262192 NUC262192 ODY262192 ONU262192 OXQ262192 PHM262192 PRI262192 QBE262192 QLA262192 QUW262192 RES262192 ROO262192 RYK262192 SIG262192 SSC262192 TBY262192 TLU262192 TVQ262192 UFM262192 UPI262192 UZE262192 VJA262192 VSW262192 WCS262192 WMO262192 WWK262192 AC327728 JY327728 TU327728 ADQ327728 ANM327728 AXI327728 BHE327728 BRA327728 CAW327728 CKS327728 CUO327728 DEK327728 DOG327728 DYC327728 EHY327728 ERU327728 FBQ327728 FLM327728 FVI327728 GFE327728 GPA327728 GYW327728 HIS327728 HSO327728 ICK327728 IMG327728 IWC327728 JFY327728 JPU327728 JZQ327728 KJM327728 KTI327728 LDE327728 LNA327728 LWW327728 MGS327728 MQO327728 NAK327728 NKG327728 NUC327728 ODY327728 ONU327728 OXQ327728 PHM327728 PRI327728 QBE327728 QLA327728 QUW327728 RES327728 ROO327728 RYK327728 SIG327728 SSC327728 TBY327728 TLU327728 TVQ327728 UFM327728 UPI327728 UZE327728 VJA327728 VSW327728 WCS327728 WMO327728 WWK327728 AC393264 JY393264 TU393264 ADQ393264 ANM393264 AXI393264 BHE393264 BRA393264 CAW393264 CKS393264 CUO393264 DEK393264 DOG393264 DYC393264 EHY393264 ERU393264 FBQ393264 FLM393264 FVI393264 GFE393264 GPA393264 GYW393264 HIS393264 HSO393264 ICK393264 IMG393264 IWC393264 JFY393264 JPU393264 JZQ393264 KJM393264 KTI393264 LDE393264 LNA393264 LWW393264 MGS393264 MQO393264 NAK393264 NKG393264 NUC393264 ODY393264 ONU393264 OXQ393264 PHM393264 PRI393264 QBE393264 QLA393264 QUW393264 RES393264 ROO393264 RYK393264 SIG393264 SSC393264 TBY393264 TLU393264 TVQ393264 UFM393264 UPI393264 UZE393264 VJA393264 VSW393264 WCS393264 WMO393264 WWK393264 AC458800 JY458800 TU458800 ADQ458800 ANM458800 AXI458800 BHE458800 BRA458800 CAW458800 CKS458800 CUO458800 DEK458800 DOG458800 DYC458800 EHY458800 ERU458800 FBQ458800 FLM458800 FVI458800 GFE458800 GPA458800 GYW458800 HIS458800 HSO458800 ICK458800 IMG458800 IWC458800 JFY458800 JPU458800 JZQ458800 KJM458800 KTI458800 LDE458800 LNA458800 LWW458800 MGS458800 MQO458800 NAK458800 NKG458800 NUC458800 ODY458800 ONU458800 OXQ458800 PHM458800 PRI458800 QBE458800 QLA458800 QUW458800 RES458800 ROO458800 RYK458800 SIG458800 SSC458800 TBY458800 TLU458800 TVQ458800 UFM458800 UPI458800 UZE458800 VJA458800 VSW458800 WCS458800 WMO458800 WWK458800 AC524336 JY524336 TU524336 ADQ524336 ANM524336 AXI524336 BHE524336 BRA524336 CAW524336 CKS524336 CUO524336 DEK524336 DOG524336 DYC524336 EHY524336 ERU524336 FBQ524336 FLM524336 FVI524336 GFE524336 GPA524336 GYW524336 HIS524336 HSO524336 ICK524336 IMG524336 IWC524336 JFY524336 JPU524336 JZQ524336 KJM524336 KTI524336 LDE524336 LNA524336 LWW524336 MGS524336 MQO524336 NAK524336 NKG524336 NUC524336 ODY524336 ONU524336 OXQ524336 PHM524336 PRI524336 QBE524336 QLA524336 QUW524336 RES524336 ROO524336 RYK524336 SIG524336 SSC524336 TBY524336 TLU524336 TVQ524336 UFM524336 UPI524336 UZE524336 VJA524336 VSW524336 WCS524336 WMO524336 WWK524336 AC589872 JY589872 TU589872 ADQ589872 ANM589872 AXI589872 BHE589872 BRA589872 CAW589872 CKS589872 CUO589872 DEK589872 DOG589872 DYC589872 EHY589872 ERU589872 FBQ589872 FLM589872 FVI589872 GFE589872 GPA589872 GYW589872 HIS589872 HSO589872 ICK589872 IMG589872 IWC589872 JFY589872 JPU589872 JZQ589872 KJM589872 KTI589872 LDE589872 LNA589872 LWW589872 MGS589872 MQO589872 NAK589872 NKG589872 NUC589872 ODY589872 ONU589872 OXQ589872 PHM589872 PRI589872 QBE589872 QLA589872 QUW589872 RES589872 ROO589872 RYK589872 SIG589872 SSC589872 TBY589872 TLU589872 TVQ589872 UFM589872 UPI589872 UZE589872 VJA589872 VSW589872 WCS589872 WMO589872 WWK589872 AC655408 JY655408 TU655408 ADQ655408 ANM655408 AXI655408 BHE655408 BRA655408 CAW655408 CKS655408 CUO655408 DEK655408 DOG655408 DYC655408 EHY655408 ERU655408 FBQ655408 FLM655408 FVI655408 GFE655408 GPA655408 GYW655408 HIS655408 HSO655408 ICK655408 IMG655408 IWC655408 JFY655408 JPU655408 JZQ655408 KJM655408 KTI655408 LDE655408 LNA655408 LWW655408 MGS655408 MQO655408 NAK655408 NKG655408 NUC655408 ODY655408 ONU655408 OXQ655408 PHM655408 PRI655408 QBE655408 QLA655408 QUW655408 RES655408 ROO655408 RYK655408 SIG655408 SSC655408 TBY655408 TLU655408 TVQ655408 UFM655408 UPI655408 UZE655408 VJA655408 VSW655408 WCS655408 WMO655408 WWK655408 AC720944 JY720944 TU720944 ADQ720944 ANM720944 AXI720944 BHE720944 BRA720944 CAW720944 CKS720944 CUO720944 DEK720944 DOG720944 DYC720944 EHY720944 ERU720944 FBQ720944 FLM720944 FVI720944 GFE720944 GPA720944 GYW720944 HIS720944 HSO720944 ICK720944 IMG720944 IWC720944 JFY720944 JPU720944 JZQ720944 KJM720944 KTI720944 LDE720944 LNA720944 LWW720944 MGS720944 MQO720944 NAK720944 NKG720944 NUC720944 ODY720944 ONU720944 OXQ720944 PHM720944 PRI720944 QBE720944 QLA720944 QUW720944 RES720944 ROO720944 RYK720944 SIG720944 SSC720944 TBY720944 TLU720944 TVQ720944 UFM720944 UPI720944 UZE720944 VJA720944 VSW720944 WCS720944 WMO720944 WWK720944 AC786480 JY786480 TU786480 ADQ786480 ANM786480 AXI786480 BHE786480 BRA786480 CAW786480 CKS786480 CUO786480 DEK786480 DOG786480 DYC786480 EHY786480 ERU786480 FBQ786480 FLM786480 FVI786480 GFE786480 GPA786480 GYW786480 HIS786480 HSO786480 ICK786480 IMG786480 IWC786480 JFY786480 JPU786480 JZQ786480 KJM786480 KTI786480 LDE786480 LNA786480 LWW786480 MGS786480 MQO786480 NAK786480 NKG786480 NUC786480 ODY786480 ONU786480 OXQ786480 PHM786480 PRI786480 QBE786480 QLA786480 QUW786480 RES786480 ROO786480 RYK786480 SIG786480 SSC786480 TBY786480 TLU786480 TVQ786480 UFM786480 UPI786480 UZE786480 VJA786480 VSW786480 WCS786480 WMO786480 WWK786480 AC852016 JY852016 TU852016 ADQ852016 ANM852016 AXI852016 BHE852016 BRA852016 CAW852016 CKS852016 CUO852016 DEK852016 DOG852016 DYC852016 EHY852016 ERU852016 FBQ852016 FLM852016 FVI852016 GFE852016 GPA852016 GYW852016 HIS852016 HSO852016 ICK852016 IMG852016 IWC852016 JFY852016 JPU852016 JZQ852016 KJM852016 KTI852016 LDE852016 LNA852016 LWW852016 MGS852016 MQO852016 NAK852016 NKG852016 NUC852016 ODY852016 ONU852016 OXQ852016 PHM852016 PRI852016 QBE852016 QLA852016 QUW852016 RES852016 ROO852016 RYK852016 SIG852016 SSC852016 TBY852016 TLU852016 TVQ852016 UFM852016 UPI852016 UZE852016 VJA852016 VSW852016 WCS852016 WMO852016 WWK852016 AC917552 JY917552 TU917552 ADQ917552 ANM917552 AXI917552 BHE917552 BRA917552 CAW917552 CKS917552 CUO917552 DEK917552 DOG917552 DYC917552 EHY917552 ERU917552 FBQ917552 FLM917552 FVI917552 GFE917552 GPA917552 GYW917552 HIS917552 HSO917552 ICK917552 IMG917552 IWC917552 JFY917552 JPU917552 JZQ917552 KJM917552 KTI917552 LDE917552 LNA917552 LWW917552 MGS917552 MQO917552 NAK917552 NKG917552 NUC917552 ODY917552 ONU917552 OXQ917552 PHM917552 PRI917552 QBE917552 QLA917552 QUW917552 RES917552 ROO917552 RYK917552 SIG917552 SSC917552 TBY917552 TLU917552 TVQ917552 UFM917552 UPI917552 UZE917552 VJA917552 VSW917552 WCS917552 WMO917552 WWK917552 AC983088 JY983088 TU983088 ADQ983088 ANM983088 AXI983088 BHE983088 BRA983088 CAW983088 CKS983088 CUO983088 DEK983088 DOG983088 DYC983088 EHY983088 ERU983088 FBQ983088 FLM983088 FVI983088 GFE983088 GPA983088 GYW983088 HIS983088 HSO983088 ICK983088 IMG983088 IWC983088 JFY983088 JPU983088 JZQ983088 KJM983088 KTI983088 LDE983088 LNA983088 LWW983088 MGS983088 MQO983088 NAK983088 NKG983088 NUC983088 ODY983088 ONU983088 OXQ983088 PHM983088 PRI983088 QBE983088 QLA983088 QUW983088 RES983088 ROO983088 RYK983088 SIG983088 SSC983088 TBY983088 TLU983088 TVQ983088 UFM983088 UPI983088 UZE983088 VJA983088 VSW983088 WCS983088 WMO983088 WWK983088 AA55 JW55 TS55 ADO55 ANK55 AXG55 BHC55 BQY55 CAU55 CKQ55 CUM55 DEI55 DOE55 DYA55 EHW55 ERS55 FBO55 FLK55 FVG55 GFC55 GOY55 GYU55 HIQ55 HSM55 ICI55 IME55 IWA55 JFW55 JPS55 JZO55 KJK55 KTG55 LDC55 LMY55 LWU55 MGQ55 MQM55 NAI55 NKE55 NUA55 ODW55 ONS55 OXO55 PHK55 PRG55 QBC55 QKY55 QUU55 REQ55 ROM55 RYI55 SIE55 SSA55 TBW55 TLS55 TVO55 UFK55 UPG55 UZC55 VIY55 VSU55 WCQ55 WMM55 WWI55 AA65589 JW65589 TS65589 ADO65589 ANK65589 AXG65589 BHC65589 BQY65589 CAU65589 CKQ65589 CUM65589 DEI65589 DOE65589 DYA65589 EHW65589 ERS65589 FBO65589 FLK65589 FVG65589 GFC65589 GOY65589 GYU65589 HIQ65589 HSM65589 ICI65589 IME65589 IWA65589 JFW65589 JPS65589 JZO65589 KJK65589 KTG65589 LDC65589 LMY65589 LWU65589 MGQ65589 MQM65589 NAI65589 NKE65589 NUA65589 ODW65589 ONS65589 OXO65589 PHK65589 PRG65589 QBC65589 QKY65589 QUU65589 REQ65589 ROM65589 RYI65589 SIE65589 SSA65589 TBW65589 TLS65589 TVO65589 UFK65589 UPG65589 UZC65589 VIY65589 VSU65589 WCQ65589 WMM65589 WWI65589 AA131125 JW131125 TS131125 ADO131125 ANK131125 AXG131125 BHC131125 BQY131125 CAU131125 CKQ131125 CUM131125 DEI131125 DOE131125 DYA131125 EHW131125 ERS131125 FBO131125 FLK131125 FVG131125 GFC131125 GOY131125 GYU131125 HIQ131125 HSM131125 ICI131125 IME131125 IWA131125 JFW131125 JPS131125 JZO131125 KJK131125 KTG131125 LDC131125 LMY131125 LWU131125 MGQ131125 MQM131125 NAI131125 NKE131125 NUA131125 ODW131125 ONS131125 OXO131125 PHK131125 PRG131125 QBC131125 QKY131125 QUU131125 REQ131125 ROM131125 RYI131125 SIE131125 SSA131125 TBW131125 TLS131125 TVO131125 UFK131125 UPG131125 UZC131125 VIY131125 VSU131125 WCQ131125 WMM131125 WWI131125 AA196661 JW196661 TS196661 ADO196661 ANK196661 AXG196661 BHC196661 BQY196661 CAU196661 CKQ196661 CUM196661 DEI196661 DOE196661 DYA196661 EHW196661 ERS196661 FBO196661 FLK196661 FVG196661 GFC196661 GOY196661 GYU196661 HIQ196661 HSM196661 ICI196661 IME196661 IWA196661 JFW196661 JPS196661 JZO196661 KJK196661 KTG196661 LDC196661 LMY196661 LWU196661 MGQ196661 MQM196661 NAI196661 NKE196661 NUA196661 ODW196661 ONS196661 OXO196661 PHK196661 PRG196661 QBC196661 QKY196661 QUU196661 REQ196661 ROM196661 RYI196661 SIE196661 SSA196661 TBW196661 TLS196661 TVO196661 UFK196661 UPG196661 UZC196661 VIY196661 VSU196661 WCQ196661 WMM196661 WWI196661 AA262197 JW262197 TS262197 ADO262197 ANK262197 AXG262197 BHC262197 BQY262197 CAU262197 CKQ262197 CUM262197 DEI262197 DOE262197 DYA262197 EHW262197 ERS262197 FBO262197 FLK262197 FVG262197 GFC262197 GOY262197 GYU262197 HIQ262197 HSM262197 ICI262197 IME262197 IWA262197 JFW262197 JPS262197 JZO262197 KJK262197 KTG262197 LDC262197 LMY262197 LWU262197 MGQ262197 MQM262197 NAI262197 NKE262197 NUA262197 ODW262197 ONS262197 OXO262197 PHK262197 PRG262197 QBC262197 QKY262197 QUU262197 REQ262197 ROM262197 RYI262197 SIE262197 SSA262197 TBW262197 TLS262197 TVO262197 UFK262197 UPG262197 UZC262197 VIY262197 VSU262197 WCQ262197 WMM262197 WWI262197 AA327733 JW327733 TS327733 ADO327733 ANK327733 AXG327733 BHC327733 BQY327733 CAU327733 CKQ327733 CUM327733 DEI327733 DOE327733 DYA327733 EHW327733 ERS327733 FBO327733 FLK327733 FVG327733 GFC327733 GOY327733 GYU327733 HIQ327733 HSM327733 ICI327733 IME327733 IWA327733 JFW327733 JPS327733 JZO327733 KJK327733 KTG327733 LDC327733 LMY327733 LWU327733 MGQ327733 MQM327733 NAI327733 NKE327733 NUA327733 ODW327733 ONS327733 OXO327733 PHK327733 PRG327733 QBC327733 QKY327733 QUU327733 REQ327733 ROM327733 RYI327733 SIE327733 SSA327733 TBW327733 TLS327733 TVO327733 UFK327733 UPG327733 UZC327733 VIY327733 VSU327733 WCQ327733 WMM327733 WWI327733 AA393269 JW393269 TS393269 ADO393269 ANK393269 AXG393269 BHC393269 BQY393269 CAU393269 CKQ393269 CUM393269 DEI393269 DOE393269 DYA393269 EHW393269 ERS393269 FBO393269 FLK393269 FVG393269 GFC393269 GOY393269 GYU393269 HIQ393269 HSM393269 ICI393269 IME393269 IWA393269 JFW393269 JPS393269 JZO393269 KJK393269 KTG393269 LDC393269 LMY393269 LWU393269 MGQ393269 MQM393269 NAI393269 NKE393269 NUA393269 ODW393269 ONS393269 OXO393269 PHK393269 PRG393269 QBC393269 QKY393269 QUU393269 REQ393269 ROM393269 RYI393269 SIE393269 SSA393269 TBW393269 TLS393269 TVO393269 UFK393269 UPG393269 UZC393269 VIY393269 VSU393269 WCQ393269 WMM393269 WWI393269 AA458805 JW458805 TS458805 ADO458805 ANK458805 AXG458805 BHC458805 BQY458805 CAU458805 CKQ458805 CUM458805 DEI458805 DOE458805 DYA458805 EHW458805 ERS458805 FBO458805 FLK458805 FVG458805 GFC458805 GOY458805 GYU458805 HIQ458805 HSM458805 ICI458805 IME458805 IWA458805 JFW458805 JPS458805 JZO458805 KJK458805 KTG458805 LDC458805 LMY458805 LWU458805 MGQ458805 MQM458805 NAI458805 NKE458805 NUA458805 ODW458805 ONS458805 OXO458805 PHK458805 PRG458805 QBC458805 QKY458805 QUU458805 REQ458805 ROM458805 RYI458805 SIE458805 SSA458805 TBW458805 TLS458805 TVO458805 UFK458805 UPG458805 UZC458805 VIY458805 VSU458805 WCQ458805 WMM458805 WWI458805 AA524341 JW524341 TS524341 ADO524341 ANK524341 AXG524341 BHC524341 BQY524341 CAU524341 CKQ524341 CUM524341 DEI524341 DOE524341 DYA524341 EHW524341 ERS524341 FBO524341 FLK524341 FVG524341 GFC524341 GOY524341 GYU524341 HIQ524341 HSM524341 ICI524341 IME524341 IWA524341 JFW524341 JPS524341 JZO524341 KJK524341 KTG524341 LDC524341 LMY524341 LWU524341 MGQ524341 MQM524341 NAI524341 NKE524341 NUA524341 ODW524341 ONS524341 OXO524341 PHK524341 PRG524341 QBC524341 QKY524341 QUU524341 REQ524341 ROM524341 RYI524341 SIE524341 SSA524341 TBW524341 TLS524341 TVO524341 UFK524341 UPG524341 UZC524341 VIY524341 VSU524341 WCQ524341 WMM524341 WWI524341 AA589877 JW589877 TS589877 ADO589877 ANK589877 AXG589877 BHC589877 BQY589877 CAU589877 CKQ589877 CUM589877 DEI589877 DOE589877 DYA589877 EHW589877 ERS589877 FBO589877 FLK589877 FVG589877 GFC589877 GOY589877 GYU589877 HIQ589877 HSM589877 ICI589877 IME589877 IWA589877 JFW589877 JPS589877 JZO589877 KJK589877 KTG589877 LDC589877 LMY589877 LWU589877 MGQ589877 MQM589877 NAI589877 NKE589877 NUA589877 ODW589877 ONS589877 OXO589877 PHK589877 PRG589877 QBC589877 QKY589877 QUU589877 REQ589877 ROM589877 RYI589877 SIE589877 SSA589877 TBW589877 TLS589877 TVO589877 UFK589877 UPG589877 UZC589877 VIY589877 VSU589877 WCQ589877 WMM589877 WWI589877 AA655413 JW655413 TS655413 ADO655413 ANK655413 AXG655413 BHC655413 BQY655413 CAU655413 CKQ655413 CUM655413 DEI655413 DOE655413 DYA655413 EHW655413 ERS655413 FBO655413 FLK655413 FVG655413 GFC655413 GOY655413 GYU655413 HIQ655413 HSM655413 ICI655413 IME655413 IWA655413 JFW655413 JPS655413 JZO655413 KJK655413 KTG655413 LDC655413 LMY655413 LWU655413 MGQ655413 MQM655413 NAI655413 NKE655413 NUA655413 ODW655413 ONS655413 OXO655413 PHK655413 PRG655413 QBC655413 QKY655413 QUU655413 REQ655413 ROM655413 RYI655413 SIE655413 SSA655413 TBW655413 TLS655413 TVO655413 UFK655413 UPG655413 UZC655413 VIY655413 VSU655413 WCQ655413 WMM655413 WWI655413 AA720949 JW720949 TS720949 ADO720949 ANK720949 AXG720949 BHC720949 BQY720949 CAU720949 CKQ720949 CUM720949 DEI720949 DOE720949 DYA720949 EHW720949 ERS720949 FBO720949 FLK720949 FVG720949 GFC720949 GOY720949 GYU720949 HIQ720949 HSM720949 ICI720949 IME720949 IWA720949 JFW720949 JPS720949 JZO720949 KJK720949 KTG720949 LDC720949 LMY720949 LWU720949 MGQ720949 MQM720949 NAI720949 NKE720949 NUA720949 ODW720949 ONS720949 OXO720949 PHK720949 PRG720949 QBC720949 QKY720949 QUU720949 REQ720949 ROM720949 RYI720949 SIE720949 SSA720949 TBW720949 TLS720949 TVO720949 UFK720949 UPG720949 UZC720949 VIY720949 VSU720949 WCQ720949 WMM720949 WWI720949 AA786485 JW786485 TS786485 ADO786485 ANK786485 AXG786485 BHC786485 BQY786485 CAU786485 CKQ786485 CUM786485 DEI786485 DOE786485 DYA786485 EHW786485 ERS786485 FBO786485 FLK786485 FVG786485 GFC786485 GOY786485 GYU786485 HIQ786485 HSM786485 ICI786485 IME786485 IWA786485 JFW786485 JPS786485 JZO786485 KJK786485 KTG786485 LDC786485 LMY786485 LWU786485 MGQ786485 MQM786485 NAI786485 NKE786485 NUA786485 ODW786485 ONS786485 OXO786485 PHK786485 PRG786485 QBC786485 QKY786485 QUU786485 REQ786485 ROM786485 RYI786485 SIE786485 SSA786485 TBW786485 TLS786485 TVO786485 UFK786485 UPG786485 UZC786485 VIY786485 VSU786485 WCQ786485 WMM786485 WWI786485 AA852021 JW852021 TS852021 ADO852021 ANK852021 AXG852021 BHC852021 BQY852021 CAU852021 CKQ852021 CUM852021 DEI852021 DOE852021 DYA852021 EHW852021 ERS852021 FBO852021 FLK852021 FVG852021 GFC852021 GOY852021 GYU852021 HIQ852021 HSM852021 ICI852021 IME852021 IWA852021 JFW852021 JPS852021 JZO852021 KJK852021 KTG852021 LDC852021 LMY852021 LWU852021 MGQ852021 MQM852021 NAI852021 NKE852021 NUA852021 ODW852021 ONS852021 OXO852021 PHK852021 PRG852021 QBC852021 QKY852021 QUU852021 REQ852021 ROM852021 RYI852021 SIE852021 SSA852021 TBW852021 TLS852021 TVO852021 UFK852021 UPG852021 UZC852021 VIY852021 VSU852021 WCQ852021 WMM852021 WWI852021 AA917557 JW917557 TS917557 ADO917557 ANK917557 AXG917557 BHC917557 BQY917557 CAU917557 CKQ917557 CUM917557 DEI917557 DOE917557 DYA917557 EHW917557 ERS917557 FBO917557 FLK917557 FVG917557 GFC917557 GOY917557 GYU917557 HIQ917557 HSM917557 ICI917557 IME917557 IWA917557 JFW917557 JPS917557 JZO917557 KJK917557 KTG917557 LDC917557 LMY917557 LWU917557 MGQ917557 MQM917557 NAI917557 NKE917557 NUA917557 ODW917557 ONS917557 OXO917557 PHK917557 PRG917557 QBC917557 QKY917557 QUU917557 REQ917557 ROM917557 RYI917557 SIE917557 SSA917557 TBW917557 TLS917557 TVO917557 UFK917557 UPG917557 UZC917557 VIY917557 VSU917557 WCQ917557 WMM917557 WWI917557 AA983093 JW983093 TS983093 ADO983093 ANK983093 AXG983093 BHC983093 BQY983093 CAU983093 CKQ983093 CUM983093 DEI983093 DOE983093 DYA983093 EHW983093 ERS983093 FBO983093 FLK983093 FVG983093 GFC983093 GOY983093 GYU983093 HIQ983093 HSM983093 ICI983093 IME983093 IWA983093 JFW983093 JPS983093 JZO983093 KJK983093 KTG983093 LDC983093 LMY983093 LWU983093 MGQ983093 MQM983093 NAI983093 NKE983093 NUA983093 ODW983093 ONS983093 OXO983093 PHK983093 PRG983093 QBC983093 QKY983093 QUU983093 REQ983093 ROM983093 RYI983093 SIE983093 SSA983093 TBW983093 TLS983093 TVO983093 UFK983093 UPG983093 UZC983093 VIY983093 VSU983093 WCQ983093 WMM983093 WWI983093 AC55 JY55 TU55 ADQ55 ANM55 AXI55 BHE55 BRA55 CAW55 CKS55 CUO55 DEK55 DOG55 DYC55 EHY55 ERU55 FBQ55 FLM55 FVI55 GFE55 GPA55 GYW55 HIS55 HSO55 ICK55 IMG55 IWC55 JFY55 JPU55 JZQ55 KJM55 KTI55 LDE55 LNA55 LWW55 MGS55 MQO55 NAK55 NKG55 NUC55 ODY55 ONU55 OXQ55 PHM55 PRI55 QBE55 QLA55 QUW55 RES55 ROO55 RYK55 SIG55 SSC55 TBY55 TLU55 TVQ55 UFM55 UPI55 UZE55 VJA55 VSW55 WCS55 WMO55 WWK55 AC65589 JY65589 TU65589 ADQ65589 ANM65589 AXI65589 BHE65589 BRA65589 CAW65589 CKS65589 CUO65589 DEK65589 DOG65589 DYC65589 EHY65589 ERU65589 FBQ65589 FLM65589 FVI65589 GFE65589 GPA65589 GYW65589 HIS65589 HSO65589 ICK65589 IMG65589 IWC65589 JFY65589 JPU65589 JZQ65589 KJM65589 KTI65589 LDE65589 LNA65589 LWW65589 MGS65589 MQO65589 NAK65589 NKG65589 NUC65589 ODY65589 ONU65589 OXQ65589 PHM65589 PRI65589 QBE65589 QLA65589 QUW65589 RES65589 ROO65589 RYK65589 SIG65589 SSC65589 TBY65589 TLU65589 TVQ65589 UFM65589 UPI65589 UZE65589 VJA65589 VSW65589 WCS65589 WMO65589 WWK65589 AC131125 JY131125 TU131125 ADQ131125 ANM131125 AXI131125 BHE131125 BRA131125 CAW131125 CKS131125 CUO131125 DEK131125 DOG131125 DYC131125 EHY131125 ERU131125 FBQ131125 FLM131125 FVI131125 GFE131125 GPA131125 GYW131125 HIS131125 HSO131125 ICK131125 IMG131125 IWC131125 JFY131125 JPU131125 JZQ131125 KJM131125 KTI131125 LDE131125 LNA131125 LWW131125 MGS131125 MQO131125 NAK131125 NKG131125 NUC131125 ODY131125 ONU131125 OXQ131125 PHM131125 PRI131125 QBE131125 QLA131125 QUW131125 RES131125 ROO131125 RYK131125 SIG131125 SSC131125 TBY131125 TLU131125 TVQ131125 UFM131125 UPI131125 UZE131125 VJA131125 VSW131125 WCS131125 WMO131125 WWK131125 AC196661 JY196661 TU196661 ADQ196661 ANM196661 AXI196661 BHE196661 BRA196661 CAW196661 CKS196661 CUO196661 DEK196661 DOG196661 DYC196661 EHY196661 ERU196661 FBQ196661 FLM196661 FVI196661 GFE196661 GPA196661 GYW196661 HIS196661 HSO196661 ICK196661 IMG196661 IWC196661 JFY196661 JPU196661 JZQ196661 KJM196661 KTI196661 LDE196661 LNA196661 LWW196661 MGS196661 MQO196661 NAK196661 NKG196661 NUC196661 ODY196661 ONU196661 OXQ196661 PHM196661 PRI196661 QBE196661 QLA196661 QUW196661 RES196661 ROO196661 RYK196661 SIG196661 SSC196661 TBY196661 TLU196661 TVQ196661 UFM196661 UPI196661 UZE196661 VJA196661 VSW196661 WCS196661 WMO196661 WWK196661 AC262197 JY262197 TU262197 ADQ262197 ANM262197 AXI262197 BHE262197 BRA262197 CAW262197 CKS262197 CUO262197 DEK262197 DOG262197 DYC262197 EHY262197 ERU262197 FBQ262197 FLM262197 FVI262197 GFE262197 GPA262197 GYW262197 HIS262197 HSO262197 ICK262197 IMG262197 IWC262197 JFY262197 JPU262197 JZQ262197 KJM262197 KTI262197 LDE262197 LNA262197 LWW262197 MGS262197 MQO262197 NAK262197 NKG262197 NUC262197 ODY262197 ONU262197 OXQ262197 PHM262197 PRI262197 QBE262197 QLA262197 QUW262197 RES262197 ROO262197 RYK262197 SIG262197 SSC262197 TBY262197 TLU262197 TVQ262197 UFM262197 UPI262197 UZE262197 VJA262197 VSW262197 WCS262197 WMO262197 WWK262197 AC327733 JY327733 TU327733 ADQ327733 ANM327733 AXI327733 BHE327733 BRA327733 CAW327733 CKS327733 CUO327733 DEK327733 DOG327733 DYC327733 EHY327733 ERU327733 FBQ327733 FLM327733 FVI327733 GFE327733 GPA327733 GYW327733 HIS327733 HSO327733 ICK327733 IMG327733 IWC327733 JFY327733 JPU327733 JZQ327733 KJM327733 KTI327733 LDE327733 LNA327733 LWW327733 MGS327733 MQO327733 NAK327733 NKG327733 NUC327733 ODY327733 ONU327733 OXQ327733 PHM327733 PRI327733 QBE327733 QLA327733 QUW327733 RES327733 ROO327733 RYK327733 SIG327733 SSC327733 TBY327733 TLU327733 TVQ327733 UFM327733 UPI327733 UZE327733 VJA327733 VSW327733 WCS327733 WMO327733 WWK327733 AC393269 JY393269 TU393269 ADQ393269 ANM393269 AXI393269 BHE393269 BRA393269 CAW393269 CKS393269 CUO393269 DEK393269 DOG393269 DYC393269 EHY393269 ERU393269 FBQ393269 FLM393269 FVI393269 GFE393269 GPA393269 GYW393269 HIS393269 HSO393269 ICK393269 IMG393269 IWC393269 JFY393269 JPU393269 JZQ393269 KJM393269 KTI393269 LDE393269 LNA393269 LWW393269 MGS393269 MQO393269 NAK393269 NKG393269 NUC393269 ODY393269 ONU393269 OXQ393269 PHM393269 PRI393269 QBE393269 QLA393269 QUW393269 RES393269 ROO393269 RYK393269 SIG393269 SSC393269 TBY393269 TLU393269 TVQ393269 UFM393269 UPI393269 UZE393269 VJA393269 VSW393269 WCS393269 WMO393269 WWK393269 AC458805 JY458805 TU458805 ADQ458805 ANM458805 AXI458805 BHE458805 BRA458805 CAW458805 CKS458805 CUO458805 DEK458805 DOG458805 DYC458805 EHY458805 ERU458805 FBQ458805 FLM458805 FVI458805 GFE458805 GPA458805 GYW458805 HIS458805 HSO458805 ICK458805 IMG458805 IWC458805 JFY458805 JPU458805 JZQ458805 KJM458805 KTI458805 LDE458805 LNA458805 LWW458805 MGS458805 MQO458805 NAK458805 NKG458805 NUC458805 ODY458805 ONU458805 OXQ458805 PHM458805 PRI458805 QBE458805 QLA458805 QUW458805 RES458805 ROO458805 RYK458805 SIG458805 SSC458805 TBY458805 TLU458805 TVQ458805 UFM458805 UPI458805 UZE458805 VJA458805 VSW458805 WCS458805 WMO458805 WWK458805 AC524341 JY524341 TU524341 ADQ524341 ANM524341 AXI524341 BHE524341 BRA524341 CAW524341 CKS524341 CUO524341 DEK524341 DOG524341 DYC524341 EHY524341 ERU524341 FBQ524341 FLM524341 FVI524341 GFE524341 GPA524341 GYW524341 HIS524341 HSO524341 ICK524341 IMG524341 IWC524341 JFY524341 JPU524341 JZQ524341 KJM524341 KTI524341 LDE524341 LNA524341 LWW524341 MGS524341 MQO524341 NAK524341 NKG524341 NUC524341 ODY524341 ONU524341 OXQ524341 PHM524341 PRI524341 QBE524341 QLA524341 QUW524341 RES524341 ROO524341 RYK524341 SIG524341 SSC524341 TBY524341 TLU524341 TVQ524341 UFM524341 UPI524341 UZE524341 VJA524341 VSW524341 WCS524341 WMO524341 WWK524341 AC589877 JY589877 TU589877 ADQ589877 ANM589877 AXI589877 BHE589877 BRA589877 CAW589877 CKS589877 CUO589877 DEK589877 DOG589877 DYC589877 EHY589877 ERU589877 FBQ589877 FLM589877 FVI589877 GFE589877 GPA589877 GYW589877 HIS589877 HSO589877 ICK589877 IMG589877 IWC589877 JFY589877 JPU589877 JZQ589877 KJM589877 KTI589877 LDE589877 LNA589877 LWW589877 MGS589877 MQO589877 NAK589877 NKG589877 NUC589877 ODY589877 ONU589877 OXQ589877 PHM589877 PRI589877 QBE589877 QLA589877 QUW589877 RES589877 ROO589877 RYK589877 SIG589877 SSC589877 TBY589877 TLU589877 TVQ589877 UFM589877 UPI589877 UZE589877 VJA589877 VSW589877 WCS589877 WMO589877 WWK589877 AC655413 JY655413 TU655413 ADQ655413 ANM655413 AXI655413 BHE655413 BRA655413 CAW655413 CKS655413 CUO655413 DEK655413 DOG655413 DYC655413 EHY655413 ERU655413 FBQ655413 FLM655413 FVI655413 GFE655413 GPA655413 GYW655413 HIS655413 HSO655413 ICK655413 IMG655413 IWC655413 JFY655413 JPU655413 JZQ655413 KJM655413 KTI655413 LDE655413 LNA655413 LWW655413 MGS655413 MQO655413 NAK655413 NKG655413 NUC655413 ODY655413 ONU655413 OXQ655413 PHM655413 PRI655413 QBE655413 QLA655413 QUW655413 RES655413 ROO655413 RYK655413 SIG655413 SSC655413 TBY655413 TLU655413 TVQ655413 UFM655413 UPI655413 UZE655413 VJA655413 VSW655413 WCS655413 WMO655413 WWK655413 AC720949 JY720949 TU720949 ADQ720949 ANM720949 AXI720949 BHE720949 BRA720949 CAW720949 CKS720949 CUO720949 DEK720949 DOG720949 DYC720949 EHY720949 ERU720949 FBQ720949 FLM720949 FVI720949 GFE720949 GPA720949 GYW720949 HIS720949 HSO720949 ICK720949 IMG720949 IWC720949 JFY720949 JPU720949 JZQ720949 KJM720949 KTI720949 LDE720949 LNA720949 LWW720949 MGS720949 MQO720949 NAK720949 NKG720949 NUC720949 ODY720949 ONU720949 OXQ720949 PHM720949 PRI720949 QBE720949 QLA720949 QUW720949 RES720949 ROO720949 RYK720949 SIG720949 SSC720949 TBY720949 TLU720949 TVQ720949 UFM720949 UPI720949 UZE720949 VJA720949 VSW720949 WCS720949 WMO720949 WWK720949 AC786485 JY786485 TU786485 ADQ786485 ANM786485 AXI786485 BHE786485 BRA786485 CAW786485 CKS786485 CUO786485 DEK786485 DOG786485 DYC786485 EHY786485 ERU786485 FBQ786485 FLM786485 FVI786485 GFE786485 GPA786485 GYW786485 HIS786485 HSO786485 ICK786485 IMG786485 IWC786485 JFY786485 JPU786485 JZQ786485 KJM786485 KTI786485 LDE786485 LNA786485 LWW786485 MGS786485 MQO786485 NAK786485 NKG786485 NUC786485 ODY786485 ONU786485 OXQ786485 PHM786485 PRI786485 QBE786485 QLA786485 QUW786485 RES786485 ROO786485 RYK786485 SIG786485 SSC786485 TBY786485 TLU786485 TVQ786485 UFM786485 UPI786485 UZE786485 VJA786485 VSW786485 WCS786485 WMO786485 WWK786485 AC852021 JY852021 TU852021 ADQ852021 ANM852021 AXI852021 BHE852021 BRA852021 CAW852021 CKS852021 CUO852021 DEK852021 DOG852021 DYC852021 EHY852021 ERU852021 FBQ852021 FLM852021 FVI852021 GFE852021 GPA852021 GYW852021 HIS852021 HSO852021 ICK852021 IMG852021 IWC852021 JFY852021 JPU852021 JZQ852021 KJM852021 KTI852021 LDE852021 LNA852021 LWW852021 MGS852021 MQO852021 NAK852021 NKG852021 NUC852021 ODY852021 ONU852021 OXQ852021 PHM852021 PRI852021 QBE852021 QLA852021 QUW852021 RES852021 ROO852021 RYK852021 SIG852021 SSC852021 TBY852021 TLU852021 TVQ852021 UFM852021 UPI852021 UZE852021 VJA852021 VSW852021 WCS852021 WMO852021 WWK852021 AC917557 JY917557 TU917557 ADQ917557 ANM917557 AXI917557 BHE917557 BRA917557 CAW917557 CKS917557 CUO917557 DEK917557 DOG917557 DYC917557 EHY917557 ERU917557 FBQ917557 FLM917557 FVI917557 GFE917557 GPA917557 GYW917557 HIS917557 HSO917557 ICK917557 IMG917557 IWC917557 JFY917557 JPU917557 JZQ917557 KJM917557 KTI917557 LDE917557 LNA917557 LWW917557 MGS917557 MQO917557 NAK917557 NKG917557 NUC917557 ODY917557 ONU917557 OXQ917557 PHM917557 PRI917557 QBE917557 QLA917557 QUW917557 RES917557 ROO917557 RYK917557 SIG917557 SSC917557 TBY917557 TLU917557 TVQ917557 UFM917557 UPI917557 UZE917557 VJA917557 VSW917557 WCS917557 WMO917557 WWK917557 AC983093 JY983093 TU983093 ADQ983093 ANM983093 AXI983093 BHE983093 BRA983093 CAW983093 CKS983093 CUO983093 DEK983093 DOG983093 DYC983093 EHY983093 ERU983093 FBQ983093 FLM983093 FVI983093 GFE983093 GPA983093 GYW983093 HIS983093 HSO983093 ICK983093 IMG983093 IWC983093 JFY983093 JPU983093 JZQ983093 KJM983093 KTI983093 LDE983093 LNA983093 LWW983093 MGS983093 MQO983093 NAK983093 NKG983093 NUC983093 ODY983093 ONU983093 OXQ983093 PHM983093 PRI983093 QBE983093 QLA983093 QUW983093 RES983093 ROO983093 RYK983093 SIG983093 SSC983093 TBY983093 TLU983093 TVQ983093 UFM983093 UPI983093 UZE983093 VJA983093 VSW983093 WCS983093 WMO983093 WWK983093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K78"/>
  <sheetViews>
    <sheetView view="pageBreakPreview" topLeftCell="A58" zoomScaleNormal="100" zoomScaleSheetLayoutView="100" workbookViewId="0">
      <selection activeCell="AW27" sqref="AW27"/>
    </sheetView>
  </sheetViews>
  <sheetFormatPr defaultColWidth="3.09765625" defaultRowHeight="13.2" x14ac:dyDescent="0.2"/>
  <cols>
    <col min="1" max="1" width="3.09765625" style="149"/>
    <col min="2" max="2" width="2.69921875" style="148" customWidth="1"/>
    <col min="3" max="7" width="3.09765625" style="149"/>
    <col min="8" max="8" width="2.19921875" style="149" customWidth="1"/>
    <col min="9" max="257" width="3.09765625" style="149"/>
    <col min="258" max="258" width="2.69921875" style="149" customWidth="1"/>
    <col min="259" max="263" width="3.09765625" style="149"/>
    <col min="264" max="264" width="2.19921875" style="149" customWidth="1"/>
    <col min="265" max="513" width="3.09765625" style="149"/>
    <col min="514" max="514" width="2.69921875" style="149" customWidth="1"/>
    <col min="515" max="519" width="3.09765625" style="149"/>
    <col min="520" max="520" width="2.19921875" style="149" customWidth="1"/>
    <col min="521" max="769" width="3.09765625" style="149"/>
    <col min="770" max="770" width="2.69921875" style="149" customWidth="1"/>
    <col min="771" max="775" width="3.09765625" style="149"/>
    <col min="776" max="776" width="2.19921875" style="149" customWidth="1"/>
    <col min="777" max="1025" width="3.09765625" style="149"/>
    <col min="1026" max="1026" width="2.69921875" style="149" customWidth="1"/>
    <col min="1027" max="1031" width="3.09765625" style="149"/>
    <col min="1032" max="1032" width="2.19921875" style="149" customWidth="1"/>
    <col min="1033" max="1281" width="3.09765625" style="149"/>
    <col min="1282" max="1282" width="2.69921875" style="149" customWidth="1"/>
    <col min="1283" max="1287" width="3.09765625" style="149"/>
    <col min="1288" max="1288" width="2.19921875" style="149" customWidth="1"/>
    <col min="1289" max="1537" width="3.09765625" style="149"/>
    <col min="1538" max="1538" width="2.69921875" style="149" customWidth="1"/>
    <col min="1539" max="1543" width="3.09765625" style="149"/>
    <col min="1544" max="1544" width="2.19921875" style="149" customWidth="1"/>
    <col min="1545" max="1793" width="3.09765625" style="149"/>
    <col min="1794" max="1794" width="2.69921875" style="149" customWidth="1"/>
    <col min="1795" max="1799" width="3.09765625" style="149"/>
    <col min="1800" max="1800" width="2.19921875" style="149" customWidth="1"/>
    <col min="1801" max="2049" width="3.09765625" style="149"/>
    <col min="2050" max="2050" width="2.69921875" style="149" customWidth="1"/>
    <col min="2051" max="2055" width="3.09765625" style="149"/>
    <col min="2056" max="2056" width="2.19921875" style="149" customWidth="1"/>
    <col min="2057" max="2305" width="3.09765625" style="149"/>
    <col min="2306" max="2306" width="2.69921875" style="149" customWidth="1"/>
    <col min="2307" max="2311" width="3.09765625" style="149"/>
    <col min="2312" max="2312" width="2.19921875" style="149" customWidth="1"/>
    <col min="2313" max="2561" width="3.09765625" style="149"/>
    <col min="2562" max="2562" width="2.69921875" style="149" customWidth="1"/>
    <col min="2563" max="2567" width="3.09765625" style="149"/>
    <col min="2568" max="2568" width="2.19921875" style="149" customWidth="1"/>
    <col min="2569" max="2817" width="3.09765625" style="149"/>
    <col min="2818" max="2818" width="2.69921875" style="149" customWidth="1"/>
    <col min="2819" max="2823" width="3.09765625" style="149"/>
    <col min="2824" max="2824" width="2.19921875" style="149" customWidth="1"/>
    <col min="2825" max="3073" width="3.09765625" style="149"/>
    <col min="3074" max="3074" width="2.69921875" style="149" customWidth="1"/>
    <col min="3075" max="3079" width="3.09765625" style="149"/>
    <col min="3080" max="3080" width="2.19921875" style="149" customWidth="1"/>
    <col min="3081" max="3329" width="3.09765625" style="149"/>
    <col min="3330" max="3330" width="2.69921875" style="149" customWidth="1"/>
    <col min="3331" max="3335" width="3.09765625" style="149"/>
    <col min="3336" max="3336" width="2.19921875" style="149" customWidth="1"/>
    <col min="3337" max="3585" width="3.09765625" style="149"/>
    <col min="3586" max="3586" width="2.69921875" style="149" customWidth="1"/>
    <col min="3587" max="3591" width="3.09765625" style="149"/>
    <col min="3592" max="3592" width="2.19921875" style="149" customWidth="1"/>
    <col min="3593" max="3841" width="3.09765625" style="149"/>
    <col min="3842" max="3842" width="2.69921875" style="149" customWidth="1"/>
    <col min="3843" max="3847" width="3.09765625" style="149"/>
    <col min="3848" max="3848" width="2.19921875" style="149" customWidth="1"/>
    <col min="3849" max="4097" width="3.09765625" style="149"/>
    <col min="4098" max="4098" width="2.69921875" style="149" customWidth="1"/>
    <col min="4099" max="4103" width="3.09765625" style="149"/>
    <col min="4104" max="4104" width="2.19921875" style="149" customWidth="1"/>
    <col min="4105" max="4353" width="3.09765625" style="149"/>
    <col min="4354" max="4354" width="2.69921875" style="149" customWidth="1"/>
    <col min="4355" max="4359" width="3.09765625" style="149"/>
    <col min="4360" max="4360" width="2.19921875" style="149" customWidth="1"/>
    <col min="4361" max="4609" width="3.09765625" style="149"/>
    <col min="4610" max="4610" width="2.69921875" style="149" customWidth="1"/>
    <col min="4611" max="4615" width="3.09765625" style="149"/>
    <col min="4616" max="4616" width="2.19921875" style="149" customWidth="1"/>
    <col min="4617" max="4865" width="3.09765625" style="149"/>
    <col min="4866" max="4866" width="2.69921875" style="149" customWidth="1"/>
    <col min="4867" max="4871" width="3.09765625" style="149"/>
    <col min="4872" max="4872" width="2.19921875" style="149" customWidth="1"/>
    <col min="4873" max="5121" width="3.09765625" style="149"/>
    <col min="5122" max="5122" width="2.69921875" style="149" customWidth="1"/>
    <col min="5123" max="5127" width="3.09765625" style="149"/>
    <col min="5128" max="5128" width="2.19921875" style="149" customWidth="1"/>
    <col min="5129" max="5377" width="3.09765625" style="149"/>
    <col min="5378" max="5378" width="2.69921875" style="149" customWidth="1"/>
    <col min="5379" max="5383" width="3.09765625" style="149"/>
    <col min="5384" max="5384" width="2.19921875" style="149" customWidth="1"/>
    <col min="5385" max="5633" width="3.09765625" style="149"/>
    <col min="5634" max="5634" width="2.69921875" style="149" customWidth="1"/>
    <col min="5635" max="5639" width="3.09765625" style="149"/>
    <col min="5640" max="5640" width="2.19921875" style="149" customWidth="1"/>
    <col min="5641" max="5889" width="3.09765625" style="149"/>
    <col min="5890" max="5890" width="2.69921875" style="149" customWidth="1"/>
    <col min="5891" max="5895" width="3.09765625" style="149"/>
    <col min="5896" max="5896" width="2.19921875" style="149" customWidth="1"/>
    <col min="5897" max="6145" width="3.09765625" style="149"/>
    <col min="6146" max="6146" width="2.69921875" style="149" customWidth="1"/>
    <col min="6147" max="6151" width="3.09765625" style="149"/>
    <col min="6152" max="6152" width="2.19921875" style="149" customWidth="1"/>
    <col min="6153" max="6401" width="3.09765625" style="149"/>
    <col min="6402" max="6402" width="2.69921875" style="149" customWidth="1"/>
    <col min="6403" max="6407" width="3.09765625" style="149"/>
    <col min="6408" max="6408" width="2.19921875" style="149" customWidth="1"/>
    <col min="6409" max="6657" width="3.09765625" style="149"/>
    <col min="6658" max="6658" width="2.69921875" style="149" customWidth="1"/>
    <col min="6659" max="6663" width="3.09765625" style="149"/>
    <col min="6664" max="6664" width="2.19921875" style="149" customWidth="1"/>
    <col min="6665" max="6913" width="3.09765625" style="149"/>
    <col min="6914" max="6914" width="2.69921875" style="149" customWidth="1"/>
    <col min="6915" max="6919" width="3.09765625" style="149"/>
    <col min="6920" max="6920" width="2.19921875" style="149" customWidth="1"/>
    <col min="6921" max="7169" width="3.09765625" style="149"/>
    <col min="7170" max="7170" width="2.69921875" style="149" customWidth="1"/>
    <col min="7171" max="7175" width="3.09765625" style="149"/>
    <col min="7176" max="7176" width="2.19921875" style="149" customWidth="1"/>
    <col min="7177" max="7425" width="3.09765625" style="149"/>
    <col min="7426" max="7426" width="2.69921875" style="149" customWidth="1"/>
    <col min="7427" max="7431" width="3.09765625" style="149"/>
    <col min="7432" max="7432" width="2.19921875" style="149" customWidth="1"/>
    <col min="7433" max="7681" width="3.09765625" style="149"/>
    <col min="7682" max="7682" width="2.69921875" style="149" customWidth="1"/>
    <col min="7683" max="7687" width="3.09765625" style="149"/>
    <col min="7688" max="7688" width="2.19921875" style="149" customWidth="1"/>
    <col min="7689" max="7937" width="3.09765625" style="149"/>
    <col min="7938" max="7938" width="2.69921875" style="149" customWidth="1"/>
    <col min="7939" max="7943" width="3.09765625" style="149"/>
    <col min="7944" max="7944" width="2.19921875" style="149" customWidth="1"/>
    <col min="7945" max="8193" width="3.09765625" style="149"/>
    <col min="8194" max="8194" width="2.69921875" style="149" customWidth="1"/>
    <col min="8195" max="8199" width="3.09765625" style="149"/>
    <col min="8200" max="8200" width="2.19921875" style="149" customWidth="1"/>
    <col min="8201" max="8449" width="3.09765625" style="149"/>
    <col min="8450" max="8450" width="2.69921875" style="149" customWidth="1"/>
    <col min="8451" max="8455" width="3.09765625" style="149"/>
    <col min="8456" max="8456" width="2.19921875" style="149" customWidth="1"/>
    <col min="8457" max="8705" width="3.09765625" style="149"/>
    <col min="8706" max="8706" width="2.69921875" style="149" customWidth="1"/>
    <col min="8707" max="8711" width="3.09765625" style="149"/>
    <col min="8712" max="8712" width="2.19921875" style="149" customWidth="1"/>
    <col min="8713" max="8961" width="3.09765625" style="149"/>
    <col min="8962" max="8962" width="2.69921875" style="149" customWidth="1"/>
    <col min="8963" max="8967" width="3.09765625" style="149"/>
    <col min="8968" max="8968" width="2.19921875" style="149" customWidth="1"/>
    <col min="8969" max="9217" width="3.09765625" style="149"/>
    <col min="9218" max="9218" width="2.69921875" style="149" customWidth="1"/>
    <col min="9219" max="9223" width="3.09765625" style="149"/>
    <col min="9224" max="9224" width="2.19921875" style="149" customWidth="1"/>
    <col min="9225" max="9473" width="3.09765625" style="149"/>
    <col min="9474" max="9474" width="2.69921875" style="149" customWidth="1"/>
    <col min="9475" max="9479" width="3.09765625" style="149"/>
    <col min="9480" max="9480" width="2.19921875" style="149" customWidth="1"/>
    <col min="9481" max="9729" width="3.09765625" style="149"/>
    <col min="9730" max="9730" width="2.69921875" style="149" customWidth="1"/>
    <col min="9731" max="9735" width="3.09765625" style="149"/>
    <col min="9736" max="9736" width="2.19921875" style="149" customWidth="1"/>
    <col min="9737" max="9985" width="3.09765625" style="149"/>
    <col min="9986" max="9986" width="2.69921875" style="149" customWidth="1"/>
    <col min="9987" max="9991" width="3.09765625" style="149"/>
    <col min="9992" max="9992" width="2.19921875" style="149" customWidth="1"/>
    <col min="9993" max="10241" width="3.09765625" style="149"/>
    <col min="10242" max="10242" width="2.69921875" style="149" customWidth="1"/>
    <col min="10243" max="10247" width="3.09765625" style="149"/>
    <col min="10248" max="10248" width="2.19921875" style="149" customWidth="1"/>
    <col min="10249" max="10497" width="3.09765625" style="149"/>
    <col min="10498" max="10498" width="2.69921875" style="149" customWidth="1"/>
    <col min="10499" max="10503" width="3.09765625" style="149"/>
    <col min="10504" max="10504" width="2.19921875" style="149" customWidth="1"/>
    <col min="10505" max="10753" width="3.09765625" style="149"/>
    <col min="10754" max="10754" width="2.69921875" style="149" customWidth="1"/>
    <col min="10755" max="10759" width="3.09765625" style="149"/>
    <col min="10760" max="10760" width="2.19921875" style="149" customWidth="1"/>
    <col min="10761" max="11009" width="3.09765625" style="149"/>
    <col min="11010" max="11010" width="2.69921875" style="149" customWidth="1"/>
    <col min="11011" max="11015" width="3.09765625" style="149"/>
    <col min="11016" max="11016" width="2.19921875" style="149" customWidth="1"/>
    <col min="11017" max="11265" width="3.09765625" style="149"/>
    <col min="11266" max="11266" width="2.69921875" style="149" customWidth="1"/>
    <col min="11267" max="11271" width="3.09765625" style="149"/>
    <col min="11272" max="11272" width="2.19921875" style="149" customWidth="1"/>
    <col min="11273" max="11521" width="3.09765625" style="149"/>
    <col min="11522" max="11522" width="2.69921875" style="149" customWidth="1"/>
    <col min="11523" max="11527" width="3.09765625" style="149"/>
    <col min="11528" max="11528" width="2.19921875" style="149" customWidth="1"/>
    <col min="11529" max="11777" width="3.09765625" style="149"/>
    <col min="11778" max="11778" width="2.69921875" style="149" customWidth="1"/>
    <col min="11779" max="11783" width="3.09765625" style="149"/>
    <col min="11784" max="11784" width="2.19921875" style="149" customWidth="1"/>
    <col min="11785" max="12033" width="3.09765625" style="149"/>
    <col min="12034" max="12034" width="2.69921875" style="149" customWidth="1"/>
    <col min="12035" max="12039" width="3.09765625" style="149"/>
    <col min="12040" max="12040" width="2.19921875" style="149" customWidth="1"/>
    <col min="12041" max="12289" width="3.09765625" style="149"/>
    <col min="12290" max="12290" width="2.69921875" style="149" customWidth="1"/>
    <col min="12291" max="12295" width="3.09765625" style="149"/>
    <col min="12296" max="12296" width="2.19921875" style="149" customWidth="1"/>
    <col min="12297" max="12545" width="3.09765625" style="149"/>
    <col min="12546" max="12546" width="2.69921875" style="149" customWidth="1"/>
    <col min="12547" max="12551" width="3.09765625" style="149"/>
    <col min="12552" max="12552" width="2.19921875" style="149" customWidth="1"/>
    <col min="12553" max="12801" width="3.09765625" style="149"/>
    <col min="12802" max="12802" width="2.69921875" style="149" customWidth="1"/>
    <col min="12803" max="12807" width="3.09765625" style="149"/>
    <col min="12808" max="12808" width="2.19921875" style="149" customWidth="1"/>
    <col min="12809" max="13057" width="3.09765625" style="149"/>
    <col min="13058" max="13058" width="2.69921875" style="149" customWidth="1"/>
    <col min="13059" max="13063" width="3.09765625" style="149"/>
    <col min="13064" max="13064" width="2.19921875" style="149" customWidth="1"/>
    <col min="13065" max="13313" width="3.09765625" style="149"/>
    <col min="13314" max="13314" width="2.69921875" style="149" customWidth="1"/>
    <col min="13315" max="13319" width="3.09765625" style="149"/>
    <col min="13320" max="13320" width="2.19921875" style="149" customWidth="1"/>
    <col min="13321" max="13569" width="3.09765625" style="149"/>
    <col min="13570" max="13570" width="2.69921875" style="149" customWidth="1"/>
    <col min="13571" max="13575" width="3.09765625" style="149"/>
    <col min="13576" max="13576" width="2.19921875" style="149" customWidth="1"/>
    <col min="13577" max="13825" width="3.09765625" style="149"/>
    <col min="13826" max="13826" width="2.69921875" style="149" customWidth="1"/>
    <col min="13827" max="13831" width="3.09765625" style="149"/>
    <col min="13832" max="13832" width="2.19921875" style="149" customWidth="1"/>
    <col min="13833" max="14081" width="3.09765625" style="149"/>
    <col min="14082" max="14082" width="2.69921875" style="149" customWidth="1"/>
    <col min="14083" max="14087" width="3.09765625" style="149"/>
    <col min="14088" max="14088" width="2.19921875" style="149" customWidth="1"/>
    <col min="14089" max="14337" width="3.09765625" style="149"/>
    <col min="14338" max="14338" width="2.69921875" style="149" customWidth="1"/>
    <col min="14339" max="14343" width="3.09765625" style="149"/>
    <col min="14344" max="14344" width="2.19921875" style="149" customWidth="1"/>
    <col min="14345" max="14593" width="3.09765625" style="149"/>
    <col min="14594" max="14594" width="2.69921875" style="149" customWidth="1"/>
    <col min="14595" max="14599" width="3.09765625" style="149"/>
    <col min="14600" max="14600" width="2.19921875" style="149" customWidth="1"/>
    <col min="14601" max="14849" width="3.09765625" style="149"/>
    <col min="14850" max="14850" width="2.69921875" style="149" customWidth="1"/>
    <col min="14851" max="14855" width="3.09765625" style="149"/>
    <col min="14856" max="14856" width="2.19921875" style="149" customWidth="1"/>
    <col min="14857" max="15105" width="3.09765625" style="149"/>
    <col min="15106" max="15106" width="2.69921875" style="149" customWidth="1"/>
    <col min="15107" max="15111" width="3.09765625" style="149"/>
    <col min="15112" max="15112" width="2.19921875" style="149" customWidth="1"/>
    <col min="15113" max="15361" width="3.09765625" style="149"/>
    <col min="15362" max="15362" width="2.69921875" style="149" customWidth="1"/>
    <col min="15363" max="15367" width="3.09765625" style="149"/>
    <col min="15368" max="15368" width="2.19921875" style="149" customWidth="1"/>
    <col min="15369" max="15617" width="3.09765625" style="149"/>
    <col min="15618" max="15618" width="2.69921875" style="149" customWidth="1"/>
    <col min="15619" max="15623" width="3.09765625" style="149"/>
    <col min="15624" max="15624" width="2.19921875" style="149" customWidth="1"/>
    <col min="15625" max="15873" width="3.09765625" style="149"/>
    <col min="15874" max="15874" width="2.69921875" style="149" customWidth="1"/>
    <col min="15875" max="15879" width="3.09765625" style="149"/>
    <col min="15880" max="15880" width="2.19921875" style="149" customWidth="1"/>
    <col min="15881" max="16129" width="3.09765625" style="149"/>
    <col min="16130" max="16130" width="2.69921875" style="149" customWidth="1"/>
    <col min="16131" max="16135" width="3.09765625" style="149"/>
    <col min="16136" max="16136" width="2.19921875" style="149" customWidth="1"/>
    <col min="16137" max="16384" width="3.09765625" style="149"/>
  </cols>
  <sheetData>
    <row r="1" spans="2:27" s="96" customFormat="1" x14ac:dyDescent="0.45"/>
    <row r="2" spans="2:27" s="96" customFormat="1" x14ac:dyDescent="0.45">
      <c r="B2" s="96" t="s">
        <v>816</v>
      </c>
      <c r="U2" s="445"/>
      <c r="V2" s="445"/>
      <c r="W2" s="445"/>
      <c r="X2" s="445"/>
      <c r="Y2" s="445"/>
      <c r="Z2" s="445"/>
      <c r="AA2" s="460" t="s">
        <v>817</v>
      </c>
    </row>
    <row r="3" spans="2:27" s="96" customFormat="1" ht="8.25" customHeight="1" x14ac:dyDescent="0.45"/>
    <row r="4" spans="2:27" s="96" customFormat="1" x14ac:dyDescent="0.45">
      <c r="B4" s="767" t="s">
        <v>818</v>
      </c>
      <c r="C4" s="767"/>
      <c r="D4" s="767"/>
      <c r="E4" s="767"/>
      <c r="F4" s="767"/>
      <c r="G4" s="767"/>
      <c r="H4" s="767"/>
      <c r="I4" s="767"/>
      <c r="J4" s="767"/>
      <c r="K4" s="767"/>
      <c r="L4" s="767"/>
      <c r="M4" s="767"/>
      <c r="N4" s="767"/>
      <c r="O4" s="767"/>
      <c r="P4" s="767"/>
      <c r="Q4" s="767"/>
      <c r="R4" s="767"/>
      <c r="S4" s="767"/>
      <c r="T4" s="767"/>
      <c r="U4" s="767"/>
      <c r="V4" s="767"/>
      <c r="W4" s="767"/>
      <c r="X4" s="767"/>
      <c r="Y4" s="767"/>
      <c r="Z4" s="767"/>
      <c r="AA4" s="767"/>
    </row>
    <row r="5" spans="2:27" s="96" customFormat="1" ht="6.75" customHeight="1" x14ac:dyDescent="0.45"/>
    <row r="6" spans="2:27" s="96" customFormat="1" ht="18.600000000000001" customHeight="1" x14ac:dyDescent="0.45">
      <c r="B6" s="867" t="s">
        <v>676</v>
      </c>
      <c r="C6" s="867"/>
      <c r="D6" s="867"/>
      <c r="E6" s="867"/>
      <c r="F6" s="867"/>
      <c r="G6" s="644"/>
      <c r="H6" s="645"/>
      <c r="I6" s="645"/>
      <c r="J6" s="645"/>
      <c r="K6" s="645"/>
      <c r="L6" s="645"/>
      <c r="M6" s="645"/>
      <c r="N6" s="645"/>
      <c r="O6" s="645"/>
      <c r="P6" s="645"/>
      <c r="Q6" s="645"/>
      <c r="R6" s="645"/>
      <c r="S6" s="645"/>
      <c r="T6" s="645"/>
      <c r="U6" s="645"/>
      <c r="V6" s="645"/>
      <c r="W6" s="645"/>
      <c r="X6" s="645"/>
      <c r="Y6" s="645"/>
      <c r="Z6" s="645"/>
      <c r="AA6" s="646"/>
    </row>
    <row r="7" spans="2:27" s="96" customFormat="1" ht="19.5" customHeight="1" x14ac:dyDescent="0.45">
      <c r="B7" s="867" t="s">
        <v>694</v>
      </c>
      <c r="C7" s="867"/>
      <c r="D7" s="867"/>
      <c r="E7" s="867"/>
      <c r="F7" s="867"/>
      <c r="G7" s="644"/>
      <c r="H7" s="645"/>
      <c r="I7" s="645"/>
      <c r="J7" s="645"/>
      <c r="K7" s="645"/>
      <c r="L7" s="645"/>
      <c r="M7" s="645"/>
      <c r="N7" s="645"/>
      <c r="O7" s="645"/>
      <c r="P7" s="645"/>
      <c r="Q7" s="645"/>
      <c r="R7" s="645"/>
      <c r="S7" s="645"/>
      <c r="T7" s="645"/>
      <c r="U7" s="645"/>
      <c r="V7" s="645"/>
      <c r="W7" s="645"/>
      <c r="X7" s="645"/>
      <c r="Y7" s="645"/>
      <c r="Z7" s="645"/>
      <c r="AA7" s="646"/>
    </row>
    <row r="8" spans="2:27" s="96" customFormat="1" ht="19.5" customHeight="1" x14ac:dyDescent="0.45">
      <c r="B8" s="768" t="s">
        <v>819</v>
      </c>
      <c r="C8" s="769"/>
      <c r="D8" s="769"/>
      <c r="E8" s="769"/>
      <c r="F8" s="770"/>
      <c r="G8" s="864" t="s">
        <v>820</v>
      </c>
      <c r="H8" s="865"/>
      <c r="I8" s="865"/>
      <c r="J8" s="865"/>
      <c r="K8" s="865"/>
      <c r="L8" s="865"/>
      <c r="M8" s="865"/>
      <c r="N8" s="865"/>
      <c r="O8" s="865"/>
      <c r="P8" s="865"/>
      <c r="Q8" s="865"/>
      <c r="R8" s="865"/>
      <c r="S8" s="865"/>
      <c r="T8" s="865"/>
      <c r="U8" s="865"/>
      <c r="V8" s="865"/>
      <c r="W8" s="865"/>
      <c r="X8" s="865"/>
      <c r="Y8" s="865"/>
      <c r="Z8" s="865"/>
      <c r="AA8" s="866"/>
    </row>
    <row r="9" spans="2:27" ht="20.100000000000001" customHeight="1" x14ac:dyDescent="0.2">
      <c r="B9" s="778" t="s">
        <v>821</v>
      </c>
      <c r="C9" s="779"/>
      <c r="D9" s="779"/>
      <c r="E9" s="779"/>
      <c r="F9" s="779"/>
      <c r="G9" s="861" t="s">
        <v>822</v>
      </c>
      <c r="H9" s="861"/>
      <c r="I9" s="861"/>
      <c r="J9" s="861"/>
      <c r="K9" s="861"/>
      <c r="L9" s="861"/>
      <c r="M9" s="861"/>
      <c r="N9" s="861" t="s">
        <v>823</v>
      </c>
      <c r="O9" s="861"/>
      <c r="P9" s="861"/>
      <c r="Q9" s="861"/>
      <c r="R9" s="861"/>
      <c r="S9" s="861"/>
      <c r="T9" s="861"/>
      <c r="U9" s="862" t="s">
        <v>824</v>
      </c>
      <c r="V9" s="862"/>
      <c r="W9" s="862"/>
      <c r="X9" s="862"/>
      <c r="Y9" s="862"/>
      <c r="Z9" s="862"/>
      <c r="AA9" s="862"/>
    </row>
    <row r="10" spans="2:27" ht="20.100000000000001" customHeight="1" x14ac:dyDescent="0.2">
      <c r="B10" s="781"/>
      <c r="C10" s="767"/>
      <c r="D10" s="767"/>
      <c r="E10" s="767"/>
      <c r="F10" s="767"/>
      <c r="G10" s="861" t="s">
        <v>825</v>
      </c>
      <c r="H10" s="861"/>
      <c r="I10" s="861"/>
      <c r="J10" s="861"/>
      <c r="K10" s="861"/>
      <c r="L10" s="861"/>
      <c r="M10" s="861"/>
      <c r="N10" s="861" t="s">
        <v>826</v>
      </c>
      <c r="O10" s="861"/>
      <c r="P10" s="861"/>
      <c r="Q10" s="861"/>
      <c r="R10" s="861"/>
      <c r="S10" s="861"/>
      <c r="T10" s="861"/>
      <c r="U10" s="861" t="s">
        <v>827</v>
      </c>
      <c r="V10" s="861"/>
      <c r="W10" s="861"/>
      <c r="X10" s="861"/>
      <c r="Y10" s="861"/>
      <c r="Z10" s="861"/>
      <c r="AA10" s="861"/>
    </row>
    <row r="11" spans="2:27" ht="20.100000000000001" customHeight="1" x14ac:dyDescent="0.2">
      <c r="B11" s="781"/>
      <c r="C11" s="767"/>
      <c r="D11" s="767"/>
      <c r="E11" s="767"/>
      <c r="F11" s="767"/>
      <c r="G11" s="861" t="s">
        <v>828</v>
      </c>
      <c r="H11" s="861"/>
      <c r="I11" s="861"/>
      <c r="J11" s="861"/>
      <c r="K11" s="861"/>
      <c r="L11" s="861"/>
      <c r="M11" s="861"/>
      <c r="N11" s="861" t="s">
        <v>829</v>
      </c>
      <c r="O11" s="861"/>
      <c r="P11" s="861"/>
      <c r="Q11" s="861"/>
      <c r="R11" s="861"/>
      <c r="S11" s="861"/>
      <c r="T11" s="861"/>
      <c r="U11" s="861" t="s">
        <v>830</v>
      </c>
      <c r="V11" s="861"/>
      <c r="W11" s="861"/>
      <c r="X11" s="861"/>
      <c r="Y11" s="861"/>
      <c r="Z11" s="861"/>
      <c r="AA11" s="861"/>
    </row>
    <row r="12" spans="2:27" ht="20.100000000000001" customHeight="1" x14ac:dyDescent="0.2">
      <c r="B12" s="781"/>
      <c r="C12" s="767"/>
      <c r="D12" s="767"/>
      <c r="E12" s="767"/>
      <c r="F12" s="767"/>
      <c r="G12" s="861" t="s">
        <v>831</v>
      </c>
      <c r="H12" s="861"/>
      <c r="I12" s="861"/>
      <c r="J12" s="861"/>
      <c r="K12" s="861"/>
      <c r="L12" s="861"/>
      <c r="M12" s="861"/>
      <c r="N12" s="861" t="s">
        <v>832</v>
      </c>
      <c r="O12" s="861"/>
      <c r="P12" s="861"/>
      <c r="Q12" s="861"/>
      <c r="R12" s="861"/>
      <c r="S12" s="861"/>
      <c r="T12" s="861"/>
      <c r="U12" s="863" t="s">
        <v>833</v>
      </c>
      <c r="V12" s="863"/>
      <c r="W12" s="863"/>
      <c r="X12" s="863"/>
      <c r="Y12" s="863"/>
      <c r="Z12" s="863"/>
      <c r="AA12" s="863"/>
    </row>
    <row r="13" spans="2:27" ht="20.100000000000001" customHeight="1" x14ac:dyDescent="0.2">
      <c r="B13" s="781"/>
      <c r="C13" s="767"/>
      <c r="D13" s="767"/>
      <c r="E13" s="767"/>
      <c r="F13" s="767"/>
      <c r="G13" s="861" t="s">
        <v>834</v>
      </c>
      <c r="H13" s="861"/>
      <c r="I13" s="861"/>
      <c r="J13" s="861"/>
      <c r="K13" s="861"/>
      <c r="L13" s="861"/>
      <c r="M13" s="861"/>
      <c r="N13" s="862" t="s">
        <v>835</v>
      </c>
      <c r="O13" s="862"/>
      <c r="P13" s="862"/>
      <c r="Q13" s="862"/>
      <c r="R13" s="862"/>
      <c r="S13" s="862"/>
      <c r="T13" s="862"/>
      <c r="U13" s="863" t="s">
        <v>836</v>
      </c>
      <c r="V13" s="863"/>
      <c r="W13" s="863"/>
      <c r="X13" s="863"/>
      <c r="Y13" s="863"/>
      <c r="Z13" s="863"/>
      <c r="AA13" s="863"/>
    </row>
    <row r="14" spans="2:27" ht="20.100000000000001" customHeight="1" x14ac:dyDescent="0.2">
      <c r="B14" s="787"/>
      <c r="C14" s="788"/>
      <c r="D14" s="788"/>
      <c r="E14" s="788"/>
      <c r="F14" s="788"/>
      <c r="G14" s="861" t="s">
        <v>837</v>
      </c>
      <c r="H14" s="861"/>
      <c r="I14" s="861"/>
      <c r="J14" s="861"/>
      <c r="K14" s="861"/>
      <c r="L14" s="861"/>
      <c r="M14" s="861"/>
      <c r="N14" s="861"/>
      <c r="O14" s="861"/>
      <c r="P14" s="861"/>
      <c r="Q14" s="861"/>
      <c r="R14" s="861"/>
      <c r="S14" s="861"/>
      <c r="T14" s="861"/>
      <c r="U14" s="863"/>
      <c r="V14" s="863"/>
      <c r="W14" s="863"/>
      <c r="X14" s="863"/>
      <c r="Y14" s="863"/>
      <c r="Z14" s="863"/>
      <c r="AA14" s="863"/>
    </row>
    <row r="15" spans="2:27" ht="20.25" customHeight="1" x14ac:dyDescent="0.2">
      <c r="B15" s="768" t="s">
        <v>838</v>
      </c>
      <c r="C15" s="769"/>
      <c r="D15" s="769"/>
      <c r="E15" s="769"/>
      <c r="F15" s="770"/>
      <c r="G15" s="858" t="s">
        <v>839</v>
      </c>
      <c r="H15" s="859"/>
      <c r="I15" s="859"/>
      <c r="J15" s="859"/>
      <c r="K15" s="859"/>
      <c r="L15" s="859"/>
      <c r="M15" s="859"/>
      <c r="N15" s="859"/>
      <c r="O15" s="859"/>
      <c r="P15" s="859"/>
      <c r="Q15" s="859"/>
      <c r="R15" s="859"/>
      <c r="S15" s="859"/>
      <c r="T15" s="859"/>
      <c r="U15" s="859"/>
      <c r="V15" s="859"/>
      <c r="W15" s="859"/>
      <c r="X15" s="859"/>
      <c r="Y15" s="859"/>
      <c r="Z15" s="859"/>
      <c r="AA15" s="860"/>
    </row>
    <row r="16" spans="2:27" s="96" customFormat="1" ht="9" customHeight="1" x14ac:dyDescent="0.45"/>
    <row r="17" spans="2:27" s="96" customFormat="1" ht="17.25" customHeight="1" x14ac:dyDescent="0.45">
      <c r="B17" s="96" t="s">
        <v>840</v>
      </c>
    </row>
    <row r="18" spans="2:27" s="96" customFormat="1" ht="6" customHeight="1" x14ac:dyDescent="0.45">
      <c r="B18" s="100"/>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71"/>
    </row>
    <row r="19" spans="2:27" s="96" customFormat="1" ht="19.5" customHeight="1" x14ac:dyDescent="0.45">
      <c r="B19" s="117"/>
      <c r="C19" s="96" t="s">
        <v>841</v>
      </c>
      <c r="D19" s="85"/>
      <c r="E19" s="85"/>
      <c r="F19" s="85"/>
      <c r="G19" s="85"/>
      <c r="H19" s="85"/>
      <c r="I19" s="85"/>
      <c r="J19" s="85"/>
      <c r="K19" s="85"/>
      <c r="L19" s="85"/>
      <c r="M19" s="85"/>
      <c r="N19" s="85"/>
      <c r="O19" s="85"/>
      <c r="Y19" s="845" t="s">
        <v>842</v>
      </c>
      <c r="Z19" s="845"/>
      <c r="AA19" s="372"/>
    </row>
    <row r="20" spans="2:27" s="96" customFormat="1" x14ac:dyDescent="0.45">
      <c r="B20" s="117"/>
      <c r="D20" s="85"/>
      <c r="E20" s="85"/>
      <c r="F20" s="85"/>
      <c r="G20" s="85"/>
      <c r="H20" s="85"/>
      <c r="I20" s="85"/>
      <c r="J20" s="85"/>
      <c r="K20" s="85"/>
      <c r="L20" s="85"/>
      <c r="M20" s="85"/>
      <c r="N20" s="85"/>
      <c r="O20" s="85"/>
      <c r="Y20" s="375"/>
      <c r="Z20" s="375"/>
      <c r="AA20" s="372"/>
    </row>
    <row r="21" spans="2:27" s="96" customFormat="1" x14ac:dyDescent="0.45">
      <c r="B21" s="117"/>
      <c r="C21" s="96" t="s">
        <v>843</v>
      </c>
      <c r="D21" s="85"/>
      <c r="E21" s="85"/>
      <c r="F21" s="85"/>
      <c r="G21" s="85"/>
      <c r="H21" s="85"/>
      <c r="I21" s="85"/>
      <c r="J21" s="85"/>
      <c r="K21" s="85"/>
      <c r="L21" s="85"/>
      <c r="M21" s="85"/>
      <c r="N21" s="85"/>
      <c r="O21" s="85"/>
      <c r="Y21" s="375"/>
      <c r="Z21" s="375"/>
      <c r="AA21" s="372"/>
    </row>
    <row r="22" spans="2:27" s="96" customFormat="1" ht="19.5" customHeight="1" x14ac:dyDescent="0.45">
      <c r="B22" s="117"/>
      <c r="C22" s="96" t="s">
        <v>844</v>
      </c>
      <c r="D22" s="85"/>
      <c r="E22" s="85"/>
      <c r="F22" s="85"/>
      <c r="G22" s="85"/>
      <c r="H22" s="85"/>
      <c r="I22" s="85"/>
      <c r="J22" s="85"/>
      <c r="K22" s="85"/>
      <c r="L22" s="85"/>
      <c r="M22" s="85"/>
      <c r="N22" s="85"/>
      <c r="O22" s="85"/>
      <c r="Y22" s="845" t="s">
        <v>842</v>
      </c>
      <c r="Z22" s="845"/>
      <c r="AA22" s="372"/>
    </row>
    <row r="23" spans="2:27" s="96" customFormat="1" ht="19.5" customHeight="1" x14ac:dyDescent="0.45">
      <c r="B23" s="117"/>
      <c r="C23" s="96" t="s">
        <v>845</v>
      </c>
      <c r="D23" s="85"/>
      <c r="E23" s="85"/>
      <c r="F23" s="85"/>
      <c r="G23" s="85"/>
      <c r="H23" s="85"/>
      <c r="I23" s="85"/>
      <c r="J23" s="85"/>
      <c r="K23" s="85"/>
      <c r="L23" s="85"/>
      <c r="M23" s="85"/>
      <c r="N23" s="85"/>
      <c r="O23" s="85"/>
      <c r="Y23" s="845" t="s">
        <v>842</v>
      </c>
      <c r="Z23" s="845"/>
      <c r="AA23" s="372"/>
    </row>
    <row r="24" spans="2:27" s="96" customFormat="1" ht="19.5" customHeight="1" x14ac:dyDescent="0.45">
      <c r="B24" s="117"/>
      <c r="C24" s="96" t="s">
        <v>846</v>
      </c>
      <c r="D24" s="85"/>
      <c r="E24" s="85"/>
      <c r="F24" s="85"/>
      <c r="G24" s="85"/>
      <c r="H24" s="85"/>
      <c r="I24" s="85"/>
      <c r="J24" s="85"/>
      <c r="K24" s="85"/>
      <c r="L24" s="85"/>
      <c r="M24" s="85"/>
      <c r="N24" s="85"/>
      <c r="O24" s="85"/>
      <c r="Y24" s="845" t="s">
        <v>842</v>
      </c>
      <c r="Z24" s="845"/>
      <c r="AA24" s="372"/>
    </row>
    <row r="25" spans="2:27" s="96" customFormat="1" ht="19.5" customHeight="1" x14ac:dyDescent="0.45">
      <c r="B25" s="117"/>
      <c r="D25" s="786" t="s">
        <v>1002</v>
      </c>
      <c r="E25" s="786"/>
      <c r="F25" s="786"/>
      <c r="G25" s="786"/>
      <c r="H25" s="786"/>
      <c r="I25" s="786"/>
      <c r="J25" s="786"/>
      <c r="K25" s="85"/>
      <c r="L25" s="85"/>
      <c r="M25" s="85"/>
      <c r="N25" s="85"/>
      <c r="O25" s="85"/>
      <c r="Y25" s="375"/>
      <c r="Z25" s="375"/>
      <c r="AA25" s="372"/>
    </row>
    <row r="26" spans="2:27" s="96" customFormat="1" ht="24.9" customHeight="1" x14ac:dyDescent="0.45">
      <c r="B26" s="117"/>
      <c r="C26" s="96" t="s">
        <v>847</v>
      </c>
      <c r="AA26" s="372"/>
    </row>
    <row r="27" spans="2:27" s="96" customFormat="1" ht="6.75" customHeight="1" x14ac:dyDescent="0.45">
      <c r="B27" s="117"/>
      <c r="AA27" s="372"/>
    </row>
    <row r="28" spans="2:27" s="96" customFormat="1" ht="23.25" customHeight="1" x14ac:dyDescent="0.45">
      <c r="B28" s="117" t="s">
        <v>848</v>
      </c>
      <c r="C28" s="768" t="s">
        <v>849</v>
      </c>
      <c r="D28" s="769"/>
      <c r="E28" s="769"/>
      <c r="F28" s="769"/>
      <c r="G28" s="769"/>
      <c r="H28" s="770"/>
      <c r="I28" s="846"/>
      <c r="J28" s="846"/>
      <c r="K28" s="846"/>
      <c r="L28" s="846"/>
      <c r="M28" s="846"/>
      <c r="N28" s="846"/>
      <c r="O28" s="846"/>
      <c r="P28" s="846"/>
      <c r="Q28" s="846"/>
      <c r="R28" s="846"/>
      <c r="S28" s="846"/>
      <c r="T28" s="846"/>
      <c r="U28" s="846"/>
      <c r="V28" s="846"/>
      <c r="W28" s="846"/>
      <c r="X28" s="846"/>
      <c r="Y28" s="846"/>
      <c r="Z28" s="847"/>
      <c r="AA28" s="372"/>
    </row>
    <row r="29" spans="2:27" s="96" customFormat="1" ht="23.25" customHeight="1" x14ac:dyDescent="0.45">
      <c r="B29" s="117" t="s">
        <v>848</v>
      </c>
      <c r="C29" s="768" t="s">
        <v>850</v>
      </c>
      <c r="D29" s="769"/>
      <c r="E29" s="769"/>
      <c r="F29" s="769"/>
      <c r="G29" s="769"/>
      <c r="H29" s="770"/>
      <c r="I29" s="846"/>
      <c r="J29" s="846"/>
      <c r="K29" s="846"/>
      <c r="L29" s="846"/>
      <c r="M29" s="846"/>
      <c r="N29" s="846"/>
      <c r="O29" s="846"/>
      <c r="P29" s="846"/>
      <c r="Q29" s="846"/>
      <c r="R29" s="846"/>
      <c r="S29" s="846"/>
      <c r="T29" s="846"/>
      <c r="U29" s="846"/>
      <c r="V29" s="846"/>
      <c r="W29" s="846"/>
      <c r="X29" s="846"/>
      <c r="Y29" s="846"/>
      <c r="Z29" s="847"/>
      <c r="AA29" s="372"/>
    </row>
    <row r="30" spans="2:27" s="96" customFormat="1" ht="23.25" customHeight="1" x14ac:dyDescent="0.45">
      <c r="B30" s="117" t="s">
        <v>848</v>
      </c>
      <c r="C30" s="768" t="s">
        <v>851</v>
      </c>
      <c r="D30" s="769"/>
      <c r="E30" s="769"/>
      <c r="F30" s="769"/>
      <c r="G30" s="769"/>
      <c r="H30" s="770"/>
      <c r="I30" s="846"/>
      <c r="J30" s="846"/>
      <c r="K30" s="846"/>
      <c r="L30" s="846"/>
      <c r="M30" s="846"/>
      <c r="N30" s="846"/>
      <c r="O30" s="846"/>
      <c r="P30" s="846"/>
      <c r="Q30" s="846"/>
      <c r="R30" s="846"/>
      <c r="S30" s="846"/>
      <c r="T30" s="846"/>
      <c r="U30" s="846"/>
      <c r="V30" s="846"/>
      <c r="W30" s="846"/>
      <c r="X30" s="846"/>
      <c r="Y30" s="846"/>
      <c r="Z30" s="847"/>
      <c r="AA30" s="372"/>
    </row>
    <row r="31" spans="2:27" s="96" customFormat="1" ht="9" customHeight="1" x14ac:dyDescent="0.45">
      <c r="B31" s="117"/>
      <c r="C31" s="85"/>
      <c r="D31" s="85"/>
      <c r="E31" s="85"/>
      <c r="F31" s="85"/>
      <c r="G31" s="85"/>
      <c r="H31" s="85"/>
      <c r="I31" s="86"/>
      <c r="J31" s="86"/>
      <c r="K31" s="86"/>
      <c r="L31" s="86"/>
      <c r="M31" s="86"/>
      <c r="N31" s="86"/>
      <c r="O31" s="86"/>
      <c r="P31" s="86"/>
      <c r="Q31" s="86"/>
      <c r="R31" s="86"/>
      <c r="S31" s="86"/>
      <c r="T31" s="86"/>
      <c r="U31" s="86"/>
      <c r="V31" s="86"/>
      <c r="W31" s="86"/>
      <c r="X31" s="86"/>
      <c r="Y31" s="86"/>
      <c r="Z31" s="86"/>
      <c r="AA31" s="372"/>
    </row>
    <row r="32" spans="2:27" s="96" customFormat="1" ht="19.5" customHeight="1" x14ac:dyDescent="0.45">
      <c r="B32" s="117"/>
      <c r="C32" s="96" t="s">
        <v>852</v>
      </c>
      <c r="D32" s="85"/>
      <c r="E32" s="85"/>
      <c r="F32" s="85"/>
      <c r="G32" s="85"/>
      <c r="H32" s="85"/>
      <c r="I32" s="85"/>
      <c r="J32" s="85"/>
      <c r="K32" s="85"/>
      <c r="L32" s="85"/>
      <c r="M32" s="85"/>
      <c r="N32" s="85"/>
      <c r="O32" s="85"/>
      <c r="Y32" s="845" t="s">
        <v>842</v>
      </c>
      <c r="Z32" s="845"/>
      <c r="AA32" s="372"/>
    </row>
    <row r="33" spans="1:37" s="96" customFormat="1" ht="12.75" customHeight="1" x14ac:dyDescent="0.45">
      <c r="B33" s="117"/>
      <c r="D33" s="85"/>
      <c r="E33" s="85"/>
      <c r="F33" s="85"/>
      <c r="G33" s="85"/>
      <c r="H33" s="85"/>
      <c r="I33" s="85"/>
      <c r="J33" s="85"/>
      <c r="K33" s="85"/>
      <c r="L33" s="85"/>
      <c r="M33" s="85"/>
      <c r="N33" s="85"/>
      <c r="O33" s="85"/>
      <c r="Y33" s="375"/>
      <c r="Z33" s="375"/>
      <c r="AA33" s="372"/>
    </row>
    <row r="34" spans="1:37" s="96" customFormat="1" ht="19.5" customHeight="1" x14ac:dyDescent="0.45">
      <c r="B34" s="117"/>
      <c r="C34" s="844" t="s">
        <v>853</v>
      </c>
      <c r="D34" s="844"/>
      <c r="E34" s="844"/>
      <c r="F34" s="844"/>
      <c r="G34" s="844"/>
      <c r="H34" s="844"/>
      <c r="I34" s="844"/>
      <c r="J34" s="844"/>
      <c r="K34" s="844"/>
      <c r="L34" s="844"/>
      <c r="M34" s="844"/>
      <c r="N34" s="844"/>
      <c r="O34" s="844"/>
      <c r="P34" s="844"/>
      <c r="Q34" s="844"/>
      <c r="R34" s="844"/>
      <c r="S34" s="844"/>
      <c r="T34" s="844"/>
      <c r="U34" s="844"/>
      <c r="V34" s="844"/>
      <c r="W34" s="844"/>
      <c r="X34" s="844"/>
      <c r="Y34" s="844"/>
      <c r="Z34" s="844"/>
      <c r="AA34" s="372"/>
    </row>
    <row r="35" spans="1:37" s="96" customFormat="1" ht="19.5" customHeight="1" x14ac:dyDescent="0.45">
      <c r="B35" s="117"/>
      <c r="C35" s="844" t="s">
        <v>854</v>
      </c>
      <c r="D35" s="844"/>
      <c r="E35" s="844"/>
      <c r="F35" s="844"/>
      <c r="G35" s="844"/>
      <c r="H35" s="844"/>
      <c r="I35" s="844"/>
      <c r="J35" s="844"/>
      <c r="K35" s="844"/>
      <c r="L35" s="844"/>
      <c r="M35" s="844"/>
      <c r="N35" s="844"/>
      <c r="O35" s="844"/>
      <c r="P35" s="844"/>
      <c r="Q35" s="844"/>
      <c r="R35" s="844"/>
      <c r="S35" s="844"/>
      <c r="T35" s="844"/>
      <c r="U35" s="844"/>
      <c r="V35" s="844"/>
      <c r="W35" s="844"/>
      <c r="X35" s="844"/>
      <c r="Y35" s="844"/>
      <c r="Z35" s="844"/>
      <c r="AA35" s="372"/>
    </row>
    <row r="36" spans="1:37" s="96" customFormat="1" ht="19.5" customHeight="1" x14ac:dyDescent="0.45">
      <c r="B36" s="117"/>
      <c r="C36" s="786" t="s">
        <v>855</v>
      </c>
      <c r="D36" s="786"/>
      <c r="E36" s="786"/>
      <c r="F36" s="786"/>
      <c r="G36" s="786"/>
      <c r="H36" s="786"/>
      <c r="I36" s="786"/>
      <c r="J36" s="786"/>
      <c r="K36" s="786"/>
      <c r="L36" s="786"/>
      <c r="M36" s="786"/>
      <c r="N36" s="786"/>
      <c r="O36" s="786"/>
      <c r="P36" s="786"/>
      <c r="Q36" s="786"/>
      <c r="R36" s="786"/>
      <c r="S36" s="786"/>
      <c r="T36" s="786"/>
      <c r="U36" s="786"/>
      <c r="V36" s="786"/>
      <c r="W36" s="786"/>
      <c r="X36" s="786"/>
      <c r="Y36" s="786"/>
      <c r="Z36" s="786"/>
      <c r="AA36" s="372"/>
    </row>
    <row r="37" spans="1:37" s="86" customFormat="1" ht="12.75" customHeight="1" x14ac:dyDescent="0.45">
      <c r="A37" s="96"/>
      <c r="B37" s="117"/>
      <c r="C37" s="85"/>
      <c r="D37" s="85"/>
      <c r="E37" s="85"/>
      <c r="F37" s="85"/>
      <c r="G37" s="85"/>
      <c r="H37" s="85"/>
      <c r="I37" s="85"/>
      <c r="J37" s="85"/>
      <c r="K37" s="85"/>
      <c r="L37" s="85"/>
      <c r="M37" s="85"/>
      <c r="N37" s="85"/>
      <c r="O37" s="85"/>
      <c r="P37" s="96"/>
      <c r="Q37" s="96"/>
      <c r="R37" s="96"/>
      <c r="S37" s="96"/>
      <c r="T37" s="96"/>
      <c r="U37" s="96"/>
      <c r="V37" s="96"/>
      <c r="W37" s="96"/>
      <c r="X37" s="96"/>
      <c r="Y37" s="96"/>
      <c r="Z37" s="96"/>
      <c r="AA37" s="372"/>
      <c r="AB37" s="96"/>
      <c r="AC37" s="96"/>
      <c r="AD37" s="96"/>
      <c r="AE37" s="96"/>
      <c r="AF37" s="96"/>
      <c r="AG37" s="96"/>
      <c r="AH37" s="96"/>
      <c r="AI37" s="96"/>
      <c r="AJ37" s="96"/>
      <c r="AK37" s="96"/>
    </row>
    <row r="38" spans="1:37" s="86" customFormat="1" ht="18" customHeight="1" x14ac:dyDescent="0.45">
      <c r="A38" s="96"/>
      <c r="B38" s="117"/>
      <c r="C38" s="96"/>
      <c r="D38" s="844" t="s">
        <v>856</v>
      </c>
      <c r="E38" s="844"/>
      <c r="F38" s="844"/>
      <c r="G38" s="844"/>
      <c r="H38" s="844"/>
      <c r="I38" s="844"/>
      <c r="J38" s="844"/>
      <c r="K38" s="844"/>
      <c r="L38" s="844"/>
      <c r="M38" s="844"/>
      <c r="N38" s="844"/>
      <c r="O38" s="844"/>
      <c r="P38" s="844"/>
      <c r="Q38" s="844"/>
      <c r="R38" s="844"/>
      <c r="S38" s="844"/>
      <c r="T38" s="844"/>
      <c r="U38" s="844"/>
      <c r="V38" s="844"/>
      <c r="W38" s="96"/>
      <c r="X38" s="96"/>
      <c r="Y38" s="845" t="s">
        <v>842</v>
      </c>
      <c r="Z38" s="845"/>
      <c r="AA38" s="372"/>
      <c r="AB38" s="96"/>
      <c r="AC38" s="96"/>
      <c r="AD38" s="96"/>
      <c r="AE38" s="96"/>
      <c r="AF38" s="96"/>
      <c r="AG38" s="96"/>
      <c r="AH38" s="96"/>
      <c r="AI38" s="96"/>
      <c r="AJ38" s="96"/>
      <c r="AK38" s="96"/>
    </row>
    <row r="39" spans="1:37" s="86" customFormat="1" ht="37.5" customHeight="1" x14ac:dyDescent="0.45">
      <c r="B39" s="374"/>
      <c r="D39" s="844" t="s">
        <v>857</v>
      </c>
      <c r="E39" s="844"/>
      <c r="F39" s="844"/>
      <c r="G39" s="844"/>
      <c r="H39" s="844"/>
      <c r="I39" s="844"/>
      <c r="J39" s="844"/>
      <c r="K39" s="844"/>
      <c r="L39" s="844"/>
      <c r="M39" s="844"/>
      <c r="N39" s="844"/>
      <c r="O39" s="844"/>
      <c r="P39" s="844"/>
      <c r="Q39" s="844"/>
      <c r="R39" s="844"/>
      <c r="S39" s="844"/>
      <c r="T39" s="844"/>
      <c r="U39" s="844"/>
      <c r="V39" s="844"/>
      <c r="Y39" s="845" t="s">
        <v>842</v>
      </c>
      <c r="Z39" s="845"/>
      <c r="AA39" s="131"/>
    </row>
    <row r="40" spans="1:37" ht="19.5" customHeight="1" x14ac:dyDescent="0.2">
      <c r="A40" s="86"/>
      <c r="B40" s="374"/>
      <c r="C40" s="86"/>
      <c r="D40" s="844" t="s">
        <v>858</v>
      </c>
      <c r="E40" s="844"/>
      <c r="F40" s="844"/>
      <c r="G40" s="844"/>
      <c r="H40" s="844"/>
      <c r="I40" s="844"/>
      <c r="J40" s="844"/>
      <c r="K40" s="844"/>
      <c r="L40" s="844"/>
      <c r="M40" s="844"/>
      <c r="N40" s="844"/>
      <c r="O40" s="844"/>
      <c r="P40" s="844"/>
      <c r="Q40" s="844"/>
      <c r="R40" s="844"/>
      <c r="S40" s="844"/>
      <c r="T40" s="844"/>
      <c r="U40" s="844"/>
      <c r="V40" s="844"/>
      <c r="W40" s="86"/>
      <c r="X40" s="86"/>
      <c r="Y40" s="845" t="s">
        <v>842</v>
      </c>
      <c r="Z40" s="845"/>
      <c r="AA40" s="131"/>
      <c r="AB40" s="86"/>
      <c r="AC40" s="86"/>
      <c r="AD40" s="86"/>
      <c r="AE40" s="86"/>
      <c r="AF40" s="86"/>
      <c r="AG40" s="86"/>
      <c r="AH40" s="86"/>
      <c r="AI40" s="86"/>
      <c r="AJ40" s="86"/>
      <c r="AK40" s="86"/>
    </row>
    <row r="41" spans="1:37" s="96" customFormat="1" ht="19.5" customHeight="1" x14ac:dyDescent="0.45">
      <c r="A41" s="86"/>
      <c r="B41" s="374"/>
      <c r="C41" s="86"/>
      <c r="D41" s="844" t="s">
        <v>1003</v>
      </c>
      <c r="E41" s="844"/>
      <c r="F41" s="844"/>
      <c r="G41" s="844"/>
      <c r="H41" s="844"/>
      <c r="I41" s="844"/>
      <c r="J41" s="844"/>
      <c r="K41" s="844"/>
      <c r="L41" s="844"/>
      <c r="M41" s="844"/>
      <c r="N41" s="844"/>
      <c r="O41" s="844"/>
      <c r="P41" s="844"/>
      <c r="Q41" s="844"/>
      <c r="R41" s="844"/>
      <c r="S41" s="844"/>
      <c r="T41" s="844"/>
      <c r="U41" s="844"/>
      <c r="V41" s="844"/>
      <c r="W41" s="86"/>
      <c r="X41" s="86"/>
      <c r="Y41" s="845" t="s">
        <v>842</v>
      </c>
      <c r="Z41" s="845"/>
      <c r="AA41" s="131"/>
      <c r="AB41" s="86"/>
      <c r="AC41" s="86"/>
      <c r="AD41" s="86"/>
      <c r="AE41" s="86"/>
      <c r="AF41" s="86"/>
      <c r="AG41" s="86"/>
      <c r="AH41" s="86"/>
      <c r="AI41" s="86"/>
      <c r="AJ41" s="86"/>
      <c r="AK41" s="86"/>
    </row>
    <row r="42" spans="1:37" s="96" customFormat="1" ht="16.5" customHeight="1" x14ac:dyDescent="0.45">
      <c r="A42" s="86"/>
      <c r="B42" s="374"/>
      <c r="C42" s="86"/>
      <c r="D42" s="844" t="s">
        <v>859</v>
      </c>
      <c r="E42" s="844"/>
      <c r="F42" s="844"/>
      <c r="G42" s="844"/>
      <c r="H42" s="844"/>
      <c r="I42" s="844"/>
      <c r="J42" s="844"/>
      <c r="K42" s="844"/>
      <c r="L42" s="844"/>
      <c r="M42" s="844"/>
      <c r="N42" s="844"/>
      <c r="O42" s="844"/>
      <c r="P42" s="844"/>
      <c r="Q42" s="844"/>
      <c r="R42" s="844"/>
      <c r="S42" s="844"/>
      <c r="T42" s="844"/>
      <c r="U42" s="844"/>
      <c r="V42" s="844"/>
      <c r="W42" s="86"/>
      <c r="X42" s="86"/>
      <c r="Y42" s="431"/>
      <c r="Z42" s="431"/>
      <c r="AA42" s="131"/>
      <c r="AB42" s="86"/>
      <c r="AC42" s="86"/>
      <c r="AD42" s="86"/>
      <c r="AE42" s="86"/>
      <c r="AF42" s="86"/>
      <c r="AG42" s="86"/>
      <c r="AH42" s="86"/>
      <c r="AI42" s="86"/>
      <c r="AJ42" s="86"/>
      <c r="AK42" s="86"/>
    </row>
    <row r="43" spans="1:37" s="96" customFormat="1" ht="8.25" customHeight="1" x14ac:dyDescent="0.2">
      <c r="A43" s="149"/>
      <c r="B43" s="453"/>
      <c r="C43" s="454"/>
      <c r="D43" s="454"/>
      <c r="E43" s="454"/>
      <c r="F43" s="454"/>
      <c r="G43" s="454"/>
      <c r="H43" s="454"/>
      <c r="I43" s="454"/>
      <c r="J43" s="454"/>
      <c r="K43" s="454"/>
      <c r="L43" s="454"/>
      <c r="M43" s="454"/>
      <c r="N43" s="454"/>
      <c r="O43" s="454"/>
      <c r="P43" s="454"/>
      <c r="Q43" s="454"/>
      <c r="R43" s="454"/>
      <c r="S43" s="454"/>
      <c r="T43" s="454"/>
      <c r="U43" s="454"/>
      <c r="V43" s="454"/>
      <c r="W43" s="454"/>
      <c r="X43" s="454"/>
      <c r="Y43" s="454"/>
      <c r="Z43" s="454"/>
      <c r="AA43" s="455"/>
      <c r="AB43" s="149"/>
      <c r="AC43" s="149"/>
      <c r="AD43" s="149"/>
      <c r="AE43" s="149"/>
      <c r="AF43" s="149"/>
      <c r="AG43" s="149"/>
      <c r="AH43" s="149"/>
      <c r="AI43" s="149"/>
      <c r="AJ43" s="149"/>
      <c r="AK43" s="149"/>
    </row>
    <row r="44" spans="1:37" s="96" customFormat="1" x14ac:dyDescent="0.45"/>
    <row r="45" spans="1:37" s="96" customFormat="1" ht="19.5" customHeight="1" x14ac:dyDescent="0.45">
      <c r="B45" s="96" t="s">
        <v>860</v>
      </c>
    </row>
    <row r="46" spans="1:37" s="96" customFormat="1" ht="19.5" customHeight="1" x14ac:dyDescent="0.45">
      <c r="B46" s="100"/>
      <c r="C46" s="369"/>
      <c r="D46" s="369"/>
      <c r="E46" s="369"/>
      <c r="F46" s="369"/>
      <c r="G46" s="369"/>
      <c r="H46" s="369"/>
      <c r="I46" s="369"/>
      <c r="J46" s="369"/>
      <c r="K46" s="369"/>
      <c r="L46" s="369"/>
      <c r="M46" s="369"/>
      <c r="N46" s="369"/>
      <c r="O46" s="369"/>
      <c r="P46" s="369"/>
      <c r="Q46" s="369"/>
      <c r="R46" s="369"/>
      <c r="S46" s="369"/>
      <c r="T46" s="369"/>
      <c r="U46" s="369"/>
      <c r="V46" s="369"/>
      <c r="W46" s="369"/>
      <c r="X46" s="369"/>
      <c r="Y46" s="369"/>
      <c r="Z46" s="369"/>
      <c r="AA46" s="371"/>
    </row>
    <row r="47" spans="1:37" s="96" customFormat="1" ht="19.5" customHeight="1" x14ac:dyDescent="0.45">
      <c r="B47" s="117"/>
      <c r="C47" s="96" t="s">
        <v>861</v>
      </c>
      <c r="D47" s="85"/>
      <c r="E47" s="85"/>
      <c r="F47" s="85"/>
      <c r="G47" s="85"/>
      <c r="H47" s="85"/>
      <c r="I47" s="85"/>
      <c r="J47" s="85"/>
      <c r="K47" s="85"/>
      <c r="L47" s="85"/>
      <c r="M47" s="85"/>
      <c r="N47" s="85"/>
      <c r="O47" s="85"/>
      <c r="Y47" s="375"/>
      <c r="Z47" s="375"/>
      <c r="AA47" s="372"/>
    </row>
    <row r="48" spans="1:37" s="96" customFormat="1" ht="19.5" customHeight="1" x14ac:dyDescent="0.45">
      <c r="B48" s="117"/>
      <c r="C48" s="96" t="s">
        <v>862</v>
      </c>
      <c r="D48" s="85"/>
      <c r="E48" s="85"/>
      <c r="F48" s="85"/>
      <c r="G48" s="85"/>
      <c r="H48" s="85"/>
      <c r="I48" s="85"/>
      <c r="J48" s="85"/>
      <c r="K48" s="85"/>
      <c r="L48" s="85"/>
      <c r="M48" s="85"/>
      <c r="N48" s="85"/>
      <c r="O48" s="85"/>
      <c r="Y48" s="845" t="s">
        <v>842</v>
      </c>
      <c r="Z48" s="845"/>
      <c r="AA48" s="372"/>
    </row>
    <row r="49" spans="1:37" s="96" customFormat="1" ht="19.5" customHeight="1" x14ac:dyDescent="0.45">
      <c r="B49" s="117"/>
      <c r="D49" s="850" t="s">
        <v>863</v>
      </c>
      <c r="E49" s="851"/>
      <c r="F49" s="851"/>
      <c r="G49" s="851"/>
      <c r="H49" s="851"/>
      <c r="I49" s="851"/>
      <c r="J49" s="851"/>
      <c r="K49" s="851"/>
      <c r="L49" s="851"/>
      <c r="M49" s="851"/>
      <c r="N49" s="851"/>
      <c r="O49" s="851"/>
      <c r="P49" s="851"/>
      <c r="Q49" s="851"/>
      <c r="R49" s="852" t="s">
        <v>31</v>
      </c>
      <c r="S49" s="853"/>
      <c r="T49" s="853"/>
      <c r="U49" s="853"/>
      <c r="V49" s="854"/>
      <c r="AA49" s="372"/>
    </row>
    <row r="50" spans="1:37" s="96" customFormat="1" ht="19.5" customHeight="1" x14ac:dyDescent="0.45">
      <c r="B50" s="117"/>
      <c r="D50" s="855" t="s">
        <v>864</v>
      </c>
      <c r="E50" s="856"/>
      <c r="F50" s="856"/>
      <c r="G50" s="856"/>
      <c r="H50" s="856"/>
      <c r="I50" s="856"/>
      <c r="J50" s="856"/>
      <c r="K50" s="856"/>
      <c r="L50" s="856"/>
      <c r="M50" s="856"/>
      <c r="N50" s="856"/>
      <c r="O50" s="856"/>
      <c r="P50" s="856"/>
      <c r="Q50" s="857"/>
      <c r="R50" s="852" t="s">
        <v>31</v>
      </c>
      <c r="S50" s="853"/>
      <c r="T50" s="853"/>
      <c r="U50" s="853"/>
      <c r="V50" s="854"/>
      <c r="AA50" s="372"/>
    </row>
    <row r="51" spans="1:37" s="96" customFormat="1" ht="19.5" customHeight="1" x14ac:dyDescent="0.45">
      <c r="B51" s="117"/>
      <c r="C51" s="96" t="s">
        <v>845</v>
      </c>
      <c r="D51" s="85"/>
      <c r="E51" s="85"/>
      <c r="F51" s="85"/>
      <c r="G51" s="85"/>
      <c r="H51" s="85"/>
      <c r="I51" s="85"/>
      <c r="J51" s="85"/>
      <c r="K51" s="85"/>
      <c r="L51" s="85"/>
      <c r="M51" s="85"/>
      <c r="N51" s="85"/>
      <c r="O51" s="85"/>
      <c r="Y51" s="845" t="s">
        <v>842</v>
      </c>
      <c r="Z51" s="845"/>
      <c r="AA51" s="372"/>
    </row>
    <row r="52" spans="1:37" s="96" customFormat="1" ht="19.5" customHeight="1" x14ac:dyDescent="0.45">
      <c r="B52" s="117"/>
      <c r="C52" s="96" t="s">
        <v>846</v>
      </c>
      <c r="D52" s="85"/>
      <c r="E52" s="85"/>
      <c r="F52" s="85"/>
      <c r="G52" s="85"/>
      <c r="H52" s="85"/>
      <c r="I52" s="85"/>
      <c r="J52" s="85"/>
      <c r="K52" s="85"/>
      <c r="L52" s="85"/>
      <c r="M52" s="85"/>
      <c r="N52" s="85"/>
      <c r="O52" s="85"/>
      <c r="Y52" s="845" t="s">
        <v>842</v>
      </c>
      <c r="Z52" s="845"/>
      <c r="AA52" s="372"/>
    </row>
    <row r="53" spans="1:37" s="96" customFormat="1" ht="23.25" customHeight="1" x14ac:dyDescent="0.45">
      <c r="B53" s="117"/>
      <c r="D53" s="786" t="s">
        <v>1002</v>
      </c>
      <c r="E53" s="786"/>
      <c r="F53" s="786"/>
      <c r="G53" s="786"/>
      <c r="H53" s="786"/>
      <c r="I53" s="786"/>
      <c r="J53" s="786"/>
      <c r="K53" s="85"/>
      <c r="L53" s="85"/>
      <c r="M53" s="85"/>
      <c r="N53" s="85"/>
      <c r="O53" s="85"/>
      <c r="Y53" s="375"/>
      <c r="Z53" s="375"/>
      <c r="AA53" s="372"/>
    </row>
    <row r="54" spans="1:37" s="96" customFormat="1" ht="23.25" customHeight="1" x14ac:dyDescent="0.45">
      <c r="B54" s="117"/>
      <c r="C54" s="96" t="s">
        <v>847</v>
      </c>
      <c r="AA54" s="372"/>
    </row>
    <row r="55" spans="1:37" s="96" customFormat="1" ht="6.75" customHeight="1" x14ac:dyDescent="0.45">
      <c r="B55" s="117"/>
      <c r="AA55" s="372"/>
    </row>
    <row r="56" spans="1:37" s="96" customFormat="1" ht="19.5" customHeight="1" x14ac:dyDescent="0.45">
      <c r="B56" s="117" t="s">
        <v>848</v>
      </c>
      <c r="C56" s="768" t="s">
        <v>849</v>
      </c>
      <c r="D56" s="769"/>
      <c r="E56" s="769"/>
      <c r="F56" s="769"/>
      <c r="G56" s="769"/>
      <c r="H56" s="770"/>
      <c r="I56" s="846"/>
      <c r="J56" s="846"/>
      <c r="K56" s="846"/>
      <c r="L56" s="846"/>
      <c r="M56" s="846"/>
      <c r="N56" s="846"/>
      <c r="O56" s="846"/>
      <c r="P56" s="846"/>
      <c r="Q56" s="846"/>
      <c r="R56" s="846"/>
      <c r="S56" s="846"/>
      <c r="T56" s="846"/>
      <c r="U56" s="846"/>
      <c r="V56" s="846"/>
      <c r="W56" s="846"/>
      <c r="X56" s="846"/>
      <c r="Y56" s="846"/>
      <c r="Z56" s="847"/>
      <c r="AA56" s="372"/>
    </row>
    <row r="57" spans="1:37" s="96" customFormat="1" ht="19.5" customHeight="1" x14ac:dyDescent="0.45">
      <c r="B57" s="117" t="s">
        <v>848</v>
      </c>
      <c r="C57" s="768" t="s">
        <v>850</v>
      </c>
      <c r="D57" s="769"/>
      <c r="E57" s="769"/>
      <c r="F57" s="769"/>
      <c r="G57" s="769"/>
      <c r="H57" s="770"/>
      <c r="I57" s="846"/>
      <c r="J57" s="846"/>
      <c r="K57" s="846"/>
      <c r="L57" s="846"/>
      <c r="M57" s="846"/>
      <c r="N57" s="846"/>
      <c r="O57" s="846"/>
      <c r="P57" s="846"/>
      <c r="Q57" s="846"/>
      <c r="R57" s="846"/>
      <c r="S57" s="846"/>
      <c r="T57" s="846"/>
      <c r="U57" s="846"/>
      <c r="V57" s="846"/>
      <c r="W57" s="846"/>
      <c r="X57" s="846"/>
      <c r="Y57" s="846"/>
      <c r="Z57" s="847"/>
      <c r="AA57" s="372"/>
    </row>
    <row r="58" spans="1:37" s="96" customFormat="1" ht="19.5" customHeight="1" x14ac:dyDescent="0.45">
      <c r="B58" s="117" t="s">
        <v>848</v>
      </c>
      <c r="C58" s="768" t="s">
        <v>851</v>
      </c>
      <c r="D58" s="769"/>
      <c r="E58" s="769"/>
      <c r="F58" s="769"/>
      <c r="G58" s="769"/>
      <c r="H58" s="770"/>
      <c r="I58" s="846"/>
      <c r="J58" s="846"/>
      <c r="K58" s="846"/>
      <c r="L58" s="846"/>
      <c r="M58" s="846"/>
      <c r="N58" s="846"/>
      <c r="O58" s="846"/>
      <c r="P58" s="846"/>
      <c r="Q58" s="846"/>
      <c r="R58" s="846"/>
      <c r="S58" s="846"/>
      <c r="T58" s="846"/>
      <c r="U58" s="846"/>
      <c r="V58" s="846"/>
      <c r="W58" s="846"/>
      <c r="X58" s="846"/>
      <c r="Y58" s="846"/>
      <c r="Z58" s="847"/>
      <c r="AA58" s="372"/>
    </row>
    <row r="59" spans="1:37" s="96" customFormat="1" ht="19.5" customHeight="1" x14ac:dyDescent="0.45">
      <c r="B59" s="117"/>
      <c r="C59" s="85"/>
      <c r="D59" s="85"/>
      <c r="E59" s="85"/>
      <c r="F59" s="85"/>
      <c r="G59" s="85"/>
      <c r="H59" s="85"/>
      <c r="I59" s="86"/>
      <c r="J59" s="86"/>
      <c r="K59" s="86"/>
      <c r="L59" s="86"/>
      <c r="M59" s="86"/>
      <c r="N59" s="86"/>
      <c r="O59" s="86"/>
      <c r="P59" s="86"/>
      <c r="Q59" s="86"/>
      <c r="R59" s="86"/>
      <c r="S59" s="86"/>
      <c r="T59" s="86"/>
      <c r="U59" s="86"/>
      <c r="V59" s="86"/>
      <c r="W59" s="86"/>
      <c r="X59" s="86"/>
      <c r="Y59" s="86"/>
      <c r="Z59" s="86"/>
      <c r="AA59" s="372"/>
    </row>
    <row r="60" spans="1:37" s="86" customFormat="1" ht="18" customHeight="1" x14ac:dyDescent="0.45">
      <c r="A60" s="96"/>
      <c r="B60" s="117"/>
      <c r="C60" s="848" t="s">
        <v>865</v>
      </c>
      <c r="D60" s="848"/>
      <c r="E60" s="848"/>
      <c r="F60" s="848"/>
      <c r="G60" s="848"/>
      <c r="H60" s="848"/>
      <c r="I60" s="848"/>
      <c r="J60" s="848"/>
      <c r="K60" s="848"/>
      <c r="L60" s="848"/>
      <c r="M60" s="848"/>
      <c r="N60" s="848"/>
      <c r="O60" s="848"/>
      <c r="P60" s="848"/>
      <c r="Q60" s="848"/>
      <c r="R60" s="848"/>
      <c r="S60" s="848"/>
      <c r="T60" s="848"/>
      <c r="U60" s="848"/>
      <c r="V60" s="848"/>
      <c r="W60" s="848"/>
      <c r="X60" s="848"/>
      <c r="Y60" s="848"/>
      <c r="Z60" s="848"/>
      <c r="AA60" s="849"/>
      <c r="AB60" s="96"/>
      <c r="AC60" s="96"/>
      <c r="AD60" s="96"/>
      <c r="AE60" s="96"/>
      <c r="AF60" s="96"/>
      <c r="AG60" s="96"/>
      <c r="AH60" s="96"/>
      <c r="AI60" s="96"/>
      <c r="AJ60" s="96"/>
      <c r="AK60" s="96"/>
    </row>
    <row r="61" spans="1:37" s="86" customFormat="1" ht="18" customHeight="1" x14ac:dyDescent="0.45">
      <c r="A61" s="96"/>
      <c r="B61" s="117"/>
      <c r="C61" s="85"/>
      <c r="D61" s="85"/>
      <c r="E61" s="85"/>
      <c r="F61" s="85"/>
      <c r="G61" s="85"/>
      <c r="H61" s="85"/>
      <c r="I61" s="85"/>
      <c r="J61" s="85"/>
      <c r="K61" s="85"/>
      <c r="L61" s="85"/>
      <c r="M61" s="85"/>
      <c r="N61" s="85"/>
      <c r="O61" s="85"/>
      <c r="P61" s="96"/>
      <c r="Q61" s="96"/>
      <c r="R61" s="96"/>
      <c r="S61" s="96"/>
      <c r="T61" s="96"/>
      <c r="U61" s="96"/>
      <c r="V61" s="96"/>
      <c r="W61" s="96"/>
      <c r="X61" s="96"/>
      <c r="Y61" s="96"/>
      <c r="Z61" s="96"/>
      <c r="AA61" s="372"/>
      <c r="AB61" s="96"/>
      <c r="AC61" s="96"/>
      <c r="AD61" s="96"/>
      <c r="AE61" s="96"/>
      <c r="AF61" s="96"/>
      <c r="AG61" s="96"/>
      <c r="AH61" s="96"/>
      <c r="AI61" s="96"/>
      <c r="AJ61" s="96"/>
      <c r="AK61" s="96"/>
    </row>
    <row r="62" spans="1:37" s="86" customFormat="1" ht="19.5" customHeight="1" x14ac:dyDescent="0.45">
      <c r="A62" s="96"/>
      <c r="B62" s="117"/>
      <c r="C62" s="96"/>
      <c r="D62" s="844" t="s">
        <v>866</v>
      </c>
      <c r="E62" s="844"/>
      <c r="F62" s="844"/>
      <c r="G62" s="844"/>
      <c r="H62" s="844"/>
      <c r="I62" s="844"/>
      <c r="J62" s="844"/>
      <c r="K62" s="844"/>
      <c r="L62" s="844"/>
      <c r="M62" s="844"/>
      <c r="N62" s="844"/>
      <c r="O62" s="844"/>
      <c r="P62" s="844"/>
      <c r="Q62" s="844"/>
      <c r="R62" s="844"/>
      <c r="S62" s="844"/>
      <c r="T62" s="844"/>
      <c r="U62" s="844"/>
      <c r="V62" s="844"/>
      <c r="W62" s="96"/>
      <c r="X62" s="96"/>
      <c r="Y62" s="845" t="s">
        <v>842</v>
      </c>
      <c r="Z62" s="845"/>
      <c r="AA62" s="372"/>
      <c r="AB62" s="96"/>
      <c r="AC62" s="96"/>
      <c r="AD62" s="96"/>
      <c r="AE62" s="96"/>
      <c r="AF62" s="96"/>
      <c r="AG62" s="96"/>
      <c r="AH62" s="96"/>
      <c r="AI62" s="96"/>
      <c r="AJ62" s="96"/>
      <c r="AK62" s="96"/>
    </row>
    <row r="63" spans="1:37" ht="19.5" customHeight="1" x14ac:dyDescent="0.2">
      <c r="A63" s="86"/>
      <c r="B63" s="374"/>
      <c r="C63" s="86"/>
      <c r="D63" s="844" t="s">
        <v>857</v>
      </c>
      <c r="E63" s="844"/>
      <c r="F63" s="844"/>
      <c r="G63" s="844"/>
      <c r="H63" s="844"/>
      <c r="I63" s="844"/>
      <c r="J63" s="844"/>
      <c r="K63" s="844"/>
      <c r="L63" s="844"/>
      <c r="M63" s="844"/>
      <c r="N63" s="844"/>
      <c r="O63" s="844"/>
      <c r="P63" s="844"/>
      <c r="Q63" s="844"/>
      <c r="R63" s="844"/>
      <c r="S63" s="844"/>
      <c r="T63" s="844"/>
      <c r="U63" s="844"/>
      <c r="V63" s="844"/>
      <c r="W63" s="86"/>
      <c r="X63" s="86"/>
      <c r="Y63" s="845" t="s">
        <v>842</v>
      </c>
      <c r="Z63" s="845"/>
      <c r="AA63" s="131"/>
      <c r="AB63" s="86"/>
      <c r="AC63" s="86"/>
      <c r="AD63" s="86"/>
      <c r="AE63" s="86"/>
      <c r="AF63" s="86"/>
      <c r="AG63" s="86"/>
      <c r="AH63" s="86"/>
      <c r="AI63" s="86"/>
      <c r="AJ63" s="86"/>
      <c r="AK63" s="86"/>
    </row>
    <row r="64" spans="1:37" ht="19.5" customHeight="1" x14ac:dyDescent="0.2">
      <c r="A64" s="86"/>
      <c r="B64" s="374"/>
      <c r="C64" s="86"/>
      <c r="D64" s="844" t="s">
        <v>858</v>
      </c>
      <c r="E64" s="844"/>
      <c r="F64" s="844"/>
      <c r="G64" s="844"/>
      <c r="H64" s="844"/>
      <c r="I64" s="844"/>
      <c r="J64" s="844"/>
      <c r="K64" s="844"/>
      <c r="L64" s="844"/>
      <c r="M64" s="844"/>
      <c r="N64" s="844"/>
      <c r="O64" s="844"/>
      <c r="P64" s="844"/>
      <c r="Q64" s="844"/>
      <c r="R64" s="844"/>
      <c r="S64" s="844"/>
      <c r="T64" s="844"/>
      <c r="U64" s="844"/>
      <c r="V64" s="844"/>
      <c r="W64" s="86"/>
      <c r="X64" s="86"/>
      <c r="Y64" s="845" t="s">
        <v>842</v>
      </c>
      <c r="Z64" s="845"/>
      <c r="AA64" s="131"/>
      <c r="AB64" s="86"/>
      <c r="AC64" s="86"/>
      <c r="AD64" s="86"/>
      <c r="AE64" s="86"/>
      <c r="AF64" s="86"/>
      <c r="AG64" s="86"/>
      <c r="AH64" s="86"/>
      <c r="AI64" s="86"/>
      <c r="AJ64" s="86"/>
      <c r="AK64" s="86"/>
    </row>
    <row r="65" spans="1:37" ht="19.5" customHeight="1" x14ac:dyDescent="0.2">
      <c r="A65" s="86"/>
      <c r="B65" s="374"/>
      <c r="C65" s="86"/>
      <c r="D65" s="844" t="s">
        <v>1003</v>
      </c>
      <c r="E65" s="844"/>
      <c r="F65" s="844"/>
      <c r="G65" s="844"/>
      <c r="H65" s="844"/>
      <c r="I65" s="844"/>
      <c r="J65" s="844"/>
      <c r="K65" s="844"/>
      <c r="L65" s="844"/>
      <c r="M65" s="844"/>
      <c r="N65" s="844"/>
      <c r="O65" s="844"/>
      <c r="P65" s="844"/>
      <c r="Q65" s="844"/>
      <c r="R65" s="844"/>
      <c r="S65" s="844"/>
      <c r="T65" s="844"/>
      <c r="U65" s="844"/>
      <c r="V65" s="844"/>
      <c r="W65" s="86"/>
      <c r="X65" s="86"/>
      <c r="Y65" s="845" t="s">
        <v>842</v>
      </c>
      <c r="Z65" s="845"/>
      <c r="AA65" s="131"/>
      <c r="AB65" s="86"/>
      <c r="AC65" s="86"/>
      <c r="AD65" s="86"/>
      <c r="AE65" s="86"/>
      <c r="AF65" s="86"/>
      <c r="AG65" s="86"/>
      <c r="AH65" s="86"/>
      <c r="AI65" s="86"/>
      <c r="AJ65" s="86"/>
      <c r="AK65" s="86"/>
    </row>
    <row r="66" spans="1:37" s="86" customFormat="1" x14ac:dyDescent="0.45">
      <c r="B66" s="374"/>
      <c r="D66" s="844" t="s">
        <v>859</v>
      </c>
      <c r="E66" s="844"/>
      <c r="F66" s="844"/>
      <c r="G66" s="844"/>
      <c r="H66" s="844"/>
      <c r="I66" s="844"/>
      <c r="J66" s="844"/>
      <c r="K66" s="844"/>
      <c r="L66" s="844"/>
      <c r="M66" s="844"/>
      <c r="N66" s="844"/>
      <c r="O66" s="844"/>
      <c r="P66" s="844"/>
      <c r="Q66" s="844"/>
      <c r="R66" s="844"/>
      <c r="S66" s="844"/>
      <c r="T66" s="844"/>
      <c r="U66" s="844"/>
      <c r="V66" s="844"/>
      <c r="Y66" s="431"/>
      <c r="Z66" s="431"/>
      <c r="AA66" s="131"/>
    </row>
    <row r="67" spans="1:37" s="86" customFormat="1" x14ac:dyDescent="0.2">
      <c r="A67" s="149"/>
      <c r="B67" s="453"/>
      <c r="C67" s="454"/>
      <c r="D67" s="454"/>
      <c r="E67" s="454"/>
      <c r="F67" s="454"/>
      <c r="G67" s="454"/>
      <c r="H67" s="454"/>
      <c r="I67" s="454"/>
      <c r="J67" s="454"/>
      <c r="K67" s="454"/>
      <c r="L67" s="454"/>
      <c r="M67" s="454"/>
      <c r="N67" s="454"/>
      <c r="O67" s="454"/>
      <c r="P67" s="454"/>
      <c r="Q67" s="454"/>
      <c r="R67" s="454"/>
      <c r="S67" s="454"/>
      <c r="T67" s="454"/>
      <c r="U67" s="454"/>
      <c r="V67" s="454"/>
      <c r="W67" s="454"/>
      <c r="X67" s="454"/>
      <c r="Y67" s="454"/>
      <c r="Z67" s="454"/>
      <c r="AA67" s="455"/>
      <c r="AB67" s="149"/>
      <c r="AC67" s="149"/>
      <c r="AD67" s="149"/>
      <c r="AE67" s="149"/>
      <c r="AF67" s="149"/>
      <c r="AG67" s="149"/>
      <c r="AH67" s="149"/>
      <c r="AI67" s="149"/>
      <c r="AJ67" s="149"/>
      <c r="AK67" s="149"/>
    </row>
    <row r="68" spans="1:37" s="86" customFormat="1" x14ac:dyDescent="0.2">
      <c r="A68" s="149"/>
      <c r="B68" s="148"/>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49"/>
      <c r="AI68" s="149"/>
      <c r="AJ68" s="149"/>
      <c r="AK68" s="149"/>
    </row>
    <row r="69" spans="1:37" ht="36.9" customHeight="1" x14ac:dyDescent="0.2">
      <c r="B69" s="843" t="s">
        <v>867</v>
      </c>
      <c r="C69" s="843"/>
      <c r="D69" s="843"/>
      <c r="E69" s="843"/>
      <c r="F69" s="843"/>
      <c r="G69" s="843"/>
      <c r="H69" s="843"/>
      <c r="I69" s="843"/>
      <c r="J69" s="843"/>
      <c r="K69" s="843"/>
      <c r="L69" s="843"/>
      <c r="M69" s="843"/>
      <c r="N69" s="843"/>
      <c r="O69" s="843"/>
      <c r="P69" s="843"/>
      <c r="Q69" s="843"/>
      <c r="R69" s="843"/>
      <c r="S69" s="843"/>
      <c r="T69" s="843"/>
      <c r="U69" s="843"/>
      <c r="V69" s="843"/>
      <c r="W69" s="843"/>
      <c r="X69" s="843"/>
      <c r="Y69" s="843"/>
      <c r="Z69" s="843"/>
      <c r="AA69" s="843"/>
    </row>
    <row r="70" spans="1:37" x14ac:dyDescent="0.2">
      <c r="A70" s="86"/>
      <c r="B70" s="843" t="s">
        <v>868</v>
      </c>
      <c r="C70" s="843"/>
      <c r="D70" s="843"/>
      <c r="E70" s="843"/>
      <c r="F70" s="843"/>
      <c r="G70" s="843"/>
      <c r="H70" s="843"/>
      <c r="I70" s="843"/>
      <c r="J70" s="843"/>
      <c r="K70" s="843"/>
      <c r="L70" s="843"/>
      <c r="M70" s="843"/>
      <c r="N70" s="843"/>
      <c r="O70" s="843"/>
      <c r="P70" s="843"/>
      <c r="Q70" s="843"/>
      <c r="R70" s="843"/>
      <c r="S70" s="843"/>
      <c r="T70" s="843"/>
      <c r="U70" s="843"/>
      <c r="V70" s="843"/>
      <c r="W70" s="843"/>
      <c r="X70" s="843"/>
      <c r="Y70" s="843"/>
      <c r="Z70" s="843"/>
      <c r="AA70" s="843"/>
      <c r="AB70" s="86"/>
      <c r="AC70" s="86"/>
      <c r="AD70" s="86"/>
      <c r="AE70" s="86"/>
      <c r="AF70" s="86"/>
      <c r="AG70" s="86"/>
      <c r="AH70" s="86"/>
      <c r="AI70" s="86"/>
      <c r="AJ70" s="86"/>
      <c r="AK70" s="86"/>
    </row>
    <row r="71" spans="1:37" ht="13.5" customHeight="1" x14ac:dyDescent="0.2">
      <c r="A71" s="86"/>
      <c r="B71" s="843" t="s">
        <v>869</v>
      </c>
      <c r="C71" s="843"/>
      <c r="D71" s="843"/>
      <c r="E71" s="843"/>
      <c r="F71" s="843"/>
      <c r="G71" s="843"/>
      <c r="H71" s="843"/>
      <c r="I71" s="843"/>
      <c r="J71" s="843"/>
      <c r="K71" s="843"/>
      <c r="L71" s="843"/>
      <c r="M71" s="843"/>
      <c r="N71" s="843"/>
      <c r="O71" s="843"/>
      <c r="P71" s="843"/>
      <c r="Q71" s="843"/>
      <c r="R71" s="843"/>
      <c r="S71" s="843"/>
      <c r="T71" s="843"/>
      <c r="U71" s="843"/>
      <c r="V71" s="843"/>
      <c r="W71" s="843"/>
      <c r="X71" s="843"/>
      <c r="Y71" s="843"/>
      <c r="Z71" s="843"/>
      <c r="AA71" s="843"/>
      <c r="AB71" s="86"/>
      <c r="AC71" s="86"/>
      <c r="AD71" s="86"/>
      <c r="AE71" s="86"/>
      <c r="AF71" s="86"/>
      <c r="AG71" s="86"/>
      <c r="AH71" s="86"/>
      <c r="AI71" s="86"/>
      <c r="AJ71" s="86"/>
      <c r="AK71" s="86"/>
    </row>
    <row r="72" spans="1:37" x14ac:dyDescent="0.2">
      <c r="A72" s="86"/>
      <c r="B72" s="843" t="s">
        <v>870</v>
      </c>
      <c r="C72" s="843"/>
      <c r="D72" s="843"/>
      <c r="E72" s="843"/>
      <c r="F72" s="843"/>
      <c r="G72" s="843"/>
      <c r="H72" s="843"/>
      <c r="I72" s="843"/>
      <c r="J72" s="843"/>
      <c r="K72" s="843"/>
      <c r="L72" s="843"/>
      <c r="M72" s="843"/>
      <c r="N72" s="843"/>
      <c r="O72" s="843"/>
      <c r="P72" s="843"/>
      <c r="Q72" s="843"/>
      <c r="R72" s="843"/>
      <c r="S72" s="843"/>
      <c r="T72" s="843"/>
      <c r="U72" s="843"/>
      <c r="V72" s="843"/>
      <c r="W72" s="843"/>
      <c r="X72" s="843"/>
      <c r="Y72" s="843"/>
      <c r="Z72" s="843"/>
      <c r="AA72" s="843"/>
      <c r="AB72" s="86"/>
      <c r="AC72" s="86"/>
      <c r="AD72" s="86"/>
      <c r="AE72" s="86"/>
      <c r="AF72" s="86"/>
      <c r="AG72" s="86"/>
      <c r="AH72" s="86"/>
      <c r="AI72" s="86"/>
      <c r="AJ72" s="86"/>
      <c r="AK72" s="86"/>
    </row>
    <row r="73" spans="1:37" x14ac:dyDescent="0.2">
      <c r="B73" s="843" t="s">
        <v>871</v>
      </c>
      <c r="C73" s="843"/>
      <c r="D73" s="843"/>
      <c r="E73" s="843"/>
      <c r="F73" s="843"/>
      <c r="G73" s="843"/>
      <c r="H73" s="843"/>
      <c r="I73" s="843"/>
      <c r="J73" s="843"/>
      <c r="K73" s="843"/>
      <c r="L73" s="843"/>
      <c r="M73" s="843"/>
      <c r="N73" s="843"/>
      <c r="O73" s="843"/>
      <c r="P73" s="843"/>
      <c r="Q73" s="843"/>
      <c r="R73" s="843"/>
      <c r="S73" s="843"/>
      <c r="T73" s="843"/>
      <c r="U73" s="843"/>
      <c r="V73" s="843"/>
      <c r="W73" s="843"/>
      <c r="X73" s="843"/>
      <c r="Y73" s="843"/>
      <c r="Z73" s="843"/>
      <c r="AA73" s="843"/>
      <c r="AB73" s="456"/>
    </row>
    <row r="74" spans="1:37" x14ac:dyDescent="0.2">
      <c r="B74" s="843" t="s">
        <v>872</v>
      </c>
      <c r="C74" s="843"/>
      <c r="D74" s="843"/>
      <c r="E74" s="843"/>
      <c r="F74" s="843"/>
      <c r="G74" s="843"/>
      <c r="H74" s="843"/>
      <c r="I74" s="843"/>
      <c r="J74" s="843"/>
      <c r="K74" s="843"/>
      <c r="L74" s="843"/>
      <c r="M74" s="843"/>
      <c r="N74" s="843"/>
      <c r="O74" s="843"/>
      <c r="P74" s="843"/>
      <c r="Q74" s="843"/>
      <c r="R74" s="843"/>
      <c r="S74" s="843"/>
      <c r="T74" s="843"/>
      <c r="U74" s="843"/>
      <c r="V74" s="843"/>
      <c r="W74" s="843"/>
      <c r="X74" s="843"/>
      <c r="Y74" s="843"/>
      <c r="Z74" s="843"/>
      <c r="AA74" s="457"/>
      <c r="AB74" s="456"/>
    </row>
    <row r="75" spans="1:37" x14ac:dyDescent="0.2">
      <c r="B75" s="458"/>
      <c r="D75" s="459"/>
    </row>
    <row r="76" spans="1:37" x14ac:dyDescent="0.2">
      <c r="B76" s="458"/>
      <c r="D76" s="459"/>
    </row>
    <row r="77" spans="1:37" x14ac:dyDescent="0.2">
      <c r="B77" s="458"/>
      <c r="D77" s="459"/>
    </row>
    <row r="78" spans="1:37" x14ac:dyDescent="0.2">
      <c r="B78" s="458"/>
      <c r="D78" s="459"/>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rintOptions horizontalCentered="1"/>
  <pageMargins left="0.70866141732283472" right="0.39370078740157483" top="0.51181102362204722" bottom="0.35433070866141736" header="0.31496062992125984" footer="0.31496062992125984"/>
  <pageSetup paperSize="9" orientation="portrait" r:id="rId1"/>
  <headerFooter>
    <oddFooter>&amp;C1－&amp;P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d02b007-38f9-4305-b1bd-1c2c0dfa93d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72597E8E445B54E8F95F2363FB233E6" ma:contentTypeVersion="13" ma:contentTypeDescription="新しいドキュメントを作成します。" ma:contentTypeScope="" ma:versionID="11b0d798f7a7c3195cea67670a28950e">
  <xsd:schema xmlns:xsd="http://www.w3.org/2001/XMLSchema" xmlns:xs="http://www.w3.org/2001/XMLSchema" xmlns:p="http://schemas.microsoft.com/office/2006/metadata/properties" xmlns:ns3="3d02b007-38f9-4305-b1bd-1c2c0dfa93dd" xmlns:ns4="0edd966d-d04a-4525-a0cb-143c2a183622" targetNamespace="http://schemas.microsoft.com/office/2006/metadata/properties" ma:root="true" ma:fieldsID="d9360b10d14c91971362690099f3a7f8" ns3:_="" ns4:_="">
    <xsd:import namespace="3d02b007-38f9-4305-b1bd-1c2c0dfa93dd"/>
    <xsd:import namespace="0edd966d-d04a-4525-a0cb-143c2a183622"/>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ObjectDetectorVersions" minOccurs="0"/>
                <xsd:element ref="ns3:MediaServiceAutoTags" minOccurs="0"/>
                <xsd:element ref="ns3:MediaLengthInSeconds"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2b007-38f9-4305-b1bd-1c2c0dfa93dd"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dd966d-d04a-4525-a0cb-143c2a183622"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element name="SharingHintHash" ma:index="1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0EF157-61C7-45BE-A675-6702740F9B9A}">
  <ds:schemaRefs>
    <ds:schemaRef ds:uri="http://schemas.microsoft.com/office/2006/documentManagement/types"/>
    <ds:schemaRef ds:uri="http://purl.org/dc/terms/"/>
    <ds:schemaRef ds:uri="3d02b007-38f9-4305-b1bd-1c2c0dfa93dd"/>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0edd966d-d04a-4525-a0cb-143c2a183622"/>
    <ds:schemaRef ds:uri="http://www.w3.org/XML/1998/namespace"/>
  </ds:schemaRefs>
</ds:datastoreItem>
</file>

<file path=customXml/itemProps2.xml><?xml version="1.0" encoding="utf-8"?>
<ds:datastoreItem xmlns:ds="http://schemas.openxmlformats.org/officeDocument/2006/customXml" ds:itemID="{30499188-2DFE-44F5-916D-DF68A1FD29CD}">
  <ds:schemaRefs>
    <ds:schemaRef ds:uri="http://schemas.microsoft.com/sharepoint/v3/contenttype/forms"/>
  </ds:schemaRefs>
</ds:datastoreItem>
</file>

<file path=customXml/itemProps3.xml><?xml version="1.0" encoding="utf-8"?>
<ds:datastoreItem xmlns:ds="http://schemas.openxmlformats.org/officeDocument/2006/customXml" ds:itemID="{1C719288-4236-4100-ADAD-94AE66C1E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02b007-38f9-4305-b1bd-1c2c0dfa93dd"/>
    <ds:schemaRef ds:uri="0edd966d-d04a-4525-a0cb-143c2a1836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6</vt:i4>
      </vt:variant>
    </vt:vector>
  </HeadingPairs>
  <TitlesOfParts>
    <vt:vector size="31" baseType="lpstr">
      <vt:lpstr>提出書類一覧</vt:lpstr>
      <vt:lpstr>届出書（別紙2）</vt:lpstr>
      <vt:lpstr>別紙１ー1</vt:lpstr>
      <vt:lpstr>備考（1）</vt:lpstr>
      <vt:lpstr>別紙１－２</vt:lpstr>
      <vt:lpstr>備考（1－2）</vt:lpstr>
      <vt:lpstr>別紙12-2</vt:lpstr>
      <vt:lpstr>別紙14-6</vt:lpstr>
      <vt:lpstr>別紙28</vt:lpstr>
      <vt:lpstr>別紙32</vt:lpstr>
      <vt:lpstr>別紙32-2</vt:lpstr>
      <vt:lpstr>別紙33</vt:lpstr>
      <vt:lpstr>別紙34-2</vt:lpstr>
      <vt:lpstr>別紙35</vt:lpstr>
      <vt:lpstr>参考計算書Ａ（有資格者の割合）</vt:lpstr>
      <vt:lpstr>参考計算書B（勤続年数）</vt:lpstr>
      <vt:lpstr>参考計算書Ｃ（常勤職員の割合）</vt:lpstr>
      <vt:lpstr>参考様式１（勤務表）</vt:lpstr>
      <vt:lpstr>参考様式１（勤務表_シフト記号表）</vt:lpstr>
      <vt:lpstr>プルダウン・リスト</vt:lpstr>
      <vt:lpstr>記入方法</vt:lpstr>
      <vt:lpstr>【記載例】参考様式１（勤務表）</vt:lpstr>
      <vt:lpstr>【記載例】参考様式１（勤務表_シフト記号表）</vt:lpstr>
      <vt:lpstr>別紙5</vt:lpstr>
      <vt:lpstr>参考様式（短期利用）</vt:lpstr>
      <vt:lpstr>提出書類一覧!Print_Area</vt:lpstr>
      <vt:lpstr>'別紙12-2'!Print_Area</vt:lpstr>
      <vt:lpstr>'別紙14-6'!Print_Area</vt:lpstr>
      <vt:lpstr>提出書類一覧!Print_Titles</vt:lpstr>
      <vt:lpstr>職種</vt:lpstr>
      <vt:lpstr>生活相談員</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侑哉</dc:creator>
  <cp:lastModifiedBy>鈴木　侑哉</cp:lastModifiedBy>
  <cp:lastPrinted>2024-03-25T04:38:48Z</cp:lastPrinted>
  <dcterms:created xsi:type="dcterms:W3CDTF">2024-03-24T22:50:43Z</dcterms:created>
  <dcterms:modified xsi:type="dcterms:W3CDTF">2025-04-02T04:35:25Z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0x010100372597E8E445B54E8F95F2363FB233E6</vt:lpwstr>
  </property>
</Properties>
</file>